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oug\DGA\Results 2014\"/>
    </mc:Choice>
  </mc:AlternateContent>
  <bookViews>
    <workbookView xWindow="150" yWindow="30" windowWidth="10470" windowHeight="8670" tabRatio="739" firstSheet="2" activeTab="2"/>
  </bookViews>
  <sheets>
    <sheet name="DGA Book" sheetId="1" r:id="rId1"/>
    <sheet name="Sheet2" sheetId="50" r:id="rId2"/>
    <sheet name="DGA List" sheetId="3" r:id="rId3"/>
    <sheet name="Var 2014" sheetId="43" r:id="rId4"/>
    <sheet name="Most Improved" sheetId="4" r:id="rId5"/>
    <sheet name="Equity Analysis" sheetId="14" r:id="rId6"/>
    <sheet name="GOY 2013" sheetId="47" r:id="rId7"/>
    <sheet name="GOY 2014" sheetId="49" r:id="rId8"/>
    <sheet name="Johnnys" sheetId="44" r:id="rId9"/>
    <sheet name="Inactive" sheetId="30" r:id="rId10"/>
    <sheet name="Course Ratings" sheetId="2" r:id="rId11"/>
    <sheet name="Request List" sheetId="45" r:id="rId12"/>
    <sheet name="Ellis Vote" sheetId="46" r:id="rId13"/>
    <sheet name="Sheet1" sheetId="48" r:id="rId14"/>
  </sheets>
  <definedNames>
    <definedName name="korleski">'DGA Book'!$A$1</definedName>
    <definedName name="price">'DGA Book'!#REF!</definedName>
    <definedName name="_xlnm.Print_Area" localSheetId="0">'DGA Book'!$A$2664:$Q$2697</definedName>
    <definedName name="_xlnm.Print_Area" localSheetId="2">'DGA List'!$A$1:$S$45</definedName>
    <definedName name="_xlnm.Print_Area" localSheetId="8">Johnnys!$A$1:$K$42</definedName>
    <definedName name="_xlnm.Print_Area" localSheetId="3">'Var 2014'!$A$1:$N$40</definedName>
  </definedNames>
  <calcPr calcId="171026" calcCompleted="0"/>
</workbook>
</file>

<file path=xl/calcChain.xml><?xml version="1.0" encoding="utf-8"?>
<calcChain xmlns="http://schemas.openxmlformats.org/spreadsheetml/2006/main">
  <c r="B40" i="50" l="1"/>
  <c r="P3689" i="1"/>
  <c r="P3655" i="1"/>
  <c r="P2929" i="1"/>
  <c r="P2928" i="1"/>
  <c r="P2637" i="1"/>
  <c r="P2638" i="1"/>
  <c r="P2499" i="1"/>
  <c r="P2430" i="1"/>
  <c r="P2332" i="1"/>
  <c r="P2331" i="1"/>
  <c r="P2230" i="1"/>
  <c r="P1686" i="1"/>
  <c r="P1608" i="1"/>
  <c r="P1609" i="1"/>
  <c r="P1195" i="1"/>
  <c r="P897" i="1"/>
  <c r="P898" i="1"/>
  <c r="P62" i="1"/>
  <c r="P63" i="1"/>
  <c r="P3322" i="1"/>
  <c r="P3226" i="1"/>
  <c r="P1989" i="1"/>
  <c r="P1827" i="1"/>
  <c r="P1269" i="1"/>
  <c r="P3654" i="1"/>
  <c r="P3321" i="1"/>
  <c r="P3225" i="1"/>
  <c r="P2818" i="1"/>
  <c r="P2636" i="1"/>
  <c r="P2330" i="1"/>
  <c r="P2229" i="1"/>
  <c r="P2094" i="1"/>
  <c r="P1988" i="1"/>
  <c r="P1826" i="1"/>
  <c r="P1607" i="1"/>
  <c r="P1268" i="1"/>
  <c r="P1194" i="1"/>
  <c r="P389" i="1"/>
  <c r="P3320" i="1"/>
  <c r="P3224" i="1"/>
  <c r="P2329" i="1"/>
  <c r="P2093" i="1"/>
  <c r="P1825" i="1"/>
  <c r="P1267" i="1"/>
  <c r="P896" i="1"/>
  <c r="P388" i="1"/>
  <c r="P61" i="1"/>
  <c r="P3512" i="1"/>
  <c r="P3415" i="1"/>
  <c r="P2927" i="1"/>
  <c r="P2817" i="1"/>
  <c r="P2743" i="1"/>
  <c r="P2498" i="1"/>
  <c r="P2328" i="1"/>
  <c r="P2228" i="1"/>
  <c r="P2092" i="1"/>
  <c r="P1824" i="1"/>
  <c r="P1685" i="1"/>
  <c r="P1606" i="1"/>
  <c r="P1399" i="1"/>
  <c r="P1193" i="1"/>
  <c r="P1102" i="1"/>
  <c r="P997" i="1"/>
  <c r="P895" i="1"/>
  <c r="P577" i="1"/>
  <c r="P466" i="1"/>
  <c r="P387" i="1"/>
  <c r="P3037" i="1"/>
  <c r="P149" i="1"/>
  <c r="P59" i="1"/>
  <c r="P3511" i="1"/>
  <c r="P3510" i="1"/>
  <c r="P3414" i="1"/>
  <c r="P3413" i="1"/>
  <c r="P3036" i="1"/>
  <c r="P3035" i="1"/>
  <c r="P2926" i="1"/>
  <c r="P2925" i="1"/>
  <c r="P2816" i="1"/>
  <c r="P2815" i="1"/>
  <c r="P2742" i="1"/>
  <c r="P2741" i="1"/>
  <c r="P2497" i="1"/>
  <c r="P2496" i="1"/>
  <c r="P2327" i="1"/>
  <c r="P2326" i="1"/>
  <c r="P2227" i="1"/>
  <c r="P2226" i="1"/>
  <c r="P2091" i="1"/>
  <c r="P2090" i="1"/>
  <c r="P1823" i="1"/>
  <c r="P1822" i="1"/>
  <c r="P1684" i="1"/>
  <c r="P1683" i="1"/>
  <c r="P1605" i="1"/>
  <c r="P1604" i="1"/>
  <c r="P1398" i="1"/>
  <c r="P1397" i="1"/>
  <c r="P1192" i="1"/>
  <c r="P1191" i="1"/>
  <c r="P1101" i="1"/>
  <c r="P1100" i="1"/>
  <c r="P996" i="1"/>
  <c r="P995" i="1"/>
  <c r="P894" i="1"/>
  <c r="P893" i="1"/>
  <c r="P576" i="1"/>
  <c r="P575" i="1"/>
  <c r="P465" i="1"/>
  <c r="P464" i="1"/>
  <c r="P58" i="1"/>
  <c r="P148" i="1"/>
  <c r="P386" i="1"/>
  <c r="P385" i="1"/>
  <c r="P147" i="1"/>
  <c r="P57" i="1"/>
  <c r="P3509" i="1"/>
  <c r="P3412" i="1"/>
  <c r="P3034" i="1"/>
  <c r="P2924" i="1"/>
  <c r="P2814" i="1"/>
  <c r="P2739" i="1"/>
  <c r="P2495" i="1"/>
  <c r="P2324" i="1"/>
  <c r="P2225" i="1"/>
  <c r="P2088" i="1"/>
  <c r="P1821" i="1"/>
  <c r="P1682" i="1"/>
  <c r="P1603" i="1"/>
  <c r="P1396" i="1"/>
  <c r="P1190" i="1"/>
  <c r="P1099" i="1"/>
  <c r="P993" i="1"/>
  <c r="P891" i="1"/>
  <c r="P573" i="1"/>
  <c r="P463" i="1"/>
  <c r="P383" i="1"/>
  <c r="P146" i="1"/>
  <c r="P55" i="1"/>
  <c r="P1189" i="1"/>
  <c r="P461" i="1"/>
  <c r="P2224" i="1"/>
  <c r="P1819" i="1"/>
  <c r="P1098" i="1"/>
  <c r="P2737" i="1"/>
  <c r="P2922" i="1"/>
  <c r="P144" i="1"/>
  <c r="P2322" i="1"/>
  <c r="P571" i="1"/>
  <c r="P1680" i="1"/>
  <c r="P381" i="1"/>
  <c r="P992" i="1"/>
  <c r="P890" i="1"/>
  <c r="P380" i="1"/>
  <c r="P3507" i="1"/>
  <c r="P3103" i="1"/>
  <c r="P1188" i="1"/>
  <c r="P379" i="1"/>
  <c r="P1903" i="1"/>
  <c r="P765" i="1"/>
  <c r="P1394" i="1"/>
  <c r="P2223" i="1"/>
  <c r="P1818" i="1"/>
  <c r="P1679" i="1"/>
  <c r="P2321" i="1"/>
  <c r="P3652" i="1"/>
  <c r="P2429" i="1"/>
  <c r="P1097" i="1"/>
  <c r="P1473" i="1"/>
  <c r="P3032" i="1"/>
  <c r="P3688" i="1"/>
  <c r="P143" i="1"/>
  <c r="P2635" i="1"/>
  <c r="P2428" i="1"/>
  <c r="P2086" i="1"/>
  <c r="P991" i="1"/>
  <c r="P378" i="1"/>
  <c r="P3031" i="1"/>
  <c r="P1393" i="1"/>
  <c r="P1096" i="1"/>
  <c r="P2634" i="1"/>
  <c r="P1817" i="1"/>
  <c r="P3687" i="1"/>
  <c r="P2320" i="1"/>
  <c r="P2921" i="1"/>
  <c r="P2494" i="1"/>
  <c r="P2222" i="1"/>
  <c r="P3319" i="1"/>
  <c r="P3651" i="1"/>
  <c r="P1678" i="1"/>
  <c r="P889" i="1"/>
  <c r="P1902" i="1"/>
  <c r="P2427" i="1"/>
  <c r="P377" i="1"/>
  <c r="P53" i="1"/>
  <c r="P764" i="1"/>
  <c r="P3318" i="1"/>
  <c r="P3030" i="1"/>
  <c r="P2633" i="1"/>
  <c r="P1816" i="1"/>
  <c r="P2319" i="1"/>
  <c r="P990" i="1"/>
  <c r="P2426" i="1"/>
  <c r="P3649" i="1"/>
  <c r="P2221" i="1"/>
  <c r="P1095" i="1"/>
  <c r="P2813" i="1"/>
  <c r="P1900" i="1"/>
  <c r="P2631" i="1"/>
  <c r="P1601" i="1"/>
  <c r="P3028" i="1"/>
  <c r="P2920" i="1"/>
  <c r="P2425" i="1"/>
  <c r="P1472" i="1"/>
  <c r="P51" i="1"/>
  <c r="P1814" i="1"/>
  <c r="P460" i="1"/>
  <c r="P375" i="1"/>
  <c r="P2318" i="1"/>
  <c r="P763" i="1"/>
  <c r="P1187" i="1"/>
  <c r="P2736" i="1"/>
  <c r="P2085" i="1"/>
  <c r="P888" i="1"/>
  <c r="P3410" i="1"/>
  <c r="P1899" i="1"/>
  <c r="P2735" i="1"/>
  <c r="P3648" i="1"/>
  <c r="P887" i="1"/>
  <c r="P2812" i="1"/>
  <c r="P2220" i="1"/>
  <c r="P50" i="1"/>
  <c r="P1813" i="1"/>
  <c r="P2084" i="1"/>
  <c r="P2317" i="1"/>
  <c r="P1600" i="1"/>
  <c r="P374" i="1"/>
  <c r="P1094" i="1"/>
  <c r="P3647" i="1"/>
  <c r="P142" i="1"/>
  <c r="P1599" i="1"/>
  <c r="P2734" i="1"/>
  <c r="P2919" i="1"/>
  <c r="P2424" i="1"/>
  <c r="P3223" i="1"/>
  <c r="P2219" i="1"/>
  <c r="P1598" i="1"/>
  <c r="P1676" i="1"/>
  <c r="P3646" i="1"/>
  <c r="P670" i="1"/>
  <c r="P2423" i="1"/>
  <c r="P886" i="1"/>
  <c r="P3686" i="1"/>
  <c r="P1812" i="1"/>
  <c r="P1392" i="1"/>
  <c r="P1186" i="1"/>
  <c r="P1471" i="1"/>
  <c r="P3506" i="1"/>
  <c r="P2733" i="1"/>
  <c r="P373" i="1"/>
  <c r="P3102" i="1"/>
  <c r="P2493" i="1"/>
  <c r="P2918" i="1"/>
  <c r="P49" i="1"/>
  <c r="P3222" i="1"/>
  <c r="P2083" i="1"/>
  <c r="P1093" i="1"/>
  <c r="P2630" i="1"/>
  <c r="P1898" i="1"/>
  <c r="P570" i="1"/>
  <c r="P372" i="1"/>
  <c r="P989" i="1"/>
  <c r="P885" i="1"/>
  <c r="P3645" i="1"/>
  <c r="P2316" i="1"/>
  <c r="P1391" i="1"/>
  <c r="P1811" i="1"/>
  <c r="P2732" i="1"/>
  <c r="P2422" i="1"/>
  <c r="P1266" i="1"/>
  <c r="P3221" i="1"/>
  <c r="P3644" i="1"/>
  <c r="P1897" i="1"/>
  <c r="P1470" i="1"/>
  <c r="P1185" i="1"/>
  <c r="P3505" i="1"/>
  <c r="P2315" i="1"/>
  <c r="P2917" i="1"/>
  <c r="P1810" i="1"/>
  <c r="P1675" i="1"/>
  <c r="P1390" i="1"/>
  <c r="P669" i="1"/>
  <c r="P2629" i="1"/>
  <c r="P2421" i="1"/>
  <c r="P3685" i="1"/>
  <c r="P2492" i="1"/>
  <c r="P2420" i="1"/>
  <c r="P1389" i="1"/>
  <c r="P141" i="1"/>
  <c r="P3643" i="1"/>
  <c r="P988" i="1"/>
  <c r="P884" i="1"/>
  <c r="P2731" i="1"/>
  <c r="P2314" i="1"/>
  <c r="P1896" i="1"/>
  <c r="P1809" i="1"/>
  <c r="P1184" i="1"/>
  <c r="P3317" i="1"/>
  <c r="P3504" i="1"/>
  <c r="P2491" i="1"/>
  <c r="P1674" i="1"/>
  <c r="P48" i="1"/>
  <c r="P2730" i="1"/>
  <c r="P1597" i="1"/>
  <c r="P3684" i="1"/>
  <c r="P3642" i="1"/>
  <c r="P668" i="1"/>
  <c r="P1469" i="1"/>
  <c r="P3409" i="1"/>
  <c r="P2628" i="1"/>
  <c r="P2218" i="1"/>
  <c r="P987" i="1"/>
  <c r="P3101" i="1"/>
  <c r="P3027" i="1"/>
  <c r="P2217" i="1"/>
  <c r="P1596" i="1"/>
  <c r="P2419" i="1"/>
  <c r="P1808" i="1"/>
  <c r="P3641" i="1"/>
  <c r="P2729" i="1"/>
  <c r="P2627" i="1"/>
  <c r="P2313" i="1"/>
  <c r="P1673" i="1"/>
  <c r="P569" i="1"/>
  <c r="P458" i="1"/>
  <c r="P1183" i="1"/>
  <c r="P3100" i="1"/>
  <c r="P2216" i="1"/>
  <c r="P1807" i="1"/>
  <c r="P2728" i="1"/>
  <c r="P762" i="1"/>
  <c r="P371" i="1"/>
  <c r="P3503" i="1"/>
  <c r="P2625" i="1"/>
  <c r="P2311" i="1"/>
  <c r="P2490" i="1"/>
  <c r="P1468" i="1"/>
  <c r="P1092" i="1"/>
  <c r="P3640" i="1"/>
  <c r="P3639" i="1"/>
  <c r="P2418" i="1"/>
  <c r="P2310" i="1"/>
  <c r="P2624" i="1"/>
  <c r="P1806" i="1"/>
  <c r="P882" i="1"/>
  <c r="P3026" i="1"/>
  <c r="P2727" i="1"/>
  <c r="P457" i="1"/>
  <c r="P370" i="1"/>
  <c r="P2726" i="1"/>
  <c r="P2309" i="1"/>
  <c r="P3638" i="1"/>
  <c r="P1805" i="1"/>
  <c r="P1388" i="1"/>
  <c r="P456" i="1"/>
  <c r="P369" i="1"/>
  <c r="P3502" i="1"/>
  <c r="P1091" i="1"/>
  <c r="P881" i="1"/>
  <c r="P3683" i="1"/>
  <c r="P2417" i="1"/>
  <c r="P1387" i="1"/>
  <c r="P1265" i="1"/>
  <c r="P2082" i="1"/>
  <c r="P1672" i="1"/>
  <c r="P1467" i="1"/>
  <c r="P140" i="1"/>
  <c r="P761" i="1"/>
  <c r="P568" i="1"/>
  <c r="P368" i="1"/>
  <c r="P2810" i="1"/>
  <c r="P3637" i="1"/>
  <c r="P47" i="1"/>
  <c r="P3025" i="1"/>
  <c r="P1804" i="1"/>
  <c r="P1182" i="1"/>
  <c r="P2915" i="1"/>
  <c r="P2725" i="1"/>
  <c r="P2308" i="1"/>
  <c r="P2215" i="1"/>
  <c r="P1895" i="1"/>
  <c r="P2724" i="1"/>
  <c r="P2214" i="1"/>
  <c r="P1386" i="1"/>
  <c r="P2416" i="1"/>
  <c r="P3024" i="1"/>
  <c r="P2914" i="1"/>
  <c r="P880" i="1"/>
  <c r="P985" i="1"/>
  <c r="P3636" i="1"/>
  <c r="P367" i="1"/>
  <c r="P2809" i="1"/>
  <c r="P1803" i="1"/>
  <c r="P1090" i="1"/>
  <c r="P3635" i="1"/>
  <c r="P46" i="1"/>
  <c r="P2623" i="1"/>
  <c r="P2415" i="1"/>
  <c r="P879" i="1"/>
  <c r="P1385" i="1"/>
  <c r="P366" i="1"/>
  <c r="P1894" i="1"/>
  <c r="P2414" i="1"/>
  <c r="P2307" i="1"/>
  <c r="P139" i="1"/>
  <c r="P1181" i="1"/>
  <c r="P3634" i="1"/>
  <c r="P2622" i="1"/>
  <c r="P1384" i="1"/>
  <c r="P1802" i="1"/>
  <c r="P3023" i="1"/>
  <c r="P2621" i="1"/>
  <c r="P1383" i="1"/>
  <c r="P3633" i="1"/>
  <c r="P2306" i="1"/>
  <c r="P3682" i="1"/>
  <c r="P1180" i="1"/>
  <c r="P3022" i="1"/>
  <c r="P1466" i="1"/>
  <c r="P1089" i="1"/>
  <c r="P2913" i="1"/>
  <c r="P3501" i="1"/>
  <c r="P3408" i="1"/>
  <c r="P2213" i="1"/>
  <c r="P1801" i="1"/>
  <c r="P3220" i="1"/>
  <c r="P2413" i="1"/>
  <c r="P365" i="1"/>
  <c r="P45" i="1"/>
  <c r="P2620" i="1"/>
  <c r="P1893" i="1"/>
  <c r="P1382" i="1"/>
  <c r="P1671" i="1"/>
  <c r="P878" i="1"/>
  <c r="P2305" i="1"/>
  <c r="P984" i="1"/>
  <c r="P1800" i="1"/>
  <c r="P2723" i="1"/>
  <c r="P3316" i="1"/>
  <c r="P567" i="1"/>
  <c r="P3632" i="1"/>
  <c r="P2212" i="1"/>
  <c r="P2304" i="1"/>
  <c r="P364" i="1"/>
  <c r="P2412" i="1"/>
  <c r="P1381" i="1"/>
  <c r="P983" i="1"/>
  <c r="P3407" i="1"/>
  <c r="P3406" i="1"/>
  <c r="P3405" i="1"/>
  <c r="P3315" i="1"/>
  <c r="P3314" i="1"/>
  <c r="P3313" i="1"/>
  <c r="P3219" i="1"/>
  <c r="P3218" i="1"/>
  <c r="P3217" i="1"/>
  <c r="P2722" i="1"/>
  <c r="P2721" i="1"/>
  <c r="P2720" i="1"/>
  <c r="P1799" i="1"/>
  <c r="P1798" i="1"/>
  <c r="P1797" i="1"/>
  <c r="P455" i="1"/>
  <c r="P454" i="1"/>
  <c r="P453" i="1"/>
  <c r="P3631" i="1"/>
  <c r="P3681" i="1"/>
  <c r="P1179" i="1"/>
  <c r="P2489" i="1"/>
  <c r="P44" i="1"/>
  <c r="P2411" i="1"/>
  <c r="P1670" i="1"/>
  <c r="P566" i="1"/>
  <c r="P363" i="1"/>
  <c r="P2719" i="1"/>
  <c r="P2081" i="1"/>
  <c r="P1796" i="1"/>
  <c r="P3021" i="1"/>
  <c r="P1088" i="1"/>
  <c r="P2303" i="1"/>
  <c r="P2808" i="1"/>
  <c r="P3020" i="1"/>
  <c r="P1892" i="1"/>
  <c r="P1380" i="1"/>
  <c r="P2211" i="1"/>
  <c r="P2619" i="1"/>
  <c r="P982" i="1"/>
  <c r="P3630" i="1"/>
  <c r="P362" i="1"/>
  <c r="P2410" i="1"/>
  <c r="P2302" i="1"/>
  <c r="P1795" i="1"/>
  <c r="P2718" i="1"/>
  <c r="P2409" i="1"/>
  <c r="P452" i="1"/>
  <c r="P3019" i="1"/>
  <c r="P877" i="1"/>
  <c r="P3500" i="1"/>
  <c r="P43" i="1"/>
  <c r="P361" i="1"/>
  <c r="P2717" i="1"/>
  <c r="P981" i="1"/>
  <c r="P3404" i="1"/>
  <c r="P138" i="1"/>
  <c r="P2210" i="1"/>
  <c r="P3312" i="1"/>
  <c r="P2301" i="1"/>
  <c r="P565" i="1"/>
  <c r="P1669" i="1"/>
  <c r="P2912" i="1"/>
  <c r="P2408" i="1"/>
  <c r="P2300" i="1"/>
  <c r="P3018" i="1"/>
  <c r="P1794" i="1"/>
  <c r="P3629" i="1"/>
  <c r="P980" i="1"/>
  <c r="P876" i="1"/>
  <c r="P360" i="1"/>
  <c r="P1595" i="1"/>
  <c r="P2716" i="1"/>
  <c r="P2618" i="1"/>
  <c r="P1379" i="1"/>
  <c r="P2209" i="1"/>
  <c r="P3099" i="1"/>
  <c r="P1378" i="1"/>
  <c r="P2807" i="1"/>
  <c r="P875" i="1"/>
  <c r="I10" i="44"/>
  <c r="A14" i="14"/>
  <c r="F14" i="14"/>
  <c r="D14" i="14"/>
  <c r="B14" i="14"/>
  <c r="D22" i="4"/>
  <c r="B22" i="4"/>
  <c r="A22" i="4"/>
  <c r="J6" i="43"/>
  <c r="L6" i="43"/>
  <c r="A6" i="43"/>
  <c r="K13" i="3"/>
  <c r="M13" i="3"/>
  <c r="A13" i="3"/>
  <c r="P760" i="1"/>
  <c r="P979" i="1"/>
  <c r="P137" i="1"/>
  <c r="P1891" i="1"/>
  <c r="P3680" i="1"/>
  <c r="P564" i="1"/>
  <c r="P2806" i="1"/>
  <c r="P2208" i="1"/>
  <c r="P2407" i="1"/>
  <c r="P1178" i="1"/>
  <c r="P3403" i="1"/>
  <c r="P1793" i="1"/>
  <c r="P42" i="1"/>
  <c r="P2080" i="1"/>
  <c r="P2715" i="1"/>
  <c r="P1087" i="1"/>
  <c r="P2488" i="1"/>
  <c r="P2911" i="1"/>
  <c r="P2617" i="1"/>
  <c r="P1594" i="1"/>
  <c r="P451" i="1"/>
  <c r="P3017" i="1"/>
  <c r="P3628" i="1"/>
  <c r="P359" i="1"/>
  <c r="P1668" i="1"/>
  <c r="H14" i="14"/>
  <c r="J14" i="14"/>
  <c r="F22" i="4"/>
  <c r="P667" i="1"/>
  <c r="P3216" i="1"/>
  <c r="P3627" i="1"/>
  <c r="P2616" i="1"/>
  <c r="P2207" i="1"/>
  <c r="P1890" i="1"/>
  <c r="P2299" i="1"/>
  <c r="P3016" i="1"/>
  <c r="P2406" i="1"/>
  <c r="P1377" i="1"/>
  <c r="P1593" i="1"/>
  <c r="P1086" i="1"/>
  <c r="P563" i="1"/>
  <c r="P358" i="1"/>
  <c r="P1667" i="1"/>
  <c r="P1465" i="1"/>
  <c r="P1177" i="1"/>
  <c r="P1792" i="1"/>
  <c r="P3215" i="1"/>
  <c r="P1264" i="1"/>
  <c r="P2713" i="1"/>
  <c r="A28" i="43"/>
  <c r="P666" i="1"/>
  <c r="P1374" i="1"/>
  <c r="P1375" i="1"/>
  <c r="P136" i="1"/>
  <c r="P3014" i="1"/>
  <c r="P2206" i="1"/>
  <c r="P1590" i="1"/>
  <c r="P1591" i="1"/>
  <c r="P2711" i="1"/>
  <c r="P2712" i="1"/>
  <c r="P1790" i="1"/>
  <c r="P3624" i="1"/>
  <c r="P3625" i="1"/>
  <c r="P977" i="1"/>
  <c r="P2614" i="1"/>
  <c r="P2404" i="1"/>
  <c r="P3499" i="1"/>
  <c r="P2910" i="1"/>
  <c r="P976" i="1"/>
  <c r="P874" i="1"/>
  <c r="P3098" i="1"/>
  <c r="P3402" i="1"/>
  <c r="P356" i="1"/>
  <c r="P2613" i="1"/>
  <c r="P1176" i="1"/>
  <c r="P1085" i="1"/>
  <c r="P3013" i="1"/>
  <c r="P1889" i="1"/>
  <c r="P759" i="1"/>
  <c r="P1666" i="1"/>
  <c r="P2804" i="1"/>
  <c r="P2403" i="1"/>
  <c r="P2079" i="1"/>
  <c r="P41" i="1"/>
  <c r="P2297" i="1"/>
  <c r="P3311" i="1"/>
  <c r="P1789" i="1"/>
  <c r="P1464" i="1"/>
  <c r="P2205" i="1"/>
  <c r="P1263" i="1"/>
  <c r="P3214" i="1"/>
  <c r="P1589" i="1"/>
  <c r="P2296" i="1"/>
  <c r="P3623" i="1"/>
  <c r="P2710" i="1"/>
  <c r="P873" i="1"/>
  <c r="P450" i="1"/>
  <c r="P449" i="1"/>
  <c r="P2487" i="1"/>
  <c r="P1084" i="1"/>
  <c r="P664" i="1"/>
  <c r="P1665" i="1"/>
  <c r="P40" i="1"/>
  <c r="P3401" i="1"/>
  <c r="P2909" i="1"/>
  <c r="P1987" i="1"/>
  <c r="P1788" i="1"/>
  <c r="P2612" i="1"/>
  <c r="P3622" i="1"/>
  <c r="P1175" i="1"/>
  <c r="P562" i="1"/>
  <c r="P975" i="1"/>
  <c r="P2709" i="1"/>
  <c r="P2204" i="1"/>
  <c r="P1588" i="1"/>
  <c r="P3012" i="1"/>
  <c r="P2203" i="1"/>
  <c r="P1587" i="1"/>
  <c r="P1083" i="1"/>
  <c r="P974" i="1"/>
  <c r="P3011" i="1"/>
  <c r="P2708" i="1"/>
  <c r="P3621" i="1"/>
  <c r="P1787" i="1"/>
  <c r="P2611" i="1"/>
  <c r="P2402" i="1"/>
  <c r="P1372" i="1"/>
  <c r="P2908" i="1"/>
  <c r="P2401" i="1"/>
  <c r="P2610" i="1"/>
  <c r="P135" i="1"/>
  <c r="P39" i="1"/>
  <c r="P3498" i="1"/>
  <c r="P1786" i="1"/>
  <c r="P1463" i="1"/>
  <c r="P561" i="1"/>
  <c r="P2295" i="1"/>
  <c r="P3620" i="1"/>
  <c r="P3310" i="1"/>
  <c r="P1664" i="1"/>
  <c r="P1174" i="1"/>
  <c r="P663" i="1"/>
  <c r="P2707" i="1"/>
  <c r="P1586" i="1"/>
  <c r="P1082" i="1"/>
  <c r="P2803" i="1"/>
  <c r="P2202" i="1"/>
  <c r="P1888" i="1"/>
  <c r="P355" i="1"/>
  <c r="P3213" i="1"/>
  <c r="P1262" i="1"/>
  <c r="P2706" i="1"/>
  <c r="P3619" i="1"/>
  <c r="P1585" i="1"/>
  <c r="P1173" i="1"/>
  <c r="P2609" i="1"/>
  <c r="P2400" i="1"/>
  <c r="P2201" i="1"/>
  <c r="P1785" i="1"/>
  <c r="P973" i="1"/>
  <c r="P3618" i="1"/>
  <c r="P3497" i="1"/>
  <c r="P3400" i="1"/>
  <c r="P3212" i="1"/>
  <c r="P3097" i="1"/>
  <c r="P2907" i="1"/>
  <c r="P2608" i="1"/>
  <c r="P2486" i="1"/>
  <c r="P2399" i="1"/>
  <c r="P2200" i="1"/>
  <c r="P1784" i="1"/>
  <c r="P1584" i="1"/>
  <c r="P1462" i="1"/>
  <c r="P1371" i="1"/>
  <c r="P1261" i="1"/>
  <c r="P1172" i="1"/>
  <c r="P1081" i="1"/>
  <c r="P662" i="1"/>
  <c r="P560" i="1"/>
  <c r="P448" i="1"/>
  <c r="P354" i="1"/>
  <c r="P38" i="1"/>
  <c r="P3617" i="1"/>
  <c r="P3399" i="1"/>
  <c r="P2398" i="1"/>
  <c r="P1783" i="1"/>
  <c r="P1583" i="1"/>
  <c r="P447" i="1"/>
  <c r="P353" i="1"/>
  <c r="P1370" i="1"/>
  <c r="P1887" i="1"/>
  <c r="P3309" i="1"/>
  <c r="P3496" i="1"/>
  <c r="P2199" i="1"/>
  <c r="P559" i="1"/>
  <c r="P3398" i="1"/>
  <c r="P1080" i="1"/>
  <c r="P2607" i="1"/>
  <c r="P1582" i="1"/>
  <c r="P2397" i="1"/>
  <c r="P3616" i="1"/>
  <c r="P1782" i="1"/>
  <c r="P3010" i="1"/>
  <c r="P134" i="1"/>
  <c r="P872" i="1"/>
  <c r="P2396" i="1"/>
  <c r="P1581" i="1"/>
  <c r="P2606" i="1"/>
  <c r="P1781" i="1"/>
  <c r="P2198" i="1"/>
  <c r="P3615" i="1"/>
  <c r="P2485" i="1"/>
  <c r="P1171" i="1"/>
  <c r="P1580" i="1"/>
  <c r="P3308" i="1"/>
  <c r="P2294" i="1"/>
  <c r="P1886" i="1"/>
  <c r="P2395" i="1"/>
  <c r="P2605" i="1"/>
  <c r="P1079" i="1"/>
  <c r="P558" i="1"/>
  <c r="P352" i="1"/>
  <c r="P236" i="1"/>
  <c r="P37" i="1"/>
  <c r="P1780" i="1"/>
  <c r="P2197" i="1"/>
  <c r="P3009" i="1"/>
  <c r="P3614" i="1"/>
  <c r="P3008" i="1"/>
  <c r="P2802" i="1"/>
  <c r="P2801" i="1"/>
  <c r="P871" i="1"/>
  <c r="P870" i="1"/>
  <c r="P661" i="1"/>
  <c r="P3613" i="1"/>
  <c r="P3397" i="1"/>
  <c r="P3307" i="1"/>
  <c r="P3007" i="1"/>
  <c r="P2604" i="1"/>
  <c r="P2394" i="1"/>
  <c r="P2196" i="1"/>
  <c r="P1779" i="1"/>
  <c r="P1663" i="1"/>
  <c r="P1579" i="1"/>
  <c r="P1078" i="1"/>
  <c r="P557" i="1"/>
  <c r="P446" i="1"/>
  <c r="P351" i="1"/>
  <c r="P235" i="1"/>
  <c r="P3612" i="1"/>
  <c r="P2393" i="1"/>
  <c r="P972" i="1"/>
  <c r="P869" i="1"/>
  <c r="P3611" i="1"/>
  <c r="P3495" i="1"/>
  <c r="P3306" i="1"/>
  <c r="P3006" i="1"/>
  <c r="P2603" i="1"/>
  <c r="P2484" i="1"/>
  <c r="P2392" i="1"/>
  <c r="P2195" i="1"/>
  <c r="P1885" i="1"/>
  <c r="P1778" i="1"/>
  <c r="P1578" i="1"/>
  <c r="P1461" i="1"/>
  <c r="P1369" i="1"/>
  <c r="P1170" i="1"/>
  <c r="P1077" i="1"/>
  <c r="P868" i="1"/>
  <c r="P660" i="1"/>
  <c r="P556" i="1"/>
  <c r="P445" i="1"/>
  <c r="P350" i="1"/>
  <c r="P133" i="1"/>
  <c r="P971" i="1"/>
  <c r="P867" i="1"/>
  <c r="P1368" i="1"/>
  <c r="P1577" i="1"/>
  <c r="P2391" i="1"/>
  <c r="P3610" i="1"/>
  <c r="P3005" i="1"/>
  <c r="P1777" i="1"/>
  <c r="P2800" i="1"/>
  <c r="P349" i="1"/>
  <c r="P3609" i="1"/>
  <c r="P3396" i="1"/>
  <c r="P3096" i="1"/>
  <c r="P3004" i="1"/>
  <c r="P2906" i="1"/>
  <c r="P2799" i="1"/>
  <c r="P2705" i="1"/>
  <c r="P2602" i="1"/>
  <c r="P2483" i="1"/>
  <c r="P2390" i="1"/>
  <c r="P2194" i="1"/>
  <c r="P1884" i="1"/>
  <c r="P1776" i="1"/>
  <c r="P1662" i="1"/>
  <c r="P1576" i="1"/>
  <c r="P1460" i="1"/>
  <c r="P1367" i="1"/>
  <c r="P1169" i="1"/>
  <c r="P1076" i="1"/>
  <c r="P970" i="1"/>
  <c r="P234" i="1"/>
  <c r="P132" i="1"/>
  <c r="P36" i="1"/>
  <c r="P3608" i="1"/>
  <c r="P3211" i="1"/>
  <c r="P3003" i="1"/>
  <c r="P2905" i="1"/>
  <c r="P2704" i="1"/>
  <c r="P2601" i="1"/>
  <c r="P2389" i="1"/>
  <c r="P1575" i="1"/>
  <c r="P1366" i="1"/>
  <c r="P131" i="1"/>
  <c r="P3607" i="1"/>
  <c r="P3395" i="1"/>
  <c r="P3210" i="1"/>
  <c r="P3095" i="1"/>
  <c r="P3002" i="1"/>
  <c r="P2904" i="1"/>
  <c r="P2600" i="1"/>
  <c r="P2388" i="1"/>
  <c r="P2193" i="1"/>
  <c r="P1661" i="1"/>
  <c r="P1574" i="1"/>
  <c r="P1365" i="1"/>
  <c r="P1260" i="1"/>
  <c r="P1168" i="1"/>
  <c r="P1075" i="1"/>
  <c r="P659" i="1"/>
  <c r="P555" i="1"/>
  <c r="P348" i="1"/>
  <c r="P35" i="1"/>
  <c r="P3606" i="1"/>
  <c r="P3494" i="1"/>
  <c r="P3394" i="1"/>
  <c r="P3209" i="1"/>
  <c r="P3001" i="1"/>
  <c r="P2598" i="1"/>
  <c r="P2387" i="1"/>
  <c r="P2292" i="1"/>
  <c r="P2192" i="1"/>
  <c r="P1883" i="1"/>
  <c r="P1775" i="1"/>
  <c r="P1660" i="1"/>
  <c r="P1572" i="1"/>
  <c r="P1459" i="1"/>
  <c r="P1363" i="1"/>
  <c r="P1167" i="1"/>
  <c r="P1074" i="1"/>
  <c r="P553" i="1"/>
  <c r="P130" i="1"/>
  <c r="P3605" i="1"/>
  <c r="P3208" i="1"/>
  <c r="P3000" i="1"/>
  <c r="P2903" i="1"/>
  <c r="P2597" i="1"/>
  <c r="P2386" i="1"/>
  <c r="P1571" i="1"/>
  <c r="P1362" i="1"/>
  <c r="P968" i="1"/>
  <c r="P865" i="1"/>
  <c r="P444" i="1"/>
  <c r="P3604" i="1"/>
  <c r="P3393" i="1"/>
  <c r="P3305" i="1"/>
  <c r="P3207" i="1"/>
  <c r="P3094" i="1"/>
  <c r="P2999" i="1"/>
  <c r="P2902" i="1"/>
  <c r="P2798" i="1"/>
  <c r="P2596" i="1"/>
  <c r="P2291" i="1"/>
  <c r="P2191" i="1"/>
  <c r="P1986" i="1"/>
  <c r="P1882" i="1"/>
  <c r="P1774" i="1"/>
  <c r="P1659" i="1"/>
  <c r="P1570" i="1"/>
  <c r="P1361" i="1"/>
  <c r="P1166" i="1"/>
  <c r="P1073" i="1"/>
  <c r="P967" i="1"/>
  <c r="P552" i="1"/>
  <c r="P443" i="1"/>
  <c r="P346" i="1"/>
  <c r="P233" i="1"/>
  <c r="P3603" i="1"/>
  <c r="P2901" i="1"/>
  <c r="P2595" i="1"/>
  <c r="P1773" i="1"/>
  <c r="P1569" i="1"/>
  <c r="P966" i="1"/>
  <c r="P442" i="1"/>
  <c r="P1071" i="1"/>
  <c r="P2593" i="1"/>
  <c r="P2663" i="1"/>
  <c r="P1567" i="1"/>
  <c r="P2385" i="1"/>
  <c r="P1771" i="1"/>
  <c r="P3205" i="1"/>
  <c r="P3601" i="1"/>
  <c r="P965" i="1"/>
  <c r="P551" i="1"/>
  <c r="P345" i="1"/>
  <c r="P232" i="1"/>
  <c r="P549" i="1"/>
  <c r="P343" i="1"/>
  <c r="P231" i="1"/>
  <c r="P3600" i="1"/>
  <c r="P3492" i="1"/>
  <c r="P3392" i="1"/>
  <c r="P3204" i="1"/>
  <c r="P3092" i="1"/>
  <c r="P2900" i="1"/>
  <c r="P2592" i="1"/>
  <c r="P2384" i="1"/>
  <c r="P2289" i="1"/>
  <c r="P2189" i="1"/>
  <c r="P1880" i="1"/>
  <c r="P1770" i="1"/>
  <c r="P1566" i="1"/>
  <c r="P1360" i="1"/>
  <c r="P1259" i="1"/>
  <c r="P1164" i="1"/>
  <c r="P1070" i="1"/>
  <c r="P548" i="1"/>
  <c r="P342" i="1"/>
  <c r="P33" i="1"/>
  <c r="P3599" i="1"/>
  <c r="P2998" i="1"/>
  <c r="P2591" i="1"/>
  <c r="P2383" i="1"/>
  <c r="P1565" i="1"/>
  <c r="P1163" i="1"/>
  <c r="P1069" i="1"/>
  <c r="P964" i="1"/>
  <c r="P3201" i="1"/>
  <c r="P2703" i="1"/>
  <c r="P1985" i="1"/>
  <c r="P1065" i="1"/>
  <c r="P3200" i="1"/>
  <c r="P2796" i="1"/>
  <c r="P2702" i="1"/>
  <c r="P1984" i="1"/>
  <c r="P1564" i="1"/>
  <c r="P963" i="1"/>
  <c r="P864" i="1"/>
  <c r="P2286" i="1"/>
  <c r="P3596" i="1"/>
  <c r="P3198" i="1"/>
  <c r="P2795" i="1"/>
  <c r="P2700" i="1"/>
  <c r="P1983" i="1"/>
  <c r="P1563" i="1"/>
  <c r="P962" i="1"/>
  <c r="P862" i="1"/>
  <c r="P3595" i="1"/>
  <c r="P3197" i="1"/>
  <c r="P2794" i="1"/>
  <c r="P2699" i="1"/>
  <c r="P1982" i="1"/>
  <c r="P1562" i="1"/>
  <c r="P961" i="1"/>
  <c r="P861" i="1"/>
  <c r="P3594" i="1"/>
  <c r="P2793" i="1"/>
  <c r="P960" i="1"/>
  <c r="P860" i="1"/>
  <c r="P3302" i="1"/>
  <c r="P3301" i="1"/>
  <c r="P3299" i="1"/>
  <c r="P3298" i="1"/>
  <c r="P2995" i="1"/>
  <c r="P2994" i="1"/>
  <c r="P2993" i="1"/>
  <c r="P2896" i="1"/>
  <c r="P2895" i="1"/>
  <c r="P2894" i="1"/>
  <c r="P2587" i="1"/>
  <c r="P2586" i="1"/>
  <c r="P2585" i="1"/>
  <c r="P2284" i="1"/>
  <c r="P2283" i="1"/>
  <c r="P2184" i="1"/>
  <c r="P2183" i="1"/>
  <c r="P2182" i="1"/>
  <c r="P1766" i="1"/>
  <c r="P1765" i="1"/>
  <c r="P1764" i="1"/>
  <c r="P1763" i="1"/>
  <c r="P1064" i="1"/>
  <c r="P1062" i="1"/>
  <c r="P1061" i="1"/>
  <c r="P545" i="1"/>
  <c r="P544" i="1"/>
  <c r="P543" i="1"/>
  <c r="P542" i="1"/>
  <c r="P338" i="1"/>
  <c r="P337" i="1"/>
  <c r="P336" i="1"/>
  <c r="P335" i="1"/>
  <c r="P334" i="1"/>
  <c r="P441" i="1"/>
  <c r="P440" i="1"/>
  <c r="P439" i="1"/>
  <c r="P3593" i="1"/>
  <c r="P2792" i="1"/>
  <c r="P2698" i="1"/>
  <c r="P2584" i="1"/>
  <c r="P2181" i="1"/>
  <c r="P1981" i="1"/>
  <c r="P959" i="1"/>
  <c r="P859" i="1"/>
  <c r="P541" i="1"/>
  <c r="P2697" i="1"/>
  <c r="P1762" i="1"/>
  <c r="P333" i="1"/>
  <c r="P2893" i="1"/>
  <c r="P1980" i="1"/>
  <c r="P1561" i="1"/>
  <c r="P1761" i="1"/>
  <c r="P129" i="1"/>
  <c r="P332" i="1"/>
  <c r="P331" i="1"/>
  <c r="P1760" i="1"/>
  <c r="P3297" i="1"/>
  <c r="P2892" i="1"/>
  <c r="P1979" i="1"/>
  <c r="P1560" i="1"/>
  <c r="P1558" i="1"/>
  <c r="P3196" i="1"/>
  <c r="P3195" i="1"/>
  <c r="P3194" i="1"/>
  <c r="P3193" i="1"/>
  <c r="P3192" i="1"/>
  <c r="P3296" i="1"/>
  <c r="P2696" i="1"/>
  <c r="P2695" i="1"/>
  <c r="P2694" i="1"/>
  <c r="P2693" i="1"/>
  <c r="P2692" i="1"/>
  <c r="P3591" i="1"/>
  <c r="P3590" i="1"/>
  <c r="P3589" i="1"/>
  <c r="P3588" i="1"/>
  <c r="P3587" i="1"/>
  <c r="P3586" i="1"/>
  <c r="P3585" i="1"/>
  <c r="P3584" i="1"/>
  <c r="P3583" i="1"/>
  <c r="P3582" i="1"/>
  <c r="P3581" i="1"/>
  <c r="P3580" i="1"/>
  <c r="P3579" i="1"/>
  <c r="P3578" i="1"/>
  <c r="P3577" i="1"/>
  <c r="P3576" i="1"/>
  <c r="P3575" i="1"/>
  <c r="P3574" i="1"/>
  <c r="P3573" i="1"/>
  <c r="P3572" i="1"/>
  <c r="P3491" i="1"/>
  <c r="P3490" i="1"/>
  <c r="P3489" i="1"/>
  <c r="P3488" i="1"/>
  <c r="P3487" i="1"/>
  <c r="P3486" i="1"/>
  <c r="P3485" i="1"/>
  <c r="P3484" i="1"/>
  <c r="P3483" i="1"/>
  <c r="P3482" i="1"/>
  <c r="P3481" i="1"/>
  <c r="P3480" i="1"/>
  <c r="P3479" i="1"/>
  <c r="P3478" i="1"/>
  <c r="P3477" i="1"/>
  <c r="P3476" i="1"/>
  <c r="P3475" i="1"/>
  <c r="P3474" i="1"/>
  <c r="P3473" i="1"/>
  <c r="P3472" i="1"/>
  <c r="P3391" i="1"/>
  <c r="P3390" i="1"/>
  <c r="P3389" i="1"/>
  <c r="P3388" i="1"/>
  <c r="P3387" i="1"/>
  <c r="P3386" i="1"/>
  <c r="P3385" i="1"/>
  <c r="P3384" i="1"/>
  <c r="P3383" i="1"/>
  <c r="P3382" i="1"/>
  <c r="P3381" i="1"/>
  <c r="P3380" i="1"/>
  <c r="P3379" i="1"/>
  <c r="P3378" i="1"/>
  <c r="P3377" i="1"/>
  <c r="P3376" i="1"/>
  <c r="P3375" i="1"/>
  <c r="P3374" i="1"/>
  <c r="P3373" i="1"/>
  <c r="P3372" i="1"/>
  <c r="P3191" i="1"/>
  <c r="P3190" i="1"/>
  <c r="P3189" i="1"/>
  <c r="P3188" i="1"/>
  <c r="P3187" i="1"/>
  <c r="P3186" i="1"/>
  <c r="P3185" i="1"/>
  <c r="P3184" i="1"/>
  <c r="P3183" i="1"/>
  <c r="P3182" i="1"/>
  <c r="P3181" i="1"/>
  <c r="P3180" i="1"/>
  <c r="P3179" i="1"/>
  <c r="P3178" i="1"/>
  <c r="P3177" i="1"/>
  <c r="P3176" i="1"/>
  <c r="P3175" i="1"/>
  <c r="P3174" i="1"/>
  <c r="P3173" i="1"/>
  <c r="P3172" i="1"/>
  <c r="P3091" i="1"/>
  <c r="P3090" i="1"/>
  <c r="P3089" i="1"/>
  <c r="P3088" i="1"/>
  <c r="P3087" i="1"/>
  <c r="P3086" i="1"/>
  <c r="P3085" i="1"/>
  <c r="P3084" i="1"/>
  <c r="P3083" i="1"/>
  <c r="P3082" i="1"/>
  <c r="P3081" i="1"/>
  <c r="P3080" i="1"/>
  <c r="P3079" i="1"/>
  <c r="P3078" i="1"/>
  <c r="P3077" i="1"/>
  <c r="P3076" i="1"/>
  <c r="P3075" i="1"/>
  <c r="P3074" i="1"/>
  <c r="P3073" i="1"/>
  <c r="P3072" i="1"/>
  <c r="P2991" i="1"/>
  <c r="P2990" i="1"/>
  <c r="P2989" i="1"/>
  <c r="P2988" i="1"/>
  <c r="P2987" i="1"/>
  <c r="P2986" i="1"/>
  <c r="P2985" i="1"/>
  <c r="P2984" i="1"/>
  <c r="P2983" i="1"/>
  <c r="P2982" i="1"/>
  <c r="P2981" i="1"/>
  <c r="P2980" i="1"/>
  <c r="P2979" i="1"/>
  <c r="P2978" i="1"/>
  <c r="P2977" i="1"/>
  <c r="P2976" i="1"/>
  <c r="P2975" i="1"/>
  <c r="P2974" i="1"/>
  <c r="P2973" i="1"/>
  <c r="P2972" i="1"/>
  <c r="P2891" i="1"/>
  <c r="P2890" i="1"/>
  <c r="P2889" i="1"/>
  <c r="P2888" i="1"/>
  <c r="P2887" i="1"/>
  <c r="P2886" i="1"/>
  <c r="P2885" i="1"/>
  <c r="P2884" i="1"/>
  <c r="P2883" i="1"/>
  <c r="P2882" i="1"/>
  <c r="P2881" i="1"/>
  <c r="P2880" i="1"/>
  <c r="P2879" i="1"/>
  <c r="P2878" i="1"/>
  <c r="P2877" i="1"/>
  <c r="P2876" i="1"/>
  <c r="P2875" i="1"/>
  <c r="P2874" i="1"/>
  <c r="P2873" i="1"/>
  <c r="P2872" i="1"/>
  <c r="P2791" i="1"/>
  <c r="P2790" i="1"/>
  <c r="P2789" i="1"/>
  <c r="P2788" i="1"/>
  <c r="P2787" i="1"/>
  <c r="P2786" i="1"/>
  <c r="P2785" i="1"/>
  <c r="P2784" i="1"/>
  <c r="P2783" i="1"/>
  <c r="P2782" i="1"/>
  <c r="P2781" i="1"/>
  <c r="P2780" i="1"/>
  <c r="P2779" i="1"/>
  <c r="P2778" i="1"/>
  <c r="P2777" i="1"/>
  <c r="P2776" i="1"/>
  <c r="P2775" i="1"/>
  <c r="P2774" i="1"/>
  <c r="P2773" i="1"/>
  <c r="P2772" i="1"/>
  <c r="P2691" i="1"/>
  <c r="P2690" i="1"/>
  <c r="P2689" i="1"/>
  <c r="P2688" i="1"/>
  <c r="P2687" i="1"/>
  <c r="P2686" i="1"/>
  <c r="P2685" i="1"/>
  <c r="P2684" i="1"/>
  <c r="P2683" i="1"/>
  <c r="P2682" i="1"/>
  <c r="P2681" i="1"/>
  <c r="P2680" i="1"/>
  <c r="P2679" i="1"/>
  <c r="P2678" i="1"/>
  <c r="P2677" i="1"/>
  <c r="P2676" i="1"/>
  <c r="P2675" i="1"/>
  <c r="P2674" i="1"/>
  <c r="P2673" i="1"/>
  <c r="P2672" i="1"/>
  <c r="P2582" i="1"/>
  <c r="P2581" i="1"/>
  <c r="P2580" i="1"/>
  <c r="P2579" i="1"/>
  <c r="P2578" i="1"/>
  <c r="P2577" i="1"/>
  <c r="P2576" i="1"/>
  <c r="P2575" i="1"/>
  <c r="P2574" i="1"/>
  <c r="P2573" i="1"/>
  <c r="P2572" i="1"/>
  <c r="P2571" i="1"/>
  <c r="P2570" i="1"/>
  <c r="P2569" i="1"/>
  <c r="P2568" i="1"/>
  <c r="P2567" i="1"/>
  <c r="P2566" i="1"/>
  <c r="P2565" i="1"/>
  <c r="P2564" i="1"/>
  <c r="P2563" i="1"/>
  <c r="P2482" i="1"/>
  <c r="P2481" i="1"/>
  <c r="P2480" i="1"/>
  <c r="P2479" i="1"/>
  <c r="P2478" i="1"/>
  <c r="P2477" i="1"/>
  <c r="P2476" i="1"/>
  <c r="P2475" i="1"/>
  <c r="P2474" i="1"/>
  <c r="P2473" i="1"/>
  <c r="P2472" i="1"/>
  <c r="P2471" i="1"/>
  <c r="P2470" i="1"/>
  <c r="P2469" i="1"/>
  <c r="P2468" i="1"/>
  <c r="P2467" i="1"/>
  <c r="P2466" i="1"/>
  <c r="P2465" i="1"/>
  <c r="P2464" i="1"/>
  <c r="P2463" i="1"/>
  <c r="P2382" i="1"/>
  <c r="P2381" i="1"/>
  <c r="P2380" i="1"/>
  <c r="P2379" i="1"/>
  <c r="P2378" i="1"/>
  <c r="P2377" i="1"/>
  <c r="P2376" i="1"/>
  <c r="P2375" i="1"/>
  <c r="P2374" i="1"/>
  <c r="P2373" i="1"/>
  <c r="P2372" i="1"/>
  <c r="P2371" i="1"/>
  <c r="P2370" i="1"/>
  <c r="P2369" i="1"/>
  <c r="P2368" i="1"/>
  <c r="P2367" i="1"/>
  <c r="P2366" i="1"/>
  <c r="P2365" i="1"/>
  <c r="P2364" i="1"/>
  <c r="P2363" i="1"/>
  <c r="P2282" i="1"/>
  <c r="P2281" i="1"/>
  <c r="P2280" i="1"/>
  <c r="P2279" i="1"/>
  <c r="P2278" i="1"/>
  <c r="P2277" i="1"/>
  <c r="P2276" i="1"/>
  <c r="P2275" i="1"/>
  <c r="P2274" i="1"/>
  <c r="P2273" i="1"/>
  <c r="P2272" i="1"/>
  <c r="P2271" i="1"/>
  <c r="P2270" i="1"/>
  <c r="P2269" i="1"/>
  <c r="P2268" i="1"/>
  <c r="P2267" i="1"/>
  <c r="P2266" i="1"/>
  <c r="P2265" i="1"/>
  <c r="P2264" i="1"/>
  <c r="P2263" i="1"/>
  <c r="P2178" i="1"/>
  <c r="P2177" i="1"/>
  <c r="P2176" i="1"/>
  <c r="P2175" i="1"/>
  <c r="P2174" i="1"/>
  <c r="P2173" i="1"/>
  <c r="P2172" i="1"/>
  <c r="P2171" i="1"/>
  <c r="P2170" i="1"/>
  <c r="P2169" i="1"/>
  <c r="P2168" i="1"/>
  <c r="P2167" i="1"/>
  <c r="P2166" i="1"/>
  <c r="P2165" i="1"/>
  <c r="P2164" i="1"/>
  <c r="P2163" i="1"/>
  <c r="P2162" i="1"/>
  <c r="P2161" i="1"/>
  <c r="P2160" i="1"/>
  <c r="P2159" i="1"/>
  <c r="P2078" i="1"/>
  <c r="P2077" i="1"/>
  <c r="P2076" i="1"/>
  <c r="P2075" i="1"/>
  <c r="P2074" i="1"/>
  <c r="P2073" i="1"/>
  <c r="P2072" i="1"/>
  <c r="P2071" i="1"/>
  <c r="P2070" i="1"/>
  <c r="P2069" i="1"/>
  <c r="P2068" i="1"/>
  <c r="P2067" i="1"/>
  <c r="P2066" i="1"/>
  <c r="P2065" i="1"/>
  <c r="P2064" i="1"/>
  <c r="P2063" i="1"/>
  <c r="P2062" i="1"/>
  <c r="P2061" i="1"/>
  <c r="P2060" i="1"/>
  <c r="P2059" i="1"/>
  <c r="P1978" i="1"/>
  <c r="P1977" i="1"/>
  <c r="P1976" i="1"/>
  <c r="P1975" i="1"/>
  <c r="P1974" i="1"/>
  <c r="P1973" i="1"/>
  <c r="P1972" i="1"/>
  <c r="P1971" i="1"/>
  <c r="P1970" i="1"/>
  <c r="P1969" i="1"/>
  <c r="P1968" i="1"/>
  <c r="P1967" i="1"/>
  <c r="P1966" i="1"/>
  <c r="P1965" i="1"/>
  <c r="P1964" i="1"/>
  <c r="P1963" i="1"/>
  <c r="P1962" i="1"/>
  <c r="P1961" i="1"/>
  <c r="P1960" i="1"/>
  <c r="P1959" i="1"/>
  <c r="P1878" i="1"/>
  <c r="P1877" i="1"/>
  <c r="P1876" i="1"/>
  <c r="P1875" i="1"/>
  <c r="P1874" i="1"/>
  <c r="P1873" i="1"/>
  <c r="P1872" i="1"/>
  <c r="P1871" i="1"/>
  <c r="P1870" i="1"/>
  <c r="P1869" i="1"/>
  <c r="P1868" i="1"/>
  <c r="P1867" i="1"/>
  <c r="P1866" i="1"/>
  <c r="P1865" i="1"/>
  <c r="P1864" i="1"/>
  <c r="P1863" i="1"/>
  <c r="P1862" i="1"/>
  <c r="P1861" i="1"/>
  <c r="P1860" i="1"/>
  <c r="P1859" i="1"/>
  <c r="P1758" i="1"/>
  <c r="P1757" i="1"/>
  <c r="P1756" i="1"/>
  <c r="P1755" i="1"/>
  <c r="P1754" i="1"/>
  <c r="P1753" i="1"/>
  <c r="P1752" i="1"/>
  <c r="P1751" i="1"/>
  <c r="P1750" i="1"/>
  <c r="P1749" i="1"/>
  <c r="P1748" i="1"/>
  <c r="P1747" i="1"/>
  <c r="P1746" i="1"/>
  <c r="P1745" i="1"/>
  <c r="P1744" i="1"/>
  <c r="P1743" i="1"/>
  <c r="P1742" i="1"/>
  <c r="P1741" i="1"/>
  <c r="P1740" i="1"/>
  <c r="P1739" i="1"/>
  <c r="P1658" i="1"/>
  <c r="P1657" i="1"/>
  <c r="P1656" i="1"/>
  <c r="P1655" i="1"/>
  <c r="P1654" i="1"/>
  <c r="P1653" i="1"/>
  <c r="P1652" i="1"/>
  <c r="P1651" i="1"/>
  <c r="P1650" i="1"/>
  <c r="P1649" i="1"/>
  <c r="P1648" i="1"/>
  <c r="P1647" i="1"/>
  <c r="P1646" i="1"/>
  <c r="P1645" i="1"/>
  <c r="P1644" i="1"/>
  <c r="P1643" i="1"/>
  <c r="P1642" i="1"/>
  <c r="P1641" i="1"/>
  <c r="P1640" i="1"/>
  <c r="P1639" i="1"/>
  <c r="P1557" i="1"/>
  <c r="P1556" i="1"/>
  <c r="P1555" i="1"/>
  <c r="P1554" i="1"/>
  <c r="P1553" i="1"/>
  <c r="P1552" i="1"/>
  <c r="P1551" i="1"/>
  <c r="P1550" i="1"/>
  <c r="P1549" i="1"/>
  <c r="P1548" i="1"/>
  <c r="P1547" i="1"/>
  <c r="P1546" i="1"/>
  <c r="P1545" i="1"/>
  <c r="P1544" i="1"/>
  <c r="P1543" i="1"/>
  <c r="P1542" i="1"/>
  <c r="P1541" i="1"/>
  <c r="P1540" i="1"/>
  <c r="P1539" i="1"/>
  <c r="P1458" i="1"/>
  <c r="P1457" i="1"/>
  <c r="P1456" i="1"/>
  <c r="P1455" i="1"/>
  <c r="P1454" i="1"/>
  <c r="P1453" i="1"/>
  <c r="P1452" i="1"/>
  <c r="P1451" i="1"/>
  <c r="P1450" i="1"/>
  <c r="P1449" i="1"/>
  <c r="P1448" i="1"/>
  <c r="P1447" i="1"/>
  <c r="P1446" i="1"/>
  <c r="P1445" i="1"/>
  <c r="P1444" i="1"/>
  <c r="P1443" i="1"/>
  <c r="P1442" i="1"/>
  <c r="P1441" i="1"/>
  <c r="P1440" i="1"/>
  <c r="P1439" i="1"/>
  <c r="P1358" i="1"/>
  <c r="P1357" i="1"/>
  <c r="P1356" i="1"/>
  <c r="P1355" i="1"/>
  <c r="P1354" i="1"/>
  <c r="P1353" i="1"/>
  <c r="P1352" i="1"/>
  <c r="P1351" i="1"/>
  <c r="P1350" i="1"/>
  <c r="P1349" i="1"/>
  <c r="P1348" i="1"/>
  <c r="P1347" i="1"/>
  <c r="P1346" i="1"/>
  <c r="P1345" i="1"/>
  <c r="P1344" i="1"/>
  <c r="P1343" i="1"/>
  <c r="P1342" i="1"/>
  <c r="P1341" i="1"/>
  <c r="P1340" i="1"/>
  <c r="P1339" i="1"/>
  <c r="P1258" i="1"/>
  <c r="P1257" i="1"/>
  <c r="P1256" i="1"/>
  <c r="P1255" i="1"/>
  <c r="P1254" i="1"/>
  <c r="P1253" i="1"/>
  <c r="P1252" i="1"/>
  <c r="P1251" i="1"/>
  <c r="P1250" i="1"/>
  <c r="P1249" i="1"/>
  <c r="P1248" i="1"/>
  <c r="P1247" i="1"/>
  <c r="P1246" i="1"/>
  <c r="P1245" i="1"/>
  <c r="P1244" i="1"/>
  <c r="P1243" i="1"/>
  <c r="P1242" i="1"/>
  <c r="P1241" i="1"/>
  <c r="P1240" i="1"/>
  <c r="P1239" i="1"/>
  <c r="P1158" i="1"/>
  <c r="P1157" i="1"/>
  <c r="P1156" i="1"/>
  <c r="P1155" i="1"/>
  <c r="P1154" i="1"/>
  <c r="P1153" i="1"/>
  <c r="P1152" i="1"/>
  <c r="P1151" i="1"/>
  <c r="P1150" i="1"/>
  <c r="P1149" i="1"/>
  <c r="P1148" i="1"/>
  <c r="P1147" i="1"/>
  <c r="P1146" i="1"/>
  <c r="P1145" i="1"/>
  <c r="P1144" i="1"/>
  <c r="P1143" i="1"/>
  <c r="P1142" i="1"/>
  <c r="P1141" i="1"/>
  <c r="P1140" i="1"/>
  <c r="P1139" i="1"/>
  <c r="P1058" i="1"/>
  <c r="P1057" i="1"/>
  <c r="P1056" i="1"/>
  <c r="P1055" i="1"/>
  <c r="P1054" i="1"/>
  <c r="P1053" i="1"/>
  <c r="P1052" i="1"/>
  <c r="P1051" i="1"/>
  <c r="P1050" i="1"/>
  <c r="P1049" i="1"/>
  <c r="P1048" i="1"/>
  <c r="P1047" i="1"/>
  <c r="P1046" i="1"/>
  <c r="P1045" i="1"/>
  <c r="P1044" i="1"/>
  <c r="P1043" i="1"/>
  <c r="P1042" i="1"/>
  <c r="P1041" i="1"/>
  <c r="P1040" i="1"/>
  <c r="P1039" i="1"/>
  <c r="P958" i="1"/>
  <c r="P957" i="1"/>
  <c r="P956" i="1"/>
  <c r="P955" i="1"/>
  <c r="P954" i="1"/>
  <c r="P953" i="1"/>
  <c r="P952" i="1"/>
  <c r="P951" i="1"/>
  <c r="P950" i="1"/>
  <c r="P949" i="1"/>
  <c r="P948" i="1"/>
  <c r="P947" i="1"/>
  <c r="P946" i="1"/>
  <c r="P945" i="1"/>
  <c r="P944" i="1"/>
  <c r="P943" i="1"/>
  <c r="P942" i="1"/>
  <c r="P941" i="1"/>
  <c r="P940" i="1"/>
  <c r="P939" i="1"/>
  <c r="P858" i="1"/>
  <c r="P857" i="1"/>
  <c r="P856" i="1"/>
  <c r="P855" i="1"/>
  <c r="P854" i="1"/>
  <c r="P853" i="1"/>
  <c r="P852" i="1"/>
  <c r="P851" i="1"/>
  <c r="P850" i="1"/>
  <c r="P849" i="1"/>
  <c r="P848" i="1"/>
  <c r="P847" i="1"/>
  <c r="P846" i="1"/>
  <c r="P845" i="1"/>
  <c r="P844" i="1"/>
  <c r="P843" i="1"/>
  <c r="P842" i="1"/>
  <c r="P841" i="1"/>
  <c r="P840" i="1"/>
  <c r="P839" i="1"/>
  <c r="P758" i="1"/>
  <c r="P757" i="1"/>
  <c r="P756" i="1"/>
  <c r="P755" i="1"/>
  <c r="P754" i="1"/>
  <c r="P753" i="1"/>
  <c r="P752" i="1"/>
  <c r="P751" i="1"/>
  <c r="P750" i="1"/>
  <c r="P749" i="1"/>
  <c r="P748" i="1"/>
  <c r="P747" i="1"/>
  <c r="P746" i="1"/>
  <c r="P745" i="1"/>
  <c r="P744" i="1"/>
  <c r="P743" i="1"/>
  <c r="P742" i="1"/>
  <c r="P741" i="1"/>
  <c r="P740" i="1"/>
  <c r="P739" i="1"/>
  <c r="P658" i="1"/>
  <c r="P657" i="1"/>
  <c r="P656" i="1"/>
  <c r="P655" i="1"/>
  <c r="P654" i="1"/>
  <c r="P653" i="1"/>
  <c r="P652" i="1"/>
  <c r="P651" i="1"/>
  <c r="P650" i="1"/>
  <c r="P649" i="1"/>
  <c r="P648" i="1"/>
  <c r="P647" i="1"/>
  <c r="P646" i="1"/>
  <c r="P645" i="1"/>
  <c r="P644" i="1"/>
  <c r="P643" i="1"/>
  <c r="P642" i="1"/>
  <c r="P641" i="1"/>
  <c r="P640" i="1"/>
  <c r="P639" i="1"/>
  <c r="P538" i="1"/>
  <c r="P537" i="1"/>
  <c r="P536" i="1"/>
  <c r="P535" i="1"/>
  <c r="P534" i="1"/>
  <c r="P533" i="1"/>
  <c r="P532" i="1"/>
  <c r="P531" i="1"/>
  <c r="P530" i="1"/>
  <c r="P529" i="1"/>
  <c r="P528" i="1"/>
  <c r="P527" i="1"/>
  <c r="P526" i="1"/>
  <c r="P525" i="1"/>
  <c r="P524" i="1"/>
  <c r="P523" i="1"/>
  <c r="P522" i="1"/>
  <c r="P521" i="1"/>
  <c r="P520" i="1"/>
  <c r="P51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3295" i="1"/>
  <c r="P3294" i="1"/>
  <c r="P3293" i="1"/>
  <c r="P3291" i="1"/>
  <c r="P3290" i="1"/>
  <c r="P3289" i="1"/>
  <c r="P3288" i="1"/>
  <c r="P3292" i="1"/>
  <c r="P3287" i="1"/>
  <c r="P3286" i="1"/>
  <c r="P3285" i="1"/>
  <c r="P3284" i="1"/>
  <c r="P3283" i="1"/>
  <c r="P3282" i="1"/>
  <c r="P3281" i="1"/>
  <c r="P3280" i="1"/>
  <c r="P3279" i="1"/>
  <c r="P3278" i="1"/>
  <c r="P3277" i="1"/>
  <c r="P3276" i="1"/>
  <c r="P3275" i="1"/>
  <c r="P3274" i="1"/>
  <c r="P3273" i="1"/>
  <c r="P3272" i="1"/>
  <c r="I2663" i="1"/>
  <c r="G2663" i="1"/>
  <c r="F2663" i="1"/>
  <c r="B2663" i="1"/>
  <c r="A2663" i="1"/>
  <c r="I2254" i="1"/>
  <c r="G2254" i="1"/>
  <c r="F2254" i="1"/>
  <c r="B2254" i="1"/>
  <c r="A2254" i="1"/>
  <c r="I1850" i="1"/>
  <c r="G1850" i="1"/>
  <c r="F1850" i="1"/>
  <c r="B1850" i="1"/>
  <c r="A1850" i="1"/>
  <c r="I30" i="44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2" i="3"/>
  <c r="B11" i="3"/>
  <c r="B10" i="3"/>
  <c r="B9" i="3"/>
  <c r="B8" i="3"/>
  <c r="B7" i="3"/>
  <c r="B6" i="3"/>
  <c r="F2" i="1"/>
  <c r="F102" i="1"/>
  <c r="F202" i="1"/>
  <c r="F302" i="1"/>
  <c r="F412" i="1"/>
  <c r="F512" i="1"/>
  <c r="F632" i="1"/>
  <c r="F732" i="1"/>
  <c r="F832" i="1"/>
  <c r="F932" i="1"/>
  <c r="F1032" i="1"/>
  <c r="F1132" i="1"/>
  <c r="F1232" i="1"/>
  <c r="F1332" i="1"/>
  <c r="F1432" i="1"/>
  <c r="F1532" i="1"/>
  <c r="F1632" i="1"/>
  <c r="F1732" i="1"/>
  <c r="F1852" i="1"/>
  <c r="F1952" i="1"/>
  <c r="F2052" i="1"/>
  <c r="F2152" i="1"/>
  <c r="F2256" i="1"/>
  <c r="F2356" i="1"/>
  <c r="F2456" i="1"/>
  <c r="F2556" i="1"/>
  <c r="F2665" i="1"/>
  <c r="F2765" i="1"/>
  <c r="F2865" i="1"/>
  <c r="F2965" i="1"/>
  <c r="F3065" i="1"/>
  <c r="F3165" i="1"/>
  <c r="F3265" i="1"/>
  <c r="F3365" i="1"/>
  <c r="F3465" i="1"/>
  <c r="F3565" i="1"/>
  <c r="F3673" i="1"/>
  <c r="F3773" i="1"/>
  <c r="F3774" i="1"/>
  <c r="F3674" i="1"/>
  <c r="F3566" i="1"/>
  <c r="F3466" i="1"/>
  <c r="F3366" i="1"/>
  <c r="F3266" i="1"/>
  <c r="F3166" i="1"/>
  <c r="F3066" i="1"/>
  <c r="F2966" i="1"/>
  <c r="F2866" i="1"/>
  <c r="F2766" i="1"/>
  <c r="F2666" i="1"/>
  <c r="F2557" i="1"/>
  <c r="F2457" i="1"/>
  <c r="F2357" i="1"/>
  <c r="F2257" i="1"/>
  <c r="F2153" i="1"/>
  <c r="F2053" i="1"/>
  <c r="F1953" i="1"/>
  <c r="F1853" i="1"/>
  <c r="F1733" i="1"/>
  <c r="F1633" i="1"/>
  <c r="F1533" i="1"/>
  <c r="F1433" i="1"/>
  <c r="F1333" i="1"/>
  <c r="F1233" i="1"/>
  <c r="F1133" i="1"/>
  <c r="F1033" i="1"/>
  <c r="F933" i="1"/>
  <c r="F833" i="1"/>
  <c r="F733" i="1"/>
  <c r="F633" i="1"/>
  <c r="F513" i="1"/>
  <c r="F413" i="1"/>
  <c r="F303" i="1"/>
  <c r="F203" i="1"/>
  <c r="F103" i="1"/>
  <c r="F3" i="1"/>
  <c r="D39" i="46"/>
  <c r="C39" i="46"/>
  <c r="B39" i="46"/>
  <c r="A33" i="14"/>
  <c r="K32" i="3"/>
  <c r="M32" i="3"/>
  <c r="A32" i="3"/>
  <c r="I3879" i="1"/>
  <c r="I3878" i="1"/>
  <c r="I3877" i="1"/>
  <c r="S1259" i="30"/>
  <c r="C1259" i="30"/>
  <c r="T1259" i="30"/>
  <c r="P1259" i="30"/>
  <c r="H1161" i="30"/>
  <c r="J1259" i="30"/>
  <c r="I1259" i="30"/>
  <c r="H1259" i="30"/>
  <c r="G1259" i="30"/>
  <c r="F1259" i="30"/>
  <c r="B1259" i="30"/>
  <c r="A1259" i="30"/>
  <c r="P1187" i="30"/>
  <c r="P1186" i="30"/>
  <c r="P1185" i="30"/>
  <c r="P1184" i="30"/>
  <c r="P1183" i="30"/>
  <c r="P1182" i="30"/>
  <c r="P1181" i="30"/>
  <c r="P1180" i="30"/>
  <c r="P1179" i="30"/>
  <c r="P1178" i="30"/>
  <c r="P1177" i="30"/>
  <c r="P1176" i="30"/>
  <c r="P1175" i="30"/>
  <c r="P1174" i="30"/>
  <c r="P1173" i="30"/>
  <c r="P1172" i="30"/>
  <c r="P1171" i="30"/>
  <c r="P1170" i="30"/>
  <c r="P1169" i="30"/>
  <c r="P1168" i="30"/>
  <c r="F1162" i="30"/>
  <c r="F1161" i="30"/>
  <c r="Q1259" i="30"/>
  <c r="S1159" i="30"/>
  <c r="P1159" i="30"/>
  <c r="Q1159" i="30"/>
  <c r="J1159" i="30"/>
  <c r="I1159" i="30"/>
  <c r="H1159" i="30"/>
  <c r="G1159" i="30"/>
  <c r="F1159" i="30"/>
  <c r="C1159" i="30"/>
  <c r="B1159" i="30"/>
  <c r="A1159" i="30"/>
  <c r="P1087" i="30"/>
  <c r="P1086" i="30"/>
  <c r="P1085" i="30"/>
  <c r="P1084" i="30"/>
  <c r="P1083" i="30"/>
  <c r="P1082" i="30"/>
  <c r="P1081" i="30"/>
  <c r="P1080" i="30"/>
  <c r="P1079" i="30"/>
  <c r="P1078" i="30"/>
  <c r="P1077" i="30"/>
  <c r="P1076" i="30"/>
  <c r="P1075" i="30"/>
  <c r="P1074" i="30"/>
  <c r="P1073" i="30"/>
  <c r="P1072" i="30"/>
  <c r="P1071" i="30"/>
  <c r="P1070" i="30"/>
  <c r="P1069" i="30"/>
  <c r="P1068" i="30"/>
  <c r="F1062" i="30"/>
  <c r="H1061" i="30"/>
  <c r="F1061" i="30"/>
  <c r="T1159" i="30"/>
  <c r="S1059" i="30"/>
  <c r="C1059" i="30"/>
  <c r="T1059" i="30"/>
  <c r="P1059" i="30"/>
  <c r="Q1059" i="30"/>
  <c r="J1059" i="30"/>
  <c r="I1059" i="30"/>
  <c r="H1059" i="30"/>
  <c r="G1059" i="30"/>
  <c r="F1059" i="30"/>
  <c r="B1059" i="30"/>
  <c r="A1059" i="30"/>
  <c r="P973" i="30"/>
  <c r="P972" i="30"/>
  <c r="P971" i="30"/>
  <c r="P970" i="30"/>
  <c r="P969" i="30"/>
  <c r="P968" i="30"/>
  <c r="F962" i="30"/>
  <c r="H961" i="30"/>
  <c r="F961" i="30"/>
  <c r="I630" i="1"/>
  <c r="G630" i="1"/>
  <c r="F630" i="1"/>
  <c r="B630" i="1"/>
  <c r="C38" i="43"/>
  <c r="A630" i="1"/>
  <c r="C630" i="1"/>
  <c r="D38" i="43"/>
  <c r="J31" i="43"/>
  <c r="L31" i="43"/>
  <c r="A31" i="43"/>
  <c r="J33" i="43"/>
  <c r="L33" i="43"/>
  <c r="A33" i="43"/>
  <c r="J20" i="43"/>
  <c r="L20" i="43"/>
  <c r="A20" i="43"/>
  <c r="J27" i="43"/>
  <c r="L27" i="43"/>
  <c r="A27" i="43"/>
  <c r="J36" i="43"/>
  <c r="L36" i="43"/>
  <c r="A36" i="43"/>
  <c r="J15" i="43"/>
  <c r="L15" i="43"/>
  <c r="A15" i="43"/>
  <c r="J30" i="43"/>
  <c r="L30" i="43"/>
  <c r="A30" i="43"/>
  <c r="J24" i="43"/>
  <c r="L24" i="43"/>
  <c r="A24" i="43"/>
  <c r="J37" i="43"/>
  <c r="L37" i="43"/>
  <c r="A37" i="43"/>
  <c r="J13" i="43"/>
  <c r="L13" i="43"/>
  <c r="A13" i="43"/>
  <c r="J11" i="43"/>
  <c r="L11" i="43"/>
  <c r="A11" i="43"/>
  <c r="J23" i="43"/>
  <c r="L23" i="43"/>
  <c r="A23" i="43"/>
  <c r="J7" i="43"/>
  <c r="L7" i="43"/>
  <c r="A7" i="43"/>
  <c r="J8" i="43"/>
  <c r="L8" i="43"/>
  <c r="A8" i="43"/>
  <c r="J35" i="43"/>
  <c r="L35" i="43"/>
  <c r="A35" i="43"/>
  <c r="J29" i="43"/>
  <c r="L29" i="43"/>
  <c r="A29" i="43"/>
  <c r="J42" i="43"/>
  <c r="L42" i="43"/>
  <c r="A42" i="43"/>
  <c r="J12" i="43"/>
  <c r="L12" i="43"/>
  <c r="A12" i="43"/>
  <c r="J19" i="43"/>
  <c r="L19" i="43"/>
  <c r="A19" i="43"/>
  <c r="J14" i="43"/>
  <c r="L14" i="43"/>
  <c r="A14" i="43"/>
  <c r="J22" i="43"/>
  <c r="L22" i="43"/>
  <c r="A22" i="43"/>
  <c r="J10" i="43"/>
  <c r="L10" i="43"/>
  <c r="A10" i="43"/>
  <c r="J34" i="43"/>
  <c r="L34" i="43"/>
  <c r="A34" i="43"/>
  <c r="J41" i="43"/>
  <c r="L41" i="43"/>
  <c r="A41" i="43"/>
  <c r="J17" i="43"/>
  <c r="L17" i="43"/>
  <c r="A17" i="43"/>
  <c r="J21" i="43"/>
  <c r="L21" i="43"/>
  <c r="A21" i="43"/>
  <c r="J40" i="43"/>
  <c r="L40" i="43"/>
  <c r="A40" i="43"/>
  <c r="J26" i="43"/>
  <c r="L26" i="43"/>
  <c r="A26" i="43"/>
  <c r="J32" i="43"/>
  <c r="L32" i="43"/>
  <c r="A32" i="43"/>
  <c r="J16" i="43"/>
  <c r="L16" i="43"/>
  <c r="A16" i="43"/>
  <c r="J38" i="43"/>
  <c r="L38" i="43"/>
  <c r="A38" i="43"/>
  <c r="J25" i="43"/>
  <c r="L25" i="43"/>
  <c r="A25" i="43"/>
  <c r="J9" i="43"/>
  <c r="L9" i="43"/>
  <c r="A9" i="43"/>
  <c r="J18" i="43"/>
  <c r="L18" i="43"/>
  <c r="A18" i="43"/>
  <c r="J39" i="43"/>
  <c r="L39" i="43"/>
  <c r="A39" i="43"/>
  <c r="J28" i="43"/>
  <c r="L28" i="43"/>
  <c r="H630" i="1"/>
  <c r="B38" i="43"/>
  <c r="N38" i="43"/>
  <c r="H38" i="43"/>
  <c r="F38" i="43"/>
  <c r="L42" i="44"/>
  <c r="S3463" i="1"/>
  <c r="S3263" i="1"/>
  <c r="S3063" i="1"/>
  <c r="S2863" i="1"/>
  <c r="S2554" i="1"/>
  <c r="S2354" i="1"/>
  <c r="S2050" i="1"/>
  <c r="S630" i="1"/>
  <c r="S3671" i="1"/>
  <c r="S3563" i="1"/>
  <c r="S3363" i="1"/>
  <c r="S3163" i="1"/>
  <c r="S2963" i="1"/>
  <c r="S2663" i="1"/>
  <c r="S2454" i="1"/>
  <c r="S2150" i="1"/>
  <c r="S1850" i="1"/>
  <c r="S1630" i="1"/>
  <c r="S1530" i="1"/>
  <c r="S1430" i="1"/>
  <c r="S1330" i="1"/>
  <c r="S1230" i="1"/>
  <c r="S1130" i="1"/>
  <c r="S1030" i="1"/>
  <c r="S930" i="1"/>
  <c r="S830" i="1"/>
  <c r="S730" i="1"/>
  <c r="S200" i="1"/>
  <c r="S100" i="1"/>
  <c r="S1730" i="1"/>
  <c r="S1950" i="1"/>
  <c r="S510" i="1"/>
  <c r="S2763" i="1"/>
  <c r="S2254" i="1"/>
  <c r="S410" i="1"/>
  <c r="S300" i="1"/>
  <c r="K42" i="44"/>
  <c r="J42" i="44"/>
  <c r="I40" i="44"/>
  <c r="I39" i="44"/>
  <c r="I38" i="44"/>
  <c r="I37" i="44"/>
  <c r="I36" i="44"/>
  <c r="I35" i="44"/>
  <c r="I34" i="44"/>
  <c r="I33" i="44"/>
  <c r="I32" i="44"/>
  <c r="I31" i="44"/>
  <c r="I29" i="44"/>
  <c r="I28" i="44"/>
  <c r="I27" i="44"/>
  <c r="I26" i="44"/>
  <c r="I25" i="44"/>
  <c r="I24" i="44"/>
  <c r="I23" i="44"/>
  <c r="I22" i="44"/>
  <c r="I21" i="44"/>
  <c r="I20" i="44"/>
  <c r="I19" i="44"/>
  <c r="I18" i="44"/>
  <c r="I17" i="44"/>
  <c r="I16" i="44"/>
  <c r="I15" i="44"/>
  <c r="I14" i="44"/>
  <c r="I13" i="44"/>
  <c r="I12" i="44"/>
  <c r="I11" i="44"/>
  <c r="I9" i="44"/>
  <c r="I8" i="44"/>
  <c r="I7" i="44"/>
  <c r="I6" i="44"/>
  <c r="I5" i="44"/>
  <c r="I4" i="44"/>
  <c r="I3" i="44"/>
  <c r="I2" i="44"/>
  <c r="I42" i="44"/>
  <c r="P959" i="30"/>
  <c r="Q959" i="30"/>
  <c r="J959" i="30"/>
  <c r="I959" i="30"/>
  <c r="H959" i="30"/>
  <c r="G959" i="30"/>
  <c r="F959" i="30"/>
  <c r="C959" i="30"/>
  <c r="B959" i="30"/>
  <c r="A959" i="30"/>
  <c r="P887" i="30"/>
  <c r="P886" i="30"/>
  <c r="P885" i="30"/>
  <c r="P884" i="30"/>
  <c r="P883" i="30"/>
  <c r="P882" i="30"/>
  <c r="P881" i="30"/>
  <c r="P880" i="30"/>
  <c r="P879" i="30"/>
  <c r="P878" i="30"/>
  <c r="P877" i="30"/>
  <c r="P876" i="30"/>
  <c r="P875" i="30"/>
  <c r="P874" i="30"/>
  <c r="P873" i="30"/>
  <c r="P872" i="30"/>
  <c r="P871" i="30"/>
  <c r="P870" i="30"/>
  <c r="P869" i="30"/>
  <c r="P868" i="30"/>
  <c r="F862" i="30"/>
  <c r="H861" i="30"/>
  <c r="F861" i="30"/>
  <c r="P859" i="30"/>
  <c r="Q859" i="30"/>
  <c r="J859" i="30"/>
  <c r="I859" i="30"/>
  <c r="H859" i="30"/>
  <c r="G859" i="30"/>
  <c r="F859" i="30"/>
  <c r="C859" i="30"/>
  <c r="B859" i="30"/>
  <c r="A859" i="30"/>
  <c r="P774" i="30"/>
  <c r="P773" i="30"/>
  <c r="P772" i="30"/>
  <c r="P771" i="30"/>
  <c r="P770" i="30"/>
  <c r="P769" i="30"/>
  <c r="P768" i="30"/>
  <c r="F762" i="30"/>
  <c r="H761" i="30"/>
  <c r="F761" i="30"/>
  <c r="P3563" i="1"/>
  <c r="Q3563" i="1"/>
  <c r="J3563" i="1"/>
  <c r="I3563" i="1"/>
  <c r="N31" i="43"/>
  <c r="H3563" i="1"/>
  <c r="H31" i="43"/>
  <c r="G3563" i="1"/>
  <c r="F3563" i="1"/>
  <c r="F31" i="43"/>
  <c r="C3563" i="1"/>
  <c r="B3563" i="1"/>
  <c r="C31" i="43"/>
  <c r="A3563" i="1"/>
  <c r="B31" i="43"/>
  <c r="P3463" i="1"/>
  <c r="Q3463" i="1"/>
  <c r="J3463" i="1"/>
  <c r="I3463" i="1"/>
  <c r="N33" i="43"/>
  <c r="H3463" i="1"/>
  <c r="H33" i="43"/>
  <c r="G3463" i="1"/>
  <c r="F3463" i="1"/>
  <c r="F33" i="43"/>
  <c r="C3463" i="1"/>
  <c r="B3463" i="1"/>
  <c r="C33" i="43"/>
  <c r="A3463" i="1"/>
  <c r="B33" i="43"/>
  <c r="P3363" i="1"/>
  <c r="Q3363" i="1"/>
  <c r="J3363" i="1"/>
  <c r="I3363" i="1"/>
  <c r="N27" i="43"/>
  <c r="H3363" i="1"/>
  <c r="H27" i="43"/>
  <c r="G3363" i="1"/>
  <c r="F3363" i="1"/>
  <c r="F27" i="43"/>
  <c r="C3363" i="1"/>
  <c r="B3363" i="1"/>
  <c r="C27" i="43"/>
  <c r="A3363" i="1"/>
  <c r="B27" i="43"/>
  <c r="P3263" i="1"/>
  <c r="Q3263" i="1"/>
  <c r="J3263" i="1"/>
  <c r="I3263" i="1"/>
  <c r="N36" i="43"/>
  <c r="H3263" i="1"/>
  <c r="H36" i="43"/>
  <c r="G3263" i="1"/>
  <c r="F3263" i="1"/>
  <c r="F36" i="43"/>
  <c r="C3263" i="1"/>
  <c r="B3263" i="1"/>
  <c r="C36" i="43"/>
  <c r="A3263" i="1"/>
  <c r="B36" i="43"/>
  <c r="P3163" i="1"/>
  <c r="Q3163" i="1"/>
  <c r="J3163" i="1"/>
  <c r="I3163" i="1"/>
  <c r="N15" i="43"/>
  <c r="H3163" i="1"/>
  <c r="H15" i="43"/>
  <c r="G3163" i="1"/>
  <c r="F3163" i="1"/>
  <c r="F15" i="43"/>
  <c r="C3163" i="1"/>
  <c r="B3163" i="1"/>
  <c r="C15" i="43"/>
  <c r="A3163" i="1"/>
  <c r="B15" i="43"/>
  <c r="P3063" i="1"/>
  <c r="Q3063" i="1"/>
  <c r="J3063" i="1"/>
  <c r="I3063" i="1"/>
  <c r="N30" i="43"/>
  <c r="H3063" i="1"/>
  <c r="H30" i="43"/>
  <c r="G3063" i="1"/>
  <c r="F3063" i="1"/>
  <c r="F30" i="43"/>
  <c r="C3063" i="1"/>
  <c r="B3063" i="1"/>
  <c r="C30" i="43"/>
  <c r="A3063" i="1"/>
  <c r="B30" i="43"/>
  <c r="P759" i="30"/>
  <c r="Q759" i="30"/>
  <c r="J759" i="30"/>
  <c r="I759" i="30"/>
  <c r="H759" i="30"/>
  <c r="G759" i="30"/>
  <c r="F759" i="30"/>
  <c r="C759" i="30"/>
  <c r="B759" i="30"/>
  <c r="A759" i="30"/>
  <c r="P687" i="30"/>
  <c r="P686" i="30"/>
  <c r="P685" i="30"/>
  <c r="P684" i="30"/>
  <c r="P683" i="30"/>
  <c r="P682" i="30"/>
  <c r="P681" i="30"/>
  <c r="P680" i="30"/>
  <c r="P679" i="30"/>
  <c r="P678" i="30"/>
  <c r="P677" i="30"/>
  <c r="P676" i="30"/>
  <c r="P675" i="30"/>
  <c r="P674" i="30"/>
  <c r="P673" i="30"/>
  <c r="P672" i="30"/>
  <c r="P671" i="30"/>
  <c r="P670" i="30"/>
  <c r="P669" i="30"/>
  <c r="P668" i="30"/>
  <c r="F662" i="30"/>
  <c r="H661" i="30"/>
  <c r="F661" i="30"/>
  <c r="A1430" i="1"/>
  <c r="B1430" i="1"/>
  <c r="C34" i="43"/>
  <c r="C1430" i="1"/>
  <c r="F1430" i="1"/>
  <c r="G1430" i="1"/>
  <c r="H1430" i="1"/>
  <c r="I1430" i="1"/>
  <c r="J1430" i="1"/>
  <c r="P1430" i="1"/>
  <c r="H1332" i="1"/>
  <c r="A1530" i="1"/>
  <c r="B10" i="43"/>
  <c r="B1530" i="1"/>
  <c r="C10" i="43"/>
  <c r="C1530" i="1"/>
  <c r="F1530" i="1"/>
  <c r="F10" i="43"/>
  <c r="G1530" i="1"/>
  <c r="H1530" i="1"/>
  <c r="H10" i="43"/>
  <c r="I1530" i="1"/>
  <c r="N10" i="43"/>
  <c r="J1530" i="1"/>
  <c r="P1530" i="1"/>
  <c r="H1432" i="1"/>
  <c r="A1630" i="1"/>
  <c r="B1630" i="1"/>
  <c r="C22" i="43"/>
  <c r="C1630" i="1"/>
  <c r="F1630" i="1"/>
  <c r="G1630" i="1"/>
  <c r="H1630" i="1"/>
  <c r="I1630" i="1"/>
  <c r="J1630" i="1"/>
  <c r="P1630" i="1"/>
  <c r="H1532" i="1"/>
  <c r="A1730" i="1"/>
  <c r="B14" i="43"/>
  <c r="B1730" i="1"/>
  <c r="C14" i="43"/>
  <c r="C1730" i="1"/>
  <c r="F1730" i="1"/>
  <c r="F14" i="43"/>
  <c r="G1730" i="1"/>
  <c r="H1730" i="1"/>
  <c r="H14" i="43"/>
  <c r="I1730" i="1"/>
  <c r="N14" i="43"/>
  <c r="J1730" i="1"/>
  <c r="P1730" i="1"/>
  <c r="Q1730" i="1"/>
  <c r="P659" i="30"/>
  <c r="Q659" i="30"/>
  <c r="J659" i="30"/>
  <c r="I659" i="30"/>
  <c r="H659" i="30"/>
  <c r="G659" i="30"/>
  <c r="F659" i="30"/>
  <c r="C659" i="30"/>
  <c r="B659" i="30"/>
  <c r="A659" i="30"/>
  <c r="P591" i="30"/>
  <c r="P589" i="30"/>
  <c r="P588" i="30"/>
  <c r="P587" i="30"/>
  <c r="P586" i="30"/>
  <c r="P585" i="30"/>
  <c r="P584" i="30"/>
  <c r="P583" i="30"/>
  <c r="P582" i="30"/>
  <c r="P581" i="30"/>
  <c r="P580" i="30"/>
  <c r="P579" i="30"/>
  <c r="P578" i="30"/>
  <c r="P577" i="30"/>
  <c r="P576" i="30"/>
  <c r="P575" i="30"/>
  <c r="P574" i="30"/>
  <c r="P573" i="30"/>
  <c r="P572" i="30"/>
  <c r="P571" i="30"/>
  <c r="P570" i="30"/>
  <c r="P569" i="30"/>
  <c r="P568" i="30"/>
  <c r="F562" i="30"/>
  <c r="F561" i="30"/>
  <c r="P630" i="1"/>
  <c r="Q630" i="1"/>
  <c r="J630" i="1"/>
  <c r="A730" i="1"/>
  <c r="B20" i="43"/>
  <c r="B730" i="1"/>
  <c r="C20" i="43"/>
  <c r="C730" i="1"/>
  <c r="F730" i="1"/>
  <c r="F20" i="43"/>
  <c r="G730" i="1"/>
  <c r="H730" i="1"/>
  <c r="H20" i="43"/>
  <c r="I730" i="1"/>
  <c r="N20" i="43"/>
  <c r="J730" i="1"/>
  <c r="P730" i="1"/>
  <c r="Q730" i="1"/>
  <c r="A830" i="1"/>
  <c r="B16" i="43"/>
  <c r="B830" i="1"/>
  <c r="C16" i="43"/>
  <c r="C830" i="1"/>
  <c r="F830" i="1"/>
  <c r="F16" i="43"/>
  <c r="G830" i="1"/>
  <c r="H830" i="1"/>
  <c r="H16" i="43"/>
  <c r="I830" i="1"/>
  <c r="N16" i="43"/>
  <c r="J830" i="1"/>
  <c r="P830" i="1"/>
  <c r="H732" i="1"/>
  <c r="A930" i="1"/>
  <c r="B930" i="1"/>
  <c r="C32" i="43"/>
  <c r="C930" i="1"/>
  <c r="F930" i="1"/>
  <c r="G930" i="1"/>
  <c r="H930" i="1"/>
  <c r="I930" i="1"/>
  <c r="J930" i="1"/>
  <c r="P930" i="1"/>
  <c r="H832" i="1"/>
  <c r="A1030" i="1"/>
  <c r="B1030" i="1"/>
  <c r="C26" i="43"/>
  <c r="C1030" i="1"/>
  <c r="F1030" i="1"/>
  <c r="G1030" i="1"/>
  <c r="H1030" i="1"/>
  <c r="I1030" i="1"/>
  <c r="J1030" i="1"/>
  <c r="P1030" i="1"/>
  <c r="H932" i="1"/>
  <c r="A1130" i="1"/>
  <c r="B40" i="43"/>
  <c r="B1130" i="1"/>
  <c r="C40" i="43"/>
  <c r="C1130" i="1"/>
  <c r="F1130" i="1"/>
  <c r="F40" i="43"/>
  <c r="G1130" i="1"/>
  <c r="H1130" i="1"/>
  <c r="H40" i="43"/>
  <c r="I1130" i="1"/>
  <c r="N40" i="43"/>
  <c r="J1130" i="1"/>
  <c r="P1130" i="1"/>
  <c r="H1032" i="1"/>
  <c r="P559" i="30"/>
  <c r="Q559" i="30"/>
  <c r="J559" i="30"/>
  <c r="I559" i="30"/>
  <c r="H559" i="30"/>
  <c r="G559" i="30"/>
  <c r="F559" i="30"/>
  <c r="C559" i="30"/>
  <c r="B559" i="30"/>
  <c r="A559" i="30"/>
  <c r="P487" i="30"/>
  <c r="P486" i="30"/>
  <c r="P485" i="30"/>
  <c r="P484" i="30"/>
  <c r="P483" i="30"/>
  <c r="P482" i="30"/>
  <c r="P481" i="30"/>
  <c r="P480" i="30"/>
  <c r="P479" i="30"/>
  <c r="P478" i="30"/>
  <c r="P477" i="30"/>
  <c r="P476" i="30"/>
  <c r="P475" i="30"/>
  <c r="P474" i="30"/>
  <c r="P473" i="30"/>
  <c r="P472" i="30"/>
  <c r="P471" i="30"/>
  <c r="P470" i="30"/>
  <c r="P469" i="30"/>
  <c r="P468" i="30"/>
  <c r="F462" i="30"/>
  <c r="H461" i="30"/>
  <c r="F461" i="30"/>
  <c r="N19" i="43"/>
  <c r="C19" i="43"/>
  <c r="B19" i="43"/>
  <c r="F19" i="43"/>
  <c r="B22" i="43"/>
  <c r="B34" i="43"/>
  <c r="B26" i="43"/>
  <c r="B32" i="43"/>
  <c r="F22" i="43"/>
  <c r="N22" i="43"/>
  <c r="H22" i="43"/>
  <c r="N34" i="43"/>
  <c r="H34" i="43"/>
  <c r="F34" i="43"/>
  <c r="F26" i="43"/>
  <c r="N26" i="43"/>
  <c r="H26" i="43"/>
  <c r="F32" i="43"/>
  <c r="N32" i="43"/>
  <c r="H32" i="43"/>
  <c r="H561" i="30"/>
  <c r="H2965" i="1"/>
  <c r="H3365" i="1"/>
  <c r="H3265" i="1"/>
  <c r="H3165" i="1"/>
  <c r="H3465" i="1"/>
  <c r="H3065" i="1"/>
  <c r="H512" i="1"/>
  <c r="D30" i="43"/>
  <c r="D15" i="43"/>
  <c r="D36" i="43"/>
  <c r="D27" i="43"/>
  <c r="D33" i="43"/>
  <c r="D31" i="43"/>
  <c r="D14" i="43"/>
  <c r="D22" i="43"/>
  <c r="D10" i="43"/>
  <c r="D34" i="43"/>
  <c r="D40" i="43"/>
  <c r="D26" i="43"/>
  <c r="D32" i="43"/>
  <c r="D16" i="43"/>
  <c r="D20" i="43"/>
  <c r="Q1130" i="1"/>
  <c r="Q830" i="1"/>
  <c r="Q1630" i="1"/>
  <c r="Q1530" i="1"/>
  <c r="Q1030" i="1"/>
  <c r="Q930" i="1"/>
  <c r="H1632" i="1"/>
  <c r="Q1430" i="1"/>
  <c r="H632" i="1"/>
  <c r="P3871" i="1"/>
  <c r="Q3871" i="1"/>
  <c r="J3871" i="1"/>
  <c r="I3871" i="1"/>
  <c r="H3871" i="1"/>
  <c r="G3871" i="1"/>
  <c r="F3871" i="1"/>
  <c r="C3871" i="1"/>
  <c r="B3871" i="1"/>
  <c r="A3871" i="1"/>
  <c r="K14" i="3"/>
  <c r="M14" i="3"/>
  <c r="A1" i="43"/>
  <c r="J3771" i="1"/>
  <c r="R13" i="3"/>
  <c r="J3671" i="1"/>
  <c r="R32" i="3"/>
  <c r="J2963" i="1"/>
  <c r="R35" i="3"/>
  <c r="J2863" i="1"/>
  <c r="R34" i="3"/>
  <c r="J2763" i="1"/>
  <c r="R33" i="3"/>
  <c r="J2663" i="1"/>
  <c r="J2554" i="1"/>
  <c r="J2454" i="1"/>
  <c r="R29" i="3"/>
  <c r="J2354" i="1"/>
  <c r="J2254" i="1"/>
  <c r="J2150" i="1"/>
  <c r="J2050" i="1"/>
  <c r="R25" i="3"/>
  <c r="J1950" i="1"/>
  <c r="J1850" i="1"/>
  <c r="J1330" i="1"/>
  <c r="R18" i="3"/>
  <c r="J1230" i="1"/>
  <c r="R16" i="3"/>
  <c r="R12" i="3"/>
  <c r="J510" i="1"/>
  <c r="J410" i="1"/>
  <c r="J300" i="1"/>
  <c r="J200" i="1"/>
  <c r="J100" i="1"/>
  <c r="N48" i="43"/>
  <c r="P3771" i="1"/>
  <c r="Q3771" i="1"/>
  <c r="I3771" i="1"/>
  <c r="H3771" i="1"/>
  <c r="G3771" i="1"/>
  <c r="F13" i="14"/>
  <c r="F3771" i="1"/>
  <c r="C3771" i="1"/>
  <c r="B3771" i="1"/>
  <c r="A3771" i="1"/>
  <c r="A22" i="14"/>
  <c r="A15" i="14"/>
  <c r="A34" i="14"/>
  <c r="A12" i="14"/>
  <c r="D11" i="4"/>
  <c r="B11" i="4"/>
  <c r="D40" i="4"/>
  <c r="B40" i="4"/>
  <c r="D42" i="4"/>
  <c r="B42" i="4"/>
  <c r="D19" i="4"/>
  <c r="B19" i="4"/>
  <c r="A40" i="4"/>
  <c r="A42" i="4"/>
  <c r="A11" i="4"/>
  <c r="A19" i="4"/>
  <c r="N49" i="43"/>
  <c r="N47" i="43"/>
  <c r="K33" i="3"/>
  <c r="M33" i="3"/>
  <c r="A33" i="3"/>
  <c r="K21" i="3"/>
  <c r="M21" i="3"/>
  <c r="A21" i="3"/>
  <c r="A14" i="3"/>
  <c r="K11" i="3"/>
  <c r="M11" i="3"/>
  <c r="A11" i="3"/>
  <c r="P2763" i="1"/>
  <c r="Q2763" i="1"/>
  <c r="I2763" i="1"/>
  <c r="N13" i="43"/>
  <c r="H2763" i="1"/>
  <c r="G2763" i="1"/>
  <c r="F34" i="14"/>
  <c r="F2763" i="1"/>
  <c r="F13" i="43"/>
  <c r="C2763" i="1"/>
  <c r="D13" i="43"/>
  <c r="B2763" i="1"/>
  <c r="D33" i="3"/>
  <c r="A2763" i="1"/>
  <c r="B13" i="43"/>
  <c r="I21" i="3"/>
  <c r="F22" i="14"/>
  <c r="B22" i="14"/>
  <c r="F15" i="14"/>
  <c r="D15" i="14"/>
  <c r="Q11" i="3"/>
  <c r="F12" i="14"/>
  <c r="D12" i="14"/>
  <c r="B12" i="14"/>
  <c r="A25" i="14"/>
  <c r="B7" i="4"/>
  <c r="B39" i="4"/>
  <c r="B33" i="4"/>
  <c r="B24" i="4"/>
  <c r="B21" i="4"/>
  <c r="B26" i="4"/>
  <c r="B9" i="4"/>
  <c r="B16" i="4"/>
  <c r="B17" i="4"/>
  <c r="B29" i="4"/>
  <c r="B12" i="4"/>
  <c r="B23" i="4"/>
  <c r="B15" i="4"/>
  <c r="B43" i="4"/>
  <c r="B30" i="4"/>
  <c r="B38" i="4"/>
  <c r="B8" i="4"/>
  <c r="B14" i="4"/>
  <c r="B10" i="4"/>
  <c r="B35" i="4"/>
  <c r="B37" i="4"/>
  <c r="B36" i="4"/>
  <c r="B20" i="4"/>
  <c r="P3671" i="1"/>
  <c r="Q3671" i="1"/>
  <c r="P2963" i="1"/>
  <c r="H2865" i="1"/>
  <c r="P2863" i="1"/>
  <c r="H2556" i="1"/>
  <c r="P2554" i="1"/>
  <c r="H2456" i="1"/>
  <c r="P2454" i="1"/>
  <c r="H2356" i="1"/>
  <c r="P2354" i="1"/>
  <c r="P2254" i="1"/>
  <c r="H2152" i="1"/>
  <c r="P2150" i="1"/>
  <c r="H2052" i="1"/>
  <c r="P2050" i="1"/>
  <c r="H1952" i="1"/>
  <c r="P1950" i="1"/>
  <c r="H1852" i="1"/>
  <c r="P1850" i="1"/>
  <c r="H1732" i="1"/>
  <c r="O459" i="30"/>
  <c r="P459" i="30"/>
  <c r="I459" i="30"/>
  <c r="H459" i="30"/>
  <c r="G459" i="30"/>
  <c r="F459" i="30"/>
  <c r="C459" i="30"/>
  <c r="B459" i="30"/>
  <c r="A459" i="30"/>
  <c r="F362" i="30"/>
  <c r="J361" i="30"/>
  <c r="F361" i="30"/>
  <c r="I3671" i="1"/>
  <c r="H3671" i="1"/>
  <c r="G3671" i="1"/>
  <c r="F33" i="14"/>
  <c r="F3671" i="1"/>
  <c r="D33" i="14"/>
  <c r="C3671" i="1"/>
  <c r="E32" i="3"/>
  <c r="B3671" i="1"/>
  <c r="B33" i="14"/>
  <c r="A3671" i="1"/>
  <c r="F43" i="14"/>
  <c r="F42" i="14"/>
  <c r="B42" i="14"/>
  <c r="Q39" i="3"/>
  <c r="F40" i="14"/>
  <c r="G39" i="3"/>
  <c r="F38" i="14"/>
  <c r="E37" i="3"/>
  <c r="G36" i="3"/>
  <c r="I2963" i="1"/>
  <c r="N24" i="43"/>
  <c r="H2963" i="1"/>
  <c r="H24" i="43"/>
  <c r="G2963" i="1"/>
  <c r="F36" i="14"/>
  <c r="F2963" i="1"/>
  <c r="F24" i="43"/>
  <c r="C2963" i="1"/>
  <c r="D24" i="43"/>
  <c r="B2963" i="1"/>
  <c r="C24" i="43"/>
  <c r="A2963" i="1"/>
  <c r="B24" i="43"/>
  <c r="I2863" i="1"/>
  <c r="N37" i="43"/>
  <c r="H2863" i="1"/>
  <c r="H37" i="43"/>
  <c r="G2863" i="1"/>
  <c r="F35" i="14"/>
  <c r="F2863" i="1"/>
  <c r="F37" i="43"/>
  <c r="C2863" i="1"/>
  <c r="D37" i="43"/>
  <c r="B2863" i="1"/>
  <c r="C37" i="43"/>
  <c r="A2863" i="1"/>
  <c r="B37" i="43"/>
  <c r="N11" i="43"/>
  <c r="H2663" i="1"/>
  <c r="F32" i="14"/>
  <c r="F11" i="43"/>
  <c r="C2663" i="1"/>
  <c r="D11" i="43"/>
  <c r="C11" i="43"/>
  <c r="B11" i="43"/>
  <c r="I2554" i="1"/>
  <c r="N23" i="43"/>
  <c r="H2554" i="1"/>
  <c r="H23" i="43"/>
  <c r="G2554" i="1"/>
  <c r="F31" i="14"/>
  <c r="F2554" i="1"/>
  <c r="F23" i="43"/>
  <c r="C2554" i="1"/>
  <c r="D23" i="43"/>
  <c r="B2554" i="1"/>
  <c r="A2554" i="1"/>
  <c r="B23" i="43"/>
  <c r="I2454" i="1"/>
  <c r="N7" i="43"/>
  <c r="H2454" i="1"/>
  <c r="H7" i="43"/>
  <c r="G2454" i="1"/>
  <c r="F30" i="14"/>
  <c r="F2454" i="1"/>
  <c r="F7" i="43"/>
  <c r="C2454" i="1"/>
  <c r="E29" i="3"/>
  <c r="B2454" i="1"/>
  <c r="C7" i="43"/>
  <c r="A2454" i="1"/>
  <c r="B7" i="43"/>
  <c r="I2354" i="1"/>
  <c r="H2354" i="1"/>
  <c r="G2354" i="1"/>
  <c r="F29" i="14"/>
  <c r="F2354" i="1"/>
  <c r="C2354" i="1"/>
  <c r="D8" i="43"/>
  <c r="B2354" i="1"/>
  <c r="C8" i="43"/>
  <c r="A2354" i="1"/>
  <c r="N35" i="43"/>
  <c r="H2254" i="1"/>
  <c r="H35" i="43"/>
  <c r="F28" i="14"/>
  <c r="F35" i="43"/>
  <c r="C2254" i="1"/>
  <c r="D35" i="43"/>
  <c r="C35" i="43"/>
  <c r="B35" i="43"/>
  <c r="I2150" i="1"/>
  <c r="N29" i="43"/>
  <c r="H2150" i="1"/>
  <c r="H29" i="43"/>
  <c r="G2150" i="1"/>
  <c r="F27" i="14"/>
  <c r="F2150" i="1"/>
  <c r="F29" i="43"/>
  <c r="C2150" i="1"/>
  <c r="D29" i="43"/>
  <c r="B2150" i="1"/>
  <c r="C29" i="43"/>
  <c r="A2150" i="1"/>
  <c r="B29" i="43"/>
  <c r="I2050" i="1"/>
  <c r="N42" i="43"/>
  <c r="H2050" i="1"/>
  <c r="H42" i="43"/>
  <c r="G2050" i="1"/>
  <c r="F26" i="14"/>
  <c r="F2050" i="1"/>
  <c r="F42" i="43"/>
  <c r="C2050" i="1"/>
  <c r="E25" i="3"/>
  <c r="B2050" i="1"/>
  <c r="C42" i="43"/>
  <c r="A2050" i="1"/>
  <c r="B42" i="43"/>
  <c r="I1950" i="1"/>
  <c r="N12" i="43"/>
  <c r="H1950" i="1"/>
  <c r="H12" i="43"/>
  <c r="G1950" i="1"/>
  <c r="F25" i="14"/>
  <c r="F1950" i="1"/>
  <c r="F12" i="43"/>
  <c r="C1950" i="1"/>
  <c r="D12" i="43"/>
  <c r="B1950" i="1"/>
  <c r="C12" i="43"/>
  <c r="A1950" i="1"/>
  <c r="B12" i="43"/>
  <c r="H1850" i="1"/>
  <c r="H19" i="43"/>
  <c r="F24" i="14"/>
  <c r="C1850" i="1"/>
  <c r="D19" i="43"/>
  <c r="I22" i="3"/>
  <c r="F23" i="14"/>
  <c r="F20" i="14"/>
  <c r="I359" i="30"/>
  <c r="H359" i="30"/>
  <c r="G359" i="30"/>
  <c r="F359" i="30"/>
  <c r="C359" i="30"/>
  <c r="B359" i="30"/>
  <c r="A359" i="30"/>
  <c r="R268" i="30"/>
  <c r="F262" i="30"/>
  <c r="J259" i="30"/>
  <c r="J261" i="30"/>
  <c r="F261" i="30"/>
  <c r="P1330" i="1"/>
  <c r="Q1330" i="1"/>
  <c r="I1330" i="1"/>
  <c r="N41" i="43"/>
  <c r="H1330" i="1"/>
  <c r="H41" i="43"/>
  <c r="G1330" i="1"/>
  <c r="F19" i="14"/>
  <c r="F1330" i="1"/>
  <c r="F41" i="43"/>
  <c r="C1330" i="1"/>
  <c r="E18" i="3"/>
  <c r="B1330" i="1"/>
  <c r="C41" i="43"/>
  <c r="A1330" i="1"/>
  <c r="B41" i="43"/>
  <c r="P1230" i="1"/>
  <c r="Q1230" i="1"/>
  <c r="I1230" i="1"/>
  <c r="N21" i="43"/>
  <c r="H1230" i="1"/>
  <c r="H21" i="43"/>
  <c r="G1230" i="1"/>
  <c r="F18" i="14"/>
  <c r="F1230" i="1"/>
  <c r="F21" i="43"/>
  <c r="C1230" i="1"/>
  <c r="B1230" i="1"/>
  <c r="C21" i="43"/>
  <c r="A1230" i="1"/>
  <c r="B21" i="43"/>
  <c r="B31" i="4"/>
  <c r="F17" i="14"/>
  <c r="F16" i="14"/>
  <c r="B28" i="4"/>
  <c r="B27" i="4"/>
  <c r="B25" i="4"/>
  <c r="B18" i="4"/>
  <c r="B34" i="4"/>
  <c r="B32" i="4"/>
  <c r="B41" i="4"/>
  <c r="B13" i="4"/>
  <c r="F41" i="14"/>
  <c r="P510" i="1"/>
  <c r="Q510" i="1"/>
  <c r="I510" i="1"/>
  <c r="N25" i="43"/>
  <c r="H510" i="1"/>
  <c r="H25" i="43"/>
  <c r="G510" i="1"/>
  <c r="F11" i="14"/>
  <c r="F510" i="1"/>
  <c r="F25" i="43"/>
  <c r="C510" i="1"/>
  <c r="D25" i="43"/>
  <c r="B510" i="1"/>
  <c r="C25" i="43"/>
  <c r="A510" i="1"/>
  <c r="B25" i="43"/>
  <c r="P410" i="1"/>
  <c r="Q410" i="1"/>
  <c r="I410" i="1"/>
  <c r="H410" i="1"/>
  <c r="H9" i="43"/>
  <c r="G410" i="1"/>
  <c r="F10" i="14"/>
  <c r="F410" i="1"/>
  <c r="F9" i="43"/>
  <c r="C410" i="1"/>
  <c r="D9" i="43"/>
  <c r="B410" i="1"/>
  <c r="C9" i="43"/>
  <c r="A410" i="1"/>
  <c r="P300" i="1"/>
  <c r="Q300" i="1"/>
  <c r="I300" i="1"/>
  <c r="H300" i="1"/>
  <c r="H18" i="43"/>
  <c r="G300" i="1"/>
  <c r="F9" i="14"/>
  <c r="F300" i="1"/>
  <c r="F18" i="43"/>
  <c r="C300" i="1"/>
  <c r="B300" i="1"/>
  <c r="C18" i="43"/>
  <c r="A300" i="1"/>
  <c r="B18" i="43"/>
  <c r="P200" i="1"/>
  <c r="Q200" i="1"/>
  <c r="I200" i="1"/>
  <c r="N39" i="43"/>
  <c r="H200" i="1"/>
  <c r="H39" i="43"/>
  <c r="G200" i="1"/>
  <c r="F8" i="14"/>
  <c r="F200" i="1"/>
  <c r="F39" i="43"/>
  <c r="C200" i="1"/>
  <c r="D39" i="43"/>
  <c r="B200" i="1"/>
  <c r="C39" i="43"/>
  <c r="A200" i="1"/>
  <c r="B39" i="43"/>
  <c r="H100" i="1"/>
  <c r="H28" i="43"/>
  <c r="G100" i="1"/>
  <c r="F7" i="14"/>
  <c r="F100" i="1"/>
  <c r="F28" i="43"/>
  <c r="C100" i="1"/>
  <c r="D28" i="43"/>
  <c r="B100" i="1"/>
  <c r="C28" i="43"/>
  <c r="A100" i="1"/>
  <c r="B28" i="43"/>
  <c r="I100" i="1"/>
  <c r="N28" i="43"/>
  <c r="P100" i="1"/>
  <c r="Q100" i="1"/>
  <c r="D8" i="4"/>
  <c r="A8" i="4"/>
  <c r="K24" i="3"/>
  <c r="M24" i="3"/>
  <c r="A24" i="3"/>
  <c r="I259" i="30"/>
  <c r="H259" i="30"/>
  <c r="G259" i="30"/>
  <c r="F259" i="30"/>
  <c r="C259" i="30"/>
  <c r="B259" i="30"/>
  <c r="A259" i="30"/>
  <c r="F162" i="30"/>
  <c r="F161" i="30"/>
  <c r="T705" i="1"/>
  <c r="T706" i="1"/>
  <c r="U705" i="1"/>
  <c r="U706" i="1"/>
  <c r="V705" i="1"/>
  <c r="V706" i="1"/>
  <c r="W705" i="1"/>
  <c r="W706" i="1"/>
  <c r="X705" i="1"/>
  <c r="Y705" i="1"/>
  <c r="Z705" i="1"/>
  <c r="Z706" i="1"/>
  <c r="AA705" i="1"/>
  <c r="AA706" i="1"/>
  <c r="AB705" i="1"/>
  <c r="AB706" i="1"/>
  <c r="AC705" i="1"/>
  <c r="D19" i="3"/>
  <c r="C20" i="3"/>
  <c r="F37" i="14"/>
  <c r="F39" i="14"/>
  <c r="A1" i="3"/>
  <c r="A6" i="3"/>
  <c r="K6" i="3"/>
  <c r="M6" i="3"/>
  <c r="A7" i="3"/>
  <c r="K7" i="3"/>
  <c r="M7" i="3"/>
  <c r="A8" i="3"/>
  <c r="K8" i="3"/>
  <c r="M8" i="3"/>
  <c r="A9" i="3"/>
  <c r="K9" i="3"/>
  <c r="M9" i="3"/>
  <c r="A10" i="3"/>
  <c r="K10" i="3"/>
  <c r="M10" i="3"/>
  <c r="A40" i="3"/>
  <c r="K40" i="3"/>
  <c r="M40" i="3"/>
  <c r="A12" i="3"/>
  <c r="K12" i="3"/>
  <c r="M12" i="3"/>
  <c r="A15" i="3"/>
  <c r="K15" i="3"/>
  <c r="M15" i="3"/>
  <c r="A16" i="3"/>
  <c r="K16" i="3"/>
  <c r="M16" i="3"/>
  <c r="A17" i="3"/>
  <c r="K17" i="3"/>
  <c r="M17" i="3"/>
  <c r="A18" i="3"/>
  <c r="K18" i="3"/>
  <c r="M18" i="3"/>
  <c r="A19" i="3"/>
  <c r="K19" i="3"/>
  <c r="M19" i="3"/>
  <c r="A20" i="3"/>
  <c r="K20" i="3"/>
  <c r="M20" i="3"/>
  <c r="A22" i="3"/>
  <c r="C22" i="3"/>
  <c r="K22" i="3"/>
  <c r="M22" i="3"/>
  <c r="A23" i="3"/>
  <c r="K23" i="3"/>
  <c r="M23" i="3"/>
  <c r="A25" i="3"/>
  <c r="K25" i="3"/>
  <c r="M25" i="3"/>
  <c r="A26" i="3"/>
  <c r="K26" i="3"/>
  <c r="M26" i="3"/>
  <c r="A27" i="3"/>
  <c r="K27" i="3"/>
  <c r="M27" i="3"/>
  <c r="A28" i="3"/>
  <c r="K28" i="3"/>
  <c r="M28" i="3"/>
  <c r="A29" i="3"/>
  <c r="K29" i="3"/>
  <c r="M29" i="3"/>
  <c r="A30" i="3"/>
  <c r="K30" i="3"/>
  <c r="M30" i="3"/>
  <c r="A31" i="3"/>
  <c r="K31" i="3"/>
  <c r="M31" i="3"/>
  <c r="A34" i="3"/>
  <c r="K34" i="3"/>
  <c r="M34" i="3"/>
  <c r="A35" i="3"/>
  <c r="K35" i="3"/>
  <c r="M35" i="3"/>
  <c r="A36" i="3"/>
  <c r="K36" i="3"/>
  <c r="M36" i="3"/>
  <c r="A37" i="3"/>
  <c r="K37" i="3"/>
  <c r="M37" i="3"/>
  <c r="A38" i="3"/>
  <c r="K38" i="3"/>
  <c r="M38" i="3"/>
  <c r="A39" i="3"/>
  <c r="K39" i="3"/>
  <c r="M39" i="3"/>
  <c r="A41" i="3"/>
  <c r="K41" i="3"/>
  <c r="M41" i="3"/>
  <c r="A42" i="3"/>
  <c r="K42" i="3"/>
  <c r="M42" i="3"/>
  <c r="A1" i="14"/>
  <c r="A7" i="14"/>
  <c r="A8" i="14"/>
  <c r="A9" i="14"/>
  <c r="A10" i="14"/>
  <c r="A11" i="14"/>
  <c r="A41" i="14"/>
  <c r="A13" i="14"/>
  <c r="A16" i="14"/>
  <c r="A17" i="14"/>
  <c r="A18" i="14"/>
  <c r="A19" i="14"/>
  <c r="A20" i="14"/>
  <c r="A21" i="14"/>
  <c r="A23" i="14"/>
  <c r="A24" i="14"/>
  <c r="A26" i="14"/>
  <c r="A27" i="14"/>
  <c r="A28" i="14"/>
  <c r="A29" i="14"/>
  <c r="A30" i="14"/>
  <c r="A31" i="14"/>
  <c r="A32" i="14"/>
  <c r="A35" i="14"/>
  <c r="A36" i="14"/>
  <c r="A37" i="14"/>
  <c r="A38" i="14"/>
  <c r="A39" i="14"/>
  <c r="A40" i="14"/>
  <c r="A42" i="14"/>
  <c r="A43" i="14"/>
  <c r="F2" i="30"/>
  <c r="F3" i="30"/>
  <c r="A13" i="30"/>
  <c r="B13" i="30"/>
  <c r="C13" i="30"/>
  <c r="F13" i="30"/>
  <c r="G13" i="30"/>
  <c r="H13" i="30"/>
  <c r="I13" i="30"/>
  <c r="J13" i="30"/>
  <c r="F15" i="30"/>
  <c r="F16" i="30"/>
  <c r="F34" i="30"/>
  <c r="F35" i="30"/>
  <c r="F46" i="30"/>
  <c r="F47" i="30"/>
  <c r="F55" i="30"/>
  <c r="F56" i="30"/>
  <c r="A72" i="30"/>
  <c r="B72" i="30"/>
  <c r="C72" i="30"/>
  <c r="F72" i="30"/>
  <c r="G72" i="30"/>
  <c r="H72" i="30"/>
  <c r="I72" i="30"/>
  <c r="J72" i="30"/>
  <c r="F75" i="30"/>
  <c r="F76" i="30"/>
  <c r="A91" i="30"/>
  <c r="B91" i="30"/>
  <c r="C91" i="30"/>
  <c r="F91" i="30"/>
  <c r="G91" i="30"/>
  <c r="H91" i="30"/>
  <c r="I91" i="30"/>
  <c r="J91" i="30"/>
  <c r="F94" i="30"/>
  <c r="F95" i="30"/>
  <c r="F103" i="30"/>
  <c r="F104" i="30"/>
  <c r="F112" i="30"/>
  <c r="F113" i="30"/>
  <c r="F121" i="30"/>
  <c r="F122" i="30"/>
  <c r="A135" i="30"/>
  <c r="B135" i="30"/>
  <c r="C135" i="30"/>
  <c r="F135" i="30"/>
  <c r="G135" i="30"/>
  <c r="H135" i="30"/>
  <c r="I135" i="30"/>
  <c r="J135" i="30"/>
  <c r="F138" i="30"/>
  <c r="F139" i="30"/>
  <c r="A146" i="30"/>
  <c r="B146" i="30"/>
  <c r="C146" i="30"/>
  <c r="F146" i="30"/>
  <c r="G146" i="30"/>
  <c r="H146" i="30"/>
  <c r="I146" i="30"/>
  <c r="J146" i="30"/>
  <c r="F148" i="30"/>
  <c r="F149" i="30"/>
  <c r="A158" i="30"/>
  <c r="B158" i="30"/>
  <c r="C158" i="30"/>
  <c r="F158" i="30"/>
  <c r="G158" i="30"/>
  <c r="H158" i="30"/>
  <c r="I158" i="30"/>
  <c r="J158" i="30"/>
  <c r="A1" i="4"/>
  <c r="A13" i="4"/>
  <c r="D13" i="4"/>
  <c r="A41" i="4"/>
  <c r="D41" i="4"/>
  <c r="A32" i="4"/>
  <c r="D32" i="4"/>
  <c r="A34" i="4"/>
  <c r="D34" i="4"/>
  <c r="A18" i="4"/>
  <c r="D18" i="4"/>
  <c r="A25" i="4"/>
  <c r="D25" i="4"/>
  <c r="A27" i="4"/>
  <c r="D27" i="4"/>
  <c r="A28" i="4"/>
  <c r="D28" i="4"/>
  <c r="A31" i="4"/>
  <c r="D31" i="4"/>
  <c r="A20" i="4"/>
  <c r="D20" i="4"/>
  <c r="A36" i="4"/>
  <c r="D36" i="4"/>
  <c r="A37" i="4"/>
  <c r="D37" i="4"/>
  <c r="A35" i="4"/>
  <c r="D35" i="4"/>
  <c r="A14" i="4"/>
  <c r="D14" i="4"/>
  <c r="A38" i="4"/>
  <c r="D38" i="4"/>
  <c r="A30" i="4"/>
  <c r="D30" i="4"/>
  <c r="A43" i="4"/>
  <c r="D43" i="4"/>
  <c r="A15" i="4"/>
  <c r="D15" i="4"/>
  <c r="A23" i="4"/>
  <c r="D23" i="4"/>
  <c r="A12" i="4"/>
  <c r="D12" i="4"/>
  <c r="A29" i="4"/>
  <c r="D29" i="4"/>
  <c r="A17" i="4"/>
  <c r="D17" i="4"/>
  <c r="A16" i="4"/>
  <c r="D16" i="4"/>
  <c r="A9" i="4"/>
  <c r="D9" i="4"/>
  <c r="A26" i="4"/>
  <c r="D26" i="4"/>
  <c r="A21" i="4"/>
  <c r="D21" i="4"/>
  <c r="A24" i="4"/>
  <c r="D24" i="4"/>
  <c r="A33" i="4"/>
  <c r="D33" i="4"/>
  <c r="A39" i="4"/>
  <c r="D39" i="4"/>
  <c r="A7" i="4"/>
  <c r="D7" i="4"/>
  <c r="A10" i="4"/>
  <c r="D10" i="4"/>
  <c r="Q22" i="3"/>
  <c r="B24" i="14"/>
  <c r="C38" i="3"/>
  <c r="D20" i="14"/>
  <c r="B40" i="14"/>
  <c r="Q16" i="3"/>
  <c r="I16" i="3"/>
  <c r="Q48" i="3"/>
  <c r="D22" i="3"/>
  <c r="D40" i="14"/>
  <c r="D38" i="3"/>
  <c r="G19" i="3"/>
  <c r="I38" i="3"/>
  <c r="D36" i="3"/>
  <c r="G12" i="3"/>
  <c r="E39" i="3"/>
  <c r="E36" i="3"/>
  <c r="I42" i="3"/>
  <c r="Q36" i="3"/>
  <c r="E19" i="3"/>
  <c r="B17" i="14"/>
  <c r="D16" i="3"/>
  <c r="D39" i="3"/>
  <c r="D37" i="3"/>
  <c r="B16" i="14"/>
  <c r="G41" i="3"/>
  <c r="E22" i="3"/>
  <c r="D23" i="3"/>
  <c r="C41" i="3"/>
  <c r="X706" i="1"/>
  <c r="D20" i="3"/>
  <c r="C16" i="3"/>
  <c r="E16" i="3"/>
  <c r="B37" i="14"/>
  <c r="B23" i="14"/>
  <c r="G22" i="3"/>
  <c r="D23" i="14"/>
  <c r="Q47" i="3"/>
  <c r="D12" i="3"/>
  <c r="Q49" i="3"/>
  <c r="Y706" i="1"/>
  <c r="D37" i="14"/>
  <c r="H1232" i="1"/>
  <c r="B39" i="14"/>
  <c r="I36" i="3"/>
  <c r="C36" i="3"/>
  <c r="I37" i="3"/>
  <c r="Q23" i="3"/>
  <c r="Q19" i="3"/>
  <c r="I19" i="3"/>
  <c r="Q15" i="3"/>
  <c r="E15" i="3"/>
  <c r="C12" i="3"/>
  <c r="E40" i="3"/>
  <c r="C40" i="3"/>
  <c r="G16" i="3"/>
  <c r="D17" i="14"/>
  <c r="I40" i="3"/>
  <c r="H2665" i="1"/>
  <c r="F21" i="14"/>
  <c r="D14" i="3"/>
  <c r="I39" i="3"/>
  <c r="Q21" i="3"/>
  <c r="D22" i="14"/>
  <c r="G11" i="3"/>
  <c r="G40" i="3"/>
  <c r="D41" i="14"/>
  <c r="G20" i="3"/>
  <c r="R20" i="3"/>
  <c r="R10" i="3"/>
  <c r="Q14" i="3"/>
  <c r="B15" i="14"/>
  <c r="C14" i="3"/>
  <c r="C11" i="3"/>
  <c r="R28" i="3"/>
  <c r="G14" i="3"/>
  <c r="E42" i="3"/>
  <c r="Q20" i="3"/>
  <c r="E21" i="3"/>
  <c r="D21" i="3"/>
  <c r="C21" i="3"/>
  <c r="B20" i="14"/>
  <c r="E14" i="3"/>
  <c r="E11" i="3"/>
  <c r="R40" i="3"/>
  <c r="R14" i="3"/>
  <c r="R15" i="3"/>
  <c r="R17" i="3"/>
  <c r="R19" i="3"/>
  <c r="R26" i="3"/>
  <c r="R36" i="3"/>
  <c r="R38" i="3"/>
  <c r="R41" i="3"/>
  <c r="I12" i="3"/>
  <c r="R6" i="3"/>
  <c r="R21" i="3"/>
  <c r="R22" i="3"/>
  <c r="R37" i="3"/>
  <c r="R39" i="3"/>
  <c r="C23" i="3"/>
  <c r="G38" i="3"/>
  <c r="D39" i="14"/>
  <c r="E38" i="3"/>
  <c r="B38" i="14"/>
  <c r="D38" i="14"/>
  <c r="I15" i="3"/>
  <c r="D42" i="3"/>
  <c r="Q37" i="3"/>
  <c r="D16" i="14"/>
  <c r="D43" i="14"/>
  <c r="E41" i="3"/>
  <c r="I20" i="3"/>
  <c r="C37" i="3"/>
  <c r="D32" i="14"/>
  <c r="G42" i="3"/>
  <c r="D41" i="3"/>
  <c r="G31" i="3"/>
  <c r="Q40" i="3"/>
  <c r="B41" i="14"/>
  <c r="I14" i="3"/>
  <c r="B43" i="14"/>
  <c r="G23" i="3"/>
  <c r="D24" i="14"/>
  <c r="R42" i="3"/>
  <c r="Q38" i="3"/>
  <c r="G37" i="3"/>
  <c r="E20" i="3"/>
  <c r="D40" i="3"/>
  <c r="E13" i="3"/>
  <c r="D6" i="43"/>
  <c r="Q13" i="3"/>
  <c r="N6" i="43"/>
  <c r="I13" i="3"/>
  <c r="H6" i="43"/>
  <c r="D13" i="14"/>
  <c r="H13" i="14"/>
  <c r="G13" i="3"/>
  <c r="F6" i="43"/>
  <c r="D13" i="3"/>
  <c r="C6" i="43"/>
  <c r="B13" i="14"/>
  <c r="B6" i="43"/>
  <c r="C13" i="3"/>
  <c r="H202" i="1"/>
  <c r="D31" i="14"/>
  <c r="H31" i="14"/>
  <c r="I30" i="3"/>
  <c r="Q2454" i="1"/>
  <c r="F8" i="43"/>
  <c r="H8" i="43"/>
  <c r="N8" i="43"/>
  <c r="N9" i="43"/>
  <c r="B9" i="43"/>
  <c r="D30" i="14"/>
  <c r="H30" i="14"/>
  <c r="R23" i="3"/>
  <c r="I18" i="3"/>
  <c r="C18" i="3"/>
  <c r="I6" i="3"/>
  <c r="Q34" i="3"/>
  <c r="I35" i="3"/>
  <c r="R30" i="3"/>
  <c r="C8" i="3"/>
  <c r="D26" i="14"/>
  <c r="H26" i="14"/>
  <c r="D19" i="14"/>
  <c r="H19" i="14"/>
  <c r="E24" i="3"/>
  <c r="Q7" i="3"/>
  <c r="E34" i="3"/>
  <c r="R24" i="3"/>
  <c r="Q30" i="3"/>
  <c r="R7" i="3"/>
  <c r="Q25" i="3"/>
  <c r="I7" i="3"/>
  <c r="B11" i="14"/>
  <c r="D35" i="14"/>
  <c r="H35" i="14"/>
  <c r="E26" i="3"/>
  <c r="I10" i="3"/>
  <c r="D26" i="3"/>
  <c r="Q1950" i="1"/>
  <c r="I26" i="3"/>
  <c r="B27" i="14"/>
  <c r="H2765" i="1"/>
  <c r="Q2863" i="1"/>
  <c r="H2256" i="1"/>
  <c r="Q2354" i="1"/>
  <c r="R2354" i="1"/>
  <c r="D7" i="14"/>
  <c r="H7" i="14"/>
  <c r="H2" i="1"/>
  <c r="C34" i="3"/>
  <c r="B28" i="14"/>
  <c r="G29" i="3"/>
  <c r="C25" i="3"/>
  <c r="G18" i="3"/>
  <c r="Q2963" i="1"/>
  <c r="D9" i="3"/>
  <c r="E33" i="3"/>
  <c r="G24" i="3"/>
  <c r="R27" i="3"/>
  <c r="I24" i="3"/>
  <c r="B19" i="14"/>
  <c r="E27" i="3"/>
  <c r="D35" i="3"/>
  <c r="E28" i="3"/>
  <c r="C7" i="3"/>
  <c r="H17" i="43"/>
  <c r="I32" i="3"/>
  <c r="H302" i="1"/>
  <c r="S39" i="3"/>
  <c r="F19" i="4"/>
  <c r="H33" i="14"/>
  <c r="J33" i="14"/>
  <c r="B25" i="14"/>
  <c r="B10" i="14"/>
  <c r="I8" i="3"/>
  <c r="S36" i="3"/>
  <c r="N17" i="43"/>
  <c r="Q32" i="3"/>
  <c r="F17" i="43"/>
  <c r="G32" i="3"/>
  <c r="C17" i="43"/>
  <c r="D32" i="3"/>
  <c r="B17" i="43"/>
  <c r="C32" i="3"/>
  <c r="S12" i="3"/>
  <c r="Q33" i="3"/>
  <c r="D25" i="3"/>
  <c r="S41" i="3"/>
  <c r="D36" i="14"/>
  <c r="H36" i="14"/>
  <c r="R31" i="3"/>
  <c r="D42" i="43"/>
  <c r="D7" i="43"/>
  <c r="D17" i="43"/>
  <c r="I33" i="3"/>
  <c r="H13" i="43"/>
  <c r="E17" i="3"/>
  <c r="D21" i="43"/>
  <c r="S40" i="3"/>
  <c r="D18" i="43"/>
  <c r="D9" i="14"/>
  <c r="H9" i="14"/>
  <c r="Q8" i="3"/>
  <c r="N18" i="43"/>
  <c r="R8" i="3"/>
  <c r="H23" i="14"/>
  <c r="J23" i="14"/>
  <c r="F10" i="4"/>
  <c r="F39" i="4"/>
  <c r="F24" i="4"/>
  <c r="F26" i="4"/>
  <c r="F16" i="4"/>
  <c r="F29" i="4"/>
  <c r="F23" i="4"/>
  <c r="F30" i="4"/>
  <c r="F35" i="4"/>
  <c r="G30" i="3"/>
  <c r="B31" i="14"/>
  <c r="C23" i="43"/>
  <c r="I31" i="3"/>
  <c r="H11" i="43"/>
  <c r="D41" i="43"/>
  <c r="B34" i="14"/>
  <c r="C13" i="43"/>
  <c r="C28" i="3"/>
  <c r="B8" i="43"/>
  <c r="S42" i="3"/>
  <c r="S14" i="3"/>
  <c r="S37" i="3"/>
  <c r="S16" i="3"/>
  <c r="S22" i="3"/>
  <c r="S20" i="3"/>
  <c r="S23" i="3"/>
  <c r="S38" i="3"/>
  <c r="S19" i="3"/>
  <c r="C31" i="3"/>
  <c r="H412" i="1"/>
  <c r="D28" i="3"/>
  <c r="C30" i="3"/>
  <c r="C27" i="3"/>
  <c r="D24" i="3"/>
  <c r="Q1850" i="1"/>
  <c r="B7" i="14"/>
  <c r="D6" i="3"/>
  <c r="Q2150" i="1"/>
  <c r="F7" i="4"/>
  <c r="F33" i="4"/>
  <c r="F9" i="4"/>
  <c r="F38" i="4"/>
  <c r="F14" i="4"/>
  <c r="F20" i="4"/>
  <c r="F28" i="4"/>
  <c r="E35" i="3"/>
  <c r="G10" i="3"/>
  <c r="E31" i="3"/>
  <c r="B9" i="14"/>
  <c r="D31" i="3"/>
  <c r="S31" i="3"/>
  <c r="E23" i="3"/>
  <c r="B36" i="14"/>
  <c r="D29" i="3"/>
  <c r="D7" i="3"/>
  <c r="B8" i="14"/>
  <c r="E8" i="3"/>
  <c r="C10" i="3"/>
  <c r="F27" i="4"/>
  <c r="F18" i="4"/>
  <c r="F32" i="4"/>
  <c r="F13" i="4"/>
  <c r="F42" i="4"/>
  <c r="Q2554" i="1"/>
  <c r="Q2254" i="1"/>
  <c r="G33" i="3"/>
  <c r="S33" i="3"/>
  <c r="G7" i="3"/>
  <c r="D8" i="14"/>
  <c r="H8" i="14"/>
  <c r="F11" i="4"/>
  <c r="E9" i="3"/>
  <c r="F41" i="4"/>
  <c r="H39" i="14"/>
  <c r="J39" i="14"/>
  <c r="Q27" i="3"/>
  <c r="B30" i="14"/>
  <c r="Q17" i="3"/>
  <c r="D18" i="3"/>
  <c r="H102" i="1"/>
  <c r="B32" i="14"/>
  <c r="C29" i="3"/>
  <c r="Q18" i="3"/>
  <c r="Q29" i="3"/>
  <c r="G8" i="3"/>
  <c r="Q10" i="3"/>
  <c r="Q9" i="3"/>
  <c r="D27" i="3"/>
  <c r="Q24" i="3"/>
  <c r="D25" i="14"/>
  <c r="H25" i="14"/>
  <c r="C35" i="3"/>
  <c r="Q2663" i="1"/>
  <c r="Q31" i="3"/>
  <c r="D30" i="3"/>
  <c r="E6" i="3"/>
  <c r="E30" i="3"/>
  <c r="I29" i="3"/>
  <c r="H1132" i="1"/>
  <c r="D11" i="14"/>
  <c r="H11" i="14"/>
  <c r="D27" i="14"/>
  <c r="H27" i="14"/>
  <c r="G26" i="3"/>
  <c r="D10" i="14"/>
  <c r="H10" i="14"/>
  <c r="D8" i="3"/>
  <c r="C6" i="3"/>
  <c r="D10" i="3"/>
  <c r="B35" i="14"/>
  <c r="G35" i="3"/>
  <c r="C33" i="3"/>
  <c r="D29" i="14"/>
  <c r="H29" i="14"/>
  <c r="G28" i="3"/>
  <c r="B29" i="14"/>
  <c r="H17" i="14"/>
  <c r="J17" i="14"/>
  <c r="Q35" i="3"/>
  <c r="H37" i="14"/>
  <c r="J37" i="14"/>
  <c r="I34" i="3"/>
  <c r="G34" i="3"/>
  <c r="D34" i="3"/>
  <c r="I27" i="3"/>
  <c r="C26" i="3"/>
  <c r="Q26" i="3"/>
  <c r="Q2050" i="1"/>
  <c r="B26" i="14"/>
  <c r="G25" i="3"/>
  <c r="I25" i="3"/>
  <c r="H3673" i="1"/>
  <c r="I23" i="3"/>
  <c r="G21" i="3"/>
  <c r="S21" i="3"/>
  <c r="G17" i="3"/>
  <c r="B18" i="14"/>
  <c r="I17" i="3"/>
  <c r="D17" i="3"/>
  <c r="H15" i="14"/>
  <c r="J15" i="14"/>
  <c r="E12" i="3"/>
  <c r="E7" i="3"/>
  <c r="I9" i="3"/>
  <c r="G27" i="3"/>
  <c r="D28" i="14"/>
  <c r="H28" i="14"/>
  <c r="Q28" i="3"/>
  <c r="D18" i="14"/>
  <c r="H18" i="14"/>
  <c r="C15" i="3"/>
  <c r="Q41" i="3"/>
  <c r="G9" i="3"/>
  <c r="F8" i="4"/>
  <c r="C24" i="3"/>
  <c r="H41" i="14"/>
  <c r="J41" i="14"/>
  <c r="Q12" i="3"/>
  <c r="F40" i="4"/>
  <c r="D34" i="14"/>
  <c r="H34" i="14"/>
  <c r="D21" i="14"/>
  <c r="H21" i="14"/>
  <c r="B21" i="14"/>
  <c r="I28" i="3"/>
  <c r="H3565" i="1"/>
  <c r="H20" i="14"/>
  <c r="J20" i="14"/>
  <c r="C19" i="3"/>
  <c r="C42" i="3"/>
  <c r="I41" i="3"/>
  <c r="D42" i="14"/>
  <c r="H42" i="14"/>
  <c r="J42" i="14"/>
  <c r="R11" i="3"/>
  <c r="I11" i="3"/>
  <c r="D11" i="3"/>
  <c r="S11" i="3"/>
  <c r="C9" i="3"/>
  <c r="R9" i="3"/>
  <c r="Q6" i="3"/>
  <c r="G6" i="3"/>
  <c r="Q42" i="3"/>
  <c r="H22" i="14"/>
  <c r="J22" i="14"/>
  <c r="H38" i="14"/>
  <c r="J38" i="14"/>
  <c r="F36" i="4"/>
  <c r="F37" i="4"/>
  <c r="F15" i="4"/>
  <c r="F31" i="4"/>
  <c r="H3773" i="1"/>
  <c r="F34" i="4"/>
  <c r="H43" i="14"/>
  <c r="J43" i="14"/>
  <c r="F21" i="4"/>
  <c r="F17" i="4"/>
  <c r="F12" i="4"/>
  <c r="F43" i="4"/>
  <c r="F25" i="4"/>
  <c r="H40" i="14"/>
  <c r="J40" i="14"/>
  <c r="C39" i="3"/>
  <c r="C17" i="3"/>
  <c r="H16" i="14"/>
  <c r="J16" i="14"/>
  <c r="H12" i="14"/>
  <c r="J12" i="14"/>
  <c r="H32" i="14"/>
  <c r="H24" i="14"/>
  <c r="J24" i="14"/>
  <c r="G15" i="3"/>
  <c r="D15" i="3"/>
  <c r="E10" i="3"/>
  <c r="J13" i="14"/>
  <c r="S13" i="3"/>
  <c r="S30" i="3"/>
  <c r="S18" i="3"/>
  <c r="J11" i="14"/>
  <c r="S9" i="3"/>
  <c r="J28" i="14"/>
  <c r="S32" i="3"/>
  <c r="J10" i="14"/>
  <c r="J19" i="14"/>
  <c r="S25" i="3"/>
  <c r="S26" i="3"/>
  <c r="J27" i="14"/>
  <c r="S24" i="3"/>
  <c r="S29" i="3"/>
  <c r="S35" i="3"/>
  <c r="C44" i="43"/>
  <c r="B44" i="43"/>
  <c r="D44" i="43"/>
  <c r="J25" i="14"/>
  <c r="N44" i="43"/>
  <c r="N51" i="43"/>
  <c r="C44" i="3"/>
  <c r="R44" i="3"/>
  <c r="R51" i="3"/>
  <c r="Q44" i="3"/>
  <c r="Q51" i="3"/>
  <c r="E44" i="3"/>
  <c r="D44" i="3"/>
  <c r="J34" i="14"/>
  <c r="J31" i="14"/>
  <c r="J9" i="14"/>
  <c r="S10" i="3"/>
  <c r="S8" i="3"/>
  <c r="J8" i="14"/>
  <c r="S34" i="3"/>
  <c r="S27" i="3"/>
  <c r="S28" i="3"/>
  <c r="S6" i="3"/>
  <c r="S15" i="3"/>
  <c r="S7" i="3"/>
  <c r="S17" i="3"/>
  <c r="J7" i="14"/>
  <c r="J36" i="14"/>
  <c r="J30" i="14"/>
  <c r="J32" i="14"/>
  <c r="J26" i="14"/>
  <c r="J35" i="14"/>
  <c r="J29" i="14"/>
  <c r="J18" i="14"/>
  <c r="J21" i="14"/>
  <c r="S44" i="3"/>
  <c r="S45" i="3"/>
</calcChain>
</file>

<file path=xl/sharedStrings.xml><?xml version="1.0" encoding="utf-8"?>
<sst xmlns="http://schemas.openxmlformats.org/spreadsheetml/2006/main" count="10324" uniqueCount="1342">
  <si>
    <t>Babetski</t>
  </si>
  <si>
    <t>Bob</t>
  </si>
  <si>
    <t>Starting Differential</t>
  </si>
  <si>
    <t>Starting Index</t>
  </si>
  <si>
    <t>Current Differential</t>
  </si>
  <si>
    <t>Current Index</t>
  </si>
  <si>
    <t>$$$</t>
  </si>
  <si>
    <t>Avg</t>
  </si>
  <si>
    <t>Vardon</t>
  </si>
  <si>
    <t>Date</t>
  </si>
  <si>
    <t>Course</t>
  </si>
  <si>
    <t>Gross</t>
  </si>
  <si>
    <t>Equity</t>
  </si>
  <si>
    <t>Money</t>
  </si>
  <si>
    <t>WS Pts</t>
  </si>
  <si>
    <t>Comments</t>
  </si>
  <si>
    <t>Rating</t>
  </si>
  <si>
    <t>Slope</t>
  </si>
  <si>
    <t>Diff</t>
  </si>
  <si>
    <t>Last 20</t>
  </si>
  <si>
    <t>Par</t>
  </si>
  <si>
    <t>Par Diff</t>
  </si>
  <si>
    <t>Match Play</t>
  </si>
  <si>
    <t>World Series</t>
  </si>
  <si>
    <t>Partners</t>
  </si>
  <si>
    <t>6/29/13</t>
  </si>
  <si>
    <t>Quail Brook</t>
  </si>
  <si>
    <t>7/3/13</t>
  </si>
  <si>
    <t>Neshanic Valley (M/L)</t>
  </si>
  <si>
    <t>7/6/13</t>
  </si>
  <si>
    <t>Warrenbrook</t>
  </si>
  <si>
    <t>7/9/13</t>
  </si>
  <si>
    <t>Knoll West</t>
  </si>
  <si>
    <t>7/13/13</t>
  </si>
  <si>
    <t>Green Knoll</t>
  </si>
  <si>
    <t>7/20/13</t>
  </si>
  <si>
    <t>Neshanic Valley (R/L)</t>
  </si>
  <si>
    <t>7/25/13</t>
  </si>
  <si>
    <t>7/27/13</t>
  </si>
  <si>
    <t>8/3/13</t>
  </si>
  <si>
    <t>8/10/13</t>
  </si>
  <si>
    <t>8/24/13</t>
  </si>
  <si>
    <t>Spooky Brook</t>
  </si>
  <si>
    <t>8/31/13</t>
  </si>
  <si>
    <t>9/2/13</t>
  </si>
  <si>
    <t>9/7/13</t>
  </si>
  <si>
    <t>9/14/13</t>
  </si>
  <si>
    <t>Great Bear</t>
  </si>
  <si>
    <t>9/21/13</t>
  </si>
  <si>
    <t>10/7/13</t>
  </si>
  <si>
    <t>Innisbrook - North</t>
  </si>
  <si>
    <t>10/8/13</t>
  </si>
  <si>
    <t>Innisbrook - Copperhead</t>
  </si>
  <si>
    <t>10/9/13</t>
  </si>
  <si>
    <t>Innisbrook - South</t>
  </si>
  <si>
    <t>10/10/13</t>
  </si>
  <si>
    <t>1/18/14</t>
  </si>
  <si>
    <t>1st</t>
  </si>
  <si>
    <t>DPE</t>
  </si>
  <si>
    <t>MRI</t>
  </si>
  <si>
    <t>3/15/13</t>
  </si>
  <si>
    <t>RCJ</t>
  </si>
  <si>
    <t>IM</t>
  </si>
  <si>
    <t>FT</t>
  </si>
  <si>
    <t>3/22/14</t>
  </si>
  <si>
    <t>Tie 1st</t>
  </si>
  <si>
    <t>SD</t>
  </si>
  <si>
    <t>DG</t>
  </si>
  <si>
    <t>MS</t>
  </si>
  <si>
    <t>3/29/14</t>
  </si>
  <si>
    <t>RCJ(2)</t>
  </si>
  <si>
    <t>RCS</t>
  </si>
  <si>
    <t>RF</t>
  </si>
  <si>
    <t>4/5/14</t>
  </si>
  <si>
    <t>IM(2)</t>
  </si>
  <si>
    <t>JM</t>
  </si>
  <si>
    <t>JPT</t>
  </si>
  <si>
    <t>4/12/14</t>
  </si>
  <si>
    <t>Neshanic Valley</t>
  </si>
  <si>
    <t>Better Ball</t>
  </si>
  <si>
    <t>DPE(2)</t>
  </si>
  <si>
    <t>JPT(2)</t>
  </si>
  <si>
    <t>LT</t>
  </si>
  <si>
    <t>5/3/14</t>
  </si>
  <si>
    <t>DG(2)</t>
  </si>
  <si>
    <t>MRI(2)</t>
  </si>
  <si>
    <t>DT</t>
  </si>
  <si>
    <t>5/10/14</t>
  </si>
  <si>
    <t>1st WS Qualifier</t>
  </si>
  <si>
    <t>BR</t>
  </si>
  <si>
    <t>DSI</t>
  </si>
  <si>
    <t>5/24/14</t>
  </si>
  <si>
    <t>JM(2)</t>
  </si>
  <si>
    <t>DPE(3)</t>
  </si>
  <si>
    <t>JRU</t>
  </si>
  <si>
    <t>6/7/14</t>
  </si>
  <si>
    <t>M - Tied DC</t>
  </si>
  <si>
    <t>DC</t>
  </si>
  <si>
    <t>MS(2)</t>
  </si>
  <si>
    <t>6/14/14</t>
  </si>
  <si>
    <t>GC</t>
  </si>
  <si>
    <t>TW</t>
  </si>
  <si>
    <t>6/21/14</t>
  </si>
  <si>
    <t>EK</t>
  </si>
  <si>
    <t>DT(2)</t>
  </si>
  <si>
    <t>LW</t>
  </si>
  <si>
    <t>6/28/14</t>
  </si>
  <si>
    <t>P - def DPR &amp; JRU +2</t>
  </si>
  <si>
    <t>BN</t>
  </si>
  <si>
    <t>DPR</t>
  </si>
  <si>
    <t>JRU(2)</t>
  </si>
  <si>
    <t>7/12/14</t>
  </si>
  <si>
    <t>P - def IM &amp; LW +13</t>
  </si>
  <si>
    <t>IM(3)</t>
  </si>
  <si>
    <t>BN(2)</t>
  </si>
  <si>
    <t>LW(2)</t>
  </si>
  <si>
    <t>7/15/14</t>
  </si>
  <si>
    <t>DSI(2)</t>
  </si>
  <si>
    <t>7/19/14</t>
  </si>
  <si>
    <t>RF(2)</t>
  </si>
  <si>
    <t>MRO</t>
  </si>
  <si>
    <t>DSI(3)</t>
  </si>
  <si>
    <t>7/26/14</t>
  </si>
  <si>
    <t>M - def RCS 3 &amp; 2</t>
  </si>
  <si>
    <t>RCS(2)</t>
  </si>
  <si>
    <t>DPR(2)</t>
  </si>
  <si>
    <t>FT(2)</t>
  </si>
  <si>
    <t>8/2/14</t>
  </si>
  <si>
    <t>8/9/14</t>
  </si>
  <si>
    <t>MRI(3)</t>
  </si>
  <si>
    <t>JRU(3)</t>
  </si>
  <si>
    <t>8/23/14</t>
  </si>
  <si>
    <t>M - def MRO 4 &amp; 3</t>
  </si>
  <si>
    <t>EK(2)</t>
  </si>
  <si>
    <t>BR(2)</t>
  </si>
  <si>
    <t>MRO(2)</t>
  </si>
  <si>
    <t>9/6/14</t>
  </si>
  <si>
    <t>M - def MRI 3 &amp; 1   3 Birds</t>
  </si>
  <si>
    <t>BR(3)</t>
  </si>
  <si>
    <t>MRI(4)</t>
  </si>
  <si>
    <t>9/12/14</t>
  </si>
  <si>
    <t>BN(3)</t>
  </si>
  <si>
    <t>DPE(4)</t>
  </si>
  <si>
    <t>9/13/14</t>
  </si>
  <si>
    <t>P - def JPT &amp; MRO  +4</t>
  </si>
  <si>
    <t>BN(4)</t>
  </si>
  <si>
    <t>JPT(3)</t>
  </si>
  <si>
    <t>MRO(3)</t>
  </si>
  <si>
    <t>3rd</t>
  </si>
  <si>
    <t>9/20/14</t>
  </si>
  <si>
    <t>RCS(3)</t>
  </si>
  <si>
    <t>JD</t>
  </si>
  <si>
    <t>DPR(3)</t>
  </si>
  <si>
    <t>10/5/14</t>
  </si>
  <si>
    <t>Innisbrook - Island</t>
  </si>
  <si>
    <t>RCS(4)</t>
  </si>
  <si>
    <t>DG(3)</t>
  </si>
  <si>
    <t>10/6/14</t>
  </si>
  <si>
    <t>Super Johnny (33-48)</t>
  </si>
  <si>
    <t>RCS(5)</t>
  </si>
  <si>
    <t>SD(2)</t>
  </si>
  <si>
    <t>BN(5)</t>
  </si>
  <si>
    <t>Partners Final</t>
  </si>
  <si>
    <t>1st - Def RCS &amp; SD +7</t>
  </si>
  <si>
    <t>10/7/14</t>
  </si>
  <si>
    <t>GK</t>
  </si>
  <si>
    <t>BN(6)</t>
  </si>
  <si>
    <t>DPE(5)</t>
  </si>
  <si>
    <t>10/8/14</t>
  </si>
  <si>
    <t>DPE(6)</t>
  </si>
  <si>
    <t>10/9/14</t>
  </si>
  <si>
    <t>M - lost GC 9 &amp; 7</t>
  </si>
  <si>
    <t>GC(2)</t>
  </si>
  <si>
    <t>BR(4)</t>
  </si>
  <si>
    <t>2nd</t>
  </si>
  <si>
    <t>10/18/14</t>
  </si>
  <si>
    <t>DG(4)</t>
  </si>
  <si>
    <t>BR(5)</t>
  </si>
  <si>
    <t>10/24/14</t>
  </si>
  <si>
    <t>Stone Harbor</t>
  </si>
  <si>
    <t>RCS(6)</t>
  </si>
  <si>
    <t>WH</t>
  </si>
  <si>
    <t>10/25/14</t>
  </si>
  <si>
    <t>Shoregate</t>
  </si>
  <si>
    <t>GN</t>
  </si>
  <si>
    <t>BN(7)</t>
  </si>
  <si>
    <t>FT(3)</t>
  </si>
  <si>
    <t>11/8/14</t>
  </si>
  <si>
    <t>1st Careen Best, N 27 F9, 13 NB</t>
  </si>
  <si>
    <t>BR(6)</t>
  </si>
  <si>
    <t>MRI(5)</t>
  </si>
  <si>
    <t>11/15/14</t>
  </si>
  <si>
    <t>RF(3)</t>
  </si>
  <si>
    <t>DPE(7)</t>
  </si>
  <si>
    <t>JRI</t>
  </si>
  <si>
    <t>11/22/14</t>
  </si>
  <si>
    <t>DC(2)</t>
  </si>
  <si>
    <t>MRI(6)</t>
  </si>
  <si>
    <t>MS(3)</t>
  </si>
  <si>
    <t>11/29/14</t>
  </si>
  <si>
    <t>RCS(7)</t>
  </si>
  <si>
    <t>DSI(4)</t>
  </si>
  <si>
    <t>12/6/14</t>
  </si>
  <si>
    <t>DPE(8)</t>
  </si>
  <si>
    <t>MRI(7)</t>
  </si>
  <si>
    <t>12/13/14</t>
  </si>
  <si>
    <t>Stableford 1st</t>
  </si>
  <si>
    <t>GK(2)</t>
  </si>
  <si>
    <t>BR(7)</t>
  </si>
  <si>
    <t>JRI(2)</t>
  </si>
  <si>
    <t>12/20/14</t>
  </si>
  <si>
    <t>RF(4)</t>
  </si>
  <si>
    <t>IM(4)</t>
  </si>
  <si>
    <t>MRI(8)</t>
  </si>
  <si>
    <t>12/27/14</t>
  </si>
  <si>
    <t>N 29 F9</t>
  </si>
  <si>
    <t>DG(5)</t>
  </si>
  <si>
    <t>DPE(9)</t>
  </si>
  <si>
    <t>MS(4)</t>
  </si>
  <si>
    <t>Cavallo</t>
  </si>
  <si>
    <t>Greg</t>
  </si>
  <si>
    <t>5/18/13</t>
  </si>
  <si>
    <t>5/25/13</t>
  </si>
  <si>
    <t>6/12/13</t>
  </si>
  <si>
    <t>6/26/13</t>
  </si>
  <si>
    <t>Heron Glen</t>
  </si>
  <si>
    <t>7/10/13</t>
  </si>
  <si>
    <t>7/24/13</t>
  </si>
  <si>
    <t>8/14/13</t>
  </si>
  <si>
    <t>8/17/13</t>
  </si>
  <si>
    <t>8/21/13</t>
  </si>
  <si>
    <t>Mattawang</t>
  </si>
  <si>
    <t>9/4/13</t>
  </si>
  <si>
    <t>9/11/13</t>
  </si>
  <si>
    <t>10/5/13</t>
  </si>
  <si>
    <t>10/27/13</t>
  </si>
  <si>
    <t>Twisted Dunes</t>
  </si>
  <si>
    <t>2/10/14</t>
  </si>
  <si>
    <t>Cypress Woods</t>
  </si>
  <si>
    <t>4/26/14</t>
  </si>
  <si>
    <t>5/7/14</t>
  </si>
  <si>
    <t>High Bridge Hills (M)</t>
  </si>
  <si>
    <t>5/17/14</t>
  </si>
  <si>
    <t>M - def SD 2 Up</t>
  </si>
  <si>
    <t>5/28/14</t>
  </si>
  <si>
    <t>REM</t>
  </si>
  <si>
    <t>BB</t>
  </si>
  <si>
    <t>6/25/14</t>
  </si>
  <si>
    <t>M - def REV 5 &amp; 3</t>
  </si>
  <si>
    <t>REV</t>
  </si>
  <si>
    <t>TW(2)</t>
  </si>
  <si>
    <t>7/30/14</t>
  </si>
  <si>
    <t>Heron Glen (W)</t>
  </si>
  <si>
    <t>M - def EK 2 &amp; 1</t>
  </si>
  <si>
    <t>BK</t>
  </si>
  <si>
    <t>EK(3)</t>
  </si>
  <si>
    <t>8/27/14</t>
  </si>
  <si>
    <t>MJ</t>
  </si>
  <si>
    <t>9/10/14</t>
  </si>
  <si>
    <t>GK(3)</t>
  </si>
  <si>
    <t>9/27/14</t>
  </si>
  <si>
    <t>M - def DSI 7 &amp; 6</t>
  </si>
  <si>
    <t>DEL</t>
  </si>
  <si>
    <t>10/4/14</t>
  </si>
  <si>
    <t>GK(4)</t>
  </si>
  <si>
    <t>GK(5)</t>
  </si>
  <si>
    <t>EK(4)</t>
  </si>
  <si>
    <t>MJ(2)</t>
  </si>
  <si>
    <t>Johnny (51-41)</t>
  </si>
  <si>
    <t>EK(5)</t>
  </si>
  <si>
    <t>TW(3)</t>
  </si>
  <si>
    <t>M - def BB 9 &amp; 7</t>
  </si>
  <si>
    <t>BB(2)</t>
  </si>
  <si>
    <t>Ceglia, Jr</t>
  </si>
  <si>
    <t>Ron</t>
  </si>
  <si>
    <t>9/15/12</t>
  </si>
  <si>
    <t>Concordia</t>
  </si>
  <si>
    <t>x</t>
  </si>
  <si>
    <t>9/19/12</t>
  </si>
  <si>
    <t>Flanders Valley (B/R)</t>
  </si>
  <si>
    <t>4/3/13</t>
  </si>
  <si>
    <t>4/17/13</t>
  </si>
  <si>
    <t>Flanders Valley (B/W)</t>
  </si>
  <si>
    <t>4/20/13</t>
  </si>
  <si>
    <t>4/24/13</t>
  </si>
  <si>
    <t>Neshanic Valley (M/R)</t>
  </si>
  <si>
    <t>4/27/13</t>
  </si>
  <si>
    <t>5/4/13</t>
  </si>
  <si>
    <t>5/19/13</t>
  </si>
  <si>
    <t>5/22/13</t>
  </si>
  <si>
    <t>6/22/13</t>
  </si>
  <si>
    <t>7/31/13</t>
  </si>
  <si>
    <t>Flanders Valley (R/G)</t>
  </si>
  <si>
    <t>8/28/13</t>
  </si>
  <si>
    <t>3/15/14</t>
  </si>
  <si>
    <t>4/6/14</t>
  </si>
  <si>
    <t>4/13/14</t>
  </si>
  <si>
    <t>4/19/14</t>
  </si>
  <si>
    <t>SD(3)</t>
  </si>
  <si>
    <t>M - lost DPR 4 &amp; 2</t>
  </si>
  <si>
    <t>5/22/14</t>
  </si>
  <si>
    <t>Farmstead (L/C)</t>
  </si>
  <si>
    <t>SD(4)</t>
  </si>
  <si>
    <t>P - lost RCS &amp; SD +13</t>
  </si>
  <si>
    <t>SD(5)</t>
  </si>
  <si>
    <t>Ceglia, Sr</t>
  </si>
  <si>
    <t>9/13/13</t>
  </si>
  <si>
    <t>9/28/13</t>
  </si>
  <si>
    <t>10/2/13</t>
  </si>
  <si>
    <t>10/15/13</t>
  </si>
  <si>
    <t>10/25/13</t>
  </si>
  <si>
    <t>10/26/13</t>
  </si>
  <si>
    <t>Shore Gate</t>
  </si>
  <si>
    <t>1/12/14</t>
  </si>
  <si>
    <t>1/29/14</t>
  </si>
  <si>
    <t>Forest Glen (Naples FL)</t>
  </si>
  <si>
    <t>2/17/14</t>
  </si>
  <si>
    <t>Unknown FL</t>
  </si>
  <si>
    <t>3/5/14</t>
  </si>
  <si>
    <t>Barefoot Love</t>
  </si>
  <si>
    <t>3/6/14</t>
  </si>
  <si>
    <t>Crow Creek</t>
  </si>
  <si>
    <t>3/7/14</t>
  </si>
  <si>
    <t>Thistle (C-S)</t>
  </si>
  <si>
    <t>3/8/14</t>
  </si>
  <si>
    <t>Carolina National (H-I)</t>
  </si>
  <si>
    <t>Johnny (44-32)</t>
  </si>
  <si>
    <t>3/9/14</t>
  </si>
  <si>
    <t>River Hills (Green)</t>
  </si>
  <si>
    <t>LT(2)</t>
  </si>
  <si>
    <t>SD(6)</t>
  </si>
  <si>
    <t>RCJ(3)</t>
  </si>
  <si>
    <t>SD(7)</t>
  </si>
  <si>
    <t>SS</t>
  </si>
  <si>
    <t>LT(3)</t>
  </si>
  <si>
    <t>4/28/14</t>
  </si>
  <si>
    <t>Trump National Philadelphia</t>
  </si>
  <si>
    <t>SD(8)</t>
  </si>
  <si>
    <t>5/3/12</t>
  </si>
  <si>
    <t>SS(2)</t>
  </si>
  <si>
    <t>M - def MS 3 &amp; 2</t>
  </si>
  <si>
    <t>SD(9)</t>
  </si>
  <si>
    <t>No DGA</t>
  </si>
  <si>
    <t>P - def RCJ &amp; RF  +13</t>
  </si>
  <si>
    <t>RCJ(4)</t>
  </si>
  <si>
    <t>SD(10)</t>
  </si>
  <si>
    <t>RF(5)</t>
  </si>
  <si>
    <t>6/4/14</t>
  </si>
  <si>
    <t>1st   N 28 B9, 3 Birdies, 14 NB</t>
  </si>
  <si>
    <t>IM(5)</t>
  </si>
  <si>
    <t>SS(3)</t>
  </si>
  <si>
    <t>1st N 29 B9  WS Qualifier, 3B</t>
  </si>
  <si>
    <t>7/2/14</t>
  </si>
  <si>
    <t>9 holes (weather)</t>
  </si>
  <si>
    <t>IM(6)</t>
  </si>
  <si>
    <t>7/5/14</t>
  </si>
  <si>
    <t>SD(11)</t>
  </si>
  <si>
    <t>RF(6)</t>
  </si>
  <si>
    <t>7/10/14</t>
  </si>
  <si>
    <t>Architects</t>
  </si>
  <si>
    <t>REV(2)</t>
  </si>
  <si>
    <t>DSI(5)</t>
  </si>
  <si>
    <t>7/17/14</t>
  </si>
  <si>
    <t>Neshanic Valley(M/L)</t>
  </si>
  <si>
    <t>IM(7)</t>
  </si>
  <si>
    <t>P - defDG/BR +7</t>
  </si>
  <si>
    <t>SD(12)</t>
  </si>
  <si>
    <t>7/23/14</t>
  </si>
  <si>
    <t>MJ(3)</t>
  </si>
  <si>
    <t>M - lost BB 3 &amp; 2</t>
  </si>
  <si>
    <t>8/7/14</t>
  </si>
  <si>
    <t>SD(13)</t>
  </si>
  <si>
    <t>8/12/14</t>
  </si>
  <si>
    <t>IM(8)</t>
  </si>
  <si>
    <t>8/13/14</t>
  </si>
  <si>
    <t>REM(2)</t>
  </si>
  <si>
    <t>IM(9)</t>
  </si>
  <si>
    <t>8/16/14</t>
  </si>
  <si>
    <t>JD(2)</t>
  </si>
  <si>
    <t>9/3/14</t>
  </si>
  <si>
    <t>P - def REM &amp; REV +1</t>
  </si>
  <si>
    <t>SD(14)</t>
  </si>
  <si>
    <t>REM(3)</t>
  </si>
  <si>
    <t>REV(3)</t>
  </si>
  <si>
    <t>MJ(4)</t>
  </si>
  <si>
    <t>RF(7)</t>
  </si>
  <si>
    <t>DSI(6)</t>
  </si>
  <si>
    <t>BB(3)</t>
  </si>
  <si>
    <t>JD(3)</t>
  </si>
  <si>
    <t>DPR(4)</t>
  </si>
  <si>
    <t>9/24/14</t>
  </si>
  <si>
    <t>Berkshire Valley</t>
  </si>
  <si>
    <t>REV(4)</t>
  </si>
  <si>
    <t>DPR(5)</t>
  </si>
  <si>
    <t>SS(4)</t>
  </si>
  <si>
    <t>TW(4)</t>
  </si>
  <si>
    <t>9/29/14</t>
  </si>
  <si>
    <t>Fiddlers Elbow</t>
  </si>
  <si>
    <t>REM(4)</t>
  </si>
  <si>
    <t>REV(5)</t>
  </si>
  <si>
    <t>Tie 1st Johnny (32-42)</t>
  </si>
  <si>
    <t>SD (15)</t>
  </si>
  <si>
    <t>BB(4)</t>
  </si>
  <si>
    <t>DG(6)</t>
  </si>
  <si>
    <t>BB(5)</t>
  </si>
  <si>
    <t>SD(16)</t>
  </si>
  <si>
    <t>2nd - lost BB &amp; BN +7</t>
  </si>
  <si>
    <t>DC(3)</t>
  </si>
  <si>
    <t>MRO(4)</t>
  </si>
  <si>
    <t>DG(7)</t>
  </si>
  <si>
    <t>BB(6)</t>
  </si>
  <si>
    <t>IM(10)</t>
  </si>
  <si>
    <t>MS(5)</t>
  </si>
  <si>
    <t>DSI(7)</t>
  </si>
  <si>
    <t>JRI(3)</t>
  </si>
  <si>
    <t>BB(7)</t>
  </si>
  <si>
    <t>DSI(8)</t>
  </si>
  <si>
    <t>Stableford</t>
  </si>
  <si>
    <t>JPT(4)</t>
  </si>
  <si>
    <t>MS(6)</t>
  </si>
  <si>
    <t>Conway</t>
  </si>
  <si>
    <t>Doug</t>
  </si>
  <si>
    <t>7/17/13</t>
  </si>
  <si>
    <t>8/7/13</t>
  </si>
  <si>
    <t>9/20/13</t>
  </si>
  <si>
    <t>Beacon Hill</t>
  </si>
  <si>
    <t>10/5/12</t>
  </si>
  <si>
    <t>10/30/13</t>
  </si>
  <si>
    <t>Johnny (34-47)</t>
  </si>
  <si>
    <t>4/16/14</t>
  </si>
  <si>
    <t>High Bridge Hills (Back)</t>
  </si>
  <si>
    <t>3 birdies</t>
  </si>
  <si>
    <t>4/23/14</t>
  </si>
  <si>
    <t>P - def MRI &amp; DT +5</t>
  </si>
  <si>
    <t>M - Tied BB</t>
  </si>
  <si>
    <t>6/27/14</t>
  </si>
  <si>
    <t>1st G 35 F9  N 28 F9  M - lost BB Default</t>
  </si>
  <si>
    <t>P - lost JPT &amp; MRO +2</t>
  </si>
  <si>
    <t>7/21/14</t>
  </si>
  <si>
    <t>Nippo Lake (NH)</t>
  </si>
  <si>
    <t>7/22/14</t>
  </si>
  <si>
    <t>Dunegrass (ME)</t>
  </si>
  <si>
    <t>LT(4)</t>
  </si>
  <si>
    <t>8/18/14</t>
  </si>
  <si>
    <t>Metedeconk National</t>
  </si>
  <si>
    <t>Better Ball 1st with SD</t>
  </si>
  <si>
    <t>GK(6)</t>
  </si>
  <si>
    <t>11/25/14</t>
  </si>
  <si>
    <t>JRI(4)</t>
  </si>
  <si>
    <t>MS(7)</t>
  </si>
  <si>
    <t>12/23/14</t>
  </si>
  <si>
    <t>JPT(5)</t>
  </si>
  <si>
    <t>DeLeon</t>
  </si>
  <si>
    <t>Shane</t>
  </si>
  <si>
    <t>8/11/13</t>
  </si>
  <si>
    <t>Mt. Airy</t>
  </si>
  <si>
    <t>9/25/13</t>
  </si>
  <si>
    <t>10/19/13</t>
  </si>
  <si>
    <t>Johnny (40-50)</t>
  </si>
  <si>
    <t>GN(2)</t>
  </si>
  <si>
    <t>3 Birdies, 4 NE</t>
  </si>
  <si>
    <t>Johnny (40-30)</t>
  </si>
  <si>
    <t>RCS(8)</t>
  </si>
  <si>
    <t>1st - Net 59 30-29</t>
  </si>
  <si>
    <t>M - lost GC 2 Up</t>
  </si>
  <si>
    <t>RCS(9)</t>
  </si>
  <si>
    <t>P - def RCJ &amp; RF +13</t>
  </si>
  <si>
    <t>RCJ(5)</t>
  </si>
  <si>
    <t>RCS(10)</t>
  </si>
  <si>
    <t>5/31/14</t>
  </si>
  <si>
    <t>JRI(5)</t>
  </si>
  <si>
    <t>BK(2)</t>
  </si>
  <si>
    <t>RCS(11)</t>
  </si>
  <si>
    <t>P - def DG &amp; BR +7</t>
  </si>
  <si>
    <t>RCS(12)</t>
  </si>
  <si>
    <t>RCS(13)</t>
  </si>
  <si>
    <t>RCS(14)</t>
  </si>
  <si>
    <t>RCS(15)</t>
  </si>
  <si>
    <t>Better Ball 1st with DC</t>
  </si>
  <si>
    <t>DC(4)</t>
  </si>
  <si>
    <t>2nd - Lost BB &amp; BN +7</t>
  </si>
  <si>
    <t>Tucci</t>
  </si>
  <si>
    <t>Dom</t>
  </si>
  <si>
    <t>9/1/12</t>
  </si>
  <si>
    <t>9/8/12</t>
  </si>
  <si>
    <t>9/22/12</t>
  </si>
  <si>
    <t>9/29/12</t>
  </si>
  <si>
    <t>10/6/12</t>
  </si>
  <si>
    <t>4/13/13</t>
  </si>
  <si>
    <t>Forest Glen</t>
  </si>
  <si>
    <t>5/11/13</t>
  </si>
  <si>
    <t>6/15/13</t>
  </si>
  <si>
    <t>10/12/13</t>
  </si>
  <si>
    <t>P - lost DC &amp; LT +5</t>
  </si>
  <si>
    <t>DNF</t>
  </si>
  <si>
    <t>BK(3)</t>
  </si>
  <si>
    <t>8/30/14</t>
  </si>
  <si>
    <t>DeSimone</t>
  </si>
  <si>
    <t>John</t>
  </si>
  <si>
    <t>8/20/11</t>
  </si>
  <si>
    <t>8/27/11</t>
  </si>
  <si>
    <t>9/10/11</t>
  </si>
  <si>
    <t>Beaver Brook</t>
  </si>
  <si>
    <t>3/1/12</t>
  </si>
  <si>
    <t>3/2/12</t>
  </si>
  <si>
    <t>Carolina National (H/I)</t>
  </si>
  <si>
    <t>3/3/12</t>
  </si>
  <si>
    <t>Sandpiper Bay (S/P)</t>
  </si>
  <si>
    <t>6/6/12</t>
  </si>
  <si>
    <t>6/23/12</t>
  </si>
  <si>
    <t>7/28/12</t>
  </si>
  <si>
    <t>8/18/12</t>
  </si>
  <si>
    <t>8/29/12</t>
  </si>
  <si>
    <t>5/29/13</t>
  </si>
  <si>
    <t>6/19/13</t>
  </si>
  <si>
    <t>GY</t>
  </si>
  <si>
    <t>Emma</t>
  </si>
  <si>
    <t>7/29/13</t>
  </si>
  <si>
    <t>Pebble Creek</t>
  </si>
  <si>
    <t>Carolina National (Egret)</t>
  </si>
  <si>
    <t>9 holes</t>
  </si>
  <si>
    <t>5/14/14</t>
  </si>
  <si>
    <t>5/21/14</t>
  </si>
  <si>
    <t>Neshanic Valley (R/M)</t>
  </si>
  <si>
    <t>REV(6)</t>
  </si>
  <si>
    <t>5/26/14</t>
  </si>
  <si>
    <t>JRU(4)</t>
  </si>
  <si>
    <t>P - def GK &amp; SS  +12</t>
  </si>
  <si>
    <t>REV(7)</t>
  </si>
  <si>
    <t>REV(8)</t>
  </si>
  <si>
    <t>7/13/14</t>
  </si>
  <si>
    <t>JRU(5)</t>
  </si>
  <si>
    <t>REV(9)</t>
  </si>
  <si>
    <t>7/24/14</t>
  </si>
  <si>
    <t>REV(10)</t>
  </si>
  <si>
    <t>P - def MS &amp; DSI TB</t>
  </si>
  <si>
    <t>REV(11)</t>
  </si>
  <si>
    <t>REV(12)</t>
  </si>
  <si>
    <t>4 Greenies</t>
  </si>
  <si>
    <t>REV(13)</t>
  </si>
  <si>
    <t>P - lost RCS &amp; SD +1</t>
  </si>
  <si>
    <t>REV(14)</t>
  </si>
  <si>
    <t>JRU(6)</t>
  </si>
  <si>
    <t>REV(15)</t>
  </si>
  <si>
    <t>REV(16)</t>
  </si>
  <si>
    <t>JRU(7)</t>
  </si>
  <si>
    <t>Partner Final</t>
  </si>
  <si>
    <t>3rd-4th</t>
  </si>
  <si>
    <t>REV(17)</t>
  </si>
  <si>
    <t>GK(7)</t>
  </si>
  <si>
    <t>JPT(6)</t>
  </si>
  <si>
    <t>JRU(8)</t>
  </si>
  <si>
    <t>Evans</t>
  </si>
  <si>
    <t>Reese</t>
  </si>
  <si>
    <t>4/2/14</t>
  </si>
  <si>
    <t>4/9/13</t>
  </si>
  <si>
    <t>REM(5)</t>
  </si>
  <si>
    <t>REM(6)</t>
  </si>
  <si>
    <t>6/11/14</t>
  </si>
  <si>
    <t>Matawang</t>
  </si>
  <si>
    <t>1st   4 Birdies</t>
  </si>
  <si>
    <t>6/18/14</t>
  </si>
  <si>
    <t>3 Birdies</t>
  </si>
  <si>
    <t>P - def GK &amp; SS +12, 3 B</t>
  </si>
  <si>
    <t>REM(7)</t>
  </si>
  <si>
    <t>REM(8)</t>
  </si>
  <si>
    <t>M - lost GC 5 &amp; 3</t>
  </si>
  <si>
    <t>REM(9)</t>
  </si>
  <si>
    <t>REM(10)</t>
  </si>
  <si>
    <t>REM(11)</t>
  </si>
  <si>
    <t>REM(12)</t>
  </si>
  <si>
    <t>2 over par gross, 4 Birdies</t>
  </si>
  <si>
    <t>REM(13)</t>
  </si>
  <si>
    <t>MRI(9)</t>
  </si>
  <si>
    <t>REM(14)</t>
  </si>
  <si>
    <t>9/17/14</t>
  </si>
  <si>
    <t>Harkers Hollow</t>
  </si>
  <si>
    <t>REM(15)</t>
  </si>
  <si>
    <t>REM(16)</t>
  </si>
  <si>
    <t>REM(17)</t>
  </si>
  <si>
    <t>Fitzgerald</t>
  </si>
  <si>
    <t>Rich</t>
  </si>
  <si>
    <t>6/1/13</t>
  </si>
  <si>
    <t>6/8/13</t>
  </si>
  <si>
    <t>8/29/13</t>
  </si>
  <si>
    <t>*</t>
  </si>
  <si>
    <t>SuperJohnny (39-54)</t>
  </si>
  <si>
    <t>3/10/14</t>
  </si>
  <si>
    <t>4/9/14</t>
  </si>
  <si>
    <t>13 NB</t>
  </si>
  <si>
    <t>M - Lost EK 3 &amp; 1</t>
  </si>
  <si>
    <t>Neshanic Valley(R/L)</t>
  </si>
  <si>
    <t>4 NE</t>
  </si>
  <si>
    <t>MRO(5)</t>
  </si>
  <si>
    <t>Johnny (48-38)</t>
  </si>
  <si>
    <t>JRI(6)</t>
  </si>
  <si>
    <t>MRO(6)</t>
  </si>
  <si>
    <t>LW(3)</t>
  </si>
  <si>
    <t>TW(5)</t>
  </si>
  <si>
    <t>MJ(5)</t>
  </si>
  <si>
    <t>MJ(6)</t>
  </si>
  <si>
    <t>JRI(7)</t>
  </si>
  <si>
    <t>IM(11)</t>
  </si>
  <si>
    <t>FT(4)</t>
  </si>
  <si>
    <t>Grote</t>
  </si>
  <si>
    <t>Dennis</t>
  </si>
  <si>
    <t>Johnny (29-40)</t>
  </si>
  <si>
    <t>M - lost MRO 1 Up</t>
  </si>
  <si>
    <t>P - def MJ &amp; JRI +4</t>
  </si>
  <si>
    <t>P - lost RCS &amp; SD +7</t>
  </si>
  <si>
    <t>JM(3)</t>
  </si>
  <si>
    <t>JM(4)</t>
  </si>
  <si>
    <t>11/1/14</t>
  </si>
  <si>
    <t>JM(5)</t>
  </si>
  <si>
    <t>MRI(10)</t>
  </si>
  <si>
    <t>Heda</t>
  </si>
  <si>
    <t>Wally</t>
  </si>
  <si>
    <t>7/21/12</t>
  </si>
  <si>
    <t>8/11/12</t>
  </si>
  <si>
    <t>4/6/13</t>
  </si>
  <si>
    <t>P - Lost MS &amp; DSI +1</t>
  </si>
  <si>
    <t>M - lost FT 4 &amp; 3  N 29 B9</t>
  </si>
  <si>
    <t>FT(5)</t>
  </si>
  <si>
    <t>7/1/14</t>
  </si>
  <si>
    <t>Blue Ridge Trail</t>
  </si>
  <si>
    <t>FT(6)</t>
  </si>
  <si>
    <t>FT(7)</t>
  </si>
  <si>
    <t>10/26/14</t>
  </si>
  <si>
    <t>FT(8)</t>
  </si>
  <si>
    <t>Jeffries</t>
  </si>
  <si>
    <t>Mike</t>
  </si>
  <si>
    <t>M - Lost DPE 2 Up</t>
  </si>
  <si>
    <t>High Bridge Hills (Middle)</t>
  </si>
  <si>
    <t>Super Johnny (30-45)</t>
  </si>
  <si>
    <t>7/18/14</t>
  </si>
  <si>
    <t>Plainfield</t>
  </si>
  <si>
    <t>Johnny (30-41)</t>
  </si>
  <si>
    <t>JRI(8)</t>
  </si>
  <si>
    <t>7/29/14</t>
  </si>
  <si>
    <t>Trump National Bedminster</t>
  </si>
  <si>
    <t>JRI(9)</t>
  </si>
  <si>
    <t>N 29 B9</t>
  </si>
  <si>
    <t>JRI(10)</t>
  </si>
  <si>
    <t>JRI(11)</t>
  </si>
  <si>
    <t>Johnny (35-49)</t>
  </si>
  <si>
    <t>Keller, B.</t>
  </si>
  <si>
    <t xml:space="preserve">Match Play  </t>
  </si>
  <si>
    <t>10/27/12</t>
  </si>
  <si>
    <t>5/27/13</t>
  </si>
  <si>
    <t>Mt Airy</t>
  </si>
  <si>
    <t>M - lost JRU 3 &amp; 2</t>
  </si>
  <si>
    <t>P - lost JM &amp; DPE  +8</t>
  </si>
  <si>
    <t>Johnny (41-30)</t>
  </si>
  <si>
    <t>DT(3)</t>
  </si>
  <si>
    <t>Keller, G.</t>
  </si>
  <si>
    <t>George</t>
  </si>
  <si>
    <t>9/18/13</t>
  </si>
  <si>
    <t>MB Natl West</t>
  </si>
  <si>
    <t>Wachesaw East</t>
  </si>
  <si>
    <t>Johnny (35-46)</t>
  </si>
  <si>
    <t>M - def SS 3 &amp; 2</t>
  </si>
  <si>
    <t>DPR(6)</t>
  </si>
  <si>
    <t>LW(4)</t>
  </si>
  <si>
    <t>M - lost MRO 6 &amp; 5</t>
  </si>
  <si>
    <t>DPR(7)</t>
  </si>
  <si>
    <t>P - Lost REM &amp; REV +12</t>
  </si>
  <si>
    <t>SS((3)</t>
  </si>
  <si>
    <t>DC(5)</t>
  </si>
  <si>
    <t>8/20/14</t>
  </si>
  <si>
    <t>GC(3)</t>
  </si>
  <si>
    <t>GC(4)</t>
  </si>
  <si>
    <t>LW(5)</t>
  </si>
  <si>
    <t>GC(5)</t>
  </si>
  <si>
    <t>DC(6)</t>
  </si>
  <si>
    <t>DEL(2)</t>
  </si>
  <si>
    <t>DPR(8)</t>
  </si>
  <si>
    <t>10/21/14</t>
  </si>
  <si>
    <t>JPT(7)</t>
  </si>
  <si>
    <t>12/15/14</t>
  </si>
  <si>
    <t>JPT(8)</t>
  </si>
  <si>
    <t>MS(8)</t>
  </si>
  <si>
    <t>12/17/14</t>
  </si>
  <si>
    <t>JPT(9)</t>
  </si>
  <si>
    <t>MS(9)</t>
  </si>
  <si>
    <t>JPT(10)</t>
  </si>
  <si>
    <t>MS(10)</t>
  </si>
  <si>
    <t>Korleski</t>
  </si>
  <si>
    <t>Ed</t>
  </si>
  <si>
    <t>M - Def RF 3 &amp; 1</t>
  </si>
  <si>
    <t>P - lost IM &amp; LW TB</t>
  </si>
  <si>
    <t>1st - WS Qualifier</t>
  </si>
  <si>
    <t>1st - M def TW 5 &amp; 4</t>
  </si>
  <si>
    <t>1st (30-27)  15 NB</t>
  </si>
  <si>
    <t>M - lost GC 2 &amp; 1</t>
  </si>
  <si>
    <t>8th</t>
  </si>
  <si>
    <t>10/4/4</t>
  </si>
  <si>
    <t>Johnny (47-37)</t>
  </si>
  <si>
    <t>Minutello</t>
  </si>
  <si>
    <t>Min</t>
  </si>
  <si>
    <t xml:space="preserve">World Series  </t>
  </si>
  <si>
    <t>10/3/13</t>
  </si>
  <si>
    <t>Rose Hill</t>
  </si>
  <si>
    <t>10/4/13</t>
  </si>
  <si>
    <t>Heritage Isles</t>
  </si>
  <si>
    <t>Forest Glen (Naples, FL)</t>
  </si>
  <si>
    <t>1st, M - def JPT 6 &amp; 4</t>
  </si>
  <si>
    <t>P - def GC &amp; EK  TB</t>
  </si>
  <si>
    <t>Heron Glen (White)</t>
  </si>
  <si>
    <t>M - lost DSI 4 &amp; 3</t>
  </si>
  <si>
    <t>P - lost BB &amp; BN +13</t>
  </si>
  <si>
    <t>1st  Shot Age</t>
  </si>
  <si>
    <t>WS Agg Qualifier</t>
  </si>
  <si>
    <t>DC(7)</t>
  </si>
  <si>
    <t>MRI(11)</t>
  </si>
  <si>
    <t>Shot Age</t>
  </si>
  <si>
    <t>Shot Age, 3 Birdies</t>
  </si>
  <si>
    <t>MRI(12)</t>
  </si>
  <si>
    <t>MRO(7)</t>
  </si>
  <si>
    <t>MRO(8)</t>
  </si>
  <si>
    <t>MRI(13)</t>
  </si>
  <si>
    <t>EK(6)</t>
  </si>
  <si>
    <t>JPT(11)</t>
  </si>
  <si>
    <t>MRO(9)</t>
  </si>
  <si>
    <t>RF(8)</t>
  </si>
  <si>
    <t>GK(8)</t>
  </si>
  <si>
    <t>EK(7)</t>
  </si>
  <si>
    <t>LT(5)</t>
  </si>
  <si>
    <t>GK(9)</t>
  </si>
  <si>
    <t>RF(9)</t>
  </si>
  <si>
    <t>JPT(12)</t>
  </si>
  <si>
    <t>JPT(13)</t>
  </si>
  <si>
    <t>JRI(12)</t>
  </si>
  <si>
    <t>LT(6)</t>
  </si>
  <si>
    <t>RF(10)</t>
  </si>
  <si>
    <t>MRI(14)</t>
  </si>
  <si>
    <t>RF(11)</t>
  </si>
  <si>
    <t>JPT(14)</t>
  </si>
  <si>
    <t>Musella</t>
  </si>
  <si>
    <t>Joe</t>
  </si>
  <si>
    <t>Stoen Harbor</t>
  </si>
  <si>
    <t>Johnny (32-43)</t>
  </si>
  <si>
    <t>M - lost LW 2 Up</t>
  </si>
  <si>
    <t>5/24/13</t>
  </si>
  <si>
    <t>1st N27 F9</t>
  </si>
  <si>
    <t>1st WS Qual P - lost JPT &amp; MRO +7</t>
  </si>
  <si>
    <t>6th</t>
  </si>
  <si>
    <t>Nolan</t>
  </si>
  <si>
    <t>4/21/12</t>
  </si>
  <si>
    <t>7/3/12</t>
  </si>
  <si>
    <t>River's Edge</t>
  </si>
  <si>
    <t>7/24/12</t>
  </si>
  <si>
    <t>10/8/12</t>
  </si>
  <si>
    <t>10/9/12</t>
  </si>
  <si>
    <t>10/10/12</t>
  </si>
  <si>
    <t>10/11/12</t>
  </si>
  <si>
    <t>3/6/13</t>
  </si>
  <si>
    <t>River Hills</t>
  </si>
  <si>
    <t>3/7/13</t>
  </si>
  <si>
    <t>Pine Lakes</t>
  </si>
  <si>
    <t>3/8/13</t>
  </si>
  <si>
    <t>Barefoot Fazio (White)</t>
  </si>
  <si>
    <t>3/9/13</t>
  </si>
  <si>
    <t>3/10/13</t>
  </si>
  <si>
    <t>Rivers Edge</t>
  </si>
  <si>
    <t>Nowark</t>
  </si>
  <si>
    <t>P - def IM &amp; LW  +13</t>
  </si>
  <si>
    <t>P - def JPT &amp; MRO +4</t>
  </si>
  <si>
    <t>1st - def RCS &amp; SD +7</t>
  </si>
  <si>
    <t>Perry, D.</t>
  </si>
  <si>
    <t>Dave</t>
  </si>
  <si>
    <t xml:space="preserve"> </t>
  </si>
  <si>
    <t>TPC Tampa</t>
  </si>
  <si>
    <t>Johnny (42-32)</t>
  </si>
  <si>
    <t>M - Def MJ 2 Up</t>
  </si>
  <si>
    <t>JM(6)</t>
  </si>
  <si>
    <t>JM(7)</t>
  </si>
  <si>
    <t>M - def JRU 5 &amp; 4</t>
  </si>
  <si>
    <t>M - lost MRI 2 &amp; 1</t>
  </si>
  <si>
    <t>MJ(7)</t>
  </si>
  <si>
    <t>P - lost JPT &amp; MRO +7</t>
  </si>
  <si>
    <t>JM(8)</t>
  </si>
  <si>
    <t>BK(4)</t>
  </si>
  <si>
    <t>3 Sandys</t>
  </si>
  <si>
    <t>Super Johnny (50-34)</t>
  </si>
  <si>
    <t>JM(9)</t>
  </si>
  <si>
    <t>BB(8)</t>
  </si>
  <si>
    <t>BB(9)</t>
  </si>
  <si>
    <t>Petronchak</t>
  </si>
  <si>
    <t>Jim</t>
  </si>
  <si>
    <t>Johnny (48-35)</t>
  </si>
  <si>
    <t>3 birdies, 1 over par gross</t>
  </si>
  <si>
    <t>M - lost IM  6 &amp; 4</t>
  </si>
  <si>
    <t>P - def DC &amp; LT +2</t>
  </si>
  <si>
    <t>P - def JM &amp; DPE +7  1 over par</t>
  </si>
  <si>
    <t>1st 3 Birdies</t>
  </si>
  <si>
    <t>3 Birdies'</t>
  </si>
  <si>
    <t>2 Over Par</t>
  </si>
  <si>
    <t>Even Par 3 Birdies</t>
  </si>
  <si>
    <t>P - lost BB &amp; BN +4</t>
  </si>
  <si>
    <t>DEL(3)</t>
  </si>
  <si>
    <t>1 Over Par</t>
  </si>
  <si>
    <t>DEL(4)</t>
  </si>
  <si>
    <t>11/3/14</t>
  </si>
  <si>
    <t>IM(12)</t>
  </si>
  <si>
    <t>MS(11)</t>
  </si>
  <si>
    <t>IM(13)</t>
  </si>
  <si>
    <t>12/1/14</t>
  </si>
  <si>
    <t>MS(12)</t>
  </si>
  <si>
    <t>MS(13)</t>
  </si>
  <si>
    <t>MS(14)</t>
  </si>
  <si>
    <t>MS(15)</t>
  </si>
  <si>
    <t>GK(10)</t>
  </si>
  <si>
    <t>DPE(10)</t>
  </si>
  <si>
    <t>MS(16)</t>
  </si>
  <si>
    <t>DPE(11)</t>
  </si>
  <si>
    <t>Price</t>
  </si>
  <si>
    <t>Dan</t>
  </si>
  <si>
    <t>M - def RCJ 4 &amp; 2</t>
  </si>
  <si>
    <t>M - def LW 3 &amp; 1</t>
  </si>
  <si>
    <t>P - lost BB &amp; BN  +2</t>
  </si>
  <si>
    <t>M - lost DSI 1 Up</t>
  </si>
  <si>
    <t>1st  3 Birdies</t>
  </si>
  <si>
    <t>5 Greenies, 3 Birdies</t>
  </si>
  <si>
    <t>WH(2)</t>
  </si>
  <si>
    <t>Rapp</t>
  </si>
  <si>
    <t>Bruce</t>
  </si>
  <si>
    <t>7/14/12</t>
  </si>
  <si>
    <t>7/25/12</t>
  </si>
  <si>
    <t>8/25/12</t>
  </si>
  <si>
    <t>9/12/12</t>
  </si>
  <si>
    <t>9/13/12</t>
  </si>
  <si>
    <t>P -lost RCS &amp; SD  +7</t>
  </si>
  <si>
    <t>Rinaldi</t>
  </si>
  <si>
    <t>M - lost MRI 5 &amp; 4</t>
  </si>
  <si>
    <t>P - lost DG &amp; BR  +4</t>
  </si>
  <si>
    <t>MJ(8)</t>
  </si>
  <si>
    <t>MJ(9)</t>
  </si>
  <si>
    <t>MJ(10)</t>
  </si>
  <si>
    <t>1st Place Pts</t>
  </si>
  <si>
    <t>DPR(9)</t>
  </si>
  <si>
    <t>5th</t>
  </si>
  <si>
    <t>MJ(11)</t>
  </si>
  <si>
    <t>1st  N28 F9  1 Over Par</t>
  </si>
  <si>
    <t>Eagle #2 - 140 yds from fairway bunker</t>
  </si>
  <si>
    <t>Rolph</t>
  </si>
  <si>
    <t>Michael</t>
  </si>
  <si>
    <t>9/17/13</t>
  </si>
  <si>
    <t>1/9/14</t>
  </si>
  <si>
    <t>Hibiscus (Naples, FL)</t>
  </si>
  <si>
    <t>1/11/14</t>
  </si>
  <si>
    <t>Arrowhead (Naples, FL)</t>
  </si>
  <si>
    <t>1/13/14</t>
  </si>
  <si>
    <t>Palmetto-Pine (Cape Coral)</t>
  </si>
  <si>
    <t>1/15/14</t>
  </si>
  <si>
    <t>Bobcat Trail (North Port, FL)</t>
  </si>
  <si>
    <t>LT(7)</t>
  </si>
  <si>
    <t>FT(9)</t>
  </si>
  <si>
    <t>M - def DG 1 Up</t>
  </si>
  <si>
    <t>FT(10)</t>
  </si>
  <si>
    <t>M - def GK 6 &amp; 5, 3 Birdies</t>
  </si>
  <si>
    <t>FT(11)</t>
  </si>
  <si>
    <t>P - def DC &amp; LT +2  N 29 F9</t>
  </si>
  <si>
    <t>LT(8)</t>
  </si>
  <si>
    <t>WH(3)</t>
  </si>
  <si>
    <t>FT(12)</t>
  </si>
  <si>
    <t>FT(13)</t>
  </si>
  <si>
    <t>LT(9)</t>
  </si>
  <si>
    <t>LT(10)</t>
  </si>
  <si>
    <t>FT(14)</t>
  </si>
  <si>
    <t>LT(11)</t>
  </si>
  <si>
    <t>P - def JM &amp; DPE +7</t>
  </si>
  <si>
    <t>M - lost BB 4 &amp; 3</t>
  </si>
  <si>
    <t>Eagle #13 Driver, 5I, 3 ft putt</t>
  </si>
  <si>
    <t>WH(4)</t>
  </si>
  <si>
    <t>FT(15)</t>
  </si>
  <si>
    <t>FT(16)</t>
  </si>
  <si>
    <t>P - lost BB &amp; BN  +4</t>
  </si>
  <si>
    <t>1st. 5 GREENIES!</t>
  </si>
  <si>
    <t>Rutigliano</t>
  </si>
  <si>
    <t>1st Johnny (30-40)</t>
  </si>
  <si>
    <t>M - def BK 3 &amp; 2</t>
  </si>
  <si>
    <t>P - Lost BB &amp; BN +2</t>
  </si>
  <si>
    <t>M - Lost DPE 5 &amp; 4</t>
  </si>
  <si>
    <t>Schuler</t>
  </si>
  <si>
    <t>Mark</t>
  </si>
  <si>
    <t>TPC - Tampa</t>
  </si>
  <si>
    <t>GN(3)</t>
  </si>
  <si>
    <t>GN(4)</t>
  </si>
  <si>
    <t>12 on #6  Johnny (49-35)</t>
  </si>
  <si>
    <t>M - lost RCS 3 &amp; 2</t>
  </si>
  <si>
    <t>P - lost REM &amp; REV TB</t>
  </si>
  <si>
    <t>4 Birdies 4 Greens</t>
  </si>
  <si>
    <t>JPT(15)</t>
  </si>
  <si>
    <t>JPT(16)</t>
  </si>
  <si>
    <t>Sinclair</t>
  </si>
  <si>
    <t>Des</t>
  </si>
  <si>
    <t>M - def LT 5 &amp; 4</t>
  </si>
  <si>
    <t>1st  N 27 B9, 16 NB</t>
  </si>
  <si>
    <t>1st - M - def IM 4 &amp; 3 N 28 B9, 14 NB</t>
  </si>
  <si>
    <t>1st N 29 F9, 14 NB</t>
  </si>
  <si>
    <t>M - def DPR 1Up</t>
  </si>
  <si>
    <t>4th</t>
  </si>
  <si>
    <t>M- lost GC 7 &amp; 6</t>
  </si>
  <si>
    <t>Super Johnny (48-33)</t>
  </si>
  <si>
    <t>Smith</t>
  </si>
  <si>
    <t>Shawn</t>
  </si>
  <si>
    <t>4/10/13</t>
  </si>
  <si>
    <t>Johnny (32-44)</t>
  </si>
  <si>
    <t>M - lost GK 3 &amp; 2</t>
  </si>
  <si>
    <t>P - Lost REM &amp; REV  +12</t>
  </si>
  <si>
    <t>Tie 1st 3 Birdies</t>
  </si>
  <si>
    <t>Thiry, F.</t>
  </si>
  <si>
    <t>Frank</t>
  </si>
  <si>
    <t xml:space="preserve">M - def WH 4 &amp; 3, 15 NB, 4 NE, 30-30 </t>
  </si>
  <si>
    <t>MRO(10)</t>
  </si>
  <si>
    <t>WH(5)</t>
  </si>
  <si>
    <t>MRO(11)</t>
  </si>
  <si>
    <t>WH(6)</t>
  </si>
  <si>
    <t>MRO(12)</t>
  </si>
  <si>
    <t>M - lost MRI 4 &amp; 3</t>
  </si>
  <si>
    <t>MRO(13)</t>
  </si>
  <si>
    <t>MRO(14)</t>
  </si>
  <si>
    <t>1st - N 27 B9 14 NB 4 NE</t>
  </si>
  <si>
    <t>WH(7)</t>
  </si>
  <si>
    <t>MRO(15)</t>
  </si>
  <si>
    <t>N 28 F9, 17 NB, 4 NE</t>
  </si>
  <si>
    <t>MRO(16)</t>
  </si>
  <si>
    <t>WH(8)</t>
  </si>
  <si>
    <t>Thiry, L.</t>
  </si>
  <si>
    <t>Larry</t>
  </si>
  <si>
    <t>P - def MRI &amp; DT  +5</t>
  </si>
  <si>
    <t>M - lost DSI 5 &amp; 4</t>
  </si>
  <si>
    <t>P - Lost JPT &amp; MRO +2</t>
  </si>
  <si>
    <t>1st N 29 F9   4 NE</t>
  </si>
  <si>
    <t>Wolters</t>
  </si>
  <si>
    <t>Luke</t>
  </si>
  <si>
    <t>M - def JM2 Up</t>
  </si>
  <si>
    <t>P - def GC &amp; EK TB</t>
  </si>
  <si>
    <t>M - lost DPR 3 &amp; 1</t>
  </si>
  <si>
    <t>Mega Johnny (55-34), 3 Birdies</t>
  </si>
  <si>
    <t>Wrobel, T.</t>
  </si>
  <si>
    <t>Tom</t>
  </si>
  <si>
    <t>P - lost JM &amp; DPE +8</t>
  </si>
  <si>
    <t>M - lost EK 5 &amp; 4</t>
  </si>
  <si>
    <t>Johnny (29-39)</t>
  </si>
  <si>
    <t>Rismanchi</t>
  </si>
  <si>
    <t>Mansour</t>
  </si>
  <si>
    <t>M - def JRI 5 &amp; 4</t>
  </si>
  <si>
    <t>1st (7 players)</t>
  </si>
  <si>
    <t>P - lost DC &amp; LT  +5</t>
  </si>
  <si>
    <t>Net 25 B9 New Record Johnny (38-25)</t>
  </si>
  <si>
    <t>N 29 B9, 13 NB</t>
  </si>
  <si>
    <t>Johnny (33-45)</t>
  </si>
  <si>
    <t>M - def FT 4 &amp; 3</t>
  </si>
  <si>
    <t>M - def DPE 2 &amp; 1</t>
  </si>
  <si>
    <t>Johnny (45-34)</t>
  </si>
  <si>
    <t>M - lost BB 3 &amp; 1</t>
  </si>
  <si>
    <t>DPR(10)</t>
  </si>
  <si>
    <t>7th</t>
  </si>
  <si>
    <t>DPR(11)</t>
  </si>
  <si>
    <t>DG(8)</t>
  </si>
  <si>
    <t>DG(9)</t>
  </si>
  <si>
    <t>DSI(9)</t>
  </si>
  <si>
    <t>DG(10)</t>
  </si>
  <si>
    <t>Johnny (44-34)</t>
  </si>
  <si>
    <t>IM(14)</t>
  </si>
  <si>
    <t>Ellis</t>
  </si>
  <si>
    <t>David</t>
  </si>
  <si>
    <t>Johnny 40-28=68</t>
  </si>
  <si>
    <t>New Guy 1</t>
  </si>
  <si>
    <t>Match Play Total</t>
  </si>
  <si>
    <t>World Series Total</t>
  </si>
  <si>
    <t>Partners Total</t>
  </si>
  <si>
    <t>GK3</t>
  </si>
  <si>
    <t>BRA</t>
  </si>
  <si>
    <t>DGA List - Handicap</t>
  </si>
  <si>
    <t>HDCP</t>
  </si>
  <si>
    <t>World</t>
  </si>
  <si>
    <t>Total</t>
  </si>
  <si>
    <t>GHIN #</t>
  </si>
  <si>
    <t>Score</t>
  </si>
  <si>
    <t>Index</t>
  </si>
  <si>
    <t>Chg</t>
  </si>
  <si>
    <t>Series Pts</t>
  </si>
  <si>
    <t>Strokes</t>
  </si>
  <si>
    <t>Partners Tourn</t>
  </si>
  <si>
    <t>Balance</t>
  </si>
  <si>
    <t>Match Play Breakdown</t>
  </si>
  <si>
    <t>Greg Cavallo</t>
  </si>
  <si>
    <t>9 &amp; 7</t>
  </si>
  <si>
    <t>Bob Babetski</t>
  </si>
  <si>
    <t>3rd/4th</t>
  </si>
  <si>
    <t>Mansour Rismanchi</t>
  </si>
  <si>
    <t>Des Sinclair</t>
  </si>
  <si>
    <t>World Series Breakdown</t>
  </si>
  <si>
    <t>Ron Ceglia Sr</t>
  </si>
  <si>
    <t>78</t>
  </si>
  <si>
    <t>Min Minutello</t>
  </si>
  <si>
    <t>Jim Rinaldi</t>
  </si>
  <si>
    <t>Joe Musella</t>
  </si>
  <si>
    <t>Ed Korleski</t>
  </si>
  <si>
    <t>DNP</t>
  </si>
  <si>
    <t>Partners Tournament</t>
  </si>
  <si>
    <t>Bob Babetski &amp; Bob Nowark</t>
  </si>
  <si>
    <t>+7</t>
  </si>
  <si>
    <t>per team</t>
  </si>
  <si>
    <t>Ron Ceglia Sr &amp; Shane DeLeon</t>
  </si>
  <si>
    <t>Ron Emma &amp; Reese Evans</t>
  </si>
  <si>
    <t>Jim Petronchak &amp; Mike Rolph</t>
  </si>
  <si>
    <t>DGA List - Vardon</t>
  </si>
  <si>
    <t>3 &amp; 2</t>
  </si>
  <si>
    <t>Shawn Smith</t>
  </si>
  <si>
    <t>Ron Emma</t>
  </si>
  <si>
    <t>Frank Thiry</t>
  </si>
  <si>
    <t>3rd - 4th</t>
  </si>
  <si>
    <t>34r - 4th</t>
  </si>
  <si>
    <t>Mark Schuler</t>
  </si>
  <si>
    <t>Mike Rolph</t>
  </si>
  <si>
    <t>+9</t>
  </si>
  <si>
    <t>Mark Schuler &amp; Des Sinclair</t>
  </si>
  <si>
    <t>Steve Dendinger &amp; Carl Klech</t>
  </si>
  <si>
    <t>Mike Jeffries &amp; Jim Rinaldi</t>
  </si>
  <si>
    <t>Most Improved Player List</t>
  </si>
  <si>
    <t>Most</t>
  </si>
  <si>
    <t>Starting</t>
  </si>
  <si>
    <t>Current</t>
  </si>
  <si>
    <t>Improved</t>
  </si>
  <si>
    <t>Name</t>
  </si>
  <si>
    <t>Factor</t>
  </si>
  <si>
    <t>Equity Analysis - Total</t>
  </si>
  <si>
    <t># Rounds</t>
  </si>
  <si>
    <t xml:space="preserve">Total </t>
  </si>
  <si>
    <t>Equities</t>
  </si>
  <si>
    <t>Total SJs</t>
  </si>
  <si>
    <t>Total MJs</t>
  </si>
  <si>
    <t>Total Ds</t>
  </si>
  <si>
    <t>10/6/14(S)</t>
  </si>
  <si>
    <t>DeNapoli</t>
  </si>
  <si>
    <t>3/7/14 (S)</t>
  </si>
  <si>
    <t xml:space="preserve">Grote </t>
  </si>
  <si>
    <t>6/27/14 (S)</t>
  </si>
  <si>
    <t>Keller, B</t>
  </si>
  <si>
    <t>Keller, G</t>
  </si>
  <si>
    <t>Perry,D</t>
  </si>
  <si>
    <t>10/7/14(S)</t>
  </si>
  <si>
    <t>Perry,J</t>
  </si>
  <si>
    <t>10/8/14 (S)</t>
  </si>
  <si>
    <t>Thiry, F</t>
  </si>
  <si>
    <t>Thiry,L</t>
  </si>
  <si>
    <t>6/4/14 (M)</t>
  </si>
  <si>
    <t>Wrobel,T</t>
  </si>
  <si>
    <t>Elia</t>
  </si>
  <si>
    <t>April 18 Differential</t>
  </si>
  <si>
    <t>4/23/05</t>
  </si>
  <si>
    <t>6/4/05</t>
  </si>
  <si>
    <t>Prisco</t>
  </si>
  <si>
    <t>Keefer</t>
  </si>
  <si>
    <t>Harry</t>
  </si>
  <si>
    <t>Pollack</t>
  </si>
  <si>
    <t>Downing</t>
  </si>
  <si>
    <t>4/14/07</t>
  </si>
  <si>
    <t>4/28/07</t>
  </si>
  <si>
    <t>5/5/07</t>
  </si>
  <si>
    <t>5/19/07</t>
  </si>
  <si>
    <t>5/26/07</t>
  </si>
  <si>
    <t>6/2/07</t>
  </si>
  <si>
    <t>6/16/07</t>
  </si>
  <si>
    <t>6/23/07</t>
  </si>
  <si>
    <t>7/21/07</t>
  </si>
  <si>
    <t>Kozlow</t>
  </si>
  <si>
    <t>6/30/07</t>
  </si>
  <si>
    <t>8/11/07</t>
  </si>
  <si>
    <t>8/18/07</t>
  </si>
  <si>
    <t>9/15/07</t>
  </si>
  <si>
    <t>10/6/07</t>
  </si>
  <si>
    <t>McColgan</t>
  </si>
  <si>
    <t xml:space="preserve">Match Play </t>
  </si>
  <si>
    <t>Rackowski</t>
  </si>
  <si>
    <t>Stamas</t>
  </si>
  <si>
    <t>Urbano</t>
  </si>
  <si>
    <t>Lou</t>
  </si>
  <si>
    <t>3/10/07</t>
  </si>
  <si>
    <t>4/21/07</t>
  </si>
  <si>
    <t>Better Ball 3rd</t>
  </si>
  <si>
    <t>6/9/07</t>
  </si>
  <si>
    <t>10/27/07</t>
  </si>
  <si>
    <t>Sand Barrens (S-W)</t>
  </si>
  <si>
    <t>Wrobel,D</t>
  </si>
  <si>
    <t>Wrobel, J</t>
  </si>
  <si>
    <t>Justin</t>
  </si>
  <si>
    <t>5/12/07</t>
  </si>
  <si>
    <t>Brown</t>
  </si>
  <si>
    <t>Irwin</t>
  </si>
  <si>
    <t>7/7/07</t>
  </si>
  <si>
    <t>7/10/07</t>
  </si>
  <si>
    <t>7/28/07</t>
  </si>
  <si>
    <t>8/25/07</t>
  </si>
  <si>
    <t>9/1/07</t>
  </si>
  <si>
    <t>9/3/07</t>
  </si>
  <si>
    <t>9/8/07</t>
  </si>
  <si>
    <t>Olde Homestead</t>
  </si>
  <si>
    <t>9/22/07</t>
  </si>
  <si>
    <t>9/29/07</t>
  </si>
  <si>
    <t>10/15/07</t>
  </si>
  <si>
    <t>Orange Lake Legends</t>
  </si>
  <si>
    <t>10/16/07</t>
  </si>
  <si>
    <t>Harmony</t>
  </si>
  <si>
    <t>10/17/07</t>
  </si>
  <si>
    <t>Orange Cty Nat - CC</t>
  </si>
  <si>
    <t>10/18/07</t>
  </si>
  <si>
    <t>Shingle Creek</t>
  </si>
  <si>
    <t>Maurus</t>
  </si>
  <si>
    <t>4/11/09</t>
  </si>
  <si>
    <t>Kerr</t>
  </si>
  <si>
    <t>Greene</t>
  </si>
  <si>
    <t>Marty</t>
  </si>
  <si>
    <t>4/25/09</t>
  </si>
  <si>
    <t>5/9/09</t>
  </si>
  <si>
    <t>5/16/09</t>
  </si>
  <si>
    <t>5/30/09</t>
  </si>
  <si>
    <t>6/20/09</t>
  </si>
  <si>
    <t>7/11/09</t>
  </si>
  <si>
    <t>8/1/09</t>
  </si>
  <si>
    <t>8/15/09</t>
  </si>
  <si>
    <t>9/5/09</t>
  </si>
  <si>
    <t>9/12/09</t>
  </si>
  <si>
    <t>9/19/09</t>
  </si>
  <si>
    <t>9/28/09</t>
  </si>
  <si>
    <t>9/29/09</t>
  </si>
  <si>
    <t>9/30/09</t>
  </si>
  <si>
    <t>10/1/09</t>
  </si>
  <si>
    <t>5/15/10</t>
  </si>
  <si>
    <t>Lanterman</t>
  </si>
  <si>
    <t>Ken</t>
  </si>
  <si>
    <t>6/5/10</t>
  </si>
  <si>
    <t>6/19/10</t>
  </si>
  <si>
    <t>4/6/11</t>
  </si>
  <si>
    <t>4/30/11</t>
  </si>
  <si>
    <t>M - lost TD 1 Up</t>
  </si>
  <si>
    <t>5/4/11</t>
  </si>
  <si>
    <t>Minutello HIO</t>
  </si>
  <si>
    <t>5/7/11</t>
  </si>
  <si>
    <t>PM - lost Jperry &amp; MR +10</t>
  </si>
  <si>
    <t>Schwartz</t>
  </si>
  <si>
    <t>Don</t>
  </si>
  <si>
    <t>6/12/10</t>
  </si>
  <si>
    <t>6/26/10</t>
  </si>
  <si>
    <t>7/10/10</t>
  </si>
  <si>
    <t>Houchin</t>
  </si>
  <si>
    <t>Jason</t>
  </si>
  <si>
    <t>4/2/11</t>
  </si>
  <si>
    <t>5/28/11</t>
  </si>
  <si>
    <t>6/25/11</t>
  </si>
  <si>
    <t>7/2/11</t>
  </si>
  <si>
    <t>7/9/11</t>
  </si>
  <si>
    <t>7/30/11</t>
  </si>
  <si>
    <t>9/3/11</t>
  </si>
  <si>
    <t>Dendinger</t>
  </si>
  <si>
    <t>Steve</t>
  </si>
  <si>
    <t>7/18/09</t>
  </si>
  <si>
    <t>8/8/09</t>
  </si>
  <si>
    <t>10/10/09</t>
  </si>
  <si>
    <t>4/17/10</t>
  </si>
  <si>
    <t>4/24/10</t>
  </si>
  <si>
    <t>7/3/10</t>
  </si>
  <si>
    <t>7/17/10</t>
  </si>
  <si>
    <t>7/31/10</t>
  </si>
  <si>
    <t>8/14/10</t>
  </si>
  <si>
    <t>9/11/10</t>
  </si>
  <si>
    <t>10/9/10</t>
  </si>
  <si>
    <t>6/18/11</t>
  </si>
  <si>
    <t>8/6/11</t>
  </si>
  <si>
    <t>Simon</t>
  </si>
  <si>
    <t>Saul</t>
  </si>
  <si>
    <t>6/13/12</t>
  </si>
  <si>
    <t>Flanders Valley (W/B)</t>
  </si>
  <si>
    <t>6/20/12</t>
  </si>
  <si>
    <t>7/5/12</t>
  </si>
  <si>
    <t>n 28 Meadow</t>
  </si>
  <si>
    <t>7/7/12</t>
  </si>
  <si>
    <t>n 29 b9, 17 on #6, Super Johnny 47-29</t>
  </si>
  <si>
    <t>2/23/12</t>
  </si>
  <si>
    <t>Fiddlers Creek</t>
  </si>
  <si>
    <t>4/7/12</t>
  </si>
  <si>
    <t>4/28/12</t>
  </si>
  <si>
    <t>5/9/12</t>
  </si>
  <si>
    <t>5/30/12</t>
  </si>
  <si>
    <t>6/30/12</t>
  </si>
  <si>
    <t>8/1/12</t>
  </si>
  <si>
    <t>8/4/12</t>
  </si>
  <si>
    <t>9/24/11</t>
  </si>
  <si>
    <t>10/10/11</t>
  </si>
  <si>
    <t>10/11/11</t>
  </si>
  <si>
    <t>10/12/11</t>
  </si>
  <si>
    <t>10/13/11</t>
  </si>
  <si>
    <t>10/28/11</t>
  </si>
  <si>
    <t>4/14/12</t>
  </si>
  <si>
    <t>6/2/12</t>
  </si>
  <si>
    <t>6/9/12</t>
  </si>
  <si>
    <t>7/18/12</t>
  </si>
  <si>
    <t>Angel Trace North</t>
  </si>
  <si>
    <t>Ballyowen (Blue)</t>
  </si>
  <si>
    <t>Bear Brook (Black)</t>
  </si>
  <si>
    <t>Berkshire Valley (Blue)</t>
  </si>
  <si>
    <t>Black Bear</t>
  </si>
  <si>
    <t>Bowling Green</t>
  </si>
  <si>
    <t>Brigantine</t>
  </si>
  <si>
    <t>Caledonia</t>
  </si>
  <si>
    <t>Cape May National</t>
  </si>
  <si>
    <t>Carolina National (Heron/Egret)</t>
  </si>
  <si>
    <t>Center Valley</t>
  </si>
  <si>
    <t>ChampionsGate - International</t>
  </si>
  <si>
    <t>ChampionsGate - National</t>
  </si>
  <si>
    <t>Commonwealth</t>
  </si>
  <si>
    <t>Concord</t>
  </si>
  <si>
    <t>Cougar Point</t>
  </si>
  <si>
    <t>Cranbury</t>
  </si>
  <si>
    <t>Cream Ridge</t>
  </si>
  <si>
    <t>Crystal Springs</t>
  </si>
  <si>
    <t>Falcons Fire</t>
  </si>
  <si>
    <t>Farmstead (MB)</t>
  </si>
  <si>
    <t>Flanders (B/W)</t>
  </si>
  <si>
    <t>Flanders (R/G)</t>
  </si>
  <si>
    <t>Glen Dornoch</t>
  </si>
  <si>
    <t>Golden Horseshoe</t>
  </si>
  <si>
    <t>Great Gorge (Lk/Qry)</t>
  </si>
  <si>
    <t>Green Knoll - Gold</t>
  </si>
  <si>
    <t>Green Knoll - Blues</t>
  </si>
  <si>
    <t>Hawk Pointe</t>
  </si>
  <si>
    <t xml:space="preserve">Heritage </t>
  </si>
  <si>
    <t>High Bridge Hills*</t>
  </si>
  <si>
    <t>High Point (Blue)</t>
  </si>
  <si>
    <t>Jumping Brook</t>
  </si>
  <si>
    <t>Knob Hill</t>
  </si>
  <si>
    <t>Lake Buena Vista</t>
  </si>
  <si>
    <t>Las Vegas National</t>
  </si>
  <si>
    <t>Links at North Fork</t>
  </si>
  <si>
    <t>Man o'War</t>
  </si>
  <si>
    <t>Mine Brook</t>
  </si>
  <si>
    <t>Miry Run</t>
  </si>
  <si>
    <t>Mystic Dunes</t>
  </si>
  <si>
    <t>Neshanic Valley (Gold)</t>
  </si>
  <si>
    <t>NJ National</t>
  </si>
  <si>
    <t>Oak Point</t>
  </si>
  <si>
    <t>Ocean Course</t>
  </si>
  <si>
    <t>Old Orchard</t>
  </si>
  <si>
    <t>Orange County National - Panther Lake</t>
  </si>
  <si>
    <t>Osprey Point</t>
  </si>
  <si>
    <t>Paiute (Snow Mtn)</t>
  </si>
  <si>
    <t>Pawley's Plantation</t>
  </si>
  <si>
    <t>Pearl East</t>
  </si>
  <si>
    <t>Pearl West</t>
  </si>
  <si>
    <t>Pine Barrens</t>
  </si>
  <si>
    <t>Pine Barrens (Blue)</t>
  </si>
  <si>
    <t>Pinewild - Holly (B)</t>
  </si>
  <si>
    <t>Pinewild - Holly (W)</t>
  </si>
  <si>
    <t>Pinewild - Magnolia</t>
  </si>
  <si>
    <t>Prestwick</t>
  </si>
  <si>
    <t>Quail Brook - Gold</t>
  </si>
  <si>
    <t>Quail Brook - Blues</t>
  </si>
  <si>
    <t>Remington</t>
  </si>
  <si>
    <t>Renault Winery</t>
  </si>
  <si>
    <t>Revere</t>
  </si>
  <si>
    <t>River Vale</t>
  </si>
  <si>
    <t>Roselle</t>
  </si>
  <si>
    <t>Royal New Kent</t>
  </si>
  <si>
    <t>Royce Brook - East</t>
  </si>
  <si>
    <t>Royce Brook - West</t>
  </si>
  <si>
    <t>Rush Creek</t>
  </si>
  <si>
    <t>Sand Barrens</t>
  </si>
  <si>
    <t>Sea Trail (Jones)</t>
  </si>
  <si>
    <t>Shark River</t>
  </si>
  <si>
    <t>Sky View (Blue)</t>
  </si>
  <si>
    <t>Southmore</t>
  </si>
  <si>
    <t>Southmore (Blue)</t>
  </si>
  <si>
    <t>Spooky Brook - Blues</t>
  </si>
  <si>
    <t>Spooky Brook (Gold)</t>
  </si>
  <si>
    <t>Stonehouse</t>
  </si>
  <si>
    <t>Sunset Valley</t>
  </si>
  <si>
    <t>Tamarack East</t>
  </si>
  <si>
    <t>The Wilds</t>
  </si>
  <si>
    <t>The Wizard</t>
  </si>
  <si>
    <t>Thistle</t>
  </si>
  <si>
    <t>Tiger's Eye</t>
  </si>
  <si>
    <t>True Blue</t>
  </si>
  <si>
    <t>Twin Brooks</t>
  </si>
  <si>
    <t>Warrenbrook - Gold</t>
  </si>
  <si>
    <t>Warrenbrook - Blues</t>
  </si>
  <si>
    <t>White Beeches (Blue)</t>
  </si>
  <si>
    <t>Whitetail (Blue)</t>
  </si>
  <si>
    <t>Wild Horse</t>
  </si>
  <si>
    <t>Willbrook Plantation</t>
  </si>
  <si>
    <t>3/30</t>
  </si>
  <si>
    <t>4/6</t>
  </si>
  <si>
    <t>4/13</t>
  </si>
  <si>
    <t>4/20</t>
  </si>
  <si>
    <t>4/27</t>
  </si>
  <si>
    <t>5/4</t>
  </si>
  <si>
    <t>5/11</t>
  </si>
  <si>
    <t>5/18</t>
  </si>
  <si>
    <t>5/25</t>
  </si>
  <si>
    <t>6/1</t>
  </si>
  <si>
    <t>6/8</t>
  </si>
  <si>
    <t>6/15</t>
  </si>
  <si>
    <t>6/22</t>
  </si>
  <si>
    <t>6/29</t>
  </si>
  <si>
    <t>7/6</t>
  </si>
  <si>
    <t>7/13</t>
  </si>
  <si>
    <t>7/20</t>
  </si>
  <si>
    <t>7/27</t>
  </si>
  <si>
    <t>8/3</t>
  </si>
  <si>
    <t>8/10</t>
  </si>
  <si>
    <t>8/17</t>
  </si>
  <si>
    <t>8/24</t>
  </si>
  <si>
    <t>8/31</t>
  </si>
  <si>
    <t>9/7</t>
  </si>
  <si>
    <t>9/14</t>
  </si>
  <si>
    <t>9/21</t>
  </si>
  <si>
    <t>9/28</t>
  </si>
  <si>
    <t>10/5</t>
  </si>
  <si>
    <t>10/12</t>
  </si>
  <si>
    <t>10/19</t>
  </si>
  <si>
    <t>10/25</t>
  </si>
  <si>
    <t>10/26</t>
  </si>
  <si>
    <t>10/27</t>
  </si>
  <si>
    <t>11/2</t>
  </si>
  <si>
    <t>11/9</t>
  </si>
  <si>
    <t>11/16</t>
  </si>
  <si>
    <t>11/23</t>
  </si>
  <si>
    <t>11/30</t>
  </si>
  <si>
    <t>QB</t>
  </si>
  <si>
    <t>SB?</t>
  </si>
  <si>
    <t>WB</t>
  </si>
  <si>
    <t>SB</t>
  </si>
  <si>
    <t>NV</t>
  </si>
  <si>
    <t>AC Trip</t>
  </si>
  <si>
    <t>Tom Reilly</t>
  </si>
  <si>
    <t>Member</t>
  </si>
  <si>
    <t>YES</t>
  </si>
  <si>
    <t>NO</t>
  </si>
  <si>
    <t>Abstain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</si>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</sst>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00"/>
    <numFmt numFmtId="166" formatCode="General_)"/>
    <numFmt numFmtId="167" formatCode="0.0000"/>
    <numFmt numFmtId="168" formatCode="[$-409]d\-mmm\-yy;@"/>
    <numFmt numFmtId="169" formatCode="#,##0.0_);[Red]\(#,##0.0\)"/>
    <numFmt numFmtId="170" formatCode="_(* #,##0_);_(* \(#,##0\);_(* &quot;-&quot;??_);_(@_)"/>
    <numFmt numFmtId="171" formatCode="0.0_);[Red]\(0.0\)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168" fontId="5" fillId="0" borderId="0"/>
    <xf numFmtId="43" fontId="6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/>
    <xf numFmtId="0" fontId="3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44" fontId="0" fillId="0" borderId="0" xfId="1" applyFont="1"/>
    <xf numFmtId="165" fontId="0" fillId="0" borderId="0" xfId="0" applyNumberFormat="1"/>
    <xf numFmtId="14" fontId="0" fillId="0" borderId="0" xfId="0" quotePrefix="1" applyNumberFormat="1"/>
    <xf numFmtId="14" fontId="0" fillId="0" borderId="0" xfId="0" applyNumberFormat="1" applyAlignment="1">
      <alignment horizontal="center"/>
    </xf>
    <xf numFmtId="0" fontId="1" fillId="0" borderId="0" xfId="0" applyFont="1"/>
    <xf numFmtId="2" fontId="0" fillId="0" borderId="0" xfId="0" applyNumberFormat="1"/>
    <xf numFmtId="2" fontId="0" fillId="0" borderId="0" xfId="0" applyNumberFormat="1" applyAlignment="1">
      <alignment horizontal="center"/>
    </xf>
    <xf numFmtId="40" fontId="0" fillId="0" borderId="0" xfId="0" applyNumberFormat="1"/>
    <xf numFmtId="8" fontId="0" fillId="0" borderId="0" xfId="1" applyNumberFormat="1" applyFont="1"/>
    <xf numFmtId="167" fontId="0" fillId="0" borderId="0" xfId="0" applyNumberFormat="1"/>
    <xf numFmtId="1" fontId="0" fillId="0" borderId="0" xfId="0" applyNumberFormat="1"/>
    <xf numFmtId="166" fontId="0" fillId="0" borderId="0" xfId="0" applyNumberFormat="1" applyBorder="1" applyProtection="1"/>
    <xf numFmtId="0" fontId="2" fillId="0" borderId="0" xfId="0" quotePrefix="1" applyFont="1"/>
    <xf numFmtId="0" fontId="0" fillId="0" borderId="0" xfId="0" quotePrefix="1" applyFont="1"/>
    <xf numFmtId="0" fontId="2" fillId="0" borderId="0" xfId="0" applyFont="1"/>
    <xf numFmtId="0" fontId="0" fillId="0" borderId="0" xfId="0" applyFont="1"/>
    <xf numFmtId="0" fontId="2" fillId="0" borderId="0" xfId="1" applyNumberFormat="1" applyFont="1" applyAlignment="1">
      <alignment horizontal="left"/>
    </xf>
    <xf numFmtId="166" fontId="2" fillId="0" borderId="0" xfId="0" applyNumberFormat="1" applyFont="1" applyBorder="1" applyProtection="1"/>
    <xf numFmtId="166" fontId="2" fillId="0" borderId="0" xfId="0" applyNumberFormat="1" applyFont="1" applyFill="1" applyBorder="1" applyProtection="1"/>
    <xf numFmtId="2" fontId="2" fillId="0" borderId="0" xfId="0" applyNumberFormat="1" applyFont="1"/>
    <xf numFmtId="40" fontId="2" fillId="0" borderId="0" xfId="0" applyNumberFormat="1" applyFont="1"/>
    <xf numFmtId="14" fontId="2" fillId="0" borderId="0" xfId="0" quotePrefix="1" applyNumberFormat="1" applyFont="1"/>
    <xf numFmtId="164" fontId="2" fillId="0" borderId="0" xfId="0" applyNumberFormat="1" applyFont="1"/>
    <xf numFmtId="164" fontId="0" fillId="0" borderId="0" xfId="0" applyNumberFormat="1" applyFont="1"/>
    <xf numFmtId="1" fontId="0" fillId="0" borderId="0" xfId="0" applyNumberFormat="1" applyFont="1"/>
    <xf numFmtId="1" fontId="0" fillId="0" borderId="0" xfId="0" quotePrefix="1" applyNumberFormat="1"/>
    <xf numFmtId="1" fontId="0" fillId="0" borderId="0" xfId="0" quotePrefix="1" applyNumberFormat="1" applyFont="1"/>
    <xf numFmtId="1" fontId="2" fillId="0" borderId="0" xfId="0" quotePrefix="1" applyNumberFormat="1" applyFont="1"/>
    <xf numFmtId="164" fontId="1" fillId="0" borderId="0" xfId="0" applyNumberFormat="1" applyFont="1"/>
    <xf numFmtId="164" fontId="0" fillId="0" borderId="0" xfId="1" applyNumberFormat="1" applyFont="1"/>
    <xf numFmtId="1" fontId="2" fillId="0" borderId="0" xfId="0" applyNumberFormat="1" applyFont="1"/>
    <xf numFmtId="8" fontId="2" fillId="0" borderId="0" xfId="0" applyNumberFormat="1" applyFont="1"/>
    <xf numFmtId="0" fontId="0" fillId="0" borderId="0" xfId="0" quotePrefix="1" applyAlignment="1">
      <alignment horizontal="center"/>
    </xf>
    <xf numFmtId="8" fontId="1" fillId="0" borderId="0" xfId="0" applyNumberFormat="1" applyFont="1"/>
    <xf numFmtId="2" fontId="1" fillId="0" borderId="0" xfId="0" applyNumberFormat="1" applyFont="1"/>
    <xf numFmtId="2" fontId="0" fillId="0" borderId="0" xfId="0" applyNumberFormat="1" applyAlignment="1">
      <alignment wrapText="1"/>
    </xf>
    <xf numFmtId="40" fontId="0" fillId="0" borderId="0" xfId="0" applyNumberFormat="1" applyAlignment="1">
      <alignment wrapText="1"/>
    </xf>
    <xf numFmtId="2" fontId="2" fillId="0" borderId="0" xfId="0" applyNumberFormat="1" applyFont="1" applyAlignment="1">
      <alignment wrapText="1"/>
    </xf>
    <xf numFmtId="169" fontId="0" fillId="0" borderId="0" xfId="0" applyNumberFormat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quotePrefix="1" applyBorder="1"/>
    <xf numFmtId="0" fontId="0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3" xfId="0" quotePrefix="1" applyFont="1" applyBorder="1"/>
    <xf numFmtId="14" fontId="2" fillId="0" borderId="3" xfId="0" quotePrefix="1" applyNumberFormat="1" applyFont="1" applyBorder="1"/>
    <xf numFmtId="170" fontId="0" fillId="0" borderId="0" xfId="5" applyNumberFormat="1" applyFont="1"/>
    <xf numFmtId="170" fontId="0" fillId="0" borderId="0" xfId="0" applyNumberFormat="1"/>
    <xf numFmtId="16" fontId="0" fillId="0" borderId="0" xfId="0" quotePrefix="1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40" fontId="2" fillId="0" borderId="0" xfId="0" applyNumberFormat="1" applyFont="1" applyAlignment="1">
      <alignment wrapText="1"/>
    </xf>
    <xf numFmtId="20" fontId="0" fillId="0" borderId="0" xfId="0" applyNumberFormat="1"/>
    <xf numFmtId="20" fontId="2" fillId="0" borderId="0" xfId="0" applyNumberFormat="1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166" fontId="0" fillId="0" borderId="0" xfId="0" applyNumberFormat="1" applyBorder="1" applyAlignment="1" applyProtection="1">
      <alignment horizontal="center"/>
    </xf>
    <xf numFmtId="8" fontId="2" fillId="0" borderId="0" xfId="0" quotePrefix="1" applyNumberFormat="1" applyFont="1"/>
    <xf numFmtId="171" fontId="0" fillId="0" borderId="0" xfId="0" applyNumberFormat="1"/>
    <xf numFmtId="0" fontId="0" fillId="0" borderId="0" xfId="0" applyAlignment="1">
      <alignment horizontal="left"/>
    </xf>
    <xf numFmtId="14" fontId="0" fillId="0" borderId="3" xfId="0" quotePrefix="1" applyNumberFormat="1" applyBorder="1"/>
    <xf numFmtId="165" fontId="2" fillId="0" borderId="0" xfId="0" applyNumberFormat="1" applyFont="1"/>
  </cellXfs>
  <cellStyles count="6">
    <cellStyle name="Comma" xfId="5" builtinId="3"/>
    <cellStyle name="Currency" xfId="1" builtinId="4"/>
    <cellStyle name="Header1" xfId="2"/>
    <cellStyle name="Header2" xfId="3"/>
    <cellStyle name="Normal" xfId="0" builtinId="0"/>
    <cellStyle name="Normal 2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_1_136CFEE0136F8E08004C5C1985257D80" TargetMode="External"/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19050</xdr:rowOff>
    </xdr:from>
    <xdr:to>
      <xdr:col>8</xdr:col>
      <xdr:colOff>552450</xdr:colOff>
      <xdr:row>38</xdr:row>
      <xdr:rowOff>28575</xdr:rowOff>
    </xdr:to>
    <xdr:pic>
      <xdr:nvPicPr>
        <xdr:cNvPr id="1025" name="Picture 1" descr="_1_0BF398D009E03EA4004B8A4B85257C39">
          <a:extLst>
            <a:ext uri="{FF2B5EF4-FFF2-40B4-BE49-F238E27FC236}">
              <a16:creationId xmlns:a16="http://schemas.microsoft.com/office/drawing/2014/main" id="{00000000-0008-0000-06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180975"/>
          <a:ext cx="5334000" cy="600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457200</xdr:colOff>
      <xdr:row>38</xdr:row>
      <xdr:rowOff>9525</xdr:rowOff>
    </xdr:to>
    <xdr:pic>
      <xdr:nvPicPr>
        <xdr:cNvPr id="2" name="Picture 1" descr="cid:_1_136CFEE0136F8E08004C5C1985257D8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34000" cy="616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D4085"/>
  <sheetViews>
    <sheetView workbookViewId="0"/>
  </sheetViews>
  <sheetFormatPr defaultRowHeight="12.75"/>
  <cols>
    <col min="1" max="1" width="7.28515625" customWidth="1"/>
    <col min="2" max="3" width="6.7109375" customWidth="1"/>
    <col min="4" max="4" width="10.140625" bestFit="1" customWidth="1"/>
    <col min="5" max="5" width="21.5703125" customWidth="1"/>
    <col min="6" max="6" width="8.7109375" customWidth="1"/>
    <col min="7" max="8" width="7.7109375" customWidth="1"/>
    <col min="9" max="9" width="10.7109375" customWidth="1"/>
    <col min="10" max="10" width="6.5703125" customWidth="1"/>
    <col min="11" max="11" width="26.28515625" style="12" customWidth="1"/>
    <col min="13" max="13" width="7.140625" customWidth="1"/>
  </cols>
  <sheetData>
    <row r="1" spans="1:19" ht="18">
      <c r="A1" s="3" t="s">
        <v>0</v>
      </c>
      <c r="C1" s="11" t="s">
        <v>1</v>
      </c>
      <c r="D1">
        <v>3348634</v>
      </c>
    </row>
    <row r="2" spans="1:19">
      <c r="A2" t="s">
        <v>2</v>
      </c>
      <c r="D2" s="4">
        <v>185.8</v>
      </c>
      <c r="E2" t="s">
        <v>3</v>
      </c>
      <c r="F2" s="4">
        <f>TRUNC(D2*0.096,1)</f>
        <v>17.8</v>
      </c>
      <c r="H2" s="4">
        <f>P100</f>
        <v>160.9</v>
      </c>
    </row>
    <row r="3" spans="1:19">
      <c r="A3" t="s">
        <v>4</v>
      </c>
      <c r="D3" s="4">
        <v>160.9</v>
      </c>
      <c r="E3" t="s">
        <v>5</v>
      </c>
      <c r="F3" s="4">
        <f>TRUNC(D3*0.096,1)</f>
        <v>15.4</v>
      </c>
      <c r="L3" s="4"/>
    </row>
    <row r="4" spans="1:19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8</v>
      </c>
      <c r="I4" s="1" t="s">
        <v>13</v>
      </c>
      <c r="J4" s="1" t="s">
        <v>14</v>
      </c>
      <c r="K4" s="13" t="s">
        <v>15</v>
      </c>
      <c r="L4" s="13" t="s">
        <v>11</v>
      </c>
      <c r="M4" s="1" t="s">
        <v>12</v>
      </c>
      <c r="N4" s="1" t="s">
        <v>16</v>
      </c>
      <c r="O4" s="1" t="s">
        <v>17</v>
      </c>
      <c r="P4" s="1" t="s">
        <v>18</v>
      </c>
      <c r="Q4" s="1" t="s">
        <v>19</v>
      </c>
      <c r="R4" s="1" t="s">
        <v>20</v>
      </c>
      <c r="S4" s="1" t="s">
        <v>21</v>
      </c>
    </row>
    <row r="5" spans="1:19">
      <c r="L5" s="12"/>
    </row>
    <row r="6" spans="1:19">
      <c r="D6" s="2"/>
      <c r="E6" t="s">
        <v>22</v>
      </c>
      <c r="I6" s="5">
        <v>-12</v>
      </c>
      <c r="J6" s="5"/>
      <c r="L6" s="12"/>
      <c r="M6" s="19"/>
      <c r="N6" s="21"/>
      <c r="O6" s="21"/>
      <c r="P6" s="21"/>
      <c r="Q6" s="21"/>
      <c r="R6" s="21"/>
      <c r="S6" s="21"/>
    </row>
    <row r="7" spans="1:19">
      <c r="E7" t="s">
        <v>23</v>
      </c>
      <c r="I7" s="5">
        <v>-12</v>
      </c>
      <c r="J7" s="5"/>
      <c r="L7" s="12"/>
      <c r="M7" s="19"/>
      <c r="N7" s="21"/>
      <c r="O7" s="21"/>
      <c r="P7" s="21"/>
      <c r="Q7" s="21"/>
      <c r="R7" s="21"/>
      <c r="S7" s="21"/>
    </row>
    <row r="8" spans="1:19">
      <c r="D8" s="2"/>
      <c r="E8" t="s">
        <v>24</v>
      </c>
      <c r="I8" s="5">
        <v>-15</v>
      </c>
      <c r="J8" s="5"/>
      <c r="L8" s="12"/>
      <c r="M8" s="19"/>
      <c r="N8" s="21"/>
      <c r="O8" s="21"/>
      <c r="P8" s="21"/>
      <c r="Q8" s="21"/>
      <c r="R8" s="21"/>
      <c r="S8" s="21"/>
    </row>
    <row r="9" spans="1:19">
      <c r="D9" s="19" t="s">
        <v>25</v>
      </c>
      <c r="E9" s="21" t="s">
        <v>26</v>
      </c>
      <c r="F9" s="21"/>
      <c r="G9" s="21"/>
      <c r="H9" s="21"/>
      <c r="I9" s="5"/>
      <c r="J9" s="5"/>
      <c r="L9" s="21">
        <v>92</v>
      </c>
      <c r="M9" s="21">
        <v>91</v>
      </c>
      <c r="N9" s="21">
        <v>69.2</v>
      </c>
      <c r="O9" s="21">
        <v>129</v>
      </c>
      <c r="P9" s="30">
        <f t="shared" ref="P9:P28" si="0">ROUND(((M9-N9)*113/O9),1)</f>
        <v>19.100000000000001</v>
      </c>
      <c r="Q9" s="4">
        <v>8.3000000000000007</v>
      </c>
    </row>
    <row r="10" spans="1:19">
      <c r="D10" s="19" t="s">
        <v>27</v>
      </c>
      <c r="E10" s="21" t="s">
        <v>28</v>
      </c>
      <c r="F10" s="21"/>
      <c r="G10" s="21"/>
      <c r="H10" s="21"/>
      <c r="I10" s="5"/>
      <c r="J10" s="5"/>
      <c r="L10" s="21">
        <v>92</v>
      </c>
      <c r="M10" s="21">
        <v>92</v>
      </c>
      <c r="N10" s="21">
        <v>69.3</v>
      </c>
      <c r="O10" s="21">
        <v>123</v>
      </c>
      <c r="P10" s="30">
        <f t="shared" si="0"/>
        <v>20.9</v>
      </c>
      <c r="Q10" s="4">
        <v>12.9</v>
      </c>
    </row>
    <row r="11" spans="1:19">
      <c r="D11" s="19" t="s">
        <v>29</v>
      </c>
      <c r="E11" s="21" t="s">
        <v>30</v>
      </c>
      <c r="F11" s="21"/>
      <c r="G11" s="21"/>
      <c r="H11" s="21"/>
      <c r="I11" s="5"/>
      <c r="J11" s="5"/>
      <c r="L11" s="21">
        <v>92</v>
      </c>
      <c r="M11" s="21">
        <v>92</v>
      </c>
      <c r="N11" s="21">
        <v>70.2</v>
      </c>
      <c r="O11" s="21">
        <v>128</v>
      </c>
      <c r="P11" s="30">
        <f t="shared" si="0"/>
        <v>19.2</v>
      </c>
      <c r="Q11" s="4">
        <v>14.2</v>
      </c>
    </row>
    <row r="12" spans="1:19">
      <c r="D12" s="19" t="s">
        <v>31</v>
      </c>
      <c r="E12" s="21" t="s">
        <v>32</v>
      </c>
      <c r="F12" s="21"/>
      <c r="G12" s="21"/>
      <c r="H12" s="21"/>
      <c r="I12" s="5"/>
      <c r="J12" s="5"/>
      <c r="L12" s="21">
        <v>94</v>
      </c>
      <c r="M12" s="21">
        <v>94</v>
      </c>
      <c r="N12" s="21">
        <v>71.3</v>
      </c>
      <c r="O12" s="21">
        <v>127</v>
      </c>
      <c r="P12" s="30">
        <f t="shared" si="0"/>
        <v>20.2</v>
      </c>
      <c r="Q12" s="4">
        <v>14.7</v>
      </c>
    </row>
    <row r="13" spans="1:19">
      <c r="D13" s="19" t="s">
        <v>33</v>
      </c>
      <c r="E13" s="21" t="s">
        <v>34</v>
      </c>
      <c r="F13" s="21"/>
      <c r="G13" s="21"/>
      <c r="H13" s="21"/>
      <c r="I13" s="5"/>
      <c r="J13" s="5"/>
      <c r="K13" s="42"/>
      <c r="L13" s="21">
        <v>106</v>
      </c>
      <c r="M13" s="21">
        <v>89</v>
      </c>
      <c r="N13" s="21">
        <v>68.900000000000006</v>
      </c>
      <c r="O13" s="21">
        <v>120</v>
      </c>
      <c r="P13" s="30">
        <f t="shared" si="0"/>
        <v>18.899999999999999</v>
      </c>
      <c r="Q13" s="4">
        <v>15.2</v>
      </c>
    </row>
    <row r="14" spans="1:19">
      <c r="D14" s="19" t="s">
        <v>35</v>
      </c>
      <c r="E14" s="21" t="s">
        <v>36</v>
      </c>
      <c r="F14" s="21"/>
      <c r="G14" s="21"/>
      <c r="H14" s="21"/>
      <c r="I14" s="5"/>
      <c r="J14" s="5"/>
      <c r="L14" s="21">
        <v>97</v>
      </c>
      <c r="M14" s="21">
        <v>94</v>
      </c>
      <c r="N14" s="21">
        <v>69</v>
      </c>
      <c r="O14" s="21">
        <v>123</v>
      </c>
      <c r="P14" s="30">
        <f t="shared" si="0"/>
        <v>23</v>
      </c>
      <c r="Q14" s="4">
        <v>17.5</v>
      </c>
    </row>
    <row r="15" spans="1:19">
      <c r="D15" s="19" t="s">
        <v>37</v>
      </c>
      <c r="E15" s="21" t="s">
        <v>26</v>
      </c>
      <c r="F15" s="21"/>
      <c r="G15" s="21"/>
      <c r="H15" s="21"/>
      <c r="I15" s="5"/>
      <c r="J15" s="5"/>
      <c r="L15" s="21">
        <v>96</v>
      </c>
      <c r="M15" s="21">
        <v>94</v>
      </c>
      <c r="N15" s="21">
        <v>69.2</v>
      </c>
      <c r="O15" s="21">
        <v>129</v>
      </c>
      <c r="P15" s="30">
        <f t="shared" si="0"/>
        <v>21.7</v>
      </c>
      <c r="Q15" s="4">
        <v>18.399999999999999</v>
      </c>
    </row>
    <row r="16" spans="1:19">
      <c r="D16" s="19" t="s">
        <v>38</v>
      </c>
      <c r="E16" s="21" t="s">
        <v>26</v>
      </c>
      <c r="F16" s="21"/>
      <c r="G16" s="21"/>
      <c r="H16" s="21"/>
      <c r="I16" s="5"/>
      <c r="J16" s="5"/>
      <c r="L16" s="21">
        <v>90</v>
      </c>
      <c r="M16" s="21">
        <v>90</v>
      </c>
      <c r="N16" s="21">
        <v>69.2</v>
      </c>
      <c r="O16" s="21">
        <v>129</v>
      </c>
      <c r="P16" s="30">
        <f t="shared" si="0"/>
        <v>18.2</v>
      </c>
      <c r="Q16" s="4">
        <v>19.100000000000001</v>
      </c>
    </row>
    <row r="17" spans="1:22">
      <c r="D17" s="19" t="s">
        <v>39</v>
      </c>
      <c r="E17" s="21" t="s">
        <v>30</v>
      </c>
      <c r="F17" s="21"/>
      <c r="G17" s="21"/>
      <c r="H17" s="21"/>
      <c r="I17" s="5"/>
      <c r="J17" s="5"/>
      <c r="K17" s="44"/>
      <c r="L17" s="21">
        <v>92</v>
      </c>
      <c r="M17" s="21">
        <v>91</v>
      </c>
      <c r="N17" s="21">
        <v>70.2</v>
      </c>
      <c r="O17" s="21">
        <v>128</v>
      </c>
      <c r="P17" s="30">
        <f t="shared" si="0"/>
        <v>18.399999999999999</v>
      </c>
      <c r="Q17" s="4">
        <v>19.100000000000001</v>
      </c>
    </row>
    <row r="18" spans="1:22">
      <c r="D18" s="19" t="s">
        <v>40</v>
      </c>
      <c r="E18" s="21" t="s">
        <v>26</v>
      </c>
      <c r="F18" s="21"/>
      <c r="G18" s="21"/>
      <c r="H18" s="21"/>
      <c r="I18" s="5"/>
      <c r="J18" s="5"/>
      <c r="K18" s="42"/>
      <c r="L18" s="21">
        <v>87</v>
      </c>
      <c r="M18" s="21">
        <v>87</v>
      </c>
      <c r="N18" s="21">
        <v>69.2</v>
      </c>
      <c r="O18" s="21">
        <v>129</v>
      </c>
      <c r="P18" s="30">
        <f t="shared" si="0"/>
        <v>15.6</v>
      </c>
      <c r="Q18" s="4">
        <v>21.5</v>
      </c>
    </row>
    <row r="19" spans="1:22">
      <c r="D19" s="19" t="s">
        <v>41</v>
      </c>
      <c r="E19" s="21" t="s">
        <v>42</v>
      </c>
      <c r="F19" s="21"/>
      <c r="G19" s="21"/>
      <c r="H19" s="21"/>
      <c r="I19" s="5"/>
      <c r="J19" s="5"/>
      <c r="L19" s="21">
        <v>94</v>
      </c>
      <c r="M19" s="21">
        <v>94</v>
      </c>
      <c r="N19" s="21">
        <v>70</v>
      </c>
      <c r="O19" s="21">
        <v>123</v>
      </c>
      <c r="P19" s="30">
        <f t="shared" si="0"/>
        <v>22</v>
      </c>
      <c r="Q19" s="4">
        <v>22</v>
      </c>
    </row>
    <row r="20" spans="1:22">
      <c r="D20" s="19" t="s">
        <v>43</v>
      </c>
      <c r="E20" s="21" t="s">
        <v>26</v>
      </c>
      <c r="F20" s="21"/>
      <c r="G20" s="21"/>
      <c r="H20" s="21"/>
      <c r="I20" s="5"/>
      <c r="J20" s="5"/>
      <c r="L20" s="21">
        <v>95</v>
      </c>
      <c r="M20" s="21">
        <v>95</v>
      </c>
      <c r="N20" s="21">
        <v>69.2</v>
      </c>
      <c r="O20" s="21">
        <v>129</v>
      </c>
      <c r="P20" s="30">
        <f t="shared" si="0"/>
        <v>22.6</v>
      </c>
      <c r="Q20" s="4">
        <v>22.6</v>
      </c>
    </row>
    <row r="21" spans="1:22">
      <c r="D21" s="19" t="s">
        <v>44</v>
      </c>
      <c r="E21" s="21" t="s">
        <v>28</v>
      </c>
      <c r="F21" s="21"/>
      <c r="G21" s="21"/>
      <c r="H21" s="21"/>
      <c r="I21" s="5"/>
      <c r="J21" s="5"/>
      <c r="L21" s="21">
        <v>95</v>
      </c>
      <c r="M21" s="21">
        <v>93</v>
      </c>
      <c r="N21" s="21">
        <v>69.3</v>
      </c>
      <c r="O21" s="21">
        <v>123</v>
      </c>
      <c r="P21" s="30">
        <f t="shared" si="0"/>
        <v>21.8</v>
      </c>
      <c r="Q21" s="4">
        <v>22.7</v>
      </c>
    </row>
    <row r="22" spans="1:22">
      <c r="D22" s="19" t="s">
        <v>45</v>
      </c>
      <c r="E22" s="21" t="s">
        <v>34</v>
      </c>
      <c r="F22" s="21"/>
      <c r="G22" s="21"/>
      <c r="H22" s="21"/>
      <c r="I22" s="5"/>
      <c r="J22" s="5"/>
      <c r="L22" s="21">
        <v>90</v>
      </c>
      <c r="M22" s="21">
        <v>89</v>
      </c>
      <c r="N22" s="21">
        <v>68.900000000000006</v>
      </c>
      <c r="O22" s="21">
        <v>120</v>
      </c>
      <c r="P22" s="30">
        <f t="shared" si="0"/>
        <v>18.899999999999999</v>
      </c>
      <c r="Q22" s="4">
        <v>23</v>
      </c>
    </row>
    <row r="23" spans="1:22">
      <c r="D23" s="19" t="s">
        <v>46</v>
      </c>
      <c r="E23" s="21" t="s">
        <v>47</v>
      </c>
      <c r="F23" s="21"/>
      <c r="G23" s="21"/>
      <c r="H23" s="21"/>
      <c r="I23" s="5"/>
      <c r="J23" s="5"/>
      <c r="K23" s="26"/>
      <c r="L23" s="21">
        <v>89</v>
      </c>
      <c r="M23" s="21">
        <v>89</v>
      </c>
      <c r="N23" s="21">
        <v>69.7</v>
      </c>
      <c r="O23" s="21">
        <v>133</v>
      </c>
      <c r="P23" s="30">
        <f t="shared" si="0"/>
        <v>16.399999999999999</v>
      </c>
      <c r="Q23" s="4">
        <v>23.4</v>
      </c>
    </row>
    <row r="24" spans="1:22">
      <c r="D24" s="19" t="s">
        <v>48</v>
      </c>
      <c r="E24" s="21" t="s">
        <v>26</v>
      </c>
      <c r="F24" s="21"/>
      <c r="G24" s="21"/>
      <c r="H24" s="21"/>
      <c r="I24" s="5"/>
      <c r="J24" s="5"/>
      <c r="L24" s="21">
        <v>95</v>
      </c>
      <c r="M24" s="21">
        <v>94</v>
      </c>
      <c r="N24" s="21">
        <v>69.2</v>
      </c>
      <c r="O24" s="21">
        <v>129</v>
      </c>
      <c r="P24" s="4">
        <f t="shared" si="0"/>
        <v>21.7</v>
      </c>
      <c r="Q24" s="4">
        <v>23.6</v>
      </c>
    </row>
    <row r="25" spans="1:22">
      <c r="D25" s="19" t="s">
        <v>49</v>
      </c>
      <c r="E25" s="21" t="s">
        <v>50</v>
      </c>
      <c r="F25" s="21"/>
      <c r="G25" s="21"/>
      <c r="H25" s="21"/>
      <c r="I25" s="5"/>
      <c r="J25" s="5"/>
      <c r="L25" s="21">
        <v>99</v>
      </c>
      <c r="M25" s="21">
        <v>99</v>
      </c>
      <c r="N25" s="21">
        <v>69.8</v>
      </c>
      <c r="O25" s="21">
        <v>127</v>
      </c>
      <c r="P25" s="4">
        <f t="shared" si="0"/>
        <v>26</v>
      </c>
      <c r="Q25" s="4">
        <v>24</v>
      </c>
    </row>
    <row r="26" spans="1:22">
      <c r="D26" s="19" t="s">
        <v>51</v>
      </c>
      <c r="E26" s="21" t="s">
        <v>52</v>
      </c>
      <c r="F26" s="21"/>
      <c r="G26" s="21"/>
      <c r="H26" s="21"/>
      <c r="I26" s="5"/>
      <c r="J26" s="5"/>
      <c r="L26" s="21">
        <v>98</v>
      </c>
      <c r="M26" s="21">
        <v>98</v>
      </c>
      <c r="N26" s="21">
        <v>70.8</v>
      </c>
      <c r="O26" s="21">
        <v>130</v>
      </c>
      <c r="P26" s="4">
        <f t="shared" si="0"/>
        <v>23.6</v>
      </c>
      <c r="Q26" s="4">
        <v>24.9</v>
      </c>
    </row>
    <row r="27" spans="1:22">
      <c r="D27" s="19" t="s">
        <v>53</v>
      </c>
      <c r="E27" s="21" t="s">
        <v>54</v>
      </c>
      <c r="F27" s="21"/>
      <c r="G27" s="21"/>
      <c r="H27" s="21"/>
      <c r="I27" s="5"/>
      <c r="J27" s="5"/>
      <c r="L27" s="21">
        <v>96</v>
      </c>
      <c r="M27" s="21">
        <v>96</v>
      </c>
      <c r="N27" s="21">
        <v>70.900000000000006</v>
      </c>
      <c r="O27" s="21">
        <v>128</v>
      </c>
      <c r="P27" s="4">
        <f t="shared" si="0"/>
        <v>22.2</v>
      </c>
      <c r="Q27" s="4">
        <v>29.7</v>
      </c>
    </row>
    <row r="28" spans="1:22">
      <c r="D28" s="19" t="s">
        <v>55</v>
      </c>
      <c r="E28" s="21" t="s">
        <v>52</v>
      </c>
      <c r="F28" s="21"/>
      <c r="G28" s="21"/>
      <c r="H28" s="21"/>
      <c r="I28" s="5"/>
      <c r="J28" s="5"/>
      <c r="L28" s="21">
        <v>102</v>
      </c>
      <c r="M28" s="21">
        <v>100</v>
      </c>
      <c r="N28">
        <v>70.8</v>
      </c>
      <c r="O28">
        <v>130</v>
      </c>
      <c r="P28" s="4">
        <f t="shared" si="0"/>
        <v>25.4</v>
      </c>
      <c r="Q28" s="4">
        <v>33.5</v>
      </c>
    </row>
    <row r="29" spans="1:22">
      <c r="A29">
        <v>1</v>
      </c>
      <c r="B29">
        <v>1</v>
      </c>
      <c r="D29" s="19" t="s">
        <v>56</v>
      </c>
      <c r="E29" s="21" t="s">
        <v>42</v>
      </c>
      <c r="F29" s="21">
        <v>91</v>
      </c>
      <c r="G29" s="21">
        <v>91</v>
      </c>
      <c r="H29" s="21"/>
      <c r="I29" s="5">
        <v>28.5</v>
      </c>
      <c r="J29" s="5"/>
      <c r="K29" s="12" t="s">
        <v>57</v>
      </c>
      <c r="L29" s="21"/>
      <c r="M29" s="21"/>
      <c r="P29" s="4"/>
      <c r="Q29" s="4"/>
      <c r="T29" t="s">
        <v>58</v>
      </c>
      <c r="U29" t="s">
        <v>59</v>
      </c>
    </row>
    <row r="30" spans="1:22">
      <c r="A30">
        <v>2</v>
      </c>
      <c r="B30">
        <v>2</v>
      </c>
      <c r="D30" s="19" t="s">
        <v>60</v>
      </c>
      <c r="E30" s="21" t="s">
        <v>42</v>
      </c>
      <c r="F30" s="21">
        <v>93</v>
      </c>
      <c r="G30" s="21">
        <v>93</v>
      </c>
      <c r="H30" s="21"/>
      <c r="I30" s="5">
        <v>-17.7</v>
      </c>
      <c r="J30" s="5"/>
      <c r="L30" s="21"/>
      <c r="M30" s="21"/>
      <c r="N30" s="21"/>
      <c r="O30" s="21"/>
      <c r="P30" s="4"/>
      <c r="Q30" s="4"/>
      <c r="T30" t="s">
        <v>61</v>
      </c>
      <c r="U30" t="s">
        <v>62</v>
      </c>
      <c r="V30" t="s">
        <v>63</v>
      </c>
    </row>
    <row r="31" spans="1:22">
      <c r="A31">
        <v>3</v>
      </c>
      <c r="B31">
        <v>3</v>
      </c>
      <c r="D31" s="28" t="s">
        <v>64</v>
      </c>
      <c r="E31" s="21" t="s">
        <v>26</v>
      </c>
      <c r="F31">
        <v>83</v>
      </c>
      <c r="G31">
        <v>83</v>
      </c>
      <c r="I31" s="5">
        <v>42</v>
      </c>
      <c r="J31" s="5"/>
      <c r="K31" s="12" t="s">
        <v>65</v>
      </c>
      <c r="L31" s="21"/>
      <c r="M31" s="21"/>
      <c r="N31" s="21"/>
      <c r="O31" s="21"/>
      <c r="P31" s="4"/>
      <c r="Q31" s="4"/>
      <c r="T31" t="s">
        <v>66</v>
      </c>
      <c r="U31" t="s">
        <v>67</v>
      </c>
      <c r="V31" t="s">
        <v>68</v>
      </c>
    </row>
    <row r="32" spans="1:22">
      <c r="A32">
        <v>4</v>
      </c>
      <c r="B32">
        <v>4</v>
      </c>
      <c r="D32" s="19" t="s">
        <v>69</v>
      </c>
      <c r="E32" s="21" t="s">
        <v>26</v>
      </c>
      <c r="F32" s="21">
        <v>93</v>
      </c>
      <c r="G32" s="21">
        <v>93</v>
      </c>
      <c r="H32" s="21"/>
      <c r="I32" s="5">
        <v>-13.6</v>
      </c>
      <c r="J32" s="5"/>
      <c r="L32" s="21"/>
      <c r="M32" s="21"/>
      <c r="N32" s="21"/>
      <c r="O32" s="21"/>
      <c r="P32" s="4"/>
      <c r="Q32" s="4"/>
      <c r="T32" t="s">
        <v>70</v>
      </c>
      <c r="U32" t="s">
        <v>71</v>
      </c>
      <c r="V32" t="s">
        <v>72</v>
      </c>
    </row>
    <row r="33" spans="1:22">
      <c r="A33">
        <v>5</v>
      </c>
      <c r="B33">
        <v>5</v>
      </c>
      <c r="C33">
        <v>1</v>
      </c>
      <c r="D33" s="19" t="s">
        <v>73</v>
      </c>
      <c r="E33" s="21" t="s">
        <v>42</v>
      </c>
      <c r="F33" s="21">
        <v>89</v>
      </c>
      <c r="G33" s="21">
        <v>89</v>
      </c>
      <c r="H33" s="21">
        <v>70</v>
      </c>
      <c r="I33" s="5">
        <v>22.5</v>
      </c>
      <c r="J33" s="5"/>
      <c r="L33" s="21">
        <v>89</v>
      </c>
      <c r="M33" s="21">
        <v>89</v>
      </c>
      <c r="N33" s="21">
        <v>70</v>
      </c>
      <c r="O33" s="21">
        <v>123</v>
      </c>
      <c r="P33" s="4">
        <f t="shared" ref="P33:P61" si="1">ROUND(((M33-N33)*113/O33),1)</f>
        <v>17.5</v>
      </c>
      <c r="Q33" s="4"/>
      <c r="T33" t="s">
        <v>74</v>
      </c>
      <c r="U33" t="s">
        <v>75</v>
      </c>
      <c r="V33" t="s">
        <v>76</v>
      </c>
    </row>
    <row r="34" spans="1:22">
      <c r="A34">
        <v>6</v>
      </c>
      <c r="D34" s="19" t="s">
        <v>77</v>
      </c>
      <c r="E34" s="21" t="s">
        <v>78</v>
      </c>
      <c r="F34" s="21"/>
      <c r="G34" s="21"/>
      <c r="H34" s="21"/>
      <c r="I34" s="5">
        <v>-2</v>
      </c>
      <c r="J34" s="5"/>
      <c r="K34" s="26" t="s">
        <v>79</v>
      </c>
      <c r="L34" s="21"/>
      <c r="M34" s="21"/>
      <c r="N34" s="21"/>
      <c r="O34" s="21"/>
      <c r="P34" s="4"/>
      <c r="Q34" s="4"/>
      <c r="T34" t="s">
        <v>80</v>
      </c>
      <c r="U34" t="s">
        <v>81</v>
      </c>
      <c r="V34" t="s">
        <v>82</v>
      </c>
    </row>
    <row r="35" spans="1:22">
      <c r="A35">
        <v>7</v>
      </c>
      <c r="B35">
        <v>6</v>
      </c>
      <c r="C35">
        <v>2</v>
      </c>
      <c r="D35" s="19" t="s">
        <v>83</v>
      </c>
      <c r="E35" s="21" t="s">
        <v>34</v>
      </c>
      <c r="F35" s="21">
        <v>93</v>
      </c>
      <c r="G35" s="21">
        <v>91</v>
      </c>
      <c r="H35" s="21">
        <v>74</v>
      </c>
      <c r="I35" s="5">
        <v>-1.5</v>
      </c>
      <c r="J35" s="5"/>
      <c r="L35" s="21">
        <v>93</v>
      </c>
      <c r="M35" s="21">
        <v>91</v>
      </c>
      <c r="N35" s="21">
        <v>68.900000000000006</v>
      </c>
      <c r="O35" s="21">
        <v>120</v>
      </c>
      <c r="P35" s="4">
        <f t="shared" si="1"/>
        <v>20.8</v>
      </c>
      <c r="Q35" s="4"/>
      <c r="T35" t="s">
        <v>84</v>
      </c>
      <c r="U35" t="s">
        <v>85</v>
      </c>
      <c r="V35" t="s">
        <v>86</v>
      </c>
    </row>
    <row r="36" spans="1:22">
      <c r="A36">
        <v>8</v>
      </c>
      <c r="B36">
        <v>7</v>
      </c>
      <c r="C36">
        <v>3</v>
      </c>
      <c r="D36" s="19" t="s">
        <v>87</v>
      </c>
      <c r="E36" s="21" t="s">
        <v>42</v>
      </c>
      <c r="F36" s="21">
        <v>82</v>
      </c>
      <c r="G36" s="21">
        <v>82</v>
      </c>
      <c r="H36" s="21">
        <v>63</v>
      </c>
      <c r="I36" s="5">
        <v>150.4</v>
      </c>
      <c r="J36" s="5"/>
      <c r="K36" s="12" t="s">
        <v>88</v>
      </c>
      <c r="L36" s="21">
        <v>82</v>
      </c>
      <c r="M36" s="21">
        <v>82</v>
      </c>
      <c r="N36" s="21">
        <v>70</v>
      </c>
      <c r="O36" s="21">
        <v>123</v>
      </c>
      <c r="P36" s="4">
        <f t="shared" si="1"/>
        <v>11</v>
      </c>
      <c r="Q36" s="4"/>
      <c r="T36" t="s">
        <v>89</v>
      </c>
      <c r="U36" t="s">
        <v>90</v>
      </c>
    </row>
    <row r="37" spans="1:22">
      <c r="A37">
        <v>9</v>
      </c>
      <c r="B37">
        <v>8</v>
      </c>
      <c r="C37">
        <v>4</v>
      </c>
      <c r="D37" s="19" t="s">
        <v>91</v>
      </c>
      <c r="E37" s="21" t="s">
        <v>34</v>
      </c>
      <c r="F37" s="21">
        <v>89</v>
      </c>
      <c r="G37" s="21">
        <v>89</v>
      </c>
      <c r="H37" s="21">
        <v>71</v>
      </c>
      <c r="I37" s="5">
        <v>26.15</v>
      </c>
      <c r="J37" s="5"/>
      <c r="L37" s="21">
        <v>89</v>
      </c>
      <c r="M37" s="21">
        <v>89</v>
      </c>
      <c r="N37" s="21">
        <v>68.900000000000006</v>
      </c>
      <c r="O37" s="21">
        <v>120</v>
      </c>
      <c r="P37" s="4">
        <f t="shared" si="1"/>
        <v>18.899999999999999</v>
      </c>
      <c r="Q37" s="4"/>
      <c r="T37" t="s">
        <v>92</v>
      </c>
      <c r="U37" t="s">
        <v>93</v>
      </c>
      <c r="V37" t="s">
        <v>94</v>
      </c>
    </row>
    <row r="38" spans="1:22">
      <c r="A38">
        <v>10</v>
      </c>
      <c r="B38">
        <v>9</v>
      </c>
      <c r="C38">
        <v>5</v>
      </c>
      <c r="D38" s="19" t="s">
        <v>95</v>
      </c>
      <c r="E38" s="21" t="s">
        <v>42</v>
      </c>
      <c r="F38" s="21">
        <v>83</v>
      </c>
      <c r="G38" s="21">
        <v>83</v>
      </c>
      <c r="H38" s="21">
        <v>65</v>
      </c>
      <c r="I38" s="5">
        <v>7</v>
      </c>
      <c r="J38" s="5"/>
      <c r="K38" s="12" t="s">
        <v>96</v>
      </c>
      <c r="L38" s="21">
        <v>83</v>
      </c>
      <c r="M38" s="21">
        <v>83</v>
      </c>
      <c r="N38" s="21">
        <v>70</v>
      </c>
      <c r="O38" s="21">
        <v>123</v>
      </c>
      <c r="P38" s="4">
        <f t="shared" si="1"/>
        <v>11.9</v>
      </c>
      <c r="Q38" s="4"/>
      <c r="T38" t="s">
        <v>97</v>
      </c>
      <c r="U38" t="s">
        <v>66</v>
      </c>
      <c r="V38" t="s">
        <v>98</v>
      </c>
    </row>
    <row r="39" spans="1:22">
      <c r="A39">
        <v>11</v>
      </c>
      <c r="B39">
        <v>10</v>
      </c>
      <c r="C39">
        <v>6</v>
      </c>
      <c r="D39" s="19" t="s">
        <v>99</v>
      </c>
      <c r="E39" s="21" t="s">
        <v>30</v>
      </c>
      <c r="F39" s="21">
        <v>93</v>
      </c>
      <c r="G39" s="21">
        <v>93</v>
      </c>
      <c r="H39" s="21">
        <v>74</v>
      </c>
      <c r="I39" s="5">
        <v>-19</v>
      </c>
      <c r="J39" s="5"/>
      <c r="L39" s="21">
        <v>93</v>
      </c>
      <c r="M39" s="21">
        <v>93</v>
      </c>
      <c r="N39" s="21">
        <v>70.2</v>
      </c>
      <c r="O39" s="21">
        <v>128</v>
      </c>
      <c r="P39" s="30">
        <f t="shared" si="1"/>
        <v>20.100000000000001</v>
      </c>
      <c r="Q39" s="4"/>
      <c r="T39" t="s">
        <v>100</v>
      </c>
      <c r="U39" t="s">
        <v>101</v>
      </c>
    </row>
    <row r="40" spans="1:22">
      <c r="A40">
        <v>12</v>
      </c>
      <c r="B40">
        <v>11</v>
      </c>
      <c r="C40">
        <v>7</v>
      </c>
      <c r="D40" s="19" t="s">
        <v>102</v>
      </c>
      <c r="E40" s="21" t="s">
        <v>34</v>
      </c>
      <c r="F40" s="21">
        <v>94</v>
      </c>
      <c r="G40" s="21">
        <v>93</v>
      </c>
      <c r="H40" s="21">
        <v>77</v>
      </c>
      <c r="I40" s="5">
        <v>-2.5</v>
      </c>
      <c r="J40" s="5"/>
      <c r="L40" s="21">
        <v>94</v>
      </c>
      <c r="M40" s="21">
        <v>93</v>
      </c>
      <c r="N40" s="21">
        <v>68.900000000000006</v>
      </c>
      <c r="O40" s="21">
        <v>120</v>
      </c>
      <c r="P40" s="30">
        <f t="shared" si="1"/>
        <v>22.7</v>
      </c>
      <c r="Q40" s="4"/>
      <c r="T40" t="s">
        <v>103</v>
      </c>
      <c r="U40" t="s">
        <v>104</v>
      </c>
      <c r="V40" t="s">
        <v>105</v>
      </c>
    </row>
    <row r="41" spans="1:22">
      <c r="A41">
        <v>13</v>
      </c>
      <c r="B41">
        <v>12</v>
      </c>
      <c r="C41">
        <v>8</v>
      </c>
      <c r="D41" s="19" t="s">
        <v>106</v>
      </c>
      <c r="E41" s="21" t="s">
        <v>42</v>
      </c>
      <c r="F41" s="21">
        <v>86</v>
      </c>
      <c r="G41" s="21">
        <v>86</v>
      </c>
      <c r="H41" s="21">
        <v>69</v>
      </c>
      <c r="I41" s="5">
        <v>-10</v>
      </c>
      <c r="J41" s="5"/>
      <c r="K41" s="12" t="s">
        <v>107</v>
      </c>
      <c r="L41" s="21">
        <v>86</v>
      </c>
      <c r="M41" s="21">
        <v>86</v>
      </c>
      <c r="N41" s="21">
        <v>70</v>
      </c>
      <c r="O41" s="21">
        <v>123</v>
      </c>
      <c r="P41" s="30">
        <f t="shared" si="1"/>
        <v>14.7</v>
      </c>
      <c r="Q41" s="4"/>
      <c r="R41" s="21"/>
      <c r="T41" t="s">
        <v>108</v>
      </c>
      <c r="U41" t="s">
        <v>109</v>
      </c>
      <c r="V41" t="s">
        <v>110</v>
      </c>
    </row>
    <row r="42" spans="1:22">
      <c r="A42">
        <v>14</v>
      </c>
      <c r="B42">
        <v>13</v>
      </c>
      <c r="C42">
        <v>9</v>
      </c>
      <c r="D42" s="19" t="s">
        <v>111</v>
      </c>
      <c r="E42" s="21" t="s">
        <v>34</v>
      </c>
      <c r="F42" s="21">
        <v>85</v>
      </c>
      <c r="G42" s="21">
        <v>85</v>
      </c>
      <c r="H42" s="21">
        <v>68</v>
      </c>
      <c r="I42" s="5">
        <v>33.299999999999997</v>
      </c>
      <c r="J42" s="5"/>
      <c r="K42" s="12" t="s">
        <v>112</v>
      </c>
      <c r="L42" s="21">
        <v>85</v>
      </c>
      <c r="M42" s="21">
        <v>85</v>
      </c>
      <c r="N42" s="21">
        <v>68.900000000000006</v>
      </c>
      <c r="O42" s="21">
        <v>120</v>
      </c>
      <c r="P42" s="30">
        <f t="shared" si="1"/>
        <v>15.2</v>
      </c>
      <c r="Q42" s="4"/>
      <c r="R42" s="21"/>
      <c r="T42" t="s">
        <v>113</v>
      </c>
      <c r="U42" t="s">
        <v>114</v>
      </c>
      <c r="V42" t="s">
        <v>115</v>
      </c>
    </row>
    <row r="43" spans="1:22">
      <c r="A43">
        <v>15</v>
      </c>
      <c r="B43">
        <v>14</v>
      </c>
      <c r="C43">
        <v>10</v>
      </c>
      <c r="D43" s="19" t="s">
        <v>116</v>
      </c>
      <c r="E43" s="21" t="s">
        <v>32</v>
      </c>
      <c r="F43" s="21">
        <v>92</v>
      </c>
      <c r="G43" s="21">
        <v>92</v>
      </c>
      <c r="H43" s="21">
        <v>75</v>
      </c>
      <c r="I43" s="5">
        <v>-19.5</v>
      </c>
      <c r="J43" s="4"/>
      <c r="L43" s="21">
        <v>92</v>
      </c>
      <c r="M43" s="21">
        <v>92</v>
      </c>
      <c r="N43" s="21">
        <v>71.3</v>
      </c>
      <c r="O43" s="21">
        <v>127</v>
      </c>
      <c r="P43" s="30">
        <f t="shared" si="1"/>
        <v>18.399999999999999</v>
      </c>
      <c r="Q43" s="4"/>
      <c r="R43" s="21"/>
      <c r="T43" t="s">
        <v>117</v>
      </c>
    </row>
    <row r="44" spans="1:22">
      <c r="A44">
        <v>16</v>
      </c>
      <c r="B44">
        <v>15</v>
      </c>
      <c r="C44">
        <v>11</v>
      </c>
      <c r="D44" s="19" t="s">
        <v>118</v>
      </c>
      <c r="E44" s="21" t="s">
        <v>36</v>
      </c>
      <c r="F44" s="21">
        <v>94</v>
      </c>
      <c r="G44" s="21">
        <v>93</v>
      </c>
      <c r="H44" s="21">
        <v>77</v>
      </c>
      <c r="I44" s="5">
        <v>-16.75</v>
      </c>
      <c r="J44" s="5"/>
      <c r="K44" s="26"/>
      <c r="L44" s="21">
        <v>94</v>
      </c>
      <c r="M44" s="21">
        <v>93</v>
      </c>
      <c r="N44" s="21">
        <v>69</v>
      </c>
      <c r="O44" s="21">
        <v>123</v>
      </c>
      <c r="P44" s="30">
        <f t="shared" si="1"/>
        <v>22</v>
      </c>
      <c r="Q44" s="4"/>
      <c r="R44" s="21"/>
      <c r="T44" t="s">
        <v>119</v>
      </c>
      <c r="U44" t="s">
        <v>120</v>
      </c>
      <c r="V44" t="s">
        <v>121</v>
      </c>
    </row>
    <row r="45" spans="1:22">
      <c r="A45">
        <v>17</v>
      </c>
      <c r="B45">
        <v>16</v>
      </c>
      <c r="C45">
        <v>12</v>
      </c>
      <c r="D45" s="19" t="s">
        <v>122</v>
      </c>
      <c r="E45" s="21" t="s">
        <v>42</v>
      </c>
      <c r="F45" s="21">
        <v>79</v>
      </c>
      <c r="G45" s="21">
        <v>79</v>
      </c>
      <c r="H45" s="21">
        <v>62</v>
      </c>
      <c r="I45" s="5">
        <v>69.400000000000006</v>
      </c>
      <c r="J45" s="5"/>
      <c r="K45" s="12" t="s">
        <v>123</v>
      </c>
      <c r="L45" s="21">
        <v>79</v>
      </c>
      <c r="M45" s="21">
        <v>79</v>
      </c>
      <c r="N45" s="21">
        <v>70</v>
      </c>
      <c r="O45" s="21">
        <v>123</v>
      </c>
      <c r="P45" s="30">
        <f t="shared" si="1"/>
        <v>8.3000000000000007</v>
      </c>
      <c r="Q45" s="4"/>
      <c r="T45" t="s">
        <v>124</v>
      </c>
      <c r="U45" t="s">
        <v>125</v>
      </c>
      <c r="V45" t="s">
        <v>126</v>
      </c>
    </row>
    <row r="46" spans="1:22">
      <c r="A46">
        <v>18</v>
      </c>
      <c r="B46">
        <v>17</v>
      </c>
      <c r="C46">
        <v>13</v>
      </c>
      <c r="D46" s="19" t="s">
        <v>127</v>
      </c>
      <c r="E46" s="21" t="s">
        <v>30</v>
      </c>
      <c r="F46" s="21">
        <v>90</v>
      </c>
      <c r="G46" s="21">
        <v>90</v>
      </c>
      <c r="H46" s="21">
        <v>74</v>
      </c>
      <c r="I46" s="5">
        <v>-19.5</v>
      </c>
      <c r="J46" s="5"/>
      <c r="L46" s="21">
        <v>90</v>
      </c>
      <c r="M46" s="21">
        <v>90</v>
      </c>
      <c r="N46" s="21">
        <v>70.2</v>
      </c>
      <c r="O46" s="21">
        <v>128</v>
      </c>
      <c r="P46" s="30">
        <f t="shared" si="1"/>
        <v>17.5</v>
      </c>
    </row>
    <row r="47" spans="1:22">
      <c r="A47">
        <v>19</v>
      </c>
      <c r="B47">
        <v>18</v>
      </c>
      <c r="C47">
        <v>14</v>
      </c>
      <c r="D47" s="19" t="s">
        <v>128</v>
      </c>
      <c r="E47" s="21" t="s">
        <v>26</v>
      </c>
      <c r="F47" s="21">
        <v>91</v>
      </c>
      <c r="G47" s="21">
        <v>91</v>
      </c>
      <c r="H47" s="21">
        <v>74</v>
      </c>
      <c r="I47" s="5">
        <v>-17.7</v>
      </c>
      <c r="J47" s="5"/>
      <c r="L47" s="21">
        <v>91</v>
      </c>
      <c r="M47" s="21">
        <v>91</v>
      </c>
      <c r="N47" s="21">
        <v>69.2</v>
      </c>
      <c r="O47" s="21">
        <v>129</v>
      </c>
      <c r="P47" s="30">
        <f t="shared" si="1"/>
        <v>19.100000000000001</v>
      </c>
      <c r="T47" t="s">
        <v>129</v>
      </c>
      <c r="U47" t="s">
        <v>130</v>
      </c>
    </row>
    <row r="48" spans="1:22">
      <c r="A48">
        <v>20</v>
      </c>
      <c r="B48">
        <v>19</v>
      </c>
      <c r="C48">
        <v>15</v>
      </c>
      <c r="D48" s="19" t="s">
        <v>131</v>
      </c>
      <c r="E48" s="21" t="s">
        <v>42</v>
      </c>
      <c r="F48" s="21">
        <v>84</v>
      </c>
      <c r="G48" s="21">
        <v>84</v>
      </c>
      <c r="H48" s="21">
        <v>68</v>
      </c>
      <c r="I48" s="5">
        <v>-8.6</v>
      </c>
      <c r="J48" s="5"/>
      <c r="K48" s="12" t="s">
        <v>132</v>
      </c>
      <c r="L48" s="21">
        <v>84</v>
      </c>
      <c r="M48" s="21">
        <v>84</v>
      </c>
      <c r="N48" s="21">
        <v>70</v>
      </c>
      <c r="O48" s="21">
        <v>123</v>
      </c>
      <c r="P48" s="30">
        <f t="shared" si="1"/>
        <v>12.9</v>
      </c>
      <c r="T48" t="s">
        <v>133</v>
      </c>
      <c r="U48" t="s">
        <v>134</v>
      </c>
      <c r="V48" t="s">
        <v>135</v>
      </c>
    </row>
    <row r="49" spans="1:22">
      <c r="A49">
        <v>21</v>
      </c>
      <c r="B49">
        <v>20</v>
      </c>
      <c r="C49">
        <v>16</v>
      </c>
      <c r="D49" s="19" t="s">
        <v>136</v>
      </c>
      <c r="E49" s="21" t="s">
        <v>34</v>
      </c>
      <c r="F49" s="21">
        <v>86</v>
      </c>
      <c r="G49" s="21">
        <v>84</v>
      </c>
      <c r="H49" s="21">
        <v>71</v>
      </c>
      <c r="I49" s="5">
        <v>57.3</v>
      </c>
      <c r="J49" s="5"/>
      <c r="K49" s="12" t="s">
        <v>137</v>
      </c>
      <c r="L49" s="21">
        <v>86</v>
      </c>
      <c r="M49" s="21">
        <v>84</v>
      </c>
      <c r="N49" s="21">
        <v>68.900000000000006</v>
      </c>
      <c r="O49" s="21">
        <v>120</v>
      </c>
      <c r="P49" s="30">
        <f t="shared" si="1"/>
        <v>14.2</v>
      </c>
      <c r="T49" t="s">
        <v>138</v>
      </c>
      <c r="U49" t="s">
        <v>139</v>
      </c>
      <c r="V49" t="s">
        <v>126</v>
      </c>
    </row>
    <row r="50" spans="1:22">
      <c r="A50">
        <v>22</v>
      </c>
      <c r="B50">
        <v>21</v>
      </c>
      <c r="C50">
        <v>17</v>
      </c>
      <c r="D50" s="19" t="s">
        <v>140</v>
      </c>
      <c r="E50" s="21" t="s">
        <v>47</v>
      </c>
      <c r="F50" s="21">
        <v>102</v>
      </c>
      <c r="G50" s="21">
        <v>98</v>
      </c>
      <c r="H50" s="21">
        <v>86</v>
      </c>
      <c r="I50" s="5">
        <v>-15</v>
      </c>
      <c r="J50" s="5"/>
      <c r="L50" s="21">
        <v>102</v>
      </c>
      <c r="M50" s="21">
        <v>98</v>
      </c>
      <c r="N50" s="21">
        <v>69.7</v>
      </c>
      <c r="O50" s="21">
        <v>133</v>
      </c>
      <c r="P50" s="30">
        <f t="shared" si="1"/>
        <v>24</v>
      </c>
      <c r="T50" t="s">
        <v>141</v>
      </c>
      <c r="U50" t="s">
        <v>142</v>
      </c>
    </row>
    <row r="51" spans="1:22">
      <c r="A51">
        <v>23</v>
      </c>
      <c r="B51">
        <v>22</v>
      </c>
      <c r="C51">
        <v>18</v>
      </c>
      <c r="D51" s="19" t="s">
        <v>143</v>
      </c>
      <c r="E51" s="21" t="s">
        <v>47</v>
      </c>
      <c r="F51" s="21">
        <v>97</v>
      </c>
      <c r="G51" s="21">
        <v>95</v>
      </c>
      <c r="H51" s="21">
        <v>81</v>
      </c>
      <c r="I51" s="5">
        <v>-14</v>
      </c>
      <c r="J51" s="5"/>
      <c r="K51" s="12" t="s">
        <v>144</v>
      </c>
      <c r="L51" s="21">
        <v>97</v>
      </c>
      <c r="M51" s="21">
        <v>95</v>
      </c>
      <c r="N51" s="21">
        <v>69.7</v>
      </c>
      <c r="O51" s="21">
        <v>133</v>
      </c>
      <c r="P51" s="30">
        <f t="shared" si="1"/>
        <v>21.5</v>
      </c>
      <c r="T51" t="s">
        <v>145</v>
      </c>
      <c r="U51" t="s">
        <v>146</v>
      </c>
      <c r="V51" t="s">
        <v>147</v>
      </c>
    </row>
    <row r="52" spans="1:22">
      <c r="D52" s="19" t="s">
        <v>143</v>
      </c>
      <c r="E52" s="21" t="s">
        <v>23</v>
      </c>
      <c r="F52" s="21"/>
      <c r="G52" s="21"/>
      <c r="H52" s="21"/>
      <c r="I52" s="5">
        <v>46</v>
      </c>
      <c r="J52" s="5"/>
      <c r="K52" s="42" t="s">
        <v>148</v>
      </c>
      <c r="L52" s="21"/>
      <c r="M52" s="21"/>
      <c r="N52" s="21"/>
      <c r="O52" s="21"/>
      <c r="P52" s="30"/>
    </row>
    <row r="53" spans="1:22">
      <c r="A53">
        <v>24</v>
      </c>
      <c r="B53">
        <v>23</v>
      </c>
      <c r="C53">
        <v>19</v>
      </c>
      <c r="D53" s="19" t="s">
        <v>149</v>
      </c>
      <c r="E53" s="21" t="s">
        <v>42</v>
      </c>
      <c r="F53" s="21">
        <v>95</v>
      </c>
      <c r="G53" s="21">
        <v>95</v>
      </c>
      <c r="H53" s="21">
        <v>80</v>
      </c>
      <c r="I53" s="5">
        <v>-22.35</v>
      </c>
      <c r="J53" s="5"/>
      <c r="L53" s="21">
        <v>95</v>
      </c>
      <c r="M53" s="21">
        <v>95</v>
      </c>
      <c r="N53" s="21">
        <v>70</v>
      </c>
      <c r="O53" s="21">
        <v>123</v>
      </c>
      <c r="P53" s="30">
        <f t="shared" si="1"/>
        <v>23</v>
      </c>
      <c r="T53" t="s">
        <v>150</v>
      </c>
      <c r="U53" t="s">
        <v>151</v>
      </c>
      <c r="V53" t="s">
        <v>152</v>
      </c>
    </row>
    <row r="54" spans="1:22">
      <c r="A54">
        <v>25</v>
      </c>
      <c r="D54" s="19" t="s">
        <v>153</v>
      </c>
      <c r="E54" s="21" t="s">
        <v>154</v>
      </c>
      <c r="F54" s="21"/>
      <c r="G54" s="21"/>
      <c r="H54" s="21"/>
      <c r="I54" s="5">
        <v>-1</v>
      </c>
      <c r="J54" s="5"/>
      <c r="K54" s="12" t="s">
        <v>79</v>
      </c>
      <c r="L54" s="21"/>
      <c r="M54" s="21"/>
      <c r="N54" s="21"/>
      <c r="O54" s="21"/>
      <c r="P54" s="30"/>
      <c r="T54" t="s">
        <v>155</v>
      </c>
      <c r="U54" t="s">
        <v>156</v>
      </c>
    </row>
    <row r="55" spans="1:22">
      <c r="A55">
        <v>26</v>
      </c>
      <c r="B55">
        <v>24</v>
      </c>
      <c r="C55">
        <v>20</v>
      </c>
      <c r="D55" s="28" t="s">
        <v>157</v>
      </c>
      <c r="E55" s="21" t="s">
        <v>50</v>
      </c>
      <c r="F55" s="21">
        <v>95</v>
      </c>
      <c r="G55" s="21">
        <v>94</v>
      </c>
      <c r="H55" s="21">
        <v>81</v>
      </c>
      <c r="I55" s="5">
        <v>24.75</v>
      </c>
      <c r="J55" s="5"/>
      <c r="K55" s="26" t="s">
        <v>158</v>
      </c>
      <c r="L55" s="21">
        <v>95</v>
      </c>
      <c r="M55" s="21">
        <v>94</v>
      </c>
      <c r="N55" s="21">
        <v>68</v>
      </c>
      <c r="O55" s="21">
        <v>118</v>
      </c>
      <c r="P55" s="30">
        <f t="shared" si="1"/>
        <v>24.9</v>
      </c>
      <c r="T55" t="s">
        <v>159</v>
      </c>
      <c r="U55" t="s">
        <v>160</v>
      </c>
      <c r="V55" t="s">
        <v>161</v>
      </c>
    </row>
    <row r="56" spans="1:22">
      <c r="D56" s="28" t="s">
        <v>157</v>
      </c>
      <c r="E56" s="21" t="s">
        <v>162</v>
      </c>
      <c r="F56" s="21"/>
      <c r="G56" s="21"/>
      <c r="H56" s="21"/>
      <c r="I56" s="5">
        <v>120</v>
      </c>
      <c r="J56" s="5"/>
      <c r="K56" s="12" t="s">
        <v>163</v>
      </c>
      <c r="L56" s="21"/>
      <c r="M56" s="21"/>
      <c r="N56" s="21"/>
      <c r="O56" s="21"/>
      <c r="P56" s="30"/>
    </row>
    <row r="57" spans="1:22">
      <c r="A57">
        <v>27</v>
      </c>
      <c r="B57">
        <v>25</v>
      </c>
      <c r="C57">
        <v>21</v>
      </c>
      <c r="D57" s="19" t="s">
        <v>164</v>
      </c>
      <c r="E57" s="21" t="s">
        <v>52</v>
      </c>
      <c r="F57" s="21">
        <v>101</v>
      </c>
      <c r="G57" s="21">
        <v>98</v>
      </c>
      <c r="H57" s="21">
        <v>85</v>
      </c>
      <c r="I57" s="5">
        <v>-23</v>
      </c>
      <c r="J57" s="5"/>
      <c r="K57" s="44"/>
      <c r="L57" s="21">
        <v>101</v>
      </c>
      <c r="M57" s="21">
        <v>98</v>
      </c>
      <c r="N57" s="21">
        <v>70.8</v>
      </c>
      <c r="O57" s="21">
        <v>130</v>
      </c>
      <c r="P57" s="30">
        <f t="shared" si="1"/>
        <v>23.6</v>
      </c>
      <c r="T57" s="21" t="s">
        <v>165</v>
      </c>
      <c r="U57" s="21" t="s">
        <v>166</v>
      </c>
      <c r="V57" s="21" t="s">
        <v>167</v>
      </c>
    </row>
    <row r="58" spans="1:22">
      <c r="A58">
        <v>28</v>
      </c>
      <c r="B58">
        <v>26</v>
      </c>
      <c r="C58">
        <v>22</v>
      </c>
      <c r="D58" s="19" t="s">
        <v>168</v>
      </c>
      <c r="E58" s="21" t="s">
        <v>50</v>
      </c>
      <c r="F58" s="21">
        <v>108</v>
      </c>
      <c r="G58" s="21">
        <v>103</v>
      </c>
      <c r="H58" s="21">
        <v>94</v>
      </c>
      <c r="I58" s="5">
        <v>-23</v>
      </c>
      <c r="J58" s="5"/>
      <c r="L58" s="21">
        <v>108</v>
      </c>
      <c r="M58" s="21">
        <v>103</v>
      </c>
      <c r="N58" s="21">
        <v>68</v>
      </c>
      <c r="O58" s="21">
        <v>118</v>
      </c>
      <c r="P58" s="30">
        <f t="shared" si="1"/>
        <v>33.5</v>
      </c>
      <c r="T58" s="21" t="s">
        <v>169</v>
      </c>
    </row>
    <row r="59" spans="1:22">
      <c r="A59">
        <v>29</v>
      </c>
      <c r="B59">
        <v>27</v>
      </c>
      <c r="C59">
        <v>23</v>
      </c>
      <c r="D59" s="19" t="s">
        <v>170</v>
      </c>
      <c r="E59" s="21" t="s">
        <v>52</v>
      </c>
      <c r="F59" s="21">
        <v>106</v>
      </c>
      <c r="G59" s="21">
        <v>105</v>
      </c>
      <c r="H59" s="21">
        <v>90</v>
      </c>
      <c r="I59" s="5">
        <v>-23</v>
      </c>
      <c r="J59" s="5"/>
      <c r="K59" s="44" t="s">
        <v>171</v>
      </c>
      <c r="L59" s="21">
        <v>106</v>
      </c>
      <c r="M59" s="21">
        <v>105</v>
      </c>
      <c r="N59" s="21">
        <v>70.8</v>
      </c>
      <c r="O59" s="21">
        <v>130</v>
      </c>
      <c r="P59" s="30">
        <f t="shared" si="1"/>
        <v>29.7</v>
      </c>
      <c r="T59" s="21" t="s">
        <v>172</v>
      </c>
      <c r="U59" s="21" t="s">
        <v>173</v>
      </c>
    </row>
    <row r="60" spans="1:22">
      <c r="D60" s="19" t="s">
        <v>170</v>
      </c>
      <c r="E60" s="21" t="s">
        <v>22</v>
      </c>
      <c r="F60" s="21"/>
      <c r="G60" s="21"/>
      <c r="H60" s="21"/>
      <c r="I60" s="5">
        <v>96</v>
      </c>
      <c r="J60" s="5"/>
      <c r="K60" s="26" t="s">
        <v>174</v>
      </c>
      <c r="L60" s="21"/>
      <c r="M60" s="21"/>
      <c r="N60" s="21"/>
      <c r="O60" s="21"/>
      <c r="P60" s="30"/>
    </row>
    <row r="61" spans="1:22">
      <c r="A61">
        <v>30</v>
      </c>
      <c r="B61">
        <v>28</v>
      </c>
      <c r="C61">
        <v>24</v>
      </c>
      <c r="D61" s="19" t="s">
        <v>175</v>
      </c>
      <c r="E61" s="21" t="s">
        <v>26</v>
      </c>
      <c r="F61" s="21">
        <v>92</v>
      </c>
      <c r="G61" s="21">
        <v>91</v>
      </c>
      <c r="H61" s="21">
        <v>75</v>
      </c>
      <c r="I61" s="5">
        <v>-16.2</v>
      </c>
      <c r="J61" s="5"/>
      <c r="L61" s="21">
        <v>92</v>
      </c>
      <c r="M61" s="21">
        <v>91</v>
      </c>
      <c r="N61" s="21">
        <v>69.2</v>
      </c>
      <c r="O61" s="21">
        <v>129</v>
      </c>
      <c r="P61" s="30">
        <f t="shared" si="1"/>
        <v>19.100000000000001</v>
      </c>
      <c r="T61" s="21" t="s">
        <v>176</v>
      </c>
      <c r="U61" s="21" t="s">
        <v>177</v>
      </c>
    </row>
    <row r="62" spans="1:22">
      <c r="A62">
        <v>31</v>
      </c>
      <c r="B62">
        <v>29</v>
      </c>
      <c r="C62">
        <v>25</v>
      </c>
      <c r="D62" s="19" t="s">
        <v>178</v>
      </c>
      <c r="E62" s="21" t="s">
        <v>179</v>
      </c>
      <c r="F62" s="21">
        <v>97</v>
      </c>
      <c r="G62" s="21">
        <v>96</v>
      </c>
      <c r="H62" s="21">
        <v>80</v>
      </c>
      <c r="I62" s="5">
        <v>7.5</v>
      </c>
      <c r="J62" s="5"/>
      <c r="L62" s="21">
        <v>97</v>
      </c>
      <c r="M62" s="21">
        <v>96</v>
      </c>
      <c r="N62" s="21">
        <v>70.2</v>
      </c>
      <c r="O62" s="21">
        <v>129</v>
      </c>
      <c r="P62" s="30">
        <f t="shared" ref="P62:P63" si="2">ROUND(((M62-N62)*113/O62),1)</f>
        <v>22.6</v>
      </c>
      <c r="T62" s="21" t="s">
        <v>180</v>
      </c>
      <c r="U62" s="21" t="s">
        <v>181</v>
      </c>
    </row>
    <row r="63" spans="1:22">
      <c r="A63">
        <v>32</v>
      </c>
      <c r="B63">
        <v>30</v>
      </c>
      <c r="C63">
        <v>26</v>
      </c>
      <c r="D63" s="19" t="s">
        <v>182</v>
      </c>
      <c r="E63" s="21" t="s">
        <v>183</v>
      </c>
      <c r="F63" s="21">
        <v>100</v>
      </c>
      <c r="G63" s="21">
        <v>98</v>
      </c>
      <c r="H63" s="21">
        <v>83</v>
      </c>
      <c r="I63" s="5">
        <v>-13</v>
      </c>
      <c r="J63" s="5"/>
      <c r="L63" s="21">
        <v>100</v>
      </c>
      <c r="M63" s="21">
        <v>98</v>
      </c>
      <c r="N63" s="21">
        <v>70.7</v>
      </c>
      <c r="O63" s="21">
        <v>132</v>
      </c>
      <c r="P63" s="30">
        <f t="shared" si="2"/>
        <v>23.4</v>
      </c>
      <c r="T63" s="21" t="s">
        <v>184</v>
      </c>
      <c r="U63" s="21" t="s">
        <v>185</v>
      </c>
      <c r="V63" s="21" t="s">
        <v>186</v>
      </c>
    </row>
    <row r="64" spans="1:22" ht="25.5">
      <c r="A64">
        <v>33</v>
      </c>
      <c r="B64">
        <v>31</v>
      </c>
      <c r="D64" s="19" t="s">
        <v>187</v>
      </c>
      <c r="E64" s="21" t="s">
        <v>42</v>
      </c>
      <c r="F64" s="21">
        <v>77</v>
      </c>
      <c r="G64" s="21">
        <v>77</v>
      </c>
      <c r="H64" s="21"/>
      <c r="I64" s="5">
        <v>77</v>
      </c>
      <c r="J64" s="5"/>
      <c r="K64" s="44" t="s">
        <v>188</v>
      </c>
      <c r="L64" s="21"/>
      <c r="M64" s="21"/>
      <c r="P64" s="4"/>
      <c r="T64" s="21" t="s">
        <v>189</v>
      </c>
      <c r="U64" s="21" t="s">
        <v>190</v>
      </c>
    </row>
    <row r="65" spans="1:22">
      <c r="A65">
        <v>34</v>
      </c>
      <c r="B65">
        <v>32</v>
      </c>
      <c r="D65" s="19" t="s">
        <v>191</v>
      </c>
      <c r="E65" s="21" t="s">
        <v>26</v>
      </c>
      <c r="F65" s="21">
        <v>89</v>
      </c>
      <c r="G65" s="21">
        <v>89</v>
      </c>
      <c r="H65" s="21"/>
      <c r="I65" s="5">
        <v>0.3</v>
      </c>
      <c r="J65" s="5"/>
      <c r="L65" s="21"/>
      <c r="M65" s="21"/>
      <c r="N65" s="21"/>
      <c r="O65" s="21"/>
      <c r="P65" s="4"/>
      <c r="T65" s="21" t="s">
        <v>192</v>
      </c>
      <c r="U65" s="21" t="s">
        <v>193</v>
      </c>
      <c r="V65" t="s">
        <v>194</v>
      </c>
    </row>
    <row r="66" spans="1:22">
      <c r="A66">
        <v>35</v>
      </c>
      <c r="B66">
        <v>33</v>
      </c>
      <c r="D66" s="19" t="s">
        <v>195</v>
      </c>
      <c r="E66" s="21" t="s">
        <v>42</v>
      </c>
      <c r="F66" s="21">
        <v>83</v>
      </c>
      <c r="G66" s="21">
        <v>83</v>
      </c>
      <c r="H66" s="21"/>
      <c r="I66" s="5">
        <v>76.8</v>
      </c>
      <c r="J66" s="5"/>
      <c r="K66" s="12" t="s">
        <v>57</v>
      </c>
      <c r="L66" s="21"/>
      <c r="M66" s="21"/>
      <c r="N66" s="21"/>
      <c r="O66" s="21"/>
      <c r="P66" s="4"/>
      <c r="T66" s="21" t="s">
        <v>196</v>
      </c>
      <c r="U66" s="21" t="s">
        <v>197</v>
      </c>
      <c r="V66" t="s">
        <v>198</v>
      </c>
    </row>
    <row r="67" spans="1:22">
      <c r="A67">
        <v>36</v>
      </c>
      <c r="B67">
        <v>34</v>
      </c>
      <c r="D67" s="19" t="s">
        <v>199</v>
      </c>
      <c r="E67" s="21" t="s">
        <v>42</v>
      </c>
      <c r="F67" s="21">
        <v>83</v>
      </c>
      <c r="G67" s="21">
        <v>83</v>
      </c>
      <c r="H67" s="21"/>
      <c r="I67" s="5">
        <v>91</v>
      </c>
      <c r="J67" s="5"/>
      <c r="K67" s="12" t="s">
        <v>57</v>
      </c>
      <c r="L67" s="21"/>
      <c r="M67" s="21"/>
      <c r="N67" s="21"/>
      <c r="O67" s="21"/>
      <c r="P67" s="4"/>
      <c r="T67" s="21" t="s">
        <v>200</v>
      </c>
      <c r="U67" s="21" t="s">
        <v>201</v>
      </c>
    </row>
    <row r="68" spans="1:22">
      <c r="A68">
        <v>37</v>
      </c>
      <c r="B68">
        <v>35</v>
      </c>
      <c r="D68" s="19" t="s">
        <v>202</v>
      </c>
      <c r="E68" s="21" t="s">
        <v>34</v>
      </c>
      <c r="F68" s="21">
        <v>84</v>
      </c>
      <c r="G68" s="21">
        <v>84</v>
      </c>
      <c r="H68" s="21"/>
      <c r="I68" s="5">
        <v>9.75</v>
      </c>
      <c r="J68" s="5"/>
      <c r="K68" s="12" t="s">
        <v>57</v>
      </c>
      <c r="L68" s="21"/>
      <c r="M68" s="21"/>
      <c r="P68" s="4"/>
      <c r="T68" s="21" t="s">
        <v>203</v>
      </c>
      <c r="U68" s="21" t="s">
        <v>204</v>
      </c>
    </row>
    <row r="69" spans="1:22">
      <c r="A69">
        <v>38</v>
      </c>
      <c r="D69" s="19" t="s">
        <v>205</v>
      </c>
      <c r="E69" s="21" t="s">
        <v>42</v>
      </c>
      <c r="F69" s="21"/>
      <c r="G69" s="21"/>
      <c r="I69" s="5">
        <v>72.099999999999994</v>
      </c>
      <c r="J69" s="5"/>
      <c r="K69" s="12" t="s">
        <v>206</v>
      </c>
      <c r="T69" s="21" t="s">
        <v>207</v>
      </c>
      <c r="U69" s="21" t="s">
        <v>208</v>
      </c>
      <c r="V69" t="s">
        <v>209</v>
      </c>
    </row>
    <row r="70" spans="1:22">
      <c r="A70">
        <v>39</v>
      </c>
      <c r="B70">
        <v>36</v>
      </c>
      <c r="D70" s="19" t="s">
        <v>210</v>
      </c>
      <c r="E70" s="21" t="s">
        <v>42</v>
      </c>
      <c r="F70" s="21">
        <v>82</v>
      </c>
      <c r="G70" s="21">
        <v>82</v>
      </c>
      <c r="I70" s="5">
        <v>56</v>
      </c>
      <c r="J70" s="5"/>
      <c r="K70" s="12" t="s">
        <v>57</v>
      </c>
      <c r="T70" s="21" t="s">
        <v>211</v>
      </c>
      <c r="U70" s="21" t="s">
        <v>212</v>
      </c>
      <c r="V70" t="s">
        <v>213</v>
      </c>
    </row>
    <row r="71" spans="1:22">
      <c r="A71">
        <v>40</v>
      </c>
      <c r="B71">
        <v>37</v>
      </c>
      <c r="D71" s="19" t="s">
        <v>214</v>
      </c>
      <c r="E71" s="21" t="s">
        <v>42</v>
      </c>
      <c r="F71" s="21">
        <v>83</v>
      </c>
      <c r="G71" s="21">
        <v>83</v>
      </c>
      <c r="I71" s="5">
        <v>27</v>
      </c>
      <c r="J71" s="5"/>
      <c r="K71" s="12" t="s">
        <v>215</v>
      </c>
      <c r="T71" s="21" t="s">
        <v>216</v>
      </c>
      <c r="U71" s="21" t="s">
        <v>217</v>
      </c>
      <c r="V71" t="s">
        <v>218</v>
      </c>
    </row>
    <row r="72" spans="1:22">
      <c r="D72" s="19"/>
      <c r="E72" s="21"/>
      <c r="F72" s="21"/>
      <c r="G72" s="21"/>
      <c r="I72" s="5"/>
      <c r="J72" s="5"/>
    </row>
    <row r="73" spans="1:22">
      <c r="D73" s="19"/>
      <c r="E73" s="21"/>
      <c r="F73" s="21"/>
      <c r="G73" s="21"/>
      <c r="I73" s="5"/>
      <c r="J73" s="5"/>
    </row>
    <row r="74" spans="1:22">
      <c r="D74" s="19"/>
      <c r="E74" s="21"/>
      <c r="F74" s="21"/>
      <c r="G74" s="21"/>
      <c r="I74" s="5"/>
      <c r="J74" s="5"/>
    </row>
    <row r="75" spans="1:22">
      <c r="D75" s="19"/>
      <c r="E75" s="21"/>
      <c r="I75" s="5"/>
      <c r="J75" s="5"/>
    </row>
    <row r="76" spans="1:22">
      <c r="D76" s="19"/>
      <c r="E76" s="21"/>
      <c r="I76" s="5"/>
      <c r="J76" s="5"/>
    </row>
    <row r="77" spans="1:22">
      <c r="D77" s="19"/>
      <c r="E77" s="21"/>
      <c r="I77" s="5"/>
      <c r="J77" s="5"/>
    </row>
    <row r="78" spans="1:22">
      <c r="D78" s="19"/>
      <c r="E78" s="21"/>
      <c r="I78" s="5"/>
      <c r="J78" s="5"/>
    </row>
    <row r="79" spans="1:22">
      <c r="D79" s="19"/>
      <c r="E79" s="21"/>
      <c r="I79" s="5"/>
      <c r="J79" s="5"/>
    </row>
    <row r="80" spans="1:22">
      <c r="D80" s="19"/>
      <c r="E80" s="21"/>
      <c r="I80" s="5"/>
      <c r="J80" s="5"/>
    </row>
    <row r="81" spans="4:10">
      <c r="D81" s="19"/>
      <c r="E81" s="21"/>
      <c r="I81" s="5"/>
      <c r="J81" s="5"/>
    </row>
    <row r="82" spans="4:10">
      <c r="D82" s="19"/>
      <c r="E82" s="21"/>
      <c r="I82" s="5"/>
      <c r="J82" s="5"/>
    </row>
    <row r="83" spans="4:10">
      <c r="D83" s="19"/>
      <c r="E83" s="21"/>
      <c r="I83" s="5"/>
      <c r="J83" s="5"/>
    </row>
    <row r="84" spans="4:10">
      <c r="I84" s="5"/>
      <c r="J84" s="5"/>
    </row>
    <row r="85" spans="4:10">
      <c r="I85" s="5"/>
      <c r="J85" s="5"/>
    </row>
    <row r="86" spans="4:10">
      <c r="I86" s="5"/>
      <c r="J86" s="5"/>
    </row>
    <row r="87" spans="4:10">
      <c r="I87" s="5"/>
      <c r="J87" s="5"/>
    </row>
    <row r="88" spans="4:10">
      <c r="I88" s="5"/>
      <c r="J88" s="5"/>
    </row>
    <row r="89" spans="4:10">
      <c r="I89" s="5"/>
      <c r="J89" s="5"/>
    </row>
    <row r="90" spans="4:10">
      <c r="I90" s="5"/>
      <c r="J90" s="5"/>
    </row>
    <row r="91" spans="4:10">
      <c r="I91" s="5"/>
      <c r="J91" s="5"/>
    </row>
    <row r="92" spans="4:10">
      <c r="I92" s="5"/>
      <c r="J92" s="5"/>
    </row>
    <row r="93" spans="4:10">
      <c r="I93" s="5"/>
      <c r="J93" s="5"/>
    </row>
    <row r="94" spans="4:10">
      <c r="I94" s="5"/>
      <c r="J94" s="5"/>
    </row>
    <row r="95" spans="4:10">
      <c r="I95" s="5"/>
      <c r="J95" s="5"/>
    </row>
    <row r="96" spans="4:10">
      <c r="I96" s="5"/>
      <c r="J96" s="5"/>
    </row>
    <row r="97" spans="1:19">
      <c r="I97" s="5"/>
      <c r="J97" s="5"/>
    </row>
    <row r="98" spans="1:19">
      <c r="I98" s="5"/>
      <c r="J98" s="5"/>
    </row>
    <row r="99" spans="1:19">
      <c r="I99" s="5"/>
      <c r="J99" s="5"/>
    </row>
    <row r="100" spans="1:19">
      <c r="A100">
        <f>COUNT(A9:A99)</f>
        <v>40</v>
      </c>
      <c r="B100">
        <f>COUNT(B9:B99)</f>
        <v>37</v>
      </c>
      <c r="C100">
        <f>COUNT(C9:C99)</f>
        <v>26</v>
      </c>
      <c r="F100">
        <f>AVERAGE(F9:F99)</f>
        <v>90.378378378378372</v>
      </c>
      <c r="G100">
        <f>AVERAGE(G9:G99)</f>
        <v>89.675675675675677</v>
      </c>
      <c r="H100">
        <f>AVERAGE(H9:H99)</f>
        <v>75.65384615384616</v>
      </c>
      <c r="I100" s="5">
        <f>SUM(I6:I99)</f>
        <v>802.85</v>
      </c>
      <c r="J100" s="4">
        <f>SUM(J6:J99)</f>
        <v>0</v>
      </c>
      <c r="K100" s="14"/>
      <c r="P100" s="4">
        <f>SUM(Q9:Q18)</f>
        <v>160.9</v>
      </c>
      <c r="Q100" s="4">
        <f>(P100*0.096)-0.05</f>
        <v>15.3964</v>
      </c>
      <c r="S100">
        <f>SUM(S6:S99)</f>
        <v>0</v>
      </c>
    </row>
    <row r="101" spans="1:19" ht="18">
      <c r="A101" s="3" t="s">
        <v>219</v>
      </c>
      <c r="C101" s="11" t="s">
        <v>220</v>
      </c>
      <c r="D101" s="17">
        <v>3348641</v>
      </c>
    </row>
    <row r="102" spans="1:19">
      <c r="A102" t="s">
        <v>2</v>
      </c>
      <c r="D102" s="4">
        <v>191.9</v>
      </c>
      <c r="E102" t="s">
        <v>3</v>
      </c>
      <c r="F102" s="4">
        <f>TRUNC(D102*0.096,1)</f>
        <v>18.399999999999999</v>
      </c>
      <c r="H102" s="4">
        <f>P200</f>
        <v>217.1</v>
      </c>
    </row>
    <row r="103" spans="1:19">
      <c r="A103" t="s">
        <v>4</v>
      </c>
      <c r="D103" s="4">
        <v>217.1</v>
      </c>
      <c r="E103" t="s">
        <v>5</v>
      </c>
      <c r="F103" s="4">
        <f>TRUNC(D103*0.096,1)</f>
        <v>20.8</v>
      </c>
      <c r="L103" s="4"/>
    </row>
    <row r="104" spans="1:19">
      <c r="A104" s="1" t="s">
        <v>6</v>
      </c>
      <c r="B104" s="1" t="s">
        <v>7</v>
      </c>
      <c r="C104" s="1" t="s">
        <v>8</v>
      </c>
      <c r="D104" s="1" t="s">
        <v>9</v>
      </c>
      <c r="E104" s="1" t="s">
        <v>10</v>
      </c>
      <c r="F104" s="1" t="s">
        <v>11</v>
      </c>
      <c r="G104" s="1" t="s">
        <v>12</v>
      </c>
      <c r="H104" s="1" t="s">
        <v>8</v>
      </c>
      <c r="I104" s="1" t="s">
        <v>13</v>
      </c>
      <c r="J104" s="1" t="s">
        <v>14</v>
      </c>
      <c r="K104" s="13" t="s">
        <v>15</v>
      </c>
      <c r="L104" s="13" t="s">
        <v>11</v>
      </c>
      <c r="M104" s="1" t="s">
        <v>12</v>
      </c>
      <c r="N104" s="1" t="s">
        <v>16</v>
      </c>
      <c r="O104" s="1" t="s">
        <v>17</v>
      </c>
      <c r="P104" s="1" t="s">
        <v>18</v>
      </c>
      <c r="Q104" s="1" t="s">
        <v>19</v>
      </c>
      <c r="R104" s="1" t="s">
        <v>20</v>
      </c>
      <c r="S104" s="1" t="s">
        <v>21</v>
      </c>
    </row>
    <row r="106" spans="1:19">
      <c r="D106" s="2"/>
      <c r="E106" t="s">
        <v>22</v>
      </c>
      <c r="I106" s="5">
        <v>-12</v>
      </c>
      <c r="J106" s="5"/>
      <c r="L106" s="19"/>
      <c r="M106" s="21"/>
      <c r="N106" s="21"/>
      <c r="O106" s="21"/>
      <c r="P106" s="21"/>
      <c r="Q106" s="21"/>
      <c r="R106" s="21"/>
      <c r="S106" s="29"/>
    </row>
    <row r="107" spans="1:19">
      <c r="E107" t="s">
        <v>23</v>
      </c>
      <c r="I107" s="5">
        <v>-12</v>
      </c>
      <c r="J107" s="5"/>
      <c r="L107" s="9"/>
      <c r="S107" s="4"/>
    </row>
    <row r="108" spans="1:19">
      <c r="D108" s="2"/>
      <c r="E108" t="s">
        <v>24</v>
      </c>
      <c r="I108" s="5">
        <v>-15</v>
      </c>
      <c r="J108" s="5"/>
      <c r="L108" s="2"/>
      <c r="S108" s="4"/>
    </row>
    <row r="109" spans="1:19">
      <c r="D109" s="19" t="s">
        <v>221</v>
      </c>
      <c r="E109" s="21" t="s">
        <v>26</v>
      </c>
      <c r="F109" s="21"/>
      <c r="G109" s="21"/>
      <c r="H109" s="21"/>
      <c r="I109" s="5"/>
      <c r="J109" s="5"/>
      <c r="L109" s="33">
        <v>92</v>
      </c>
      <c r="M109" s="21">
        <v>92</v>
      </c>
      <c r="N109" s="21">
        <v>69.2</v>
      </c>
      <c r="O109" s="21">
        <v>129</v>
      </c>
      <c r="P109" s="30">
        <f t="shared" ref="P109:P149" si="3">ROUND(((M109-N109)*113/O109),1)</f>
        <v>20</v>
      </c>
      <c r="Q109" s="4">
        <v>19</v>
      </c>
    </row>
    <row r="110" spans="1:19">
      <c r="D110" s="19" t="s">
        <v>222</v>
      </c>
      <c r="E110" s="21" t="s">
        <v>34</v>
      </c>
      <c r="F110" s="21"/>
      <c r="G110" s="21"/>
      <c r="H110" s="21"/>
      <c r="I110" s="5"/>
      <c r="J110" s="5"/>
      <c r="K110" s="26"/>
      <c r="L110" s="33">
        <v>97</v>
      </c>
      <c r="M110" s="21">
        <v>97</v>
      </c>
      <c r="N110" s="21">
        <v>68.900000000000006</v>
      </c>
      <c r="O110" s="21">
        <v>120</v>
      </c>
      <c r="P110" s="30">
        <f t="shared" si="3"/>
        <v>26.5</v>
      </c>
      <c r="Q110" s="4">
        <v>19.100000000000001</v>
      </c>
    </row>
    <row r="111" spans="1:19">
      <c r="D111" s="19" t="s">
        <v>223</v>
      </c>
      <c r="E111" s="21" t="s">
        <v>28</v>
      </c>
      <c r="F111" s="21"/>
      <c r="G111" s="21"/>
      <c r="H111" s="21"/>
      <c r="I111" s="5"/>
      <c r="J111" s="5"/>
      <c r="L111" s="33">
        <v>104</v>
      </c>
      <c r="M111" s="21">
        <v>100</v>
      </c>
      <c r="N111" s="21">
        <v>69.3</v>
      </c>
      <c r="O111" s="21">
        <v>123</v>
      </c>
      <c r="P111" s="30">
        <f t="shared" si="3"/>
        <v>28.2</v>
      </c>
      <c r="Q111" s="4">
        <v>20.2</v>
      </c>
    </row>
    <row r="112" spans="1:19">
      <c r="D112" s="19" t="s">
        <v>224</v>
      </c>
      <c r="E112" s="21" t="s">
        <v>225</v>
      </c>
      <c r="F112" s="21"/>
      <c r="G112" s="21"/>
      <c r="H112" s="21"/>
      <c r="I112" s="5"/>
      <c r="J112" s="5"/>
      <c r="L112" s="33">
        <v>91</v>
      </c>
      <c r="M112" s="21">
        <v>90</v>
      </c>
      <c r="N112" s="21">
        <v>69</v>
      </c>
      <c r="O112" s="21">
        <v>125</v>
      </c>
      <c r="P112" s="30">
        <f t="shared" si="3"/>
        <v>19</v>
      </c>
      <c r="Q112" s="4">
        <v>20.8</v>
      </c>
    </row>
    <row r="113" spans="4:18">
      <c r="D113" s="19" t="s">
        <v>226</v>
      </c>
      <c r="E113" s="21" t="s">
        <v>225</v>
      </c>
      <c r="F113" s="21"/>
      <c r="G113" s="21"/>
      <c r="H113" s="21"/>
      <c r="I113" s="5"/>
      <c r="J113" s="4"/>
      <c r="K113" s="44"/>
      <c r="L113" s="33">
        <v>90</v>
      </c>
      <c r="M113" s="21">
        <v>90</v>
      </c>
      <c r="N113" s="21">
        <v>69</v>
      </c>
      <c r="O113" s="21">
        <v>125</v>
      </c>
      <c r="P113" s="30">
        <f t="shared" si="3"/>
        <v>19</v>
      </c>
      <c r="Q113" s="4">
        <v>21.1</v>
      </c>
    </row>
    <row r="114" spans="4:18">
      <c r="D114" s="19" t="s">
        <v>33</v>
      </c>
      <c r="E114" s="21" t="s">
        <v>34</v>
      </c>
      <c r="F114" s="21"/>
      <c r="G114" s="21"/>
      <c r="H114" s="21"/>
      <c r="I114" s="5"/>
      <c r="J114" s="5"/>
      <c r="L114" s="33">
        <v>90</v>
      </c>
      <c r="M114" s="21">
        <v>90</v>
      </c>
      <c r="N114" s="21">
        <v>68.900000000000006</v>
      </c>
      <c r="O114" s="21">
        <v>120</v>
      </c>
      <c r="P114" s="30">
        <f t="shared" si="3"/>
        <v>19.899999999999999</v>
      </c>
      <c r="Q114" s="4">
        <v>21.9</v>
      </c>
    </row>
    <row r="115" spans="4:18">
      <c r="D115" s="19" t="s">
        <v>227</v>
      </c>
      <c r="E115" s="21" t="s">
        <v>225</v>
      </c>
      <c r="F115" s="21"/>
      <c r="G115" s="21"/>
      <c r="H115" s="21"/>
      <c r="I115" s="5"/>
      <c r="J115" s="5"/>
      <c r="L115" s="33">
        <v>90</v>
      </c>
      <c r="M115" s="21">
        <v>90</v>
      </c>
      <c r="N115" s="21">
        <v>71.599999999999994</v>
      </c>
      <c r="O115" s="21">
        <v>130</v>
      </c>
      <c r="P115" s="30">
        <f t="shared" si="3"/>
        <v>16</v>
      </c>
      <c r="Q115" s="4">
        <v>22.6</v>
      </c>
    </row>
    <row r="116" spans="4:18">
      <c r="D116" s="19" t="s">
        <v>39</v>
      </c>
      <c r="E116" s="21" t="s">
        <v>30</v>
      </c>
      <c r="F116" s="21"/>
      <c r="G116" s="21"/>
      <c r="H116" s="21"/>
      <c r="I116" s="5"/>
      <c r="J116" s="4"/>
      <c r="K116" s="26"/>
      <c r="L116" s="33">
        <v>88</v>
      </c>
      <c r="M116" s="21">
        <v>88</v>
      </c>
      <c r="N116" s="21">
        <v>70.2</v>
      </c>
      <c r="O116" s="21">
        <v>128</v>
      </c>
      <c r="P116" s="30">
        <f t="shared" si="3"/>
        <v>15.7</v>
      </c>
      <c r="Q116" s="4">
        <v>23.5</v>
      </c>
      <c r="R116" s="4"/>
    </row>
    <row r="117" spans="4:18">
      <c r="D117" s="19" t="s">
        <v>228</v>
      </c>
      <c r="E117" s="21" t="s">
        <v>28</v>
      </c>
      <c r="F117" s="21"/>
      <c r="G117" s="21"/>
      <c r="H117" s="21"/>
      <c r="I117" s="5"/>
      <c r="J117" s="5"/>
      <c r="L117" s="33">
        <v>93</v>
      </c>
      <c r="M117" s="21">
        <v>93</v>
      </c>
      <c r="N117" s="21">
        <v>69.3</v>
      </c>
      <c r="O117" s="21">
        <v>123</v>
      </c>
      <c r="P117" s="30">
        <f t="shared" si="3"/>
        <v>21.8</v>
      </c>
      <c r="Q117" s="4">
        <v>23.6</v>
      </c>
    </row>
    <row r="118" spans="4:18">
      <c r="D118" s="19" t="s">
        <v>229</v>
      </c>
      <c r="E118" s="21" t="s">
        <v>34</v>
      </c>
      <c r="F118" s="21"/>
      <c r="G118" s="21"/>
      <c r="H118" s="21"/>
      <c r="I118" s="5"/>
      <c r="J118" s="5"/>
      <c r="L118" s="33">
        <v>87</v>
      </c>
      <c r="M118" s="21">
        <v>87</v>
      </c>
      <c r="N118" s="21">
        <v>68.900000000000006</v>
      </c>
      <c r="O118" s="21">
        <v>120</v>
      </c>
      <c r="P118" s="30">
        <f t="shared" si="3"/>
        <v>17</v>
      </c>
      <c r="Q118" s="4">
        <v>25.3</v>
      </c>
    </row>
    <row r="119" spans="4:18">
      <c r="D119" s="19" t="s">
        <v>230</v>
      </c>
      <c r="E119" s="21" t="s">
        <v>231</v>
      </c>
      <c r="F119" s="21"/>
      <c r="G119" s="21"/>
      <c r="H119" s="21"/>
      <c r="I119" s="5"/>
      <c r="J119" s="5"/>
      <c r="L119" s="33">
        <v>104</v>
      </c>
      <c r="M119" s="21">
        <v>102</v>
      </c>
      <c r="N119" s="21">
        <v>71.3</v>
      </c>
      <c r="O119" s="21">
        <v>124</v>
      </c>
      <c r="P119" s="30">
        <f t="shared" si="3"/>
        <v>28</v>
      </c>
      <c r="Q119" s="4">
        <v>26.1</v>
      </c>
    </row>
    <row r="120" spans="4:18">
      <c r="D120" s="19" t="s">
        <v>41</v>
      </c>
      <c r="E120" s="21" t="s">
        <v>42</v>
      </c>
      <c r="F120" s="21"/>
      <c r="G120" s="21"/>
      <c r="H120" s="21"/>
      <c r="I120" s="5"/>
      <c r="J120" s="5"/>
      <c r="L120" s="33">
        <v>97</v>
      </c>
      <c r="M120" s="21">
        <v>95</v>
      </c>
      <c r="N120" s="21">
        <v>70</v>
      </c>
      <c r="O120" s="21">
        <v>123</v>
      </c>
      <c r="P120" s="30">
        <f t="shared" si="3"/>
        <v>23</v>
      </c>
      <c r="Q120" s="4">
        <v>26.3</v>
      </c>
    </row>
    <row r="121" spans="4:18">
      <c r="D121" s="19" t="s">
        <v>232</v>
      </c>
      <c r="E121" s="21" t="s">
        <v>225</v>
      </c>
      <c r="F121" s="21"/>
      <c r="G121" s="21"/>
      <c r="H121" s="21"/>
      <c r="I121" s="5"/>
      <c r="J121" s="5"/>
      <c r="L121" s="17">
        <v>101</v>
      </c>
      <c r="M121" s="21">
        <v>101</v>
      </c>
      <c r="N121" s="21">
        <v>71.599999999999994</v>
      </c>
      <c r="O121" s="21">
        <v>130</v>
      </c>
      <c r="P121" s="30">
        <f t="shared" si="3"/>
        <v>25.6</v>
      </c>
      <c r="Q121" s="4">
        <v>28</v>
      </c>
    </row>
    <row r="122" spans="4:18">
      <c r="D122" s="19" t="s">
        <v>233</v>
      </c>
      <c r="E122" s="21" t="s">
        <v>225</v>
      </c>
      <c r="F122" s="21"/>
      <c r="G122" s="21"/>
      <c r="H122" s="21"/>
      <c r="I122" s="5"/>
      <c r="J122" s="5"/>
      <c r="L122" s="31">
        <v>104</v>
      </c>
      <c r="M122" s="21">
        <v>100</v>
      </c>
      <c r="N122" s="21">
        <v>71.599999999999994</v>
      </c>
      <c r="O122" s="21">
        <v>130</v>
      </c>
      <c r="P122" s="30">
        <f t="shared" si="3"/>
        <v>24.7</v>
      </c>
      <c r="Q122" s="4">
        <v>29.2</v>
      </c>
    </row>
    <row r="123" spans="4:18">
      <c r="D123" s="19" t="s">
        <v>234</v>
      </c>
      <c r="E123" s="21" t="s">
        <v>154</v>
      </c>
      <c r="F123" s="21"/>
      <c r="G123" s="21"/>
      <c r="H123" s="21"/>
      <c r="I123" s="5"/>
      <c r="J123" s="5"/>
      <c r="K123" s="26"/>
      <c r="L123" s="31">
        <v>96</v>
      </c>
      <c r="M123" s="21">
        <v>95</v>
      </c>
      <c r="N123" s="21">
        <v>70.7</v>
      </c>
      <c r="O123" s="21">
        <v>134</v>
      </c>
      <c r="P123" s="4">
        <f t="shared" si="3"/>
        <v>20.5</v>
      </c>
      <c r="Q123" s="4">
        <v>31.6</v>
      </c>
    </row>
    <row r="124" spans="4:18">
      <c r="D124" s="19" t="s">
        <v>49</v>
      </c>
      <c r="E124" s="21" t="s">
        <v>50</v>
      </c>
      <c r="F124" s="21"/>
      <c r="G124" s="21"/>
      <c r="H124" s="21"/>
      <c r="I124" s="5"/>
      <c r="J124" s="5"/>
      <c r="L124" s="31">
        <v>98</v>
      </c>
      <c r="M124" s="21">
        <v>97</v>
      </c>
      <c r="N124" s="21">
        <v>69.8</v>
      </c>
      <c r="O124" s="21">
        <v>127</v>
      </c>
      <c r="P124" s="4">
        <f t="shared" si="3"/>
        <v>24.2</v>
      </c>
      <c r="Q124" s="29">
        <v>31.7</v>
      </c>
    </row>
    <row r="125" spans="4:18">
      <c r="D125" s="19" t="s">
        <v>51</v>
      </c>
      <c r="E125" s="21" t="s">
        <v>52</v>
      </c>
      <c r="F125" s="21"/>
      <c r="G125" s="21"/>
      <c r="H125" s="21"/>
      <c r="I125" s="5"/>
      <c r="J125" s="5"/>
      <c r="L125" s="31">
        <v>114</v>
      </c>
      <c r="M125" s="21">
        <v>111</v>
      </c>
      <c r="N125" s="21">
        <v>70.8</v>
      </c>
      <c r="O125" s="21">
        <v>130</v>
      </c>
      <c r="P125" s="4">
        <f t="shared" si="3"/>
        <v>34.9</v>
      </c>
      <c r="Q125" s="4">
        <v>33.4</v>
      </c>
    </row>
    <row r="126" spans="4:18">
      <c r="D126" s="19" t="s">
        <v>53</v>
      </c>
      <c r="E126" s="21" t="s">
        <v>54</v>
      </c>
      <c r="F126" s="21"/>
      <c r="G126" s="21"/>
      <c r="H126" s="21"/>
      <c r="I126" s="5"/>
      <c r="J126" s="5"/>
      <c r="L126" s="31">
        <v>100</v>
      </c>
      <c r="M126" s="21">
        <v>98</v>
      </c>
      <c r="N126" s="21">
        <v>70.900000000000006</v>
      </c>
      <c r="O126" s="21">
        <v>128</v>
      </c>
      <c r="P126" s="4">
        <f t="shared" si="3"/>
        <v>23.9</v>
      </c>
      <c r="Q126" s="4">
        <v>33.4</v>
      </c>
    </row>
    <row r="127" spans="4:18">
      <c r="D127" s="19" t="s">
        <v>55</v>
      </c>
      <c r="E127" s="21" t="s">
        <v>52</v>
      </c>
      <c r="F127" s="21"/>
      <c r="G127" s="21"/>
      <c r="H127" s="21"/>
      <c r="I127" s="5"/>
      <c r="J127" s="5"/>
      <c r="L127" s="31">
        <v>103</v>
      </c>
      <c r="M127" s="21">
        <v>103</v>
      </c>
      <c r="N127">
        <v>70.8</v>
      </c>
      <c r="O127">
        <v>130</v>
      </c>
      <c r="P127" s="4">
        <f t="shared" si="3"/>
        <v>28</v>
      </c>
      <c r="Q127" s="4">
        <v>36.4</v>
      </c>
    </row>
    <row r="128" spans="4:18">
      <c r="D128" s="19" t="s">
        <v>235</v>
      </c>
      <c r="E128" s="21" t="s">
        <v>236</v>
      </c>
      <c r="F128" s="21"/>
      <c r="G128" s="21"/>
      <c r="H128" s="21"/>
      <c r="I128" s="5"/>
      <c r="J128" s="5"/>
      <c r="L128" s="31">
        <v>97</v>
      </c>
      <c r="M128">
        <v>96</v>
      </c>
      <c r="N128">
        <v>70</v>
      </c>
      <c r="O128">
        <v>122</v>
      </c>
      <c r="P128" s="4">
        <f t="shared" si="3"/>
        <v>24.1</v>
      </c>
      <c r="Q128" s="4">
        <v>38.299999999999997</v>
      </c>
    </row>
    <row r="129" spans="1:22">
      <c r="A129">
        <v>1</v>
      </c>
      <c r="B129">
        <v>1</v>
      </c>
      <c r="C129">
        <v>1</v>
      </c>
      <c r="D129" s="19" t="s">
        <v>237</v>
      </c>
      <c r="E129" s="21" t="s">
        <v>238</v>
      </c>
      <c r="F129" s="21">
        <v>106</v>
      </c>
      <c r="G129" s="21">
        <v>103</v>
      </c>
      <c r="H129" s="21">
        <v>85</v>
      </c>
      <c r="I129" s="5">
        <v>-13</v>
      </c>
      <c r="J129" s="5"/>
      <c r="L129" s="31">
        <v>106</v>
      </c>
      <c r="M129">
        <v>103</v>
      </c>
      <c r="N129">
        <v>69.2</v>
      </c>
      <c r="O129">
        <v>131</v>
      </c>
      <c r="P129" s="4">
        <f t="shared" si="3"/>
        <v>29.2</v>
      </c>
      <c r="Q129" s="4"/>
      <c r="R129" s="21"/>
      <c r="S129" s="4"/>
      <c r="T129" t="s">
        <v>71</v>
      </c>
      <c r="U129" t="s">
        <v>62</v>
      </c>
    </row>
    <row r="130" spans="1:22">
      <c r="A130">
        <v>2</v>
      </c>
      <c r="B130">
        <v>2</v>
      </c>
      <c r="C130">
        <v>2</v>
      </c>
      <c r="D130" s="19" t="s">
        <v>239</v>
      </c>
      <c r="E130" s="21" t="s">
        <v>30</v>
      </c>
      <c r="F130" s="21">
        <v>98</v>
      </c>
      <c r="G130" s="21">
        <v>95</v>
      </c>
      <c r="H130" s="21">
        <v>77</v>
      </c>
      <c r="I130" s="5">
        <v>-7.25</v>
      </c>
      <c r="J130" s="5"/>
      <c r="K130" s="26"/>
      <c r="L130" s="31">
        <v>98</v>
      </c>
      <c r="M130">
        <v>95</v>
      </c>
      <c r="N130">
        <v>70.2</v>
      </c>
      <c r="O130">
        <v>128</v>
      </c>
      <c r="P130" s="4">
        <f t="shared" si="3"/>
        <v>21.9</v>
      </c>
      <c r="Q130" s="4"/>
      <c r="R130" s="21"/>
      <c r="S130" s="4"/>
      <c r="T130" t="s">
        <v>165</v>
      </c>
      <c r="U130" t="s">
        <v>74</v>
      </c>
      <c r="V130" t="s">
        <v>76</v>
      </c>
    </row>
    <row r="131" spans="1:22">
      <c r="A131">
        <v>3</v>
      </c>
      <c r="B131">
        <v>3</v>
      </c>
      <c r="C131">
        <v>3</v>
      </c>
      <c r="D131" s="19" t="s">
        <v>240</v>
      </c>
      <c r="E131" s="21" t="s">
        <v>241</v>
      </c>
      <c r="F131" s="21">
        <v>92</v>
      </c>
      <c r="G131" s="21">
        <v>91</v>
      </c>
      <c r="H131" s="21">
        <v>73</v>
      </c>
      <c r="I131" s="5">
        <v>-5</v>
      </c>
      <c r="J131" s="5"/>
      <c r="L131" s="31">
        <v>92</v>
      </c>
      <c r="M131">
        <v>91</v>
      </c>
      <c r="N131">
        <v>68</v>
      </c>
      <c r="O131">
        <v>115</v>
      </c>
      <c r="P131" s="4">
        <f t="shared" si="3"/>
        <v>22.6</v>
      </c>
      <c r="Q131" s="4"/>
      <c r="R131" s="21"/>
      <c r="S131" s="4"/>
      <c r="T131" t="s">
        <v>194</v>
      </c>
      <c r="U131" t="s">
        <v>68</v>
      </c>
    </row>
    <row r="132" spans="1:22">
      <c r="A132">
        <v>4</v>
      </c>
      <c r="B132">
        <v>4</v>
      </c>
      <c r="C132">
        <v>4</v>
      </c>
      <c r="D132" s="19" t="s">
        <v>87</v>
      </c>
      <c r="E132" s="21" t="s">
        <v>42</v>
      </c>
      <c r="F132" s="21">
        <v>95</v>
      </c>
      <c r="G132" s="21">
        <v>92</v>
      </c>
      <c r="H132" s="21">
        <v>75</v>
      </c>
      <c r="I132" s="5">
        <v>-21.35</v>
      </c>
      <c r="J132" s="4"/>
      <c r="L132" s="33">
        <v>95</v>
      </c>
      <c r="M132" s="21">
        <v>92</v>
      </c>
      <c r="N132" s="21">
        <v>70</v>
      </c>
      <c r="O132" s="21">
        <v>123</v>
      </c>
      <c r="P132" s="30">
        <f t="shared" si="3"/>
        <v>20.2</v>
      </c>
      <c r="Q132" s="4"/>
      <c r="R132" s="21"/>
      <c r="S132" s="4"/>
      <c r="T132" t="s">
        <v>103</v>
      </c>
      <c r="U132" t="s">
        <v>113</v>
      </c>
      <c r="V132" t="s">
        <v>105</v>
      </c>
    </row>
    <row r="133" spans="1:22">
      <c r="A133">
        <v>5</v>
      </c>
      <c r="B133">
        <v>5</v>
      </c>
      <c r="C133">
        <v>5</v>
      </c>
      <c r="D133" s="19" t="s">
        <v>242</v>
      </c>
      <c r="E133" s="21" t="s">
        <v>26</v>
      </c>
      <c r="F133" s="21">
        <v>99</v>
      </c>
      <c r="G133" s="21">
        <v>99</v>
      </c>
      <c r="H133" s="21">
        <v>78</v>
      </c>
      <c r="I133" s="5">
        <v>-21</v>
      </c>
      <c r="J133" s="4"/>
      <c r="K133" s="12" t="s">
        <v>243</v>
      </c>
      <c r="L133" s="33">
        <v>99</v>
      </c>
      <c r="M133" s="21">
        <v>99</v>
      </c>
      <c r="N133" s="21">
        <v>69.2</v>
      </c>
      <c r="O133" s="21">
        <v>129</v>
      </c>
      <c r="P133" s="30">
        <f t="shared" si="3"/>
        <v>26.1</v>
      </c>
      <c r="Q133" s="21"/>
      <c r="R133" s="21"/>
      <c r="S133" s="4"/>
      <c r="T133" t="s">
        <v>124</v>
      </c>
      <c r="U133" t="s">
        <v>66</v>
      </c>
    </row>
    <row r="134" spans="1:22">
      <c r="A134">
        <v>6</v>
      </c>
      <c r="B134">
        <v>6</v>
      </c>
      <c r="C134">
        <v>6</v>
      </c>
      <c r="D134" s="19" t="s">
        <v>244</v>
      </c>
      <c r="E134" s="21" t="s">
        <v>241</v>
      </c>
      <c r="F134" s="21">
        <v>106</v>
      </c>
      <c r="G134" s="21">
        <v>102</v>
      </c>
      <c r="H134" s="21">
        <v>87</v>
      </c>
      <c r="I134" s="5">
        <v>-22</v>
      </c>
      <c r="J134" s="4"/>
      <c r="K134" s="26"/>
      <c r="L134" s="32">
        <v>106</v>
      </c>
      <c r="M134" s="21">
        <v>102</v>
      </c>
      <c r="N134" s="21">
        <v>68</v>
      </c>
      <c r="O134" s="21">
        <v>115</v>
      </c>
      <c r="P134" s="30">
        <f t="shared" si="3"/>
        <v>33.4</v>
      </c>
      <c r="Q134" s="21"/>
      <c r="R134" s="21"/>
      <c r="S134" s="4"/>
      <c r="T134" t="s">
        <v>245</v>
      </c>
      <c r="U134" t="s">
        <v>207</v>
      </c>
      <c r="V134" t="s">
        <v>58</v>
      </c>
    </row>
    <row r="135" spans="1:22">
      <c r="A135">
        <v>7</v>
      </c>
      <c r="B135">
        <v>7</v>
      </c>
      <c r="C135">
        <v>7</v>
      </c>
      <c r="D135" s="19" t="s">
        <v>99</v>
      </c>
      <c r="E135" s="21" t="s">
        <v>30</v>
      </c>
      <c r="F135" s="21">
        <v>109</v>
      </c>
      <c r="G135" s="21">
        <v>108</v>
      </c>
      <c r="H135" s="21">
        <v>87</v>
      </c>
      <c r="I135" s="5">
        <v>-15.7</v>
      </c>
      <c r="J135" s="5"/>
      <c r="L135" s="31">
        <v>109</v>
      </c>
      <c r="M135" s="21">
        <v>108</v>
      </c>
      <c r="N135" s="21">
        <v>70.2</v>
      </c>
      <c r="O135" s="21">
        <v>128</v>
      </c>
      <c r="P135" s="30">
        <f t="shared" si="3"/>
        <v>33.4</v>
      </c>
      <c r="Q135" s="21"/>
      <c r="R135" s="21"/>
      <c r="S135" s="4"/>
      <c r="T135" t="s">
        <v>246</v>
      </c>
      <c r="U135" t="s">
        <v>101</v>
      </c>
    </row>
    <row r="136" spans="1:22">
      <c r="A136">
        <v>8</v>
      </c>
      <c r="B136">
        <v>8</v>
      </c>
      <c r="C136">
        <v>8</v>
      </c>
      <c r="D136" s="19" t="s">
        <v>247</v>
      </c>
      <c r="E136" s="21" t="s">
        <v>231</v>
      </c>
      <c r="F136" s="21">
        <v>107</v>
      </c>
      <c r="G136" s="21">
        <v>106</v>
      </c>
      <c r="H136" s="21">
        <v>85</v>
      </c>
      <c r="I136" s="5">
        <v>-21</v>
      </c>
      <c r="J136" s="5"/>
      <c r="L136" s="33">
        <v>107</v>
      </c>
      <c r="M136" s="21">
        <v>106</v>
      </c>
      <c r="N136" s="21">
        <v>71.3</v>
      </c>
      <c r="O136" s="21">
        <v>124</v>
      </c>
      <c r="P136" s="30">
        <f t="shared" si="3"/>
        <v>31.6</v>
      </c>
      <c r="Q136" s="21"/>
      <c r="R136" s="21"/>
      <c r="S136" s="4"/>
      <c r="T136" t="s">
        <v>194</v>
      </c>
      <c r="U136" t="s">
        <v>120</v>
      </c>
      <c r="V136" t="s">
        <v>86</v>
      </c>
    </row>
    <row r="137" spans="1:22">
      <c r="A137">
        <v>9</v>
      </c>
      <c r="B137">
        <v>9</v>
      </c>
      <c r="C137">
        <v>9</v>
      </c>
      <c r="D137" s="19" t="s">
        <v>111</v>
      </c>
      <c r="E137" s="21" t="s">
        <v>34</v>
      </c>
      <c r="F137" s="21">
        <v>94</v>
      </c>
      <c r="G137" s="21">
        <v>94</v>
      </c>
      <c r="H137" s="21">
        <v>72</v>
      </c>
      <c r="I137" s="5">
        <v>-14.45</v>
      </c>
      <c r="J137" s="5"/>
      <c r="K137" s="12" t="s">
        <v>248</v>
      </c>
      <c r="L137" s="33">
        <v>94</v>
      </c>
      <c r="M137" s="21">
        <v>94</v>
      </c>
      <c r="N137" s="21">
        <v>68.900000000000006</v>
      </c>
      <c r="O137" s="21">
        <v>120</v>
      </c>
      <c r="P137" s="30">
        <f t="shared" si="3"/>
        <v>23.6</v>
      </c>
      <c r="Q137" s="21"/>
      <c r="R137" s="21"/>
      <c r="S137" s="4"/>
      <c r="T137" t="s">
        <v>151</v>
      </c>
      <c r="U137" t="s">
        <v>249</v>
      </c>
      <c r="V137" t="s">
        <v>75</v>
      </c>
    </row>
    <row r="138" spans="1:22">
      <c r="A138">
        <v>10</v>
      </c>
      <c r="B138">
        <v>10</v>
      </c>
      <c r="C138">
        <v>10</v>
      </c>
      <c r="D138" s="19" t="s">
        <v>116</v>
      </c>
      <c r="E138" s="21" t="s">
        <v>32</v>
      </c>
      <c r="F138" s="21">
        <v>95</v>
      </c>
      <c r="G138" s="21">
        <v>95</v>
      </c>
      <c r="H138" s="21">
        <v>71</v>
      </c>
      <c r="I138" s="5">
        <v>-10</v>
      </c>
      <c r="J138" s="5"/>
      <c r="K138" s="26"/>
      <c r="L138" s="33">
        <v>95</v>
      </c>
      <c r="M138" s="21">
        <v>95</v>
      </c>
      <c r="N138" s="21">
        <v>71.3</v>
      </c>
      <c r="O138" s="21">
        <v>127</v>
      </c>
      <c r="P138" s="30">
        <f t="shared" si="3"/>
        <v>21.1</v>
      </c>
      <c r="Q138" s="21"/>
      <c r="R138" s="21"/>
      <c r="S138" s="4"/>
      <c r="T138" t="s">
        <v>133</v>
      </c>
      <c r="U138" t="s">
        <v>82</v>
      </c>
      <c r="V138" t="s">
        <v>250</v>
      </c>
    </row>
    <row r="139" spans="1:22">
      <c r="A139">
        <v>11</v>
      </c>
      <c r="B139">
        <v>11</v>
      </c>
      <c r="C139">
        <v>11</v>
      </c>
      <c r="D139" s="19" t="s">
        <v>251</v>
      </c>
      <c r="E139" s="21" t="s">
        <v>252</v>
      </c>
      <c r="F139" s="21">
        <v>92</v>
      </c>
      <c r="G139" s="21">
        <v>92</v>
      </c>
      <c r="H139" s="21">
        <v>69</v>
      </c>
      <c r="I139" s="5">
        <v>3</v>
      </c>
      <c r="J139" s="5"/>
      <c r="K139" s="12" t="s">
        <v>215</v>
      </c>
      <c r="L139" s="33">
        <v>92</v>
      </c>
      <c r="M139" s="21">
        <v>92</v>
      </c>
      <c r="N139" s="21">
        <v>69</v>
      </c>
      <c r="O139" s="21">
        <v>125</v>
      </c>
      <c r="P139" s="30">
        <f t="shared" si="3"/>
        <v>20.8</v>
      </c>
      <c r="Q139" s="21"/>
      <c r="R139" s="21"/>
      <c r="S139" s="4"/>
      <c r="T139" t="s">
        <v>67</v>
      </c>
      <c r="U139" t="s">
        <v>76</v>
      </c>
      <c r="V139" t="s">
        <v>109</v>
      </c>
    </row>
    <row r="140" spans="1:22">
      <c r="A140">
        <v>12</v>
      </c>
      <c r="B140">
        <v>12</v>
      </c>
      <c r="C140">
        <v>12</v>
      </c>
      <c r="D140" s="19" t="s">
        <v>128</v>
      </c>
      <c r="E140" s="21" t="s">
        <v>26</v>
      </c>
      <c r="F140" s="21">
        <v>96</v>
      </c>
      <c r="G140" s="21">
        <v>96</v>
      </c>
      <c r="H140" s="21">
        <v>72</v>
      </c>
      <c r="I140" s="5">
        <v>-12</v>
      </c>
      <c r="J140" s="5"/>
      <c r="K140" s="12" t="s">
        <v>253</v>
      </c>
      <c r="L140" s="33">
        <v>96</v>
      </c>
      <c r="M140" s="21">
        <v>96</v>
      </c>
      <c r="N140" s="21">
        <v>69.2</v>
      </c>
      <c r="O140" s="21">
        <v>129</v>
      </c>
      <c r="P140" s="30">
        <f t="shared" si="3"/>
        <v>23.5</v>
      </c>
      <c r="Q140" s="21"/>
      <c r="R140" s="21"/>
      <c r="S140" s="4"/>
      <c r="T140" t="s">
        <v>254</v>
      </c>
      <c r="U140" t="s">
        <v>255</v>
      </c>
      <c r="V140" t="s">
        <v>108</v>
      </c>
    </row>
    <row r="141" spans="1:22">
      <c r="A141">
        <v>13</v>
      </c>
      <c r="B141">
        <v>13</v>
      </c>
      <c r="C141">
        <v>13</v>
      </c>
      <c r="D141" s="19" t="s">
        <v>256</v>
      </c>
      <c r="E141" s="21" t="s">
        <v>28</v>
      </c>
      <c r="F141" s="21">
        <v>90</v>
      </c>
      <c r="G141" s="21">
        <v>90</v>
      </c>
      <c r="H141" s="21">
        <v>67</v>
      </c>
      <c r="I141" s="5">
        <v>-15</v>
      </c>
      <c r="J141" s="4"/>
      <c r="K141" s="44"/>
      <c r="L141" s="33">
        <v>90</v>
      </c>
      <c r="M141" s="21">
        <v>90</v>
      </c>
      <c r="N141" s="21">
        <v>69.3</v>
      </c>
      <c r="O141" s="21">
        <v>123</v>
      </c>
      <c r="P141" s="30">
        <f t="shared" si="3"/>
        <v>19</v>
      </c>
      <c r="Q141" s="21"/>
      <c r="R141" s="21"/>
      <c r="S141" s="4"/>
      <c r="T141" t="s">
        <v>257</v>
      </c>
      <c r="U141" t="s">
        <v>125</v>
      </c>
    </row>
    <row r="142" spans="1:22">
      <c r="A142">
        <v>14</v>
      </c>
      <c r="B142">
        <v>14</v>
      </c>
      <c r="C142">
        <v>14</v>
      </c>
      <c r="D142" s="19" t="s">
        <v>258</v>
      </c>
      <c r="E142" s="21" t="s">
        <v>252</v>
      </c>
      <c r="F142" s="21">
        <v>97</v>
      </c>
      <c r="G142" s="21">
        <v>97</v>
      </c>
      <c r="H142" s="21">
        <v>74</v>
      </c>
      <c r="I142" s="5">
        <v>-17.2</v>
      </c>
      <c r="J142" s="5"/>
      <c r="L142" s="33">
        <v>97</v>
      </c>
      <c r="M142" s="21">
        <v>97</v>
      </c>
      <c r="N142" s="21">
        <v>69</v>
      </c>
      <c r="O142" s="21">
        <v>125</v>
      </c>
      <c r="P142" s="30">
        <f t="shared" si="3"/>
        <v>25.3</v>
      </c>
      <c r="Q142" s="21"/>
      <c r="R142" s="21"/>
      <c r="S142" s="4"/>
      <c r="T142" t="s">
        <v>259</v>
      </c>
      <c r="U142" t="s">
        <v>98</v>
      </c>
    </row>
    <row r="143" spans="1:22">
      <c r="A143">
        <v>15</v>
      </c>
      <c r="B143">
        <v>15</v>
      </c>
      <c r="C143">
        <v>15</v>
      </c>
      <c r="D143" s="19" t="s">
        <v>260</v>
      </c>
      <c r="E143" s="21" t="s">
        <v>26</v>
      </c>
      <c r="F143" s="21">
        <v>91</v>
      </c>
      <c r="G143" s="21">
        <v>91</v>
      </c>
      <c r="H143" s="21">
        <v>67</v>
      </c>
      <c r="I143" s="5">
        <v>10.5</v>
      </c>
      <c r="J143" s="5"/>
      <c r="K143" s="12" t="s">
        <v>261</v>
      </c>
      <c r="L143" s="33">
        <v>91</v>
      </c>
      <c r="M143" s="21">
        <v>91</v>
      </c>
      <c r="N143" s="21">
        <v>69.2</v>
      </c>
      <c r="O143" s="21">
        <v>129</v>
      </c>
      <c r="P143" s="30">
        <f t="shared" si="3"/>
        <v>19.100000000000001</v>
      </c>
      <c r="Q143" s="21"/>
      <c r="R143" s="21"/>
      <c r="S143" s="4"/>
      <c r="T143" t="s">
        <v>262</v>
      </c>
      <c r="U143" t="s">
        <v>209</v>
      </c>
      <c r="V143" t="s">
        <v>90</v>
      </c>
    </row>
    <row r="144" spans="1:22">
      <c r="A144">
        <v>16</v>
      </c>
      <c r="B144">
        <v>16</v>
      </c>
      <c r="C144">
        <v>16</v>
      </c>
      <c r="D144" s="19" t="s">
        <v>263</v>
      </c>
      <c r="E144" s="21" t="s">
        <v>54</v>
      </c>
      <c r="F144" s="21">
        <v>107</v>
      </c>
      <c r="G144" s="21">
        <v>103</v>
      </c>
      <c r="H144" s="21">
        <v>85</v>
      </c>
      <c r="I144" s="5">
        <v>-21</v>
      </c>
      <c r="J144" s="4"/>
      <c r="K144" s="26"/>
      <c r="L144" s="33">
        <v>107</v>
      </c>
      <c r="M144" s="21">
        <v>103</v>
      </c>
      <c r="N144" s="21">
        <v>68.8</v>
      </c>
      <c r="O144" s="21">
        <v>122</v>
      </c>
      <c r="P144" s="30">
        <f t="shared" si="3"/>
        <v>31.7</v>
      </c>
      <c r="Q144" s="21"/>
      <c r="R144" s="21"/>
      <c r="S144" s="4"/>
      <c r="T144" t="s">
        <v>81</v>
      </c>
      <c r="U144" t="s">
        <v>198</v>
      </c>
    </row>
    <row r="145" spans="1:22">
      <c r="A145">
        <v>17</v>
      </c>
      <c r="D145" s="19" t="s">
        <v>153</v>
      </c>
      <c r="E145" s="21" t="s">
        <v>154</v>
      </c>
      <c r="F145" s="21"/>
      <c r="G145" s="21"/>
      <c r="H145" s="21"/>
      <c r="I145" s="5">
        <v>19.5</v>
      </c>
      <c r="J145" s="5"/>
      <c r="K145" s="12" t="s">
        <v>79</v>
      </c>
      <c r="L145" s="33"/>
      <c r="M145" s="21"/>
      <c r="N145" s="21"/>
      <c r="O145" s="21"/>
      <c r="P145" s="30"/>
      <c r="Q145" s="21"/>
      <c r="R145" s="21"/>
      <c r="S145" s="4"/>
      <c r="T145" t="s">
        <v>264</v>
      </c>
      <c r="U145" t="s">
        <v>146</v>
      </c>
      <c r="V145" t="s">
        <v>115</v>
      </c>
    </row>
    <row r="146" spans="1:22">
      <c r="A146">
        <v>18</v>
      </c>
      <c r="B146">
        <v>17</v>
      </c>
      <c r="C146">
        <v>17</v>
      </c>
      <c r="D146" s="28" t="s">
        <v>157</v>
      </c>
      <c r="E146" s="21" t="s">
        <v>50</v>
      </c>
      <c r="F146" s="21">
        <v>108</v>
      </c>
      <c r="G146" s="21">
        <v>106</v>
      </c>
      <c r="H146" s="21">
        <v>86</v>
      </c>
      <c r="I146" s="5">
        <v>-20.7</v>
      </c>
      <c r="J146" s="5"/>
      <c r="L146" s="31">
        <v>108</v>
      </c>
      <c r="M146" s="21">
        <v>106</v>
      </c>
      <c r="N146" s="21">
        <v>68</v>
      </c>
      <c r="O146" s="21">
        <v>118</v>
      </c>
      <c r="P146" s="30">
        <f t="shared" si="3"/>
        <v>36.4</v>
      </c>
      <c r="R146" s="21"/>
      <c r="S146" s="4"/>
      <c r="T146" s="21" t="s">
        <v>265</v>
      </c>
      <c r="U146" s="21" t="s">
        <v>266</v>
      </c>
      <c r="V146" s="21" t="s">
        <v>135</v>
      </c>
    </row>
    <row r="147" spans="1:22">
      <c r="A147">
        <v>19</v>
      </c>
      <c r="B147">
        <v>18</v>
      </c>
      <c r="C147">
        <v>18</v>
      </c>
      <c r="D147" s="19" t="s">
        <v>164</v>
      </c>
      <c r="E147" s="21" t="s">
        <v>52</v>
      </c>
      <c r="F147" s="21">
        <v>105</v>
      </c>
      <c r="G147" s="21">
        <v>103</v>
      </c>
      <c r="H147" s="21">
        <v>81</v>
      </c>
      <c r="I147" s="5">
        <v>-8.4</v>
      </c>
      <c r="J147" s="5"/>
      <c r="K147" s="44"/>
      <c r="L147" s="31">
        <v>105</v>
      </c>
      <c r="M147" s="21">
        <v>103</v>
      </c>
      <c r="N147" s="21">
        <v>70.8</v>
      </c>
      <c r="O147" s="21">
        <v>130</v>
      </c>
      <c r="P147" s="30">
        <f t="shared" si="3"/>
        <v>28</v>
      </c>
      <c r="R147" s="21"/>
      <c r="S147" s="4"/>
      <c r="T147" s="21" t="s">
        <v>160</v>
      </c>
      <c r="U147" s="21" t="s">
        <v>267</v>
      </c>
    </row>
    <row r="148" spans="1:22">
      <c r="A148">
        <v>20</v>
      </c>
      <c r="B148">
        <v>19</v>
      </c>
      <c r="C148">
        <v>19</v>
      </c>
      <c r="D148" s="19" t="s">
        <v>168</v>
      </c>
      <c r="E148" s="21" t="s">
        <v>50</v>
      </c>
      <c r="F148" s="21">
        <v>114</v>
      </c>
      <c r="G148" s="21">
        <v>108</v>
      </c>
      <c r="H148" s="21">
        <v>92</v>
      </c>
      <c r="I148" s="5">
        <v>-23</v>
      </c>
      <c r="J148" s="5"/>
      <c r="K148" s="12" t="s">
        <v>268</v>
      </c>
      <c r="L148" s="21">
        <v>114</v>
      </c>
      <c r="M148" s="21">
        <v>108</v>
      </c>
      <c r="N148" s="21">
        <v>68</v>
      </c>
      <c r="O148" s="21">
        <v>118</v>
      </c>
      <c r="P148" s="30">
        <f t="shared" si="3"/>
        <v>38.299999999999997</v>
      </c>
      <c r="R148" s="21"/>
      <c r="S148" s="4"/>
      <c r="T148" s="21" t="s">
        <v>269</v>
      </c>
      <c r="U148" s="21" t="s">
        <v>117</v>
      </c>
      <c r="V148" s="21" t="s">
        <v>270</v>
      </c>
    </row>
    <row r="149" spans="1:22">
      <c r="A149">
        <v>21</v>
      </c>
      <c r="B149">
        <v>20</v>
      </c>
      <c r="C149">
        <v>20</v>
      </c>
      <c r="D149" s="19" t="s">
        <v>170</v>
      </c>
      <c r="E149" s="21" t="s">
        <v>52</v>
      </c>
      <c r="F149" s="21">
        <v>101</v>
      </c>
      <c r="G149" s="21">
        <v>101</v>
      </c>
      <c r="H149" s="21">
        <v>77</v>
      </c>
      <c r="I149" s="5">
        <v>-2.6</v>
      </c>
      <c r="J149" s="5"/>
      <c r="K149" s="44" t="s">
        <v>271</v>
      </c>
      <c r="L149" s="21">
        <v>101</v>
      </c>
      <c r="M149" s="21">
        <v>101</v>
      </c>
      <c r="N149" s="21">
        <v>70.8</v>
      </c>
      <c r="O149" s="21">
        <v>130</v>
      </c>
      <c r="P149" s="30">
        <f t="shared" si="3"/>
        <v>26.3</v>
      </c>
      <c r="R149" s="21"/>
      <c r="S149" s="4"/>
      <c r="T149" s="21" t="s">
        <v>272</v>
      </c>
      <c r="U149" s="21" t="s">
        <v>89</v>
      </c>
    </row>
    <row r="150" spans="1:22">
      <c r="D150" s="19" t="s">
        <v>170</v>
      </c>
      <c r="E150" s="21" t="s">
        <v>22</v>
      </c>
      <c r="F150" s="21"/>
      <c r="G150" s="21"/>
      <c r="H150" s="21"/>
      <c r="I150" s="5">
        <v>192</v>
      </c>
      <c r="J150" s="5"/>
      <c r="K150" s="26" t="s">
        <v>57</v>
      </c>
      <c r="L150" s="31"/>
      <c r="M150" s="21"/>
      <c r="N150" s="21"/>
      <c r="O150" s="21"/>
      <c r="P150" s="30"/>
    </row>
    <row r="151" spans="1:22">
      <c r="D151" s="19"/>
      <c r="E151" s="21"/>
      <c r="F151" s="21"/>
      <c r="G151" s="21"/>
      <c r="H151" s="21"/>
      <c r="I151" s="5"/>
      <c r="J151" s="5"/>
      <c r="K151" s="26"/>
      <c r="L151" s="31"/>
      <c r="M151" s="21"/>
      <c r="N151" s="21"/>
      <c r="O151" s="21"/>
      <c r="P151" s="4"/>
    </row>
    <row r="152" spans="1:22">
      <c r="D152" s="19"/>
      <c r="E152" s="21"/>
      <c r="F152" s="21"/>
      <c r="G152" s="21"/>
      <c r="H152" s="21"/>
      <c r="I152" s="5"/>
      <c r="J152" s="5"/>
      <c r="L152" s="31"/>
      <c r="M152" s="21"/>
      <c r="N152" s="21"/>
      <c r="O152" s="21"/>
      <c r="P152" s="4"/>
    </row>
    <row r="153" spans="1:22">
      <c r="D153" s="19"/>
      <c r="E153" s="21"/>
      <c r="F153" s="21"/>
      <c r="G153" s="21"/>
      <c r="H153" s="21"/>
      <c r="I153" s="5"/>
      <c r="J153" s="5"/>
      <c r="L153" s="31"/>
      <c r="M153" s="21"/>
      <c r="N153" s="21"/>
      <c r="O153" s="21"/>
      <c r="P153" s="4"/>
    </row>
    <row r="154" spans="1:22">
      <c r="D154" s="19"/>
      <c r="E154" s="21"/>
      <c r="F154" s="21"/>
      <c r="G154" s="21"/>
      <c r="H154" s="21"/>
      <c r="I154" s="5"/>
      <c r="J154" s="5"/>
      <c r="L154" s="31"/>
      <c r="M154" s="21"/>
      <c r="N154" s="21"/>
      <c r="O154" s="21"/>
      <c r="P154" s="4"/>
    </row>
    <row r="155" spans="1:22">
      <c r="D155" s="19"/>
      <c r="E155" s="21"/>
      <c r="F155" s="21"/>
      <c r="G155" s="21"/>
      <c r="H155" s="21"/>
      <c r="I155" s="5"/>
      <c r="J155" s="5"/>
      <c r="L155" s="31"/>
      <c r="M155" s="21"/>
      <c r="N155" s="21"/>
      <c r="O155" s="21"/>
      <c r="P155" s="4"/>
    </row>
    <row r="156" spans="1:22">
      <c r="D156" s="19"/>
      <c r="E156" s="21"/>
      <c r="F156" s="21"/>
      <c r="G156" s="21"/>
      <c r="H156" s="21"/>
      <c r="I156" s="5"/>
      <c r="J156" s="5"/>
      <c r="L156" s="31"/>
      <c r="M156" s="21"/>
      <c r="P156" s="4"/>
    </row>
    <row r="157" spans="1:22">
      <c r="D157" s="19"/>
      <c r="E157" s="21"/>
      <c r="F157" s="21"/>
      <c r="G157" s="21"/>
      <c r="I157" s="5"/>
      <c r="J157" s="5"/>
    </row>
    <row r="158" spans="1:22">
      <c r="D158" s="19"/>
      <c r="E158" s="21"/>
      <c r="F158" s="21"/>
      <c r="G158" s="21"/>
      <c r="I158" s="5"/>
      <c r="J158" s="5"/>
      <c r="K158" s="26"/>
    </row>
    <row r="159" spans="1:22">
      <c r="D159" s="19"/>
      <c r="E159" s="21"/>
      <c r="F159" s="21"/>
      <c r="G159" s="21"/>
      <c r="H159" s="21"/>
      <c r="I159" s="5"/>
      <c r="J159" s="5"/>
      <c r="L159" s="31"/>
      <c r="P159" s="4"/>
    </row>
    <row r="160" spans="1:22">
      <c r="D160" s="19"/>
      <c r="E160" s="21"/>
      <c r="F160" s="21"/>
      <c r="G160" s="21"/>
      <c r="I160" s="5"/>
      <c r="J160" s="5"/>
    </row>
    <row r="161" spans="9:10">
      <c r="I161" s="5"/>
      <c r="J161" s="5"/>
    </row>
    <row r="162" spans="9:10">
      <c r="I162" s="5"/>
      <c r="J162" s="5"/>
    </row>
    <row r="163" spans="9:10">
      <c r="I163" s="5"/>
      <c r="J163" s="5"/>
    </row>
    <row r="164" spans="9:10">
      <c r="I164" s="5"/>
      <c r="J164" s="5"/>
    </row>
    <row r="165" spans="9:10">
      <c r="I165" s="5"/>
      <c r="J165" s="5"/>
    </row>
    <row r="166" spans="9:10">
      <c r="I166" s="5"/>
      <c r="J166" s="5"/>
    </row>
    <row r="167" spans="9:10">
      <c r="I167" s="5"/>
      <c r="J167" s="5"/>
    </row>
    <row r="168" spans="9:10">
      <c r="I168" s="5"/>
      <c r="J168" s="5"/>
    </row>
    <row r="169" spans="9:10">
      <c r="I169" s="5"/>
      <c r="J169" s="5"/>
    </row>
    <row r="170" spans="9:10">
      <c r="I170" s="5"/>
      <c r="J170" s="5"/>
    </row>
    <row r="171" spans="9:10">
      <c r="I171" s="5"/>
      <c r="J171" s="5"/>
    </row>
    <row r="172" spans="9:10">
      <c r="I172" s="5"/>
      <c r="J172" s="5"/>
    </row>
    <row r="173" spans="9:10">
      <c r="I173" s="5"/>
      <c r="J173" s="5"/>
    </row>
    <row r="174" spans="9:10">
      <c r="I174" s="5"/>
      <c r="J174" s="5"/>
    </row>
    <row r="175" spans="9:10">
      <c r="I175" s="5"/>
      <c r="J175" s="5"/>
    </row>
    <row r="176" spans="9:10">
      <c r="I176" s="5"/>
      <c r="J176" s="5"/>
    </row>
    <row r="177" spans="9:10">
      <c r="I177" s="5"/>
      <c r="J177" s="5"/>
    </row>
    <row r="178" spans="9:10">
      <c r="I178" s="5"/>
      <c r="J178" s="5"/>
    </row>
    <row r="179" spans="9:10">
      <c r="I179" s="5"/>
      <c r="J179" s="5"/>
    </row>
    <row r="180" spans="9:10">
      <c r="I180" s="5"/>
      <c r="J180" s="5"/>
    </row>
    <row r="181" spans="9:10">
      <c r="I181" s="5"/>
      <c r="J181" s="5"/>
    </row>
    <row r="182" spans="9:10">
      <c r="I182" s="5"/>
      <c r="J182" s="5"/>
    </row>
    <row r="183" spans="9:10">
      <c r="I183" s="5"/>
      <c r="J183" s="5"/>
    </row>
    <row r="184" spans="9:10">
      <c r="I184" s="5"/>
      <c r="J184" s="5"/>
    </row>
    <row r="185" spans="9:10">
      <c r="I185" s="5"/>
      <c r="J185" s="5"/>
    </row>
    <row r="186" spans="9:10">
      <c r="I186" s="5"/>
      <c r="J186" s="5"/>
    </row>
    <row r="187" spans="9:10">
      <c r="I187" s="5"/>
      <c r="J187" s="5"/>
    </row>
    <row r="188" spans="9:10">
      <c r="I188" s="5"/>
      <c r="J188" s="5"/>
    </row>
    <row r="189" spans="9:10">
      <c r="I189" s="5"/>
      <c r="J189" s="5"/>
    </row>
    <row r="190" spans="9:10">
      <c r="I190" s="5"/>
      <c r="J190" s="5"/>
    </row>
    <row r="191" spans="9:10">
      <c r="I191" s="5"/>
      <c r="J191" s="5"/>
    </row>
    <row r="192" spans="9:10">
      <c r="I192" s="5"/>
      <c r="J192" s="5"/>
    </row>
    <row r="193" spans="1:19">
      <c r="I193" s="5"/>
      <c r="J193" s="5"/>
    </row>
    <row r="194" spans="1:19">
      <c r="I194" s="5"/>
      <c r="J194" s="5"/>
    </row>
    <row r="195" spans="1:19">
      <c r="I195" s="5"/>
      <c r="J195" s="5"/>
    </row>
    <row r="196" spans="1:19">
      <c r="I196" s="5"/>
      <c r="J196" s="5"/>
    </row>
    <row r="197" spans="1:19">
      <c r="I197" s="5"/>
      <c r="J197" s="5"/>
    </row>
    <row r="198" spans="1:19">
      <c r="I198" s="5"/>
      <c r="J198" s="5"/>
    </row>
    <row r="199" spans="1:19">
      <c r="I199" s="5"/>
      <c r="J199" s="5"/>
    </row>
    <row r="200" spans="1:19">
      <c r="A200">
        <f>COUNT(A109:A199)</f>
        <v>21</v>
      </c>
      <c r="B200">
        <f>COUNT(B109:B199)</f>
        <v>20</v>
      </c>
      <c r="C200">
        <f>COUNT(C109:C199)</f>
        <v>20</v>
      </c>
      <c r="F200">
        <f>AVERAGE(F109:F199)</f>
        <v>100.1</v>
      </c>
      <c r="G200">
        <f>AVERAGE(G109:G199)</f>
        <v>98.6</v>
      </c>
      <c r="H200">
        <f>AVERAGE(H109:H199)</f>
        <v>78</v>
      </c>
      <c r="I200" s="5">
        <f>SUM(I106:I199)</f>
        <v>-84.649999999999977</v>
      </c>
      <c r="J200" s="4">
        <f>SUM(J106:J199)</f>
        <v>0</v>
      </c>
      <c r="P200" s="4">
        <f>SUM(Q109:Q118)</f>
        <v>217.1</v>
      </c>
      <c r="Q200" s="4">
        <f>(P200*0.096)-0.05</f>
        <v>20.791599999999999</v>
      </c>
      <c r="S200">
        <f>SUM(S106:S199)</f>
        <v>0</v>
      </c>
    </row>
    <row r="201" spans="1:19" ht="18">
      <c r="A201" s="3" t="s">
        <v>273</v>
      </c>
      <c r="C201" s="11" t="s">
        <v>274</v>
      </c>
      <c r="D201">
        <v>5792674</v>
      </c>
    </row>
    <row r="202" spans="1:19">
      <c r="A202" t="s">
        <v>2</v>
      </c>
      <c r="D202" s="4">
        <v>152.6</v>
      </c>
      <c r="E202" t="s">
        <v>3</v>
      </c>
      <c r="F202" s="4">
        <f>TRUNC(D202*0.096,1)</f>
        <v>14.6</v>
      </c>
      <c r="H202" s="4">
        <f>P300</f>
        <v>159.1</v>
      </c>
      <c r="K202" s="14"/>
    </row>
    <row r="203" spans="1:19">
      <c r="A203" t="s">
        <v>4</v>
      </c>
      <c r="D203" s="4">
        <v>159.1</v>
      </c>
      <c r="E203" t="s">
        <v>5</v>
      </c>
      <c r="F203" s="4">
        <f>TRUNC(D203*0.096,1)</f>
        <v>15.2</v>
      </c>
    </row>
    <row r="204" spans="1:19">
      <c r="A204" s="1" t="s">
        <v>6</v>
      </c>
      <c r="B204" s="1" t="s">
        <v>7</v>
      </c>
      <c r="C204" s="1" t="s">
        <v>8</v>
      </c>
      <c r="D204" s="1" t="s">
        <v>9</v>
      </c>
      <c r="E204" s="1" t="s">
        <v>10</v>
      </c>
      <c r="F204" s="1" t="s">
        <v>11</v>
      </c>
      <c r="G204" s="1" t="s">
        <v>12</v>
      </c>
      <c r="H204" s="1" t="s">
        <v>8</v>
      </c>
      <c r="I204" s="1" t="s">
        <v>13</v>
      </c>
      <c r="J204" s="1" t="s">
        <v>14</v>
      </c>
      <c r="K204" s="13" t="s">
        <v>15</v>
      </c>
      <c r="L204" s="13" t="s">
        <v>11</v>
      </c>
      <c r="M204" s="1" t="s">
        <v>12</v>
      </c>
      <c r="N204" s="1" t="s">
        <v>16</v>
      </c>
      <c r="O204" s="1" t="s">
        <v>17</v>
      </c>
      <c r="P204" s="1" t="s">
        <v>18</v>
      </c>
      <c r="Q204" s="1" t="s">
        <v>19</v>
      </c>
    </row>
    <row r="206" spans="1:19">
      <c r="D206" s="2"/>
      <c r="E206" t="s">
        <v>22</v>
      </c>
      <c r="I206" s="5">
        <v>-12</v>
      </c>
      <c r="J206" s="5"/>
      <c r="K206" s="13"/>
    </row>
    <row r="207" spans="1:19">
      <c r="E207" t="s">
        <v>23</v>
      </c>
      <c r="I207" s="5">
        <v>-12</v>
      </c>
      <c r="J207" s="5"/>
    </row>
    <row r="208" spans="1:19">
      <c r="D208" s="2"/>
      <c r="E208" t="s">
        <v>24</v>
      </c>
      <c r="I208" s="5">
        <v>-15</v>
      </c>
      <c r="J208" s="5"/>
      <c r="L208" s="4"/>
    </row>
    <row r="209" spans="4:18">
      <c r="D209" s="19" t="s">
        <v>275</v>
      </c>
      <c r="E209" s="21" t="s">
        <v>276</v>
      </c>
      <c r="F209" s="21"/>
      <c r="G209" s="21"/>
      <c r="H209" s="21"/>
      <c r="I209" s="5"/>
      <c r="J209" s="5"/>
      <c r="K209" s="14"/>
      <c r="L209">
        <v>107</v>
      </c>
      <c r="M209">
        <v>105</v>
      </c>
      <c r="N209">
        <v>70.2</v>
      </c>
      <c r="O209">
        <v>125</v>
      </c>
      <c r="P209" s="30">
        <f t="shared" ref="P209:P228" si="4">ROUND(((M209-N209)*113/O209),1)</f>
        <v>31.5</v>
      </c>
      <c r="Q209" s="4">
        <v>13.1</v>
      </c>
      <c r="R209" t="s">
        <v>277</v>
      </c>
    </row>
    <row r="210" spans="4:18">
      <c r="D210" s="19" t="s">
        <v>278</v>
      </c>
      <c r="E210" s="21" t="s">
        <v>279</v>
      </c>
      <c r="F210" s="21"/>
      <c r="G210" s="21"/>
      <c r="H210" s="21"/>
      <c r="I210" s="5"/>
      <c r="J210" s="5"/>
      <c r="K210" s="14"/>
      <c r="L210">
        <v>86</v>
      </c>
      <c r="M210">
        <v>86</v>
      </c>
      <c r="N210">
        <v>70.900000000000006</v>
      </c>
      <c r="O210">
        <v>124</v>
      </c>
      <c r="P210" s="30">
        <f t="shared" si="4"/>
        <v>13.8</v>
      </c>
      <c r="Q210" s="4">
        <v>13.3</v>
      </c>
      <c r="R210" t="s">
        <v>277</v>
      </c>
    </row>
    <row r="211" spans="4:18">
      <c r="D211" s="19" t="s">
        <v>280</v>
      </c>
      <c r="E211" s="21" t="s">
        <v>26</v>
      </c>
      <c r="F211" s="21"/>
      <c r="G211" s="21"/>
      <c r="H211" s="21"/>
      <c r="I211" s="5"/>
      <c r="J211" s="5"/>
      <c r="K211" s="14"/>
      <c r="L211" s="19">
        <v>115</v>
      </c>
      <c r="M211" s="21">
        <v>101</v>
      </c>
      <c r="N211" s="21">
        <v>69.2</v>
      </c>
      <c r="O211" s="21">
        <v>126</v>
      </c>
      <c r="P211" s="30">
        <f t="shared" si="4"/>
        <v>28.5</v>
      </c>
      <c r="Q211" s="4">
        <v>13.8</v>
      </c>
      <c r="R211" t="s">
        <v>277</v>
      </c>
    </row>
    <row r="212" spans="4:18">
      <c r="D212" s="19" t="s">
        <v>281</v>
      </c>
      <c r="E212" s="21" t="s">
        <v>282</v>
      </c>
      <c r="F212" s="21"/>
      <c r="G212" s="21"/>
      <c r="H212" s="21"/>
      <c r="I212" s="5"/>
      <c r="J212" s="4"/>
      <c r="K212" s="14"/>
      <c r="L212" s="19">
        <v>85</v>
      </c>
      <c r="M212" s="21">
        <v>85</v>
      </c>
      <c r="N212" s="21">
        <v>70.900000000000006</v>
      </c>
      <c r="O212" s="21">
        <v>124</v>
      </c>
      <c r="P212" s="30">
        <f t="shared" si="4"/>
        <v>12.8</v>
      </c>
      <c r="Q212" s="4">
        <v>14.8</v>
      </c>
      <c r="R212" t="s">
        <v>277</v>
      </c>
    </row>
    <row r="213" spans="4:18">
      <c r="D213" s="19" t="s">
        <v>283</v>
      </c>
      <c r="E213" s="21" t="s">
        <v>26</v>
      </c>
      <c r="F213" s="21"/>
      <c r="G213" s="21"/>
      <c r="H213" s="21"/>
      <c r="I213" s="5"/>
      <c r="J213" s="5"/>
      <c r="K213" s="14"/>
      <c r="L213" s="19">
        <v>88</v>
      </c>
      <c r="M213" s="21">
        <v>88</v>
      </c>
      <c r="N213" s="21">
        <v>69</v>
      </c>
      <c r="O213" s="21">
        <v>126</v>
      </c>
      <c r="P213" s="30">
        <f t="shared" si="4"/>
        <v>17</v>
      </c>
      <c r="Q213" s="4">
        <v>15.6</v>
      </c>
      <c r="R213" t="s">
        <v>277</v>
      </c>
    </row>
    <row r="214" spans="4:18">
      <c r="D214" s="19" t="s">
        <v>284</v>
      </c>
      <c r="E214" s="21" t="s">
        <v>285</v>
      </c>
      <c r="F214" s="21"/>
      <c r="G214" s="21"/>
      <c r="H214" s="21"/>
      <c r="I214" s="5"/>
      <c r="J214" s="5"/>
      <c r="K214" s="14"/>
      <c r="L214" s="19">
        <v>96</v>
      </c>
      <c r="M214" s="21">
        <v>94</v>
      </c>
      <c r="N214" s="21">
        <v>69.099999999999994</v>
      </c>
      <c r="O214" s="21">
        <v>123</v>
      </c>
      <c r="P214" s="30">
        <f t="shared" si="4"/>
        <v>22.9</v>
      </c>
      <c r="Q214" s="4">
        <v>16.3</v>
      </c>
    </row>
    <row r="215" spans="4:18">
      <c r="D215" s="19" t="s">
        <v>286</v>
      </c>
      <c r="E215" s="21" t="s">
        <v>30</v>
      </c>
      <c r="F215" s="21"/>
      <c r="G215" s="21"/>
      <c r="H215" s="21"/>
      <c r="I215" s="5"/>
      <c r="J215" s="4"/>
      <c r="K215" s="27"/>
      <c r="L215" s="21">
        <v>98</v>
      </c>
      <c r="M215" s="21">
        <v>96</v>
      </c>
      <c r="N215" s="21">
        <v>70.2</v>
      </c>
      <c r="O215" s="21">
        <v>128</v>
      </c>
      <c r="P215" s="30">
        <f t="shared" si="4"/>
        <v>22.8</v>
      </c>
      <c r="Q215" s="29">
        <v>17</v>
      </c>
      <c r="R215" t="s">
        <v>277</v>
      </c>
    </row>
    <row r="216" spans="4:18">
      <c r="D216" s="19" t="s">
        <v>287</v>
      </c>
      <c r="E216" s="21" t="s">
        <v>34</v>
      </c>
      <c r="F216" s="21"/>
      <c r="G216" s="21"/>
      <c r="H216" s="21"/>
      <c r="I216" s="5"/>
      <c r="J216" s="5"/>
      <c r="K216" s="14"/>
      <c r="L216" s="21">
        <v>90</v>
      </c>
      <c r="M216" s="21">
        <v>90</v>
      </c>
      <c r="N216" s="21">
        <v>68.900000000000006</v>
      </c>
      <c r="O216" s="21">
        <v>120</v>
      </c>
      <c r="P216" s="30">
        <f t="shared" si="4"/>
        <v>19.899999999999999</v>
      </c>
      <c r="Q216" s="4">
        <v>18.2</v>
      </c>
      <c r="R216" t="s">
        <v>277</v>
      </c>
    </row>
    <row r="217" spans="4:18">
      <c r="D217" s="19" t="s">
        <v>221</v>
      </c>
      <c r="E217" s="21" t="s">
        <v>26</v>
      </c>
      <c r="F217" s="21"/>
      <c r="G217" s="21"/>
      <c r="H217" s="21"/>
      <c r="I217" s="5"/>
      <c r="J217" s="5"/>
      <c r="K217" s="14"/>
      <c r="L217" s="21">
        <v>87</v>
      </c>
      <c r="M217" s="21">
        <v>85</v>
      </c>
      <c r="N217" s="21">
        <v>69.2</v>
      </c>
      <c r="O217" s="21">
        <v>129</v>
      </c>
      <c r="P217" s="30">
        <f t="shared" si="4"/>
        <v>13.8</v>
      </c>
      <c r="Q217" s="4">
        <v>18.399999999999999</v>
      </c>
      <c r="R217" t="s">
        <v>277</v>
      </c>
    </row>
    <row r="218" spans="4:18">
      <c r="D218" s="19" t="s">
        <v>288</v>
      </c>
      <c r="E218" s="21" t="s">
        <v>225</v>
      </c>
      <c r="F218" s="21"/>
      <c r="G218" s="21"/>
      <c r="H218" s="21"/>
      <c r="I218" s="5"/>
      <c r="J218" s="5"/>
      <c r="K218" s="14"/>
      <c r="L218" s="21">
        <v>93</v>
      </c>
      <c r="M218" s="21">
        <v>87</v>
      </c>
      <c r="N218" s="21">
        <v>69</v>
      </c>
      <c r="O218" s="21">
        <v>125</v>
      </c>
      <c r="P218" s="30">
        <f t="shared" si="4"/>
        <v>16.3</v>
      </c>
      <c r="Q218" s="4">
        <v>18.600000000000001</v>
      </c>
      <c r="R218" s="4" t="s">
        <v>277</v>
      </c>
    </row>
    <row r="219" spans="4:18">
      <c r="D219" s="19" t="s">
        <v>289</v>
      </c>
      <c r="E219" s="21" t="s">
        <v>28</v>
      </c>
      <c r="F219" s="21"/>
      <c r="G219" s="21"/>
      <c r="H219" s="21"/>
      <c r="I219" s="5"/>
      <c r="J219" s="5"/>
      <c r="K219" s="14"/>
      <c r="L219" s="21">
        <v>95</v>
      </c>
      <c r="M219" s="21">
        <v>95</v>
      </c>
      <c r="N219" s="21">
        <v>69.3</v>
      </c>
      <c r="O219" s="21">
        <v>123</v>
      </c>
      <c r="P219" s="30">
        <f t="shared" si="4"/>
        <v>23.6</v>
      </c>
      <c r="Q219" s="4">
        <v>19.2</v>
      </c>
      <c r="R219" t="s">
        <v>277</v>
      </c>
    </row>
    <row r="220" spans="4:18">
      <c r="D220" s="19" t="s">
        <v>222</v>
      </c>
      <c r="E220" s="21" t="s">
        <v>34</v>
      </c>
      <c r="F220" s="21"/>
      <c r="G220" s="21"/>
      <c r="H220" s="21"/>
      <c r="I220" s="5"/>
      <c r="J220" s="5"/>
      <c r="K220" s="14"/>
      <c r="L220" s="21">
        <v>101</v>
      </c>
      <c r="M220" s="21">
        <v>99</v>
      </c>
      <c r="N220" s="21">
        <v>68.900000000000006</v>
      </c>
      <c r="O220" s="21">
        <v>120</v>
      </c>
      <c r="P220" s="30">
        <f t="shared" si="4"/>
        <v>28.3</v>
      </c>
      <c r="Q220" s="4">
        <v>19.3</v>
      </c>
    </row>
    <row r="221" spans="4:18">
      <c r="D221" s="19" t="s">
        <v>290</v>
      </c>
      <c r="E221" s="21" t="s">
        <v>42</v>
      </c>
      <c r="F221" s="21"/>
      <c r="G221" s="21"/>
      <c r="H221" s="21"/>
      <c r="I221" s="5"/>
      <c r="J221" s="5"/>
      <c r="K221" s="14"/>
      <c r="L221" s="21">
        <v>90</v>
      </c>
      <c r="M221" s="21">
        <v>90</v>
      </c>
      <c r="N221" s="21">
        <v>70</v>
      </c>
      <c r="O221" s="21">
        <v>123</v>
      </c>
      <c r="P221" s="30">
        <f t="shared" si="4"/>
        <v>18.399999999999999</v>
      </c>
      <c r="Q221" s="4">
        <v>19.899999999999999</v>
      </c>
    </row>
    <row r="222" spans="4:18">
      <c r="D222" s="19" t="s">
        <v>29</v>
      </c>
      <c r="E222" s="21" t="s">
        <v>30</v>
      </c>
      <c r="F222" s="21"/>
      <c r="G222" s="21"/>
      <c r="H222" s="21"/>
      <c r="I222" s="5"/>
      <c r="J222" s="4"/>
      <c r="K222" s="14"/>
      <c r="L222" s="21">
        <v>87</v>
      </c>
      <c r="M222" s="21">
        <v>85</v>
      </c>
      <c r="N222" s="21">
        <v>70.2</v>
      </c>
      <c r="O222" s="21">
        <v>128</v>
      </c>
      <c r="P222" s="30">
        <f t="shared" si="4"/>
        <v>13.1</v>
      </c>
      <c r="Q222" s="4">
        <v>20</v>
      </c>
    </row>
    <row r="223" spans="4:18">
      <c r="D223" s="19" t="s">
        <v>31</v>
      </c>
      <c r="E223" s="21" t="s">
        <v>32</v>
      </c>
      <c r="F223" s="21"/>
      <c r="G223" s="21"/>
      <c r="H223" s="21"/>
      <c r="I223" s="5"/>
      <c r="J223" s="5"/>
      <c r="K223" s="14"/>
      <c r="L223" s="21">
        <v>98</v>
      </c>
      <c r="M223" s="21">
        <v>93</v>
      </c>
      <c r="N223" s="21">
        <v>71.3</v>
      </c>
      <c r="O223" s="21">
        <v>127</v>
      </c>
      <c r="P223" s="30">
        <f t="shared" si="4"/>
        <v>19.3</v>
      </c>
      <c r="Q223" s="4">
        <v>20.8</v>
      </c>
    </row>
    <row r="224" spans="4:18">
      <c r="D224" s="19" t="s">
        <v>226</v>
      </c>
      <c r="E224" s="21" t="s">
        <v>225</v>
      </c>
      <c r="F224" s="21"/>
      <c r="G224" s="21"/>
      <c r="H224" s="21"/>
      <c r="I224" s="5"/>
      <c r="J224" s="5"/>
      <c r="K224" s="14"/>
      <c r="L224" s="21">
        <v>95</v>
      </c>
      <c r="M224" s="21">
        <v>92</v>
      </c>
      <c r="N224" s="21">
        <v>69</v>
      </c>
      <c r="O224" s="21">
        <v>125</v>
      </c>
      <c r="P224" s="30">
        <f t="shared" si="4"/>
        <v>20.8</v>
      </c>
      <c r="Q224" s="4">
        <v>22.1</v>
      </c>
    </row>
    <row r="225" spans="1:22">
      <c r="D225" s="19" t="s">
        <v>37</v>
      </c>
      <c r="E225" s="21" t="s">
        <v>26</v>
      </c>
      <c r="F225" s="21"/>
      <c r="G225" s="21"/>
      <c r="H225" s="21"/>
      <c r="I225" s="5"/>
      <c r="J225" s="5"/>
      <c r="K225" s="14"/>
      <c r="L225" s="21">
        <v>93</v>
      </c>
      <c r="M225" s="21">
        <v>92</v>
      </c>
      <c r="N225" s="21">
        <v>69.2</v>
      </c>
      <c r="O225" s="21">
        <v>129</v>
      </c>
      <c r="P225" s="30">
        <f t="shared" si="4"/>
        <v>20</v>
      </c>
      <c r="Q225" s="4">
        <v>22.8</v>
      </c>
    </row>
    <row r="226" spans="1:22">
      <c r="D226" s="19" t="s">
        <v>291</v>
      </c>
      <c r="E226" s="21" t="s">
        <v>292</v>
      </c>
      <c r="F226" s="21"/>
      <c r="G226" s="21"/>
      <c r="H226" s="21"/>
      <c r="I226" s="5"/>
      <c r="J226" s="4"/>
      <c r="K226" s="14"/>
      <c r="L226" s="21">
        <v>86</v>
      </c>
      <c r="M226" s="21">
        <v>86</v>
      </c>
      <c r="N226" s="21">
        <v>71.2</v>
      </c>
      <c r="O226" s="21">
        <v>126</v>
      </c>
      <c r="P226" s="30">
        <f t="shared" si="4"/>
        <v>13.3</v>
      </c>
      <c r="Q226" s="29">
        <v>23</v>
      </c>
    </row>
    <row r="227" spans="1:22">
      <c r="D227" s="19" t="s">
        <v>39</v>
      </c>
      <c r="E227" s="21" t="s">
        <v>30</v>
      </c>
      <c r="F227" s="21"/>
      <c r="G227" s="21"/>
      <c r="H227" s="21"/>
      <c r="I227" s="5"/>
      <c r="J227" s="5"/>
      <c r="K227" s="27"/>
      <c r="L227" s="21">
        <v>92</v>
      </c>
      <c r="M227" s="21">
        <v>87</v>
      </c>
      <c r="N227" s="21">
        <v>70.2</v>
      </c>
      <c r="O227" s="21">
        <v>128</v>
      </c>
      <c r="P227" s="30">
        <f t="shared" si="4"/>
        <v>14.8</v>
      </c>
      <c r="Q227" s="4">
        <v>23.6</v>
      </c>
    </row>
    <row r="228" spans="1:22">
      <c r="D228" s="19" t="s">
        <v>293</v>
      </c>
      <c r="E228" s="21" t="s">
        <v>225</v>
      </c>
      <c r="F228" s="21"/>
      <c r="G228" s="21"/>
      <c r="H228" s="21"/>
      <c r="I228" s="5"/>
      <c r="J228" s="5"/>
      <c r="K228" s="14"/>
      <c r="L228" s="21">
        <v>101</v>
      </c>
      <c r="M228" s="21">
        <v>97</v>
      </c>
      <c r="N228" s="21">
        <v>71.599999999999994</v>
      </c>
      <c r="O228" s="21">
        <v>130</v>
      </c>
      <c r="P228" s="30">
        <f t="shared" si="4"/>
        <v>22.1</v>
      </c>
      <c r="Q228" s="4">
        <v>28.3</v>
      </c>
    </row>
    <row r="229" spans="1:22">
      <c r="A229">
        <v>1</v>
      </c>
      <c r="B229">
        <v>1</v>
      </c>
      <c r="D229" s="19" t="s">
        <v>294</v>
      </c>
      <c r="E229" s="21" t="s">
        <v>42</v>
      </c>
      <c r="F229" s="21">
        <v>94</v>
      </c>
      <c r="G229" s="21">
        <v>94</v>
      </c>
      <c r="H229" s="21"/>
      <c r="I229" s="5">
        <v>-15.5</v>
      </c>
      <c r="J229" s="5"/>
      <c r="K229" s="14"/>
      <c r="L229" s="21"/>
      <c r="M229" s="21"/>
      <c r="N229" s="21"/>
      <c r="O229" s="21"/>
      <c r="P229" s="30"/>
      <c r="Q229" s="4"/>
      <c r="T229" t="s">
        <v>246</v>
      </c>
      <c r="U229" t="s">
        <v>62</v>
      </c>
      <c r="V229" t="s">
        <v>63</v>
      </c>
    </row>
    <row r="230" spans="1:22">
      <c r="A230">
        <v>2</v>
      </c>
      <c r="B230">
        <v>2</v>
      </c>
      <c r="D230" s="19" t="s">
        <v>69</v>
      </c>
      <c r="E230" s="21" t="s">
        <v>26</v>
      </c>
      <c r="F230" s="21">
        <v>98</v>
      </c>
      <c r="G230" s="21">
        <v>98</v>
      </c>
      <c r="H230" s="21"/>
      <c r="I230" s="5">
        <v>-18.5</v>
      </c>
      <c r="J230" s="4"/>
      <c r="K230" s="14"/>
      <c r="L230" s="21"/>
      <c r="M230" s="21"/>
      <c r="N230" s="21"/>
      <c r="O230" s="21"/>
      <c r="P230" s="30"/>
      <c r="Q230" s="4"/>
      <c r="T230" t="s">
        <v>272</v>
      </c>
      <c r="U230" t="s">
        <v>71</v>
      </c>
      <c r="V230" t="s">
        <v>72</v>
      </c>
    </row>
    <row r="231" spans="1:22">
      <c r="A231">
        <v>3</v>
      </c>
      <c r="B231">
        <v>3</v>
      </c>
      <c r="C231">
        <v>1</v>
      </c>
      <c r="D231" s="19" t="s">
        <v>295</v>
      </c>
      <c r="E231" s="21" t="s">
        <v>282</v>
      </c>
      <c r="F231" s="21">
        <v>92</v>
      </c>
      <c r="G231" s="21">
        <v>92</v>
      </c>
      <c r="H231" s="21">
        <v>76</v>
      </c>
      <c r="I231" s="5">
        <v>1</v>
      </c>
      <c r="J231" s="5"/>
      <c r="K231" s="27"/>
      <c r="L231" s="21">
        <v>92</v>
      </c>
      <c r="M231" s="21">
        <v>92</v>
      </c>
      <c r="N231" s="21">
        <v>70.900000000000006</v>
      </c>
      <c r="O231" s="21">
        <v>124</v>
      </c>
      <c r="P231" s="30">
        <f t="shared" ref="P231:P236" si="5">ROUND(((M231-N231)*113/O231),1)</f>
        <v>19.2</v>
      </c>
      <c r="Q231" s="4"/>
      <c r="R231" s="21"/>
      <c r="S231" s="4"/>
      <c r="T231" t="s">
        <v>124</v>
      </c>
      <c r="U231" t="s">
        <v>66</v>
      </c>
    </row>
    <row r="232" spans="1:22">
      <c r="A232">
        <v>4</v>
      </c>
      <c r="B232">
        <v>4</v>
      </c>
      <c r="C232">
        <v>2</v>
      </c>
      <c r="D232" s="19" t="s">
        <v>296</v>
      </c>
      <c r="E232" s="21" t="s">
        <v>282</v>
      </c>
      <c r="F232" s="21">
        <v>88</v>
      </c>
      <c r="G232" s="21">
        <v>88</v>
      </c>
      <c r="H232" s="21">
        <v>72</v>
      </c>
      <c r="I232" s="5">
        <v>18</v>
      </c>
      <c r="J232" s="5"/>
      <c r="K232" s="14" t="s">
        <v>57</v>
      </c>
      <c r="L232" s="21">
        <v>88</v>
      </c>
      <c r="M232" s="21">
        <v>88</v>
      </c>
      <c r="N232" s="21">
        <v>70.900000000000006</v>
      </c>
      <c r="O232" s="21">
        <v>124</v>
      </c>
      <c r="P232" s="30">
        <f t="shared" si="5"/>
        <v>15.6</v>
      </c>
      <c r="Q232" s="4"/>
      <c r="R232" s="21"/>
      <c r="S232" s="4"/>
      <c r="T232" t="s">
        <v>150</v>
      </c>
      <c r="U232" t="s">
        <v>160</v>
      </c>
    </row>
    <row r="233" spans="1:22">
      <c r="A233">
        <v>5</v>
      </c>
      <c r="B233">
        <v>5</v>
      </c>
      <c r="C233">
        <v>3</v>
      </c>
      <c r="D233" s="19" t="s">
        <v>297</v>
      </c>
      <c r="E233" s="21" t="s">
        <v>26</v>
      </c>
      <c r="F233" s="21">
        <v>93</v>
      </c>
      <c r="G233" s="21">
        <v>90</v>
      </c>
      <c r="H233" s="21">
        <v>76</v>
      </c>
      <c r="I233" s="5">
        <v>-21</v>
      </c>
      <c r="J233" s="5"/>
      <c r="L233" s="19">
        <v>93</v>
      </c>
      <c r="M233" s="21">
        <v>90</v>
      </c>
      <c r="N233" s="21">
        <v>69.2</v>
      </c>
      <c r="O233" s="21">
        <v>129</v>
      </c>
      <c r="P233" s="30">
        <f t="shared" si="5"/>
        <v>18.2</v>
      </c>
      <c r="Q233" s="4"/>
      <c r="R233" s="21"/>
      <c r="S233" s="4"/>
      <c r="T233" t="s">
        <v>97</v>
      </c>
      <c r="U233" t="s">
        <v>298</v>
      </c>
      <c r="V233" t="s">
        <v>165</v>
      </c>
    </row>
    <row r="234" spans="1:22">
      <c r="A234">
        <v>6</v>
      </c>
      <c r="B234">
        <v>6</v>
      </c>
      <c r="C234">
        <v>4</v>
      </c>
      <c r="D234" s="19" t="s">
        <v>87</v>
      </c>
      <c r="E234" s="21" t="s">
        <v>42</v>
      </c>
      <c r="F234" s="21">
        <v>95</v>
      </c>
      <c r="G234" s="21">
        <v>95</v>
      </c>
      <c r="H234" s="21">
        <v>79</v>
      </c>
      <c r="I234" s="5">
        <v>-23</v>
      </c>
      <c r="J234" s="4"/>
      <c r="K234" s="14" t="s">
        <v>299</v>
      </c>
      <c r="L234" s="19">
        <v>95</v>
      </c>
      <c r="M234" s="21">
        <v>95</v>
      </c>
      <c r="N234" s="21">
        <v>70</v>
      </c>
      <c r="O234" s="21">
        <v>123</v>
      </c>
      <c r="P234" s="30">
        <f t="shared" si="5"/>
        <v>23</v>
      </c>
      <c r="R234" s="21"/>
      <c r="S234" s="4"/>
      <c r="T234" t="s">
        <v>72</v>
      </c>
      <c r="U234" t="s">
        <v>109</v>
      </c>
    </row>
    <row r="235" spans="1:22">
      <c r="A235">
        <v>7</v>
      </c>
      <c r="B235">
        <v>7</v>
      </c>
      <c r="C235">
        <v>5</v>
      </c>
      <c r="D235" s="19" t="s">
        <v>300</v>
      </c>
      <c r="E235" s="21" t="s">
        <v>301</v>
      </c>
      <c r="F235" s="21">
        <v>88</v>
      </c>
      <c r="G235" s="21">
        <v>88</v>
      </c>
      <c r="H235" s="21">
        <v>72</v>
      </c>
      <c r="I235" s="5">
        <v>8.5</v>
      </c>
      <c r="J235" s="5"/>
      <c r="K235" s="14"/>
      <c r="L235" s="19">
        <v>88</v>
      </c>
      <c r="M235" s="21">
        <v>88</v>
      </c>
      <c r="N235" s="21">
        <v>68.7</v>
      </c>
      <c r="O235" s="21">
        <v>117</v>
      </c>
      <c r="P235" s="30">
        <f t="shared" si="5"/>
        <v>18.600000000000001</v>
      </c>
      <c r="R235" s="21"/>
      <c r="S235" s="4"/>
      <c r="T235" t="s">
        <v>302</v>
      </c>
    </row>
    <row r="236" spans="1:22">
      <c r="A236">
        <v>8</v>
      </c>
      <c r="B236">
        <v>8</v>
      </c>
      <c r="C236">
        <v>6</v>
      </c>
      <c r="D236" s="19" t="s">
        <v>91</v>
      </c>
      <c r="E236" s="21" t="s">
        <v>34</v>
      </c>
      <c r="F236" s="21">
        <v>87</v>
      </c>
      <c r="G236" s="21">
        <v>87</v>
      </c>
      <c r="H236" s="21">
        <v>71</v>
      </c>
      <c r="I236" s="5">
        <v>-5.5</v>
      </c>
      <c r="J236" s="5"/>
      <c r="K236" s="14" t="s">
        <v>303</v>
      </c>
      <c r="L236" s="19">
        <v>87</v>
      </c>
      <c r="M236" s="21">
        <v>87</v>
      </c>
      <c r="N236" s="21">
        <v>68.900000000000006</v>
      </c>
      <c r="O236" s="21">
        <v>120</v>
      </c>
      <c r="P236" s="30">
        <f t="shared" si="5"/>
        <v>17</v>
      </c>
      <c r="S236" s="4"/>
      <c r="T236" t="s">
        <v>155</v>
      </c>
      <c r="U236" t="s">
        <v>304</v>
      </c>
      <c r="V236" t="s">
        <v>119</v>
      </c>
    </row>
    <row r="237" spans="1:22">
      <c r="D237" s="19"/>
      <c r="E237" s="21"/>
      <c r="F237" s="21"/>
      <c r="G237" s="21"/>
      <c r="H237" s="21"/>
      <c r="I237" s="5"/>
      <c r="J237" s="4"/>
      <c r="K237" s="27"/>
      <c r="L237" s="21"/>
      <c r="M237" s="21"/>
      <c r="N237" s="21"/>
      <c r="O237" s="21"/>
      <c r="P237" s="30"/>
      <c r="S237" s="4"/>
    </row>
    <row r="238" spans="1:22">
      <c r="D238" s="19"/>
      <c r="E238" s="21"/>
      <c r="F238" s="21"/>
      <c r="G238" s="21"/>
      <c r="H238" s="21"/>
      <c r="I238" s="5"/>
      <c r="J238" s="5"/>
      <c r="K238" s="14"/>
      <c r="L238" s="21"/>
      <c r="M238" s="21"/>
      <c r="N238" s="21"/>
      <c r="O238" s="21"/>
      <c r="P238" s="30"/>
      <c r="S238" s="4"/>
    </row>
    <row r="239" spans="1:22">
      <c r="D239" s="19"/>
      <c r="E239" s="21"/>
      <c r="F239" s="21"/>
      <c r="G239" s="21"/>
      <c r="H239" s="21"/>
      <c r="I239" s="5"/>
      <c r="J239" s="5"/>
      <c r="K239" s="14"/>
      <c r="L239" s="21"/>
      <c r="M239" s="21"/>
      <c r="N239" s="21"/>
      <c r="O239" s="21"/>
      <c r="P239" s="30"/>
      <c r="S239" s="4"/>
    </row>
    <row r="240" spans="1:22">
      <c r="D240" s="19"/>
      <c r="E240" s="21"/>
      <c r="F240" s="21"/>
      <c r="G240" s="21"/>
      <c r="H240" s="21"/>
      <c r="I240" s="5"/>
      <c r="J240" s="5"/>
      <c r="K240" s="14"/>
      <c r="L240" s="21"/>
      <c r="M240" s="21"/>
      <c r="N240" s="21"/>
      <c r="O240" s="21"/>
      <c r="P240" s="30"/>
      <c r="S240" s="4"/>
    </row>
    <row r="241" spans="4:19">
      <c r="D241" s="19"/>
      <c r="E241" s="21"/>
      <c r="F241" s="21"/>
      <c r="G241" s="21"/>
      <c r="H241" s="21"/>
      <c r="I241" s="5"/>
      <c r="J241" s="5"/>
      <c r="K241" s="14"/>
      <c r="L241" s="21"/>
      <c r="M241" s="21"/>
      <c r="N241" s="21"/>
      <c r="O241" s="21"/>
      <c r="P241" s="30"/>
      <c r="S241" s="4"/>
    </row>
    <row r="242" spans="4:19">
      <c r="D242" s="19"/>
      <c r="E242" s="21"/>
      <c r="F242" s="21"/>
      <c r="G242" s="21"/>
      <c r="H242" s="21"/>
      <c r="I242" s="5"/>
      <c r="J242" s="5"/>
      <c r="K242" s="14"/>
      <c r="L242" s="21"/>
      <c r="M242" s="21"/>
      <c r="N242" s="21"/>
      <c r="O242" s="21"/>
      <c r="P242" s="30"/>
      <c r="S242" s="4"/>
    </row>
    <row r="243" spans="4:19">
      <c r="D243" s="19"/>
      <c r="E243" s="21"/>
      <c r="F243" s="21"/>
      <c r="G243" s="21"/>
      <c r="H243" s="21"/>
      <c r="I243" s="5"/>
      <c r="J243" s="5"/>
      <c r="K243" s="14"/>
      <c r="L243" s="21"/>
      <c r="M243" s="21"/>
      <c r="N243" s="21"/>
      <c r="O243" s="21"/>
      <c r="P243" s="30"/>
      <c r="S243" s="4"/>
    </row>
    <row r="244" spans="4:19">
      <c r="D244" s="19"/>
      <c r="E244" s="21"/>
      <c r="F244" s="21"/>
      <c r="G244" s="21"/>
      <c r="H244" s="21"/>
      <c r="I244" s="5"/>
      <c r="J244" s="4"/>
      <c r="K244" s="14"/>
      <c r="L244" s="21"/>
      <c r="M244" s="21"/>
      <c r="N244" s="21"/>
      <c r="O244" s="21"/>
      <c r="P244" s="30"/>
      <c r="S244" s="4"/>
    </row>
    <row r="245" spans="4:19">
      <c r="D245" s="19"/>
      <c r="E245" s="21"/>
      <c r="F245" s="21"/>
      <c r="G245" s="21"/>
      <c r="H245" s="21"/>
      <c r="I245" s="5"/>
      <c r="J245" s="5"/>
      <c r="K245" s="14"/>
      <c r="L245" s="21"/>
      <c r="M245" s="21"/>
      <c r="N245" s="21"/>
      <c r="O245" s="21"/>
      <c r="P245" s="30"/>
      <c r="S245" s="4"/>
    </row>
    <row r="246" spans="4:19">
      <c r="D246" s="19"/>
      <c r="E246" s="21"/>
      <c r="F246" s="21"/>
      <c r="G246" s="21"/>
      <c r="H246" s="21"/>
      <c r="I246" s="5"/>
      <c r="J246" s="5"/>
      <c r="K246" s="14"/>
      <c r="L246" s="21"/>
      <c r="M246" s="21"/>
      <c r="N246" s="21"/>
      <c r="O246" s="21"/>
      <c r="P246" s="30"/>
      <c r="S246" s="4"/>
    </row>
    <row r="247" spans="4:19">
      <c r="D247" s="19"/>
      <c r="E247" s="21"/>
      <c r="F247" s="21"/>
      <c r="G247" s="21"/>
      <c r="H247" s="21"/>
      <c r="I247" s="5"/>
      <c r="J247" s="5"/>
      <c r="K247" s="14"/>
      <c r="L247" s="21"/>
      <c r="M247" s="21"/>
      <c r="N247" s="21"/>
      <c r="O247" s="21"/>
      <c r="P247" s="30"/>
      <c r="S247" s="4"/>
    </row>
    <row r="248" spans="4:19">
      <c r="D248" s="19"/>
      <c r="E248" s="21"/>
      <c r="F248" s="21"/>
      <c r="G248" s="21"/>
      <c r="H248" s="21"/>
      <c r="I248" s="5"/>
      <c r="J248" s="4"/>
      <c r="K248" s="14"/>
      <c r="L248" s="21"/>
      <c r="M248" s="21"/>
      <c r="N248" s="21"/>
      <c r="O248" s="21"/>
      <c r="P248" s="30"/>
      <c r="S248" s="4"/>
    </row>
    <row r="249" spans="4:19">
      <c r="D249" s="19"/>
      <c r="E249" s="21"/>
      <c r="F249" s="21"/>
      <c r="G249" s="21"/>
      <c r="H249" s="21"/>
      <c r="I249" s="5"/>
      <c r="J249" s="5"/>
      <c r="K249" s="27"/>
      <c r="L249" s="21"/>
      <c r="M249" s="21"/>
      <c r="N249" s="21"/>
      <c r="O249" s="21"/>
      <c r="P249" s="30"/>
      <c r="S249" s="4"/>
    </row>
    <row r="250" spans="4:19">
      <c r="D250" s="19"/>
      <c r="E250" s="21"/>
      <c r="F250" s="21"/>
      <c r="G250" s="21"/>
      <c r="H250" s="21"/>
      <c r="I250" s="5"/>
      <c r="J250" s="5"/>
      <c r="K250" s="14"/>
      <c r="L250" s="21"/>
      <c r="M250" s="21"/>
      <c r="N250" s="21"/>
      <c r="O250" s="21"/>
      <c r="P250" s="30"/>
    </row>
    <row r="251" spans="4:19">
      <c r="D251" s="19"/>
      <c r="E251" s="21"/>
      <c r="F251" s="21"/>
      <c r="G251" s="21"/>
      <c r="H251" s="21"/>
      <c r="I251" s="5"/>
      <c r="J251" s="5"/>
      <c r="K251" s="14"/>
      <c r="P251" s="30"/>
      <c r="S251" s="4"/>
    </row>
    <row r="252" spans="4:19">
      <c r="D252" s="19"/>
      <c r="E252" s="21"/>
      <c r="F252" s="21"/>
      <c r="G252" s="21"/>
      <c r="H252" s="21"/>
      <c r="I252" s="5"/>
      <c r="J252" s="5"/>
      <c r="K252" s="14"/>
      <c r="P252" s="30"/>
      <c r="S252" s="4"/>
    </row>
    <row r="253" spans="4:19">
      <c r="D253" s="19"/>
      <c r="E253" s="21"/>
      <c r="F253" s="21"/>
      <c r="G253" s="21"/>
      <c r="H253" s="21"/>
      <c r="I253" s="5"/>
      <c r="J253" s="5"/>
      <c r="K253" s="14"/>
      <c r="P253" s="30"/>
      <c r="S253" s="4"/>
    </row>
    <row r="254" spans="4:19">
      <c r="D254" s="19"/>
      <c r="E254" s="21"/>
      <c r="F254" s="21"/>
      <c r="G254" s="21"/>
      <c r="H254" s="21"/>
      <c r="I254" s="5"/>
      <c r="J254" s="5"/>
      <c r="K254" s="43"/>
      <c r="P254" s="30"/>
      <c r="S254" s="4"/>
    </row>
    <row r="255" spans="4:19">
      <c r="D255" s="19"/>
      <c r="E255" s="21"/>
      <c r="F255" s="21"/>
      <c r="G255" s="21"/>
      <c r="H255" s="21"/>
      <c r="I255" s="5"/>
      <c r="J255" s="5"/>
      <c r="K255" s="14"/>
      <c r="P255" s="30"/>
      <c r="S255" s="4"/>
    </row>
    <row r="256" spans="4:19">
      <c r="D256" s="19"/>
      <c r="E256" s="21"/>
      <c r="F256" s="21"/>
      <c r="G256" s="21"/>
      <c r="H256" s="21"/>
      <c r="I256" s="5"/>
      <c r="J256" s="5"/>
      <c r="K256" s="14"/>
      <c r="P256" s="30"/>
      <c r="S256" s="4"/>
    </row>
    <row r="257" spans="4:19">
      <c r="D257" s="19"/>
      <c r="E257" s="21"/>
      <c r="F257" s="21"/>
      <c r="G257" s="21"/>
      <c r="H257" s="21"/>
      <c r="I257" s="5"/>
      <c r="J257" s="5"/>
      <c r="K257" s="14"/>
      <c r="P257" s="30"/>
      <c r="S257" s="4"/>
    </row>
    <row r="258" spans="4:19">
      <c r="D258" s="19"/>
      <c r="E258" s="21"/>
      <c r="F258" s="21"/>
      <c r="G258" s="21"/>
      <c r="H258" s="21"/>
      <c r="I258" s="5"/>
      <c r="J258" s="5"/>
      <c r="K258" s="14"/>
      <c r="P258" s="30"/>
      <c r="S258" s="4"/>
    </row>
    <row r="259" spans="4:19">
      <c r="D259" s="19"/>
      <c r="E259" s="21"/>
      <c r="F259" s="21"/>
      <c r="G259" s="21"/>
      <c r="H259" s="21"/>
      <c r="I259" s="5"/>
      <c r="J259" s="5"/>
      <c r="K259" s="14"/>
      <c r="P259" s="30"/>
      <c r="S259" s="4"/>
    </row>
    <row r="260" spans="4:19">
      <c r="I260" s="5"/>
      <c r="J260" s="5"/>
      <c r="K260" s="14"/>
    </row>
    <row r="261" spans="4:19">
      <c r="I261" s="5"/>
      <c r="J261" s="5"/>
      <c r="K261" s="14"/>
    </row>
    <row r="262" spans="4:19">
      <c r="I262" s="5"/>
      <c r="J262" s="5"/>
      <c r="K262" s="14"/>
    </row>
    <row r="263" spans="4:19">
      <c r="I263" s="5"/>
      <c r="J263" s="5"/>
      <c r="K263" s="14"/>
    </row>
    <row r="264" spans="4:19">
      <c r="I264" s="5"/>
      <c r="J264" s="5"/>
      <c r="K264" s="14"/>
    </row>
    <row r="265" spans="4:19">
      <c r="I265" s="5"/>
      <c r="J265" s="5"/>
      <c r="K265" s="14"/>
    </row>
    <row r="266" spans="4:19">
      <c r="I266" s="5"/>
      <c r="J266" s="5"/>
      <c r="K266" s="14"/>
    </row>
    <row r="267" spans="4:19">
      <c r="I267" s="5"/>
      <c r="J267" s="5"/>
      <c r="K267" s="14"/>
    </row>
    <row r="268" spans="4:19">
      <c r="I268" s="5"/>
      <c r="J268" s="5"/>
      <c r="K268" s="14"/>
    </row>
    <row r="269" spans="4:19">
      <c r="I269" s="5"/>
      <c r="J269" s="5"/>
      <c r="K269" s="14"/>
    </row>
    <row r="270" spans="4:19">
      <c r="I270" s="5"/>
      <c r="J270" s="5"/>
      <c r="K270" s="14"/>
    </row>
    <row r="271" spans="4:19">
      <c r="I271" s="5"/>
      <c r="J271" s="5"/>
      <c r="K271" s="14"/>
    </row>
    <row r="272" spans="4:19">
      <c r="I272" s="5"/>
      <c r="J272" s="5"/>
      <c r="K272" s="14"/>
    </row>
    <row r="273" spans="9:11">
      <c r="I273" s="5"/>
      <c r="J273" s="5"/>
      <c r="K273" s="14"/>
    </row>
    <row r="274" spans="9:11">
      <c r="I274" s="5"/>
      <c r="J274" s="5"/>
      <c r="K274" s="14"/>
    </row>
    <row r="275" spans="9:11">
      <c r="I275" s="5"/>
      <c r="J275" s="5"/>
      <c r="K275" s="14"/>
    </row>
    <row r="276" spans="9:11">
      <c r="I276" s="5"/>
      <c r="J276" s="5"/>
      <c r="K276" s="14"/>
    </row>
    <row r="277" spans="9:11">
      <c r="I277" s="5"/>
      <c r="J277" s="5"/>
      <c r="K277" s="14"/>
    </row>
    <row r="278" spans="9:11">
      <c r="I278" s="5"/>
      <c r="J278" s="5"/>
      <c r="K278" s="14"/>
    </row>
    <row r="279" spans="9:11">
      <c r="I279" s="5"/>
      <c r="J279" s="5"/>
      <c r="K279" s="14"/>
    </row>
    <row r="280" spans="9:11">
      <c r="I280" s="5"/>
      <c r="J280" s="5"/>
      <c r="K280" s="14"/>
    </row>
    <row r="281" spans="9:11">
      <c r="I281" s="5"/>
      <c r="J281" s="5"/>
      <c r="K281" s="14"/>
    </row>
    <row r="282" spans="9:11">
      <c r="I282" s="5"/>
      <c r="J282" s="5"/>
      <c r="K282" s="14"/>
    </row>
    <row r="283" spans="9:11">
      <c r="I283" s="5"/>
      <c r="J283" s="5"/>
      <c r="K283" s="14"/>
    </row>
    <row r="284" spans="9:11">
      <c r="I284" s="5"/>
      <c r="J284" s="5"/>
      <c r="K284" s="14"/>
    </row>
    <row r="285" spans="9:11">
      <c r="I285" s="5"/>
      <c r="J285" s="5"/>
      <c r="K285" s="14"/>
    </row>
    <row r="286" spans="9:11">
      <c r="I286" s="5"/>
      <c r="J286" s="5"/>
      <c r="K286" s="14"/>
    </row>
    <row r="287" spans="9:11">
      <c r="I287" s="5"/>
      <c r="J287" s="5"/>
      <c r="K287" s="14"/>
    </row>
    <row r="288" spans="9:11">
      <c r="I288" s="5"/>
      <c r="J288" s="5"/>
      <c r="K288" s="14"/>
    </row>
    <row r="289" spans="1:19">
      <c r="I289" s="5"/>
      <c r="J289" s="5"/>
      <c r="K289" s="14"/>
    </row>
    <row r="290" spans="1:19">
      <c r="I290" s="5"/>
      <c r="J290" s="5"/>
      <c r="K290" s="14"/>
    </row>
    <row r="291" spans="1:19">
      <c r="I291" s="5"/>
      <c r="J291" s="5"/>
      <c r="K291" s="14"/>
    </row>
    <row r="292" spans="1:19">
      <c r="I292" s="5"/>
      <c r="J292" s="5"/>
      <c r="K292" s="14"/>
    </row>
    <row r="293" spans="1:19">
      <c r="I293" s="5"/>
      <c r="J293" s="5"/>
      <c r="K293" s="14"/>
    </row>
    <row r="294" spans="1:19">
      <c r="I294" s="5"/>
      <c r="J294" s="5"/>
      <c r="K294" s="14"/>
    </row>
    <row r="295" spans="1:19">
      <c r="I295" s="5"/>
      <c r="J295" s="5"/>
      <c r="K295" s="14"/>
    </row>
    <row r="296" spans="1:19">
      <c r="I296" s="5"/>
      <c r="J296" s="5"/>
      <c r="K296" s="14"/>
    </row>
    <row r="297" spans="1:19">
      <c r="I297" s="5"/>
      <c r="J297" s="5"/>
      <c r="K297" s="14"/>
    </row>
    <row r="298" spans="1:19">
      <c r="I298" s="5"/>
      <c r="J298" s="5"/>
      <c r="K298" s="14"/>
    </row>
    <row r="299" spans="1:19">
      <c r="I299" s="5"/>
      <c r="J299" s="5"/>
      <c r="K299" s="14"/>
    </row>
    <row r="300" spans="1:19">
      <c r="A300">
        <f>COUNT(A209:A299)</f>
        <v>8</v>
      </c>
      <c r="B300">
        <f>COUNT(B209:B299)</f>
        <v>8</v>
      </c>
      <c r="C300">
        <f>COUNT(C209:C299)</f>
        <v>6</v>
      </c>
      <c r="F300">
        <f>AVERAGE(F209:F299)</f>
        <v>91.875</v>
      </c>
      <c r="G300">
        <f>AVERAGE(G209:G299)</f>
        <v>91.5</v>
      </c>
      <c r="H300">
        <f>AVERAGE(H209:H299)</f>
        <v>74.333333333333329</v>
      </c>
      <c r="I300" s="5">
        <f>SUM(I206:I299)</f>
        <v>-95</v>
      </c>
      <c r="J300" s="4">
        <f>SUM(J206:J299)</f>
        <v>0</v>
      </c>
      <c r="P300" s="4">
        <f>SUM(Q209:Q218)</f>
        <v>159.1</v>
      </c>
      <c r="Q300" s="4">
        <f>(P300*0.096)-0.05</f>
        <v>15.223599999999999</v>
      </c>
      <c r="S300">
        <f>SUM(S206:S299)</f>
        <v>0</v>
      </c>
    </row>
    <row r="301" spans="1:19" ht="18">
      <c r="A301" s="3" t="s">
        <v>305</v>
      </c>
      <c r="C301" s="11" t="s">
        <v>274</v>
      </c>
      <c r="D301">
        <v>3484547</v>
      </c>
      <c r="I301" s="5"/>
      <c r="J301" s="5"/>
      <c r="K301" s="14"/>
    </row>
    <row r="302" spans="1:19">
      <c r="A302" t="s">
        <v>2</v>
      </c>
      <c r="D302" s="4">
        <v>98.1</v>
      </c>
      <c r="E302" t="s">
        <v>3</v>
      </c>
      <c r="F302" s="4">
        <f>TRUNC(D302*0.096,1)</f>
        <v>9.4</v>
      </c>
      <c r="H302" s="4">
        <f>P410</f>
        <v>106.5</v>
      </c>
      <c r="K302" s="14"/>
    </row>
    <row r="303" spans="1:19">
      <c r="A303" t="s">
        <v>4</v>
      </c>
      <c r="D303" s="4">
        <v>106.5</v>
      </c>
      <c r="E303" t="s">
        <v>5</v>
      </c>
      <c r="F303" s="4">
        <f>TRUNC(D303*0.096,1)</f>
        <v>10.199999999999999</v>
      </c>
      <c r="L303" s="19"/>
      <c r="M303" s="21"/>
      <c r="N303" s="21"/>
      <c r="O303" s="21"/>
      <c r="P303" s="21"/>
      <c r="Q303" s="21"/>
      <c r="R303" s="21"/>
      <c r="S303" s="29"/>
    </row>
    <row r="304" spans="1:19">
      <c r="A304" s="1" t="s">
        <v>6</v>
      </c>
      <c r="B304" s="1" t="s">
        <v>7</v>
      </c>
      <c r="C304" s="1" t="s">
        <v>8</v>
      </c>
      <c r="D304" s="1" t="s">
        <v>9</v>
      </c>
      <c r="E304" s="1" t="s">
        <v>10</v>
      </c>
      <c r="F304" s="1" t="s">
        <v>11</v>
      </c>
      <c r="G304" s="1" t="s">
        <v>12</v>
      </c>
      <c r="H304" s="1" t="s">
        <v>8</v>
      </c>
      <c r="I304" s="1" t="s">
        <v>13</v>
      </c>
      <c r="J304" s="1" t="s">
        <v>14</v>
      </c>
      <c r="K304" s="13" t="s">
        <v>15</v>
      </c>
      <c r="L304" s="13" t="s">
        <v>11</v>
      </c>
      <c r="M304" s="1" t="s">
        <v>12</v>
      </c>
      <c r="N304" s="1" t="s">
        <v>16</v>
      </c>
      <c r="O304" s="1" t="s">
        <v>17</v>
      </c>
      <c r="P304" s="1" t="s">
        <v>18</v>
      </c>
      <c r="Q304" s="1" t="s">
        <v>19</v>
      </c>
      <c r="R304" s="51" t="s">
        <v>20</v>
      </c>
      <c r="S304" s="29" t="s">
        <v>21</v>
      </c>
    </row>
    <row r="305" spans="4:19">
      <c r="L305" s="19"/>
      <c r="M305" s="21"/>
      <c r="N305" s="21"/>
      <c r="O305" s="21"/>
      <c r="P305" s="21"/>
      <c r="Q305" s="21"/>
      <c r="R305" s="21"/>
      <c r="S305" s="29"/>
    </row>
    <row r="306" spans="4:19">
      <c r="D306" s="2"/>
      <c r="E306" t="s">
        <v>22</v>
      </c>
      <c r="I306" s="5">
        <v>-12</v>
      </c>
      <c r="J306" s="5"/>
      <c r="K306" s="13"/>
      <c r="L306" s="20"/>
      <c r="M306" s="21"/>
      <c r="N306" s="21"/>
      <c r="O306" s="21"/>
      <c r="P306" s="21"/>
      <c r="Q306" s="21"/>
      <c r="R306" s="21"/>
      <c r="S306" s="4"/>
    </row>
    <row r="307" spans="4:19">
      <c r="E307" t="s">
        <v>23</v>
      </c>
      <c r="I307" s="5">
        <v>-12</v>
      </c>
      <c r="J307" s="5"/>
      <c r="L307" s="20"/>
      <c r="M307" s="21"/>
      <c r="N307" s="21"/>
      <c r="O307" s="21"/>
      <c r="P307" s="21"/>
      <c r="Q307" s="21"/>
      <c r="R307" s="21"/>
      <c r="S307" s="4"/>
    </row>
    <row r="308" spans="4:19">
      <c r="D308" s="2"/>
      <c r="E308" t="s">
        <v>24</v>
      </c>
      <c r="I308" s="5">
        <v>-15</v>
      </c>
      <c r="J308" s="5"/>
      <c r="L308" s="20"/>
      <c r="M308" s="21"/>
      <c r="N308" s="21"/>
      <c r="O308" s="21"/>
      <c r="P308" s="21"/>
      <c r="Q308" s="21"/>
      <c r="R308" s="21"/>
      <c r="S308" s="4"/>
    </row>
    <row r="309" spans="4:19">
      <c r="D309" s="19" t="s">
        <v>228</v>
      </c>
      <c r="E309" s="21" t="s">
        <v>26</v>
      </c>
      <c r="F309" s="21"/>
      <c r="G309" s="21"/>
      <c r="H309" s="21"/>
      <c r="I309" s="5"/>
      <c r="J309" s="4"/>
      <c r="L309" s="21">
        <v>77</v>
      </c>
      <c r="M309" s="21">
        <v>77</v>
      </c>
      <c r="N309" s="21">
        <v>69.3</v>
      </c>
      <c r="O309" s="21">
        <v>123</v>
      </c>
      <c r="P309" s="30">
        <f t="shared" ref="P309:P328" si="6">ROUND(((M309-N309)*113/O309),1)</f>
        <v>7.1</v>
      </c>
      <c r="Q309" s="4">
        <v>8.3000000000000007</v>
      </c>
    </row>
    <row r="310" spans="4:19">
      <c r="D310" s="19" t="s">
        <v>230</v>
      </c>
      <c r="E310" s="21" t="s">
        <v>231</v>
      </c>
      <c r="F310" s="21"/>
      <c r="G310" s="21"/>
      <c r="H310" s="21"/>
      <c r="I310" s="5"/>
      <c r="J310" s="5"/>
      <c r="L310" s="21">
        <v>88</v>
      </c>
      <c r="M310" s="21">
        <v>88</v>
      </c>
      <c r="N310" s="21">
        <v>71.3</v>
      </c>
      <c r="O310" s="21">
        <v>124</v>
      </c>
      <c r="P310" s="30">
        <f t="shared" si="6"/>
        <v>15.2</v>
      </c>
      <c r="Q310" s="4">
        <v>9.6</v>
      </c>
    </row>
    <row r="311" spans="4:19">
      <c r="D311" s="19" t="s">
        <v>41</v>
      </c>
      <c r="E311" s="21" t="s">
        <v>42</v>
      </c>
      <c r="F311" s="21"/>
      <c r="G311" s="21"/>
      <c r="H311" s="21"/>
      <c r="I311" s="5"/>
      <c r="J311" s="5"/>
      <c r="K311" s="26"/>
      <c r="L311" s="21">
        <v>83</v>
      </c>
      <c r="M311" s="21">
        <v>82</v>
      </c>
      <c r="N311" s="21">
        <v>70</v>
      </c>
      <c r="O311" s="21">
        <v>123</v>
      </c>
      <c r="P311" s="30">
        <f t="shared" si="6"/>
        <v>11</v>
      </c>
      <c r="Q311" s="29">
        <v>9.9</v>
      </c>
    </row>
    <row r="312" spans="4:19">
      <c r="D312" s="19" t="s">
        <v>293</v>
      </c>
      <c r="E312" s="21" t="s">
        <v>225</v>
      </c>
      <c r="F312" s="21"/>
      <c r="G312" s="21"/>
      <c r="H312" s="21"/>
      <c r="I312" s="5"/>
      <c r="J312" s="5"/>
      <c r="K312" s="26"/>
      <c r="L312" s="21">
        <v>79</v>
      </c>
      <c r="M312" s="21">
        <v>79</v>
      </c>
      <c r="N312" s="21">
        <v>71.599999999999994</v>
      </c>
      <c r="O312" s="21">
        <v>130</v>
      </c>
      <c r="P312" s="30">
        <f t="shared" si="6"/>
        <v>6.4</v>
      </c>
      <c r="Q312" s="4">
        <v>10.4</v>
      </c>
    </row>
    <row r="313" spans="4:19">
      <c r="D313" s="19" t="s">
        <v>43</v>
      </c>
      <c r="E313" s="21" t="s">
        <v>26</v>
      </c>
      <c r="F313" s="21"/>
      <c r="G313" s="21"/>
      <c r="H313" s="21"/>
      <c r="I313" s="5"/>
      <c r="J313" s="5"/>
      <c r="L313" s="21">
        <v>73</v>
      </c>
      <c r="M313" s="21">
        <v>73</v>
      </c>
      <c r="N313" s="21">
        <v>69.2</v>
      </c>
      <c r="O313" s="21">
        <v>129</v>
      </c>
      <c r="P313" s="30">
        <f t="shared" si="6"/>
        <v>3.3</v>
      </c>
      <c r="Q313" s="4">
        <v>10.5</v>
      </c>
    </row>
    <row r="314" spans="4:19">
      <c r="D314" s="19" t="s">
        <v>44</v>
      </c>
      <c r="E314" s="21" t="s">
        <v>28</v>
      </c>
      <c r="F314" s="21"/>
      <c r="G314" s="21"/>
      <c r="H314" s="21"/>
      <c r="I314" s="5"/>
      <c r="J314" s="5"/>
      <c r="L314" s="21">
        <v>89</v>
      </c>
      <c r="M314" s="21">
        <v>88</v>
      </c>
      <c r="N314" s="21">
        <v>69.3</v>
      </c>
      <c r="O314" s="21">
        <v>123</v>
      </c>
      <c r="P314" s="30">
        <f t="shared" si="6"/>
        <v>17.2</v>
      </c>
      <c r="Q314" s="4">
        <v>10.5</v>
      </c>
    </row>
    <row r="315" spans="4:19">
      <c r="D315" s="19" t="s">
        <v>45</v>
      </c>
      <c r="E315" s="21" t="s">
        <v>34</v>
      </c>
      <c r="F315" s="21"/>
      <c r="G315" s="21"/>
      <c r="H315" s="21"/>
      <c r="I315" s="5"/>
      <c r="J315" s="5"/>
      <c r="L315" s="21">
        <v>90</v>
      </c>
      <c r="M315" s="21">
        <v>89</v>
      </c>
      <c r="N315" s="21">
        <v>68.900000000000006</v>
      </c>
      <c r="O315" s="21">
        <v>120</v>
      </c>
      <c r="P315" s="30">
        <f t="shared" si="6"/>
        <v>18.899999999999999</v>
      </c>
      <c r="Q315" s="4">
        <v>11.4</v>
      </c>
    </row>
    <row r="316" spans="4:19">
      <c r="D316" s="19" t="s">
        <v>306</v>
      </c>
      <c r="E316" s="21" t="s">
        <v>47</v>
      </c>
      <c r="F316" s="21"/>
      <c r="G316" s="21"/>
      <c r="H316" s="21"/>
      <c r="I316" s="5"/>
      <c r="J316" s="5"/>
      <c r="L316" s="21">
        <v>87</v>
      </c>
      <c r="M316" s="21">
        <v>85</v>
      </c>
      <c r="N316" s="21">
        <v>69.7</v>
      </c>
      <c r="O316" s="21">
        <v>133</v>
      </c>
      <c r="P316" s="4">
        <f t="shared" si="6"/>
        <v>13</v>
      </c>
      <c r="Q316" s="4">
        <v>11.9</v>
      </c>
    </row>
    <row r="317" spans="4:19">
      <c r="D317" s="19" t="s">
        <v>46</v>
      </c>
      <c r="E317" s="21" t="s">
        <v>47</v>
      </c>
      <c r="F317" s="21"/>
      <c r="G317" s="21"/>
      <c r="H317" s="21"/>
      <c r="I317" s="5"/>
      <c r="J317" s="5"/>
      <c r="L317" s="21">
        <v>85</v>
      </c>
      <c r="M317" s="21">
        <v>84</v>
      </c>
      <c r="N317" s="21">
        <v>69.7</v>
      </c>
      <c r="O317" s="21">
        <v>133</v>
      </c>
      <c r="P317" s="4">
        <f t="shared" si="6"/>
        <v>12.1</v>
      </c>
      <c r="Q317" s="4">
        <v>11.9</v>
      </c>
    </row>
    <row r="318" spans="4:19">
      <c r="D318" s="19" t="s">
        <v>48</v>
      </c>
      <c r="E318" s="21" t="s">
        <v>26</v>
      </c>
      <c r="F318" s="21"/>
      <c r="G318" s="21"/>
      <c r="H318" s="21"/>
      <c r="I318" s="5"/>
      <c r="J318" s="5"/>
      <c r="L318" s="21">
        <v>90</v>
      </c>
      <c r="M318" s="21">
        <v>89</v>
      </c>
      <c r="N318" s="21">
        <v>69.2</v>
      </c>
      <c r="O318" s="21">
        <v>129</v>
      </c>
      <c r="P318" s="4">
        <f t="shared" si="6"/>
        <v>17.3</v>
      </c>
      <c r="Q318" s="29">
        <v>12.1</v>
      </c>
    </row>
    <row r="319" spans="4:19">
      <c r="D319" s="19" t="s">
        <v>307</v>
      </c>
      <c r="E319" s="21" t="s">
        <v>26</v>
      </c>
      <c r="F319" s="21"/>
      <c r="G319" s="21"/>
      <c r="H319" s="21"/>
      <c r="I319" s="5"/>
      <c r="J319" s="5"/>
      <c r="L319" s="21">
        <v>81</v>
      </c>
      <c r="M319" s="21">
        <v>81</v>
      </c>
      <c r="N319" s="21">
        <v>69.2</v>
      </c>
      <c r="O319" s="21">
        <v>129</v>
      </c>
      <c r="P319" s="4">
        <f t="shared" si="6"/>
        <v>10.3</v>
      </c>
      <c r="Q319" s="4">
        <v>12.2</v>
      </c>
    </row>
    <row r="320" spans="4:19">
      <c r="D320" s="19" t="s">
        <v>308</v>
      </c>
      <c r="E320" s="21" t="s">
        <v>225</v>
      </c>
      <c r="F320" s="21"/>
      <c r="G320" s="21"/>
      <c r="H320" s="21"/>
      <c r="I320" s="5"/>
      <c r="J320" s="5"/>
      <c r="L320" s="21">
        <v>96</v>
      </c>
      <c r="M320" s="21">
        <v>96</v>
      </c>
      <c r="N320" s="21">
        <v>71.599999999999994</v>
      </c>
      <c r="O320" s="21">
        <v>130</v>
      </c>
      <c r="P320" s="4">
        <f t="shared" si="6"/>
        <v>21.2</v>
      </c>
      <c r="Q320" s="4">
        <v>12.4</v>
      </c>
    </row>
    <row r="321" spans="1:22">
      <c r="D321" s="19" t="s">
        <v>234</v>
      </c>
      <c r="E321" s="21" t="s">
        <v>154</v>
      </c>
      <c r="F321" s="21"/>
      <c r="G321" s="21"/>
      <c r="H321" s="21"/>
      <c r="I321" s="5"/>
      <c r="J321" s="5"/>
      <c r="L321" s="21">
        <v>96</v>
      </c>
      <c r="M321" s="21">
        <v>91</v>
      </c>
      <c r="N321" s="21">
        <v>70.7</v>
      </c>
      <c r="O321" s="21">
        <v>134</v>
      </c>
      <c r="P321" s="4">
        <f t="shared" si="6"/>
        <v>17.100000000000001</v>
      </c>
      <c r="Q321" s="4">
        <v>13.2</v>
      </c>
    </row>
    <row r="322" spans="1:22">
      <c r="D322" s="19" t="s">
        <v>49</v>
      </c>
      <c r="E322" s="21" t="s">
        <v>50</v>
      </c>
      <c r="F322" s="21"/>
      <c r="G322" s="21"/>
      <c r="H322" s="21"/>
      <c r="I322" s="5"/>
      <c r="J322" s="5"/>
      <c r="L322" s="21">
        <v>94</v>
      </c>
      <c r="M322" s="21">
        <v>92</v>
      </c>
      <c r="N322" s="21">
        <v>69.8</v>
      </c>
      <c r="O322" s="21">
        <v>127</v>
      </c>
      <c r="P322" s="4">
        <f t="shared" si="6"/>
        <v>19.8</v>
      </c>
      <c r="Q322" s="4">
        <v>13.6</v>
      </c>
    </row>
    <row r="323" spans="1:22">
      <c r="D323" s="19" t="s">
        <v>51</v>
      </c>
      <c r="E323" s="21" t="s">
        <v>52</v>
      </c>
      <c r="F323" s="21"/>
      <c r="G323" s="21"/>
      <c r="H323" s="21"/>
      <c r="I323" s="5"/>
      <c r="J323" s="5"/>
      <c r="L323" s="21">
        <v>85</v>
      </c>
      <c r="M323" s="21">
        <v>85</v>
      </c>
      <c r="N323" s="21">
        <v>70.8</v>
      </c>
      <c r="O323" s="21">
        <v>130</v>
      </c>
      <c r="P323" s="4">
        <f t="shared" si="6"/>
        <v>12.3</v>
      </c>
      <c r="Q323" s="4">
        <v>13.8</v>
      </c>
    </row>
    <row r="324" spans="1:22">
      <c r="D324" s="19" t="s">
        <v>53</v>
      </c>
      <c r="E324" s="21" t="s">
        <v>54</v>
      </c>
      <c r="F324" s="21"/>
      <c r="G324" s="21"/>
      <c r="H324" s="21"/>
      <c r="I324" s="5"/>
      <c r="J324" s="5"/>
      <c r="L324" s="21">
        <v>85</v>
      </c>
      <c r="M324" s="21">
        <v>84</v>
      </c>
      <c r="N324" s="21">
        <v>70.900000000000006</v>
      </c>
      <c r="O324" s="21">
        <v>128</v>
      </c>
      <c r="P324" s="4">
        <f t="shared" si="6"/>
        <v>11.6</v>
      </c>
      <c r="Q324" s="4">
        <v>13.8</v>
      </c>
    </row>
    <row r="325" spans="1:22">
      <c r="D325" s="19" t="s">
        <v>55</v>
      </c>
      <c r="E325" s="21" t="s">
        <v>52</v>
      </c>
      <c r="F325" s="21"/>
      <c r="G325" s="21"/>
      <c r="H325" s="21"/>
      <c r="I325" s="5"/>
      <c r="J325" s="5"/>
      <c r="L325" s="21">
        <v>86</v>
      </c>
      <c r="M325" s="21">
        <v>86</v>
      </c>
      <c r="N325">
        <v>70.8</v>
      </c>
      <c r="O325">
        <v>130</v>
      </c>
      <c r="P325" s="4">
        <f t="shared" si="6"/>
        <v>13.2</v>
      </c>
      <c r="Q325" s="4">
        <v>14.1</v>
      </c>
    </row>
    <row r="326" spans="1:22">
      <c r="D326" s="19" t="s">
        <v>309</v>
      </c>
      <c r="E326" s="21" t="s">
        <v>42</v>
      </c>
      <c r="F326" s="21"/>
      <c r="G326" s="21"/>
      <c r="H326" s="21"/>
      <c r="I326" s="5"/>
      <c r="J326" s="5"/>
      <c r="L326">
        <v>83</v>
      </c>
      <c r="M326">
        <v>82</v>
      </c>
      <c r="N326">
        <v>70</v>
      </c>
      <c r="O326">
        <v>123</v>
      </c>
      <c r="P326" s="4">
        <f t="shared" si="6"/>
        <v>11</v>
      </c>
      <c r="Q326" s="4">
        <v>16.100000000000001</v>
      </c>
    </row>
    <row r="327" spans="1:22">
      <c r="D327" s="19" t="s">
        <v>310</v>
      </c>
      <c r="E327" s="21" t="s">
        <v>179</v>
      </c>
      <c r="F327" s="21"/>
      <c r="G327" s="21"/>
      <c r="H327" s="21"/>
      <c r="I327" s="5"/>
      <c r="J327" s="5"/>
      <c r="L327">
        <v>91</v>
      </c>
      <c r="M327">
        <v>89</v>
      </c>
      <c r="N327">
        <v>69.900000000000006</v>
      </c>
      <c r="O327">
        <v>129</v>
      </c>
      <c r="P327" s="4">
        <f t="shared" si="6"/>
        <v>16.7</v>
      </c>
      <c r="Q327" s="4">
        <v>18.2</v>
      </c>
    </row>
    <row r="328" spans="1:22">
      <c r="D328" s="19" t="s">
        <v>311</v>
      </c>
      <c r="E328" s="21" t="s">
        <v>312</v>
      </c>
      <c r="F328" s="21"/>
      <c r="G328" s="21"/>
      <c r="H328" s="21"/>
      <c r="I328" s="5"/>
      <c r="J328" s="5"/>
      <c r="L328">
        <v>97</v>
      </c>
      <c r="M328">
        <v>95</v>
      </c>
      <c r="N328">
        <v>70.7</v>
      </c>
      <c r="O328">
        <v>132</v>
      </c>
      <c r="P328" s="4">
        <f t="shared" si="6"/>
        <v>20.8</v>
      </c>
      <c r="Q328" s="4">
        <v>19.100000000000001</v>
      </c>
    </row>
    <row r="329" spans="1:22">
      <c r="A329">
        <v>1</v>
      </c>
      <c r="B329">
        <v>1</v>
      </c>
      <c r="D329" s="19" t="s">
        <v>313</v>
      </c>
      <c r="E329" s="21" t="s">
        <v>42</v>
      </c>
      <c r="F329" s="21">
        <v>89</v>
      </c>
      <c r="G329" s="21">
        <v>89</v>
      </c>
      <c r="H329" s="21"/>
      <c r="I329" s="5">
        <v>-21</v>
      </c>
      <c r="J329" s="5"/>
      <c r="P329" s="4"/>
      <c r="Q329" s="4"/>
      <c r="T329" t="s">
        <v>66</v>
      </c>
      <c r="U329" t="s">
        <v>72</v>
      </c>
      <c r="V329" t="s">
        <v>90</v>
      </c>
    </row>
    <row r="330" spans="1:22">
      <c r="A330">
        <v>2</v>
      </c>
      <c r="B330">
        <v>2</v>
      </c>
      <c r="D330" s="19" t="s">
        <v>56</v>
      </c>
      <c r="E330" s="21" t="s">
        <v>42</v>
      </c>
      <c r="F330" s="21">
        <v>90</v>
      </c>
      <c r="G330" s="21">
        <v>90</v>
      </c>
      <c r="H330" s="21"/>
      <c r="I330" s="5">
        <v>-16.649999999999999</v>
      </c>
      <c r="J330" s="5"/>
      <c r="P330" s="4"/>
      <c r="Q330" s="4"/>
      <c r="T330" t="s">
        <v>119</v>
      </c>
      <c r="U330" t="s">
        <v>67</v>
      </c>
    </row>
    <row r="331" spans="1:22">
      <c r="A331">
        <v>3</v>
      </c>
      <c r="B331">
        <v>3</v>
      </c>
      <c r="C331">
        <v>1</v>
      </c>
      <c r="D331" s="19" t="s">
        <v>314</v>
      </c>
      <c r="E331" s="21" t="s">
        <v>315</v>
      </c>
      <c r="F331" s="21">
        <v>89</v>
      </c>
      <c r="G331" s="21">
        <v>87</v>
      </c>
      <c r="H331" s="21">
        <v>79</v>
      </c>
      <c r="I331" s="5">
        <v>-11.5</v>
      </c>
      <c r="J331" s="5"/>
      <c r="L331">
        <v>89</v>
      </c>
      <c r="M331">
        <v>87</v>
      </c>
      <c r="N331">
        <v>69.8</v>
      </c>
      <c r="O331">
        <v>121</v>
      </c>
      <c r="P331" s="4">
        <f t="shared" ref="P331:P333" si="7">ROUND(((M331-N331)*113/O331),1)</f>
        <v>16.100000000000001</v>
      </c>
      <c r="Q331" s="4"/>
      <c r="R331" s="21"/>
      <c r="S331" s="4"/>
      <c r="T331" t="s">
        <v>62</v>
      </c>
      <c r="U331" t="s">
        <v>82</v>
      </c>
    </row>
    <row r="332" spans="1:22">
      <c r="A332">
        <v>4</v>
      </c>
      <c r="B332">
        <v>4</v>
      </c>
      <c r="C332">
        <v>2</v>
      </c>
      <c r="D332" s="19" t="s">
        <v>237</v>
      </c>
      <c r="E332" s="21" t="s">
        <v>238</v>
      </c>
      <c r="F332" s="21">
        <v>86</v>
      </c>
      <c r="G332" s="21">
        <v>86</v>
      </c>
      <c r="H332" s="21">
        <v>74</v>
      </c>
      <c r="I332" s="5">
        <v>20.5</v>
      </c>
      <c r="J332" s="5"/>
      <c r="K332" s="12" t="s">
        <v>57</v>
      </c>
      <c r="L332" s="20">
        <v>86</v>
      </c>
      <c r="M332" s="21">
        <v>86</v>
      </c>
      <c r="N332" s="21">
        <v>69.2</v>
      </c>
      <c r="O332" s="21">
        <v>131</v>
      </c>
      <c r="P332" s="4">
        <f t="shared" si="7"/>
        <v>14.5</v>
      </c>
      <c r="Q332" s="4"/>
      <c r="R332" s="21"/>
      <c r="S332" s="4"/>
      <c r="T332" t="s">
        <v>100</v>
      </c>
      <c r="U332" t="s">
        <v>74</v>
      </c>
    </row>
    <row r="333" spans="1:22">
      <c r="A333">
        <v>5</v>
      </c>
      <c r="B333">
        <v>5</v>
      </c>
      <c r="C333">
        <v>3</v>
      </c>
      <c r="D333" s="9" t="s">
        <v>316</v>
      </c>
      <c r="E333" s="21" t="s">
        <v>317</v>
      </c>
      <c r="F333" s="21">
        <v>91</v>
      </c>
      <c r="G333" s="21">
        <v>91</v>
      </c>
      <c r="H333" s="21">
        <v>79</v>
      </c>
      <c r="I333" s="5">
        <v>-9</v>
      </c>
      <c r="J333" s="5"/>
      <c r="L333" s="21">
        <v>91</v>
      </c>
      <c r="M333" s="21">
        <v>91</v>
      </c>
      <c r="N333" s="21">
        <v>69.599999999999994</v>
      </c>
      <c r="O333" s="21">
        <v>130</v>
      </c>
      <c r="P333" s="4">
        <f t="shared" si="7"/>
        <v>18.600000000000001</v>
      </c>
      <c r="Q333" s="4"/>
      <c r="R333" s="21"/>
      <c r="S333" s="4"/>
      <c r="T333" t="s">
        <v>113</v>
      </c>
      <c r="U333" t="s">
        <v>120</v>
      </c>
    </row>
    <row r="334" spans="1:22">
      <c r="A334">
        <v>6</v>
      </c>
      <c r="B334">
        <v>6</v>
      </c>
      <c r="C334">
        <v>4</v>
      </c>
      <c r="D334" s="19" t="s">
        <v>318</v>
      </c>
      <c r="E334" s="21" t="s">
        <v>319</v>
      </c>
      <c r="F334" s="21">
        <v>87</v>
      </c>
      <c r="G334" s="21">
        <v>87</v>
      </c>
      <c r="H334" s="21">
        <v>76</v>
      </c>
      <c r="I334" s="5">
        <v>9.5</v>
      </c>
      <c r="J334" s="5"/>
      <c r="L334" s="21">
        <v>87</v>
      </c>
      <c r="M334" s="21">
        <v>87</v>
      </c>
      <c r="N334" s="21">
        <v>69.8</v>
      </c>
      <c r="O334" s="21">
        <v>123</v>
      </c>
      <c r="P334" s="30">
        <f t="shared" ref="P334:P338" si="8">ROUND(((M334-N334)*113/O334),1)</f>
        <v>15.8</v>
      </c>
      <c r="Q334" s="4"/>
      <c r="R334" s="21"/>
      <c r="S334" s="4"/>
      <c r="T334" t="s">
        <v>160</v>
      </c>
      <c r="U334" t="s">
        <v>184</v>
      </c>
      <c r="V334" t="s">
        <v>58</v>
      </c>
    </row>
    <row r="335" spans="1:22">
      <c r="A335">
        <v>7</v>
      </c>
      <c r="B335">
        <v>7</v>
      </c>
      <c r="C335">
        <v>5</v>
      </c>
      <c r="D335" s="19" t="s">
        <v>320</v>
      </c>
      <c r="E335" s="21" t="s">
        <v>321</v>
      </c>
      <c r="F335" s="21">
        <v>91</v>
      </c>
      <c r="G335" s="21">
        <v>90</v>
      </c>
      <c r="H335" s="21">
        <v>80</v>
      </c>
      <c r="I335" s="5">
        <v>10.5</v>
      </c>
      <c r="J335" s="5"/>
      <c r="L335" s="21">
        <v>91</v>
      </c>
      <c r="M335" s="21">
        <v>90</v>
      </c>
      <c r="N335" s="21">
        <v>69</v>
      </c>
      <c r="O335" s="21">
        <v>126</v>
      </c>
      <c r="P335" s="30">
        <f t="shared" si="8"/>
        <v>18.8</v>
      </c>
      <c r="Q335" s="4"/>
      <c r="R335" s="21"/>
      <c r="S335" s="4"/>
      <c r="T335" t="s">
        <v>298</v>
      </c>
      <c r="U335" t="s">
        <v>80</v>
      </c>
      <c r="V335" t="s">
        <v>59</v>
      </c>
    </row>
    <row r="336" spans="1:22">
      <c r="A336">
        <v>8</v>
      </c>
      <c r="B336">
        <v>8</v>
      </c>
      <c r="C336">
        <v>6</v>
      </c>
      <c r="D336" s="19" t="s">
        <v>322</v>
      </c>
      <c r="E336" s="21" t="s">
        <v>323</v>
      </c>
      <c r="F336" s="21">
        <v>95</v>
      </c>
      <c r="G336" s="21">
        <v>94</v>
      </c>
      <c r="H336" s="21">
        <v>84</v>
      </c>
      <c r="I336" s="5">
        <v>-21</v>
      </c>
      <c r="J336" s="5"/>
      <c r="L336" s="21">
        <v>95</v>
      </c>
      <c r="M336" s="21">
        <v>94</v>
      </c>
      <c r="N336" s="21">
        <v>67.7</v>
      </c>
      <c r="O336" s="21">
        <v>124</v>
      </c>
      <c r="P336" s="30">
        <f t="shared" si="8"/>
        <v>24</v>
      </c>
      <c r="Q336" s="29"/>
      <c r="R336" s="21"/>
      <c r="S336" s="4"/>
      <c r="T336" t="s">
        <v>302</v>
      </c>
      <c r="U336" t="s">
        <v>117</v>
      </c>
    </row>
    <row r="337" spans="1:22">
      <c r="A337">
        <v>9</v>
      </c>
      <c r="B337">
        <v>9</v>
      </c>
      <c r="C337">
        <v>7</v>
      </c>
      <c r="D337" s="19" t="s">
        <v>324</v>
      </c>
      <c r="E337" s="21" t="s">
        <v>325</v>
      </c>
      <c r="F337" s="21">
        <v>87</v>
      </c>
      <c r="G337" s="21">
        <v>86</v>
      </c>
      <c r="H337" s="21">
        <v>76</v>
      </c>
      <c r="I337" s="5">
        <v>36</v>
      </c>
      <c r="J337" s="5"/>
      <c r="K337" s="26" t="s">
        <v>326</v>
      </c>
      <c r="L337" s="21">
        <v>87</v>
      </c>
      <c r="M337" s="21">
        <v>86</v>
      </c>
      <c r="N337" s="21">
        <v>69</v>
      </c>
      <c r="O337" s="21">
        <v>123</v>
      </c>
      <c r="P337" s="30">
        <f t="shared" si="8"/>
        <v>15.6</v>
      </c>
      <c r="Q337" s="4"/>
      <c r="R337" s="21"/>
      <c r="S337" s="4"/>
      <c r="T337" s="21" t="s">
        <v>249</v>
      </c>
      <c r="U337" s="21" t="s">
        <v>94</v>
      </c>
      <c r="V337" s="21" t="s">
        <v>121</v>
      </c>
    </row>
    <row r="338" spans="1:22">
      <c r="A338">
        <v>10</v>
      </c>
      <c r="B338">
        <v>10</v>
      </c>
      <c r="C338">
        <v>8</v>
      </c>
      <c r="D338" s="19" t="s">
        <v>327</v>
      </c>
      <c r="E338" s="21" t="s">
        <v>328</v>
      </c>
      <c r="F338" s="21">
        <v>87</v>
      </c>
      <c r="G338" s="21">
        <v>85</v>
      </c>
      <c r="H338" s="21">
        <v>76</v>
      </c>
      <c r="I338" s="5">
        <v>6</v>
      </c>
      <c r="J338" s="5"/>
      <c r="L338" s="19">
        <v>87</v>
      </c>
      <c r="M338" s="21">
        <v>85</v>
      </c>
      <c r="N338" s="21">
        <v>66.599999999999994</v>
      </c>
      <c r="O338" s="21">
        <v>118</v>
      </c>
      <c r="P338" s="30">
        <f t="shared" si="8"/>
        <v>17.600000000000001</v>
      </c>
      <c r="Q338" s="4"/>
      <c r="R338" s="21"/>
      <c r="S338" s="4"/>
      <c r="T338" s="21" t="s">
        <v>97</v>
      </c>
      <c r="U338" s="21" t="s">
        <v>135</v>
      </c>
      <c r="V338" s="21" t="s">
        <v>201</v>
      </c>
    </row>
    <row r="339" spans="1:22">
      <c r="A339">
        <v>11</v>
      </c>
      <c r="B339">
        <v>11</v>
      </c>
      <c r="D339" s="19" t="s">
        <v>294</v>
      </c>
      <c r="E339" s="21" t="s">
        <v>42</v>
      </c>
      <c r="F339" s="21">
        <v>82</v>
      </c>
      <c r="G339" s="21">
        <v>82</v>
      </c>
      <c r="H339" s="21"/>
      <c r="I339" s="5">
        <v>18.5</v>
      </c>
      <c r="J339" s="4"/>
      <c r="K339" s="12" t="s">
        <v>65</v>
      </c>
      <c r="L339" s="19"/>
      <c r="M339" s="21"/>
      <c r="N339" s="21"/>
      <c r="O339" s="21"/>
      <c r="P339" s="30"/>
      <c r="Q339" s="4"/>
      <c r="R339" s="21"/>
      <c r="S339" s="4"/>
      <c r="T339" s="21" t="s">
        <v>76</v>
      </c>
      <c r="U339" s="21" t="s">
        <v>68</v>
      </c>
      <c r="V339" s="21" t="s">
        <v>329</v>
      </c>
    </row>
    <row r="340" spans="1:22">
      <c r="A340">
        <v>12</v>
      </c>
      <c r="B340">
        <v>12</v>
      </c>
      <c r="D340" s="19" t="s">
        <v>64</v>
      </c>
      <c r="E340" s="21" t="s">
        <v>26</v>
      </c>
      <c r="F340" s="21">
        <v>77</v>
      </c>
      <c r="G340" s="21">
        <v>77</v>
      </c>
      <c r="H340" s="21"/>
      <c r="I340" s="5">
        <v>52.8</v>
      </c>
      <c r="J340" s="5"/>
      <c r="K340" s="12" t="s">
        <v>65</v>
      </c>
      <c r="L340" s="19"/>
      <c r="M340" s="21"/>
      <c r="N340" s="21"/>
      <c r="O340" s="21"/>
      <c r="P340" s="30"/>
      <c r="Q340" s="29"/>
      <c r="R340" s="21"/>
      <c r="S340" s="4"/>
      <c r="T340" s="21" t="s">
        <v>63</v>
      </c>
    </row>
    <row r="341" spans="1:22">
      <c r="A341">
        <v>13</v>
      </c>
      <c r="B341">
        <v>13</v>
      </c>
      <c r="D341" s="19" t="s">
        <v>69</v>
      </c>
      <c r="E341" s="21" t="s">
        <v>26</v>
      </c>
      <c r="F341" s="21">
        <v>84</v>
      </c>
      <c r="G341" s="21">
        <v>84</v>
      </c>
      <c r="H341" s="21"/>
      <c r="I341" s="5">
        <v>-1.1000000000000001</v>
      </c>
      <c r="J341" s="5"/>
      <c r="K341" s="14"/>
      <c r="L341" s="21"/>
      <c r="M341" s="21"/>
      <c r="N341" s="21"/>
      <c r="O341" s="21"/>
      <c r="P341" s="4"/>
      <c r="Q341" s="21"/>
      <c r="R341" s="21"/>
      <c r="S341" s="4"/>
      <c r="T341" s="21" t="s">
        <v>246</v>
      </c>
      <c r="U341" t="s">
        <v>61</v>
      </c>
      <c r="V341" t="s">
        <v>192</v>
      </c>
    </row>
    <row r="342" spans="1:22">
      <c r="A342">
        <v>14</v>
      </c>
      <c r="B342">
        <v>14</v>
      </c>
      <c r="C342">
        <v>9</v>
      </c>
      <c r="D342" s="19" t="s">
        <v>73</v>
      </c>
      <c r="E342" s="21" t="s">
        <v>42</v>
      </c>
      <c r="F342" s="21">
        <v>89</v>
      </c>
      <c r="G342" s="21">
        <v>89</v>
      </c>
      <c r="H342" s="21">
        <v>75</v>
      </c>
      <c r="I342" s="5">
        <v>-3.25</v>
      </c>
      <c r="J342" s="5"/>
      <c r="L342" s="19">
        <v>89</v>
      </c>
      <c r="M342" s="21">
        <v>89</v>
      </c>
      <c r="N342" s="21">
        <v>70</v>
      </c>
      <c r="O342" s="21">
        <v>123</v>
      </c>
      <c r="P342" s="30">
        <f t="shared" ref="P342:P359" si="9">ROUND(((M342-N342)*113/O342),1)</f>
        <v>17.5</v>
      </c>
      <c r="Q342" s="21"/>
      <c r="R342" s="21"/>
      <c r="S342" s="4"/>
      <c r="T342" s="21" t="s">
        <v>211</v>
      </c>
      <c r="U342" t="s">
        <v>109</v>
      </c>
      <c r="V342" t="s">
        <v>101</v>
      </c>
    </row>
    <row r="343" spans="1:22">
      <c r="A343">
        <v>15</v>
      </c>
      <c r="B343">
        <v>15</v>
      </c>
      <c r="C343">
        <v>10</v>
      </c>
      <c r="D343" s="19" t="s">
        <v>295</v>
      </c>
      <c r="E343" s="21" t="s">
        <v>282</v>
      </c>
      <c r="F343" s="21">
        <v>91</v>
      </c>
      <c r="G343" s="21">
        <v>90</v>
      </c>
      <c r="H343" s="21">
        <v>77</v>
      </c>
      <c r="I343" s="5">
        <v>-4.25</v>
      </c>
      <c r="J343" s="5"/>
      <c r="L343" s="33">
        <v>91</v>
      </c>
      <c r="M343" s="21">
        <v>90</v>
      </c>
      <c r="N343" s="21">
        <v>70.900000000000006</v>
      </c>
      <c r="O343" s="21">
        <v>124</v>
      </c>
      <c r="P343" s="30">
        <f t="shared" si="9"/>
        <v>17.399999999999999</v>
      </c>
      <c r="R343" s="21"/>
      <c r="S343" s="4"/>
      <c r="T343" s="21" t="s">
        <v>70</v>
      </c>
      <c r="U343" t="s">
        <v>304</v>
      </c>
    </row>
    <row r="344" spans="1:22">
      <c r="A344">
        <v>16</v>
      </c>
      <c r="D344" s="19" t="s">
        <v>77</v>
      </c>
      <c r="E344" s="21" t="s">
        <v>78</v>
      </c>
      <c r="F344" s="21"/>
      <c r="G344" s="21"/>
      <c r="H344" s="21"/>
      <c r="I344" s="5">
        <v>26.75</v>
      </c>
      <c r="J344" s="5"/>
      <c r="K344" s="26" t="s">
        <v>79</v>
      </c>
      <c r="L344" s="19"/>
      <c r="M344" s="21"/>
      <c r="N344" s="21"/>
      <c r="O344" s="21"/>
      <c r="P344" s="30"/>
      <c r="R344" s="21"/>
      <c r="S344" s="4"/>
      <c r="T344" s="21" t="s">
        <v>330</v>
      </c>
      <c r="U344" t="s">
        <v>84</v>
      </c>
      <c r="V344" t="s">
        <v>212</v>
      </c>
    </row>
    <row r="345" spans="1:22">
      <c r="A345">
        <v>17</v>
      </c>
      <c r="B345">
        <v>16</v>
      </c>
      <c r="C345">
        <v>11</v>
      </c>
      <c r="D345" s="19" t="s">
        <v>296</v>
      </c>
      <c r="E345" s="21" t="s">
        <v>282</v>
      </c>
      <c r="F345" s="21">
        <v>96</v>
      </c>
      <c r="G345" s="21">
        <v>92</v>
      </c>
      <c r="H345" s="21">
        <v>82</v>
      </c>
      <c r="I345" s="5">
        <v>-5.5</v>
      </c>
      <c r="J345" s="5"/>
      <c r="L345" s="19">
        <v>96</v>
      </c>
      <c r="M345" s="21">
        <v>92</v>
      </c>
      <c r="N345" s="21">
        <v>70.900000000000006</v>
      </c>
      <c r="O345" s="21">
        <v>124</v>
      </c>
      <c r="P345" s="30">
        <f t="shared" si="9"/>
        <v>19.2</v>
      </c>
      <c r="R345" s="21"/>
      <c r="S345" s="4"/>
      <c r="T345" s="21" t="s">
        <v>331</v>
      </c>
      <c r="U345" t="s">
        <v>332</v>
      </c>
    </row>
    <row r="346" spans="1:22">
      <c r="A346">
        <v>18</v>
      </c>
      <c r="B346">
        <v>17</v>
      </c>
      <c r="C346">
        <v>12</v>
      </c>
      <c r="D346" s="19" t="s">
        <v>297</v>
      </c>
      <c r="E346" s="21" t="s">
        <v>26</v>
      </c>
      <c r="F346" s="21">
        <v>85</v>
      </c>
      <c r="G346" s="21">
        <v>85</v>
      </c>
      <c r="H346" s="21">
        <v>69</v>
      </c>
      <c r="I346" s="5">
        <v>-6</v>
      </c>
      <c r="J346" s="5"/>
      <c r="L346" s="21">
        <v>85</v>
      </c>
      <c r="M346" s="21">
        <v>85</v>
      </c>
      <c r="N346" s="21">
        <v>69.2</v>
      </c>
      <c r="O346" s="21">
        <v>129</v>
      </c>
      <c r="P346" s="30">
        <f t="shared" si="9"/>
        <v>13.8</v>
      </c>
      <c r="R346" s="21"/>
      <c r="S346" s="4"/>
      <c r="T346" s="21" t="s">
        <v>156</v>
      </c>
      <c r="U346" t="s">
        <v>333</v>
      </c>
      <c r="V346" t="s">
        <v>334</v>
      </c>
    </row>
    <row r="347" spans="1:22">
      <c r="A347">
        <v>19</v>
      </c>
      <c r="D347" s="19" t="s">
        <v>335</v>
      </c>
      <c r="E347" s="21" t="s">
        <v>336</v>
      </c>
      <c r="F347" s="21"/>
      <c r="G347" s="21"/>
      <c r="H347" s="21"/>
      <c r="I347" s="5">
        <v>8</v>
      </c>
      <c r="J347" s="5"/>
      <c r="K347" s="12" t="s">
        <v>79</v>
      </c>
      <c r="L347" s="19"/>
      <c r="M347" s="21"/>
      <c r="N347" s="21"/>
      <c r="O347" s="21"/>
      <c r="P347" s="30"/>
      <c r="R347" s="21"/>
      <c r="S347" s="4"/>
      <c r="T347" s="21" t="s">
        <v>337</v>
      </c>
    </row>
    <row r="348" spans="1:22">
      <c r="A348">
        <v>20</v>
      </c>
      <c r="B348">
        <v>18</v>
      </c>
      <c r="C348">
        <v>13</v>
      </c>
      <c r="D348" s="19" t="s">
        <v>338</v>
      </c>
      <c r="E348" s="21" t="s">
        <v>34</v>
      </c>
      <c r="F348" s="21">
        <v>89</v>
      </c>
      <c r="G348" s="21">
        <v>89</v>
      </c>
      <c r="H348" s="21">
        <v>75</v>
      </c>
      <c r="I348" s="5">
        <v>-16.5</v>
      </c>
      <c r="J348" s="4"/>
      <c r="L348" s="19">
        <v>89</v>
      </c>
      <c r="M348" s="21">
        <v>89</v>
      </c>
      <c r="N348" s="21">
        <v>68.900000000000006</v>
      </c>
      <c r="O348" s="21">
        <v>120</v>
      </c>
      <c r="P348" s="30">
        <f t="shared" si="9"/>
        <v>18.899999999999999</v>
      </c>
      <c r="R348" s="21"/>
      <c r="S348" s="4"/>
      <c r="T348" s="21" t="s">
        <v>257</v>
      </c>
      <c r="U348" t="s">
        <v>93</v>
      </c>
      <c r="V348" t="s">
        <v>339</v>
      </c>
    </row>
    <row r="349" spans="1:22">
      <c r="A349">
        <v>21</v>
      </c>
      <c r="B349">
        <v>19</v>
      </c>
      <c r="C349">
        <v>14</v>
      </c>
      <c r="D349" s="19" t="s">
        <v>87</v>
      </c>
      <c r="E349" s="21" t="s">
        <v>42</v>
      </c>
      <c r="F349" s="21">
        <v>79</v>
      </c>
      <c r="G349" s="21">
        <v>79</v>
      </c>
      <c r="H349" s="21">
        <v>64</v>
      </c>
      <c r="I349" s="5">
        <v>40.4</v>
      </c>
      <c r="J349" s="5"/>
      <c r="K349" s="12" t="s">
        <v>340</v>
      </c>
      <c r="L349" s="19">
        <v>79</v>
      </c>
      <c r="M349" s="21">
        <v>79</v>
      </c>
      <c r="N349" s="21">
        <v>70</v>
      </c>
      <c r="O349" s="21">
        <v>123</v>
      </c>
      <c r="P349" s="30">
        <f t="shared" si="9"/>
        <v>8.3000000000000007</v>
      </c>
      <c r="R349" s="21"/>
      <c r="S349" s="4"/>
      <c r="T349" s="21" t="s">
        <v>98</v>
      </c>
    </row>
    <row r="350" spans="1:22">
      <c r="A350">
        <v>22</v>
      </c>
      <c r="B350">
        <v>20</v>
      </c>
      <c r="C350">
        <v>15</v>
      </c>
      <c r="D350" s="19" t="s">
        <v>242</v>
      </c>
      <c r="E350" s="21" t="s">
        <v>26</v>
      </c>
      <c r="F350" s="21">
        <v>84</v>
      </c>
      <c r="G350" s="21">
        <v>83</v>
      </c>
      <c r="H350" s="21">
        <v>70</v>
      </c>
      <c r="I350" s="5">
        <v>80.75</v>
      </c>
      <c r="J350" s="5"/>
      <c r="L350" s="19">
        <v>84</v>
      </c>
      <c r="M350" s="21">
        <v>83</v>
      </c>
      <c r="N350" s="21">
        <v>69.2</v>
      </c>
      <c r="O350" s="21">
        <v>129</v>
      </c>
      <c r="P350" s="30">
        <f t="shared" si="9"/>
        <v>12.1</v>
      </c>
      <c r="R350" s="21"/>
      <c r="S350" s="4"/>
      <c r="T350" s="21" t="s">
        <v>172</v>
      </c>
      <c r="U350" t="s">
        <v>341</v>
      </c>
    </row>
    <row r="351" spans="1:22">
      <c r="A351">
        <v>23</v>
      </c>
      <c r="B351">
        <v>21</v>
      </c>
      <c r="C351">
        <v>16</v>
      </c>
      <c r="D351" s="19" t="s">
        <v>300</v>
      </c>
      <c r="E351" s="21" t="s">
        <v>301</v>
      </c>
      <c r="F351" s="21">
        <v>82</v>
      </c>
      <c r="G351" s="21">
        <v>82</v>
      </c>
      <c r="H351" s="21">
        <v>69</v>
      </c>
      <c r="I351" s="5">
        <v>13.75</v>
      </c>
      <c r="J351" s="5"/>
      <c r="L351" s="21">
        <v>82</v>
      </c>
      <c r="M351" s="21">
        <v>82</v>
      </c>
      <c r="N351" s="21">
        <v>68.7</v>
      </c>
      <c r="O351" s="21">
        <v>117</v>
      </c>
      <c r="P351" s="30">
        <f t="shared" si="9"/>
        <v>12.8</v>
      </c>
      <c r="R351" s="21"/>
      <c r="S351" s="4"/>
      <c r="T351" s="21" t="s">
        <v>342</v>
      </c>
    </row>
    <row r="352" spans="1:22">
      <c r="A352">
        <v>24</v>
      </c>
      <c r="B352">
        <v>22</v>
      </c>
      <c r="C352">
        <v>17</v>
      </c>
      <c r="D352" s="19" t="s">
        <v>91</v>
      </c>
      <c r="E352" s="21" t="s">
        <v>34</v>
      </c>
      <c r="F352" s="21">
        <v>84</v>
      </c>
      <c r="G352" s="21">
        <v>84</v>
      </c>
      <c r="H352" s="21">
        <v>71</v>
      </c>
      <c r="I352" s="5">
        <v>4</v>
      </c>
      <c r="J352" s="5"/>
      <c r="K352" s="12" t="s">
        <v>343</v>
      </c>
      <c r="L352" s="21">
        <v>84</v>
      </c>
      <c r="M352" s="21">
        <v>84</v>
      </c>
      <c r="N352" s="21">
        <v>68.900000000000006</v>
      </c>
      <c r="O352" s="21">
        <v>120</v>
      </c>
      <c r="P352" s="30">
        <f t="shared" si="9"/>
        <v>14.2</v>
      </c>
      <c r="R352" s="21"/>
      <c r="S352" s="4"/>
      <c r="T352" s="21" t="s">
        <v>344</v>
      </c>
      <c r="U352" t="s">
        <v>345</v>
      </c>
      <c r="V352" t="s">
        <v>346</v>
      </c>
    </row>
    <row r="353" spans="1:22">
      <c r="A353">
        <v>25</v>
      </c>
      <c r="B353">
        <v>23</v>
      </c>
      <c r="C353">
        <v>18</v>
      </c>
      <c r="D353" s="19" t="s">
        <v>347</v>
      </c>
      <c r="E353" s="21" t="s">
        <v>252</v>
      </c>
      <c r="F353" s="21">
        <v>78</v>
      </c>
      <c r="G353" s="21">
        <v>76</v>
      </c>
      <c r="H353" s="21">
        <v>64</v>
      </c>
      <c r="I353" s="5">
        <v>45.5</v>
      </c>
      <c r="J353" s="5"/>
      <c r="K353" s="26" t="s">
        <v>348</v>
      </c>
      <c r="L353" s="19">
        <v>78</v>
      </c>
      <c r="M353" s="21">
        <v>76</v>
      </c>
      <c r="N353" s="21">
        <v>69</v>
      </c>
      <c r="O353" s="21">
        <v>125</v>
      </c>
      <c r="P353" s="30">
        <f t="shared" si="9"/>
        <v>6.3</v>
      </c>
      <c r="R353" s="21"/>
      <c r="S353" s="4"/>
      <c r="T353" s="21" t="s">
        <v>165</v>
      </c>
      <c r="U353" t="s">
        <v>125</v>
      </c>
      <c r="V353" t="s">
        <v>105</v>
      </c>
    </row>
    <row r="354" spans="1:22">
      <c r="A354">
        <v>26</v>
      </c>
      <c r="B354">
        <v>24</v>
      </c>
      <c r="C354">
        <v>19</v>
      </c>
      <c r="D354" s="19" t="s">
        <v>95</v>
      </c>
      <c r="E354" s="21" t="s">
        <v>42</v>
      </c>
      <c r="F354" s="21">
        <v>77</v>
      </c>
      <c r="G354" s="21">
        <v>77</v>
      </c>
      <c r="H354" s="21">
        <v>63</v>
      </c>
      <c r="I354" s="5">
        <v>41</v>
      </c>
      <c r="J354" s="5"/>
      <c r="L354" s="19">
        <v>77</v>
      </c>
      <c r="M354" s="21">
        <v>77</v>
      </c>
      <c r="N354" s="21">
        <v>70</v>
      </c>
      <c r="O354" s="21">
        <v>123</v>
      </c>
      <c r="P354" s="30">
        <f t="shared" si="9"/>
        <v>6.4</v>
      </c>
      <c r="R354" s="21"/>
      <c r="S354" s="4"/>
      <c r="T354" s="21" t="s">
        <v>349</v>
      </c>
      <c r="U354" t="s">
        <v>350</v>
      </c>
      <c r="V354" t="s">
        <v>250</v>
      </c>
    </row>
    <row r="355" spans="1:22">
      <c r="A355">
        <v>27</v>
      </c>
      <c r="B355">
        <v>25</v>
      </c>
      <c r="C355">
        <v>20</v>
      </c>
      <c r="D355" s="19" t="s">
        <v>99</v>
      </c>
      <c r="E355" s="21" t="s">
        <v>30</v>
      </c>
      <c r="F355" s="21">
        <v>76</v>
      </c>
      <c r="G355" s="21">
        <v>76</v>
      </c>
      <c r="H355" s="21">
        <v>62</v>
      </c>
      <c r="I355" s="5">
        <v>137.65</v>
      </c>
      <c r="J355" s="4"/>
      <c r="K355" s="26" t="s">
        <v>351</v>
      </c>
      <c r="L355" s="19">
        <v>76</v>
      </c>
      <c r="M355" s="21">
        <v>76</v>
      </c>
      <c r="N355" s="21">
        <v>70.2</v>
      </c>
      <c r="O355" s="21">
        <v>128</v>
      </c>
      <c r="P355" s="30">
        <f t="shared" si="9"/>
        <v>5.0999999999999996</v>
      </c>
      <c r="R355" s="21"/>
      <c r="S355" s="4"/>
      <c r="T355" s="21" t="s">
        <v>75</v>
      </c>
      <c r="U355" t="s">
        <v>142</v>
      </c>
      <c r="V355" t="s">
        <v>110</v>
      </c>
    </row>
    <row r="356" spans="1:22">
      <c r="A356">
        <v>28</v>
      </c>
      <c r="B356">
        <v>26</v>
      </c>
      <c r="C356">
        <v>21</v>
      </c>
      <c r="D356" s="19" t="s">
        <v>106</v>
      </c>
      <c r="E356" s="21" t="s">
        <v>42</v>
      </c>
      <c r="F356" s="21">
        <v>86</v>
      </c>
      <c r="G356" s="21">
        <v>86</v>
      </c>
      <c r="H356" s="21">
        <v>75</v>
      </c>
      <c r="I356" s="5">
        <v>-22.4</v>
      </c>
      <c r="J356" s="5"/>
      <c r="K356" s="26"/>
      <c r="L356" s="19">
        <v>86</v>
      </c>
      <c r="M356" s="21">
        <v>86</v>
      </c>
      <c r="N356" s="21">
        <v>70</v>
      </c>
      <c r="O356" s="21">
        <v>123</v>
      </c>
      <c r="P356" s="30">
        <f t="shared" si="9"/>
        <v>14.7</v>
      </c>
      <c r="R356" s="21"/>
      <c r="S356" s="4"/>
      <c r="T356" s="21" t="s">
        <v>194</v>
      </c>
      <c r="U356" t="s">
        <v>115</v>
      </c>
    </row>
    <row r="357" spans="1:22">
      <c r="A357">
        <v>29</v>
      </c>
      <c r="D357" s="19" t="s">
        <v>352</v>
      </c>
      <c r="E357" s="21" t="s">
        <v>28</v>
      </c>
      <c r="F357" s="21"/>
      <c r="G357" s="21"/>
      <c r="H357" s="21"/>
      <c r="I357" s="5">
        <v>-5</v>
      </c>
      <c r="J357" s="5"/>
      <c r="K357" s="12" t="s">
        <v>353</v>
      </c>
      <c r="L357" s="19"/>
      <c r="M357" s="21"/>
      <c r="N357" s="21"/>
      <c r="O357" s="21"/>
      <c r="P357" s="30"/>
      <c r="R357" s="21"/>
      <c r="S357" s="4"/>
      <c r="T357" s="21" t="s">
        <v>267</v>
      </c>
      <c r="U357" t="s">
        <v>354</v>
      </c>
      <c r="V357" t="s">
        <v>147</v>
      </c>
    </row>
    <row r="358" spans="1:22">
      <c r="A358">
        <v>30</v>
      </c>
      <c r="B358">
        <v>27</v>
      </c>
      <c r="C358">
        <v>22</v>
      </c>
      <c r="D358" s="19" t="s">
        <v>355</v>
      </c>
      <c r="E358" s="21" t="s">
        <v>26</v>
      </c>
      <c r="F358" s="21">
        <v>77</v>
      </c>
      <c r="G358" s="21">
        <v>77</v>
      </c>
      <c r="H358" s="21">
        <v>65</v>
      </c>
      <c r="I358" s="5">
        <v>59.8</v>
      </c>
      <c r="J358" s="4"/>
      <c r="L358" s="21">
        <v>77</v>
      </c>
      <c r="M358" s="21">
        <v>77</v>
      </c>
      <c r="N358" s="21">
        <v>69.2</v>
      </c>
      <c r="O358" s="21">
        <v>129</v>
      </c>
      <c r="P358" s="30">
        <f t="shared" si="9"/>
        <v>6.8</v>
      </c>
      <c r="R358" s="21"/>
      <c r="S358" s="4"/>
      <c r="T358" s="21" t="s">
        <v>356</v>
      </c>
      <c r="U358" t="s">
        <v>357</v>
      </c>
      <c r="V358" t="s">
        <v>207</v>
      </c>
    </row>
    <row r="359" spans="1:22">
      <c r="A359">
        <v>31</v>
      </c>
      <c r="B359">
        <v>28</v>
      </c>
      <c r="C359">
        <v>23</v>
      </c>
      <c r="D359" s="19" t="s">
        <v>358</v>
      </c>
      <c r="E359" s="21" t="s">
        <v>359</v>
      </c>
      <c r="F359" s="21">
        <v>87</v>
      </c>
      <c r="G359" s="21">
        <v>87</v>
      </c>
      <c r="H359" s="21">
        <v>76</v>
      </c>
      <c r="I359" s="5">
        <v>-16.5</v>
      </c>
      <c r="J359" s="5"/>
      <c r="L359" s="21">
        <v>87</v>
      </c>
      <c r="M359" s="21">
        <v>87</v>
      </c>
      <c r="N359" s="21">
        <v>70</v>
      </c>
      <c r="O359" s="21">
        <v>126</v>
      </c>
      <c r="P359" s="30">
        <f t="shared" si="9"/>
        <v>15.2</v>
      </c>
      <c r="R359" s="21"/>
      <c r="S359" s="4"/>
      <c r="T359" s="21" t="s">
        <v>245</v>
      </c>
      <c r="U359" t="s">
        <v>360</v>
      </c>
      <c r="V359" t="s">
        <v>259</v>
      </c>
    </row>
    <row r="360" spans="1:22">
      <c r="A360">
        <v>32</v>
      </c>
      <c r="B360">
        <v>29</v>
      </c>
      <c r="C360">
        <v>24</v>
      </c>
      <c r="D360" s="19" t="s">
        <v>111</v>
      </c>
      <c r="E360" s="21" t="s">
        <v>34</v>
      </c>
      <c r="F360" s="21">
        <v>80</v>
      </c>
      <c r="G360" s="21">
        <v>80</v>
      </c>
      <c r="H360" s="21">
        <v>69</v>
      </c>
      <c r="I360" s="5">
        <v>2.0499999999999998</v>
      </c>
      <c r="J360" s="5"/>
      <c r="L360" s="21">
        <v>80</v>
      </c>
      <c r="M360" s="21">
        <v>80</v>
      </c>
      <c r="N360" s="21">
        <v>68.900000000000006</v>
      </c>
      <c r="O360" s="21">
        <v>120</v>
      </c>
      <c r="P360" s="30">
        <f t="shared" ref="P360:P389" si="10">ROUND(((M360-N360)*113/O360),1)</f>
        <v>10.5</v>
      </c>
      <c r="R360" s="21"/>
      <c r="S360" s="4"/>
      <c r="T360" s="21" t="s">
        <v>103</v>
      </c>
      <c r="U360" t="s">
        <v>85</v>
      </c>
      <c r="V360" t="s">
        <v>361</v>
      </c>
    </row>
    <row r="361" spans="1:22">
      <c r="A361">
        <v>33</v>
      </c>
      <c r="B361">
        <v>30</v>
      </c>
      <c r="C361">
        <v>25</v>
      </c>
      <c r="D361" s="19" t="s">
        <v>116</v>
      </c>
      <c r="E361" s="21" t="s">
        <v>32</v>
      </c>
      <c r="F361" s="21">
        <v>85</v>
      </c>
      <c r="G361" s="21">
        <v>85</v>
      </c>
      <c r="H361" s="21">
        <v>75</v>
      </c>
      <c r="I361" s="5">
        <v>-6.2</v>
      </c>
      <c r="J361" s="5"/>
      <c r="L361" s="21">
        <v>85</v>
      </c>
      <c r="M361" s="21">
        <v>85</v>
      </c>
      <c r="N361" s="21">
        <v>71.3</v>
      </c>
      <c r="O361" s="21">
        <v>127</v>
      </c>
      <c r="P361" s="30">
        <f t="shared" si="10"/>
        <v>12.2</v>
      </c>
      <c r="R361" s="21"/>
      <c r="S361" s="4"/>
      <c r="T361" s="21" t="s">
        <v>342</v>
      </c>
    </row>
    <row r="362" spans="1:22">
      <c r="A362">
        <v>34</v>
      </c>
      <c r="B362">
        <v>31</v>
      </c>
      <c r="C362">
        <v>26</v>
      </c>
      <c r="D362" s="19" t="s">
        <v>362</v>
      </c>
      <c r="E362" s="21" t="s">
        <v>363</v>
      </c>
      <c r="F362" s="21">
        <v>85</v>
      </c>
      <c r="G362" s="21">
        <v>82</v>
      </c>
      <c r="H362" s="21">
        <v>75</v>
      </c>
      <c r="I362" s="5">
        <v>-14</v>
      </c>
      <c r="J362" s="5"/>
      <c r="L362" s="21">
        <v>85</v>
      </c>
      <c r="M362" s="21">
        <v>82</v>
      </c>
      <c r="N362" s="21">
        <v>69.3</v>
      </c>
      <c r="O362" s="21">
        <v>123</v>
      </c>
      <c r="P362" s="30">
        <f t="shared" si="10"/>
        <v>11.7</v>
      </c>
      <c r="R362" s="21"/>
      <c r="S362" s="4"/>
      <c r="T362" s="21" t="s">
        <v>364</v>
      </c>
      <c r="U362" t="s">
        <v>81</v>
      </c>
    </row>
    <row r="363" spans="1:22">
      <c r="A363">
        <v>35</v>
      </c>
      <c r="B363">
        <v>32</v>
      </c>
      <c r="C363">
        <v>27</v>
      </c>
      <c r="D363" s="19" t="s">
        <v>118</v>
      </c>
      <c r="E363" s="21" t="s">
        <v>36</v>
      </c>
      <c r="F363" s="21">
        <v>82</v>
      </c>
      <c r="G363" s="21">
        <v>82</v>
      </c>
      <c r="H363" s="21">
        <v>72</v>
      </c>
      <c r="I363" s="5">
        <v>-12</v>
      </c>
      <c r="J363" s="4"/>
      <c r="K363" s="12" t="s">
        <v>365</v>
      </c>
      <c r="L363" s="21">
        <v>82</v>
      </c>
      <c r="M363" s="21">
        <v>82</v>
      </c>
      <c r="N363" s="21">
        <v>69</v>
      </c>
      <c r="O363" s="21">
        <v>123</v>
      </c>
      <c r="P363" s="30">
        <f t="shared" si="10"/>
        <v>11.9</v>
      </c>
      <c r="R363" s="21"/>
      <c r="S363" s="4"/>
      <c r="T363" s="21" t="s">
        <v>366</v>
      </c>
      <c r="U363" t="s">
        <v>176</v>
      </c>
      <c r="V363" t="s">
        <v>89</v>
      </c>
    </row>
    <row r="364" spans="1:22">
      <c r="A364">
        <v>36</v>
      </c>
      <c r="B364">
        <v>33</v>
      </c>
      <c r="C364">
        <v>28</v>
      </c>
      <c r="D364" s="19" t="s">
        <v>367</v>
      </c>
      <c r="E364" s="21" t="s">
        <v>28</v>
      </c>
      <c r="F364" s="21">
        <v>81</v>
      </c>
      <c r="G364" s="21">
        <v>81</v>
      </c>
      <c r="H364" s="21">
        <v>71</v>
      </c>
      <c r="I364" s="5">
        <v>7</v>
      </c>
      <c r="J364" s="5"/>
      <c r="L364" s="21">
        <v>81</v>
      </c>
      <c r="M364" s="21">
        <v>81</v>
      </c>
      <c r="N364" s="21">
        <v>69.3</v>
      </c>
      <c r="O364" s="21">
        <v>123</v>
      </c>
      <c r="P364" s="30">
        <f t="shared" si="10"/>
        <v>10.7</v>
      </c>
      <c r="R364" s="21"/>
      <c r="S364" s="4"/>
      <c r="T364" s="21" t="s">
        <v>368</v>
      </c>
      <c r="U364" t="s">
        <v>167</v>
      </c>
    </row>
    <row r="365" spans="1:22">
      <c r="A365">
        <v>37</v>
      </c>
      <c r="B365">
        <v>34</v>
      </c>
      <c r="C365">
        <v>29</v>
      </c>
      <c r="D365" s="19" t="s">
        <v>122</v>
      </c>
      <c r="E365" s="21" t="s">
        <v>42</v>
      </c>
      <c r="F365" s="21">
        <v>75</v>
      </c>
      <c r="G365" s="21">
        <v>75</v>
      </c>
      <c r="H365" s="21">
        <v>65</v>
      </c>
      <c r="I365" s="5">
        <v>-0.2</v>
      </c>
      <c r="J365" s="5"/>
      <c r="K365" s="12" t="s">
        <v>369</v>
      </c>
      <c r="L365" s="21">
        <v>75</v>
      </c>
      <c r="M365" s="21">
        <v>75</v>
      </c>
      <c r="N365" s="21">
        <v>70</v>
      </c>
      <c r="O365" s="21">
        <v>123</v>
      </c>
      <c r="P365" s="30">
        <f t="shared" si="10"/>
        <v>4.5999999999999996</v>
      </c>
      <c r="R365" s="21"/>
      <c r="S365" s="4"/>
      <c r="T365" s="21" t="s">
        <v>272</v>
      </c>
      <c r="U365" t="s">
        <v>152</v>
      </c>
      <c r="V365" t="s">
        <v>126</v>
      </c>
    </row>
    <row r="366" spans="1:22">
      <c r="A366">
        <v>38</v>
      </c>
      <c r="B366">
        <v>35</v>
      </c>
      <c r="C366">
        <v>30</v>
      </c>
      <c r="D366" s="19" t="s">
        <v>127</v>
      </c>
      <c r="E366" s="21" t="s">
        <v>30</v>
      </c>
      <c r="F366" s="21">
        <v>76</v>
      </c>
      <c r="G366" s="21">
        <v>76</v>
      </c>
      <c r="H366" s="21">
        <v>67</v>
      </c>
      <c r="I366" s="5">
        <v>32.799999999999997</v>
      </c>
      <c r="J366" s="4"/>
      <c r="L366" s="21">
        <v>76</v>
      </c>
      <c r="M366" s="21">
        <v>76</v>
      </c>
      <c r="N366" s="21">
        <v>70.2</v>
      </c>
      <c r="O366" s="21">
        <v>128</v>
      </c>
      <c r="P366" s="30">
        <f t="shared" si="10"/>
        <v>5.0999999999999996</v>
      </c>
      <c r="R366" s="21"/>
      <c r="S366" s="4"/>
    </row>
    <row r="367" spans="1:22">
      <c r="A367">
        <v>39</v>
      </c>
      <c r="B367">
        <v>36</v>
      </c>
      <c r="C367">
        <v>31</v>
      </c>
      <c r="D367" s="19" t="s">
        <v>370</v>
      </c>
      <c r="E367" s="21" t="s">
        <v>34</v>
      </c>
      <c r="F367" s="21">
        <v>86</v>
      </c>
      <c r="G367" s="21">
        <v>86</v>
      </c>
      <c r="H367" s="21">
        <v>78</v>
      </c>
      <c r="I367" s="5">
        <v>13</v>
      </c>
      <c r="J367" s="5"/>
      <c r="L367" s="21">
        <v>86</v>
      </c>
      <c r="M367" s="21">
        <v>86</v>
      </c>
      <c r="N367" s="21">
        <v>68.900000000000006</v>
      </c>
      <c r="O367" s="21">
        <v>120</v>
      </c>
      <c r="P367" s="30">
        <f t="shared" si="10"/>
        <v>16.100000000000001</v>
      </c>
      <c r="R367" s="21"/>
      <c r="S367" s="4"/>
      <c r="T367" t="s">
        <v>129</v>
      </c>
      <c r="U367" t="s">
        <v>130</v>
      </c>
    </row>
    <row r="368" spans="1:22">
      <c r="A368">
        <v>40</v>
      </c>
      <c r="B368">
        <v>37</v>
      </c>
      <c r="C368">
        <v>32</v>
      </c>
      <c r="D368" s="19" t="s">
        <v>128</v>
      </c>
      <c r="E368" s="21" t="s">
        <v>26</v>
      </c>
      <c r="F368" s="21">
        <v>88</v>
      </c>
      <c r="G368" s="21">
        <v>85</v>
      </c>
      <c r="H368" s="21">
        <v>79</v>
      </c>
      <c r="I368" s="5">
        <v>-21.5</v>
      </c>
      <c r="J368" s="5"/>
      <c r="L368" s="21">
        <v>88</v>
      </c>
      <c r="M368" s="21">
        <v>85</v>
      </c>
      <c r="N368" s="21">
        <v>69.2</v>
      </c>
      <c r="O368" s="21">
        <v>129</v>
      </c>
      <c r="P368" s="30">
        <f t="shared" si="10"/>
        <v>13.8</v>
      </c>
      <c r="R368" s="21"/>
      <c r="S368" s="4"/>
      <c r="T368" t="s">
        <v>371</v>
      </c>
      <c r="U368" t="s">
        <v>151</v>
      </c>
    </row>
    <row r="369" spans="1:22">
      <c r="A369">
        <v>41</v>
      </c>
      <c r="B369">
        <v>38</v>
      </c>
      <c r="C369">
        <v>33</v>
      </c>
      <c r="D369" s="19" t="s">
        <v>372</v>
      </c>
      <c r="E369" s="21" t="s">
        <v>30</v>
      </c>
      <c r="F369" s="21">
        <v>82</v>
      </c>
      <c r="G369" s="21">
        <v>82</v>
      </c>
      <c r="H369" s="21">
        <v>73</v>
      </c>
      <c r="I369" s="5">
        <v>1.5</v>
      </c>
      <c r="J369" s="5"/>
      <c r="L369" s="21">
        <v>82</v>
      </c>
      <c r="M369" s="21">
        <v>82</v>
      </c>
      <c r="N369" s="21">
        <v>70.2</v>
      </c>
      <c r="O369" s="21">
        <v>128</v>
      </c>
      <c r="P369" s="30">
        <f t="shared" si="10"/>
        <v>10.4</v>
      </c>
      <c r="R369" s="21"/>
      <c r="S369" s="4"/>
      <c r="T369" t="s">
        <v>196</v>
      </c>
      <c r="U369" t="s">
        <v>373</v>
      </c>
      <c r="V369" t="s">
        <v>139</v>
      </c>
    </row>
    <row r="370" spans="1:22">
      <c r="A370">
        <v>42</v>
      </c>
      <c r="B370">
        <v>39</v>
      </c>
      <c r="C370">
        <v>34</v>
      </c>
      <c r="D370" s="19" t="s">
        <v>374</v>
      </c>
      <c r="E370" s="21" t="s">
        <v>252</v>
      </c>
      <c r="F370" s="21">
        <v>84</v>
      </c>
      <c r="G370" s="21">
        <v>84</v>
      </c>
      <c r="H370" s="21">
        <v>75</v>
      </c>
      <c r="I370" s="5">
        <v>-12</v>
      </c>
      <c r="J370" s="5"/>
      <c r="L370" s="21">
        <v>84</v>
      </c>
      <c r="M370" s="21">
        <v>84</v>
      </c>
      <c r="N370" s="21">
        <v>69</v>
      </c>
      <c r="O370" s="21">
        <v>125</v>
      </c>
      <c r="P370" s="30">
        <f t="shared" si="10"/>
        <v>13.6</v>
      </c>
      <c r="R370" s="21"/>
      <c r="S370" s="4"/>
      <c r="T370" t="s">
        <v>375</v>
      </c>
      <c r="U370" t="s">
        <v>376</v>
      </c>
      <c r="V370" t="s">
        <v>209</v>
      </c>
    </row>
    <row r="371" spans="1:22">
      <c r="A371">
        <v>43</v>
      </c>
      <c r="B371">
        <v>40</v>
      </c>
      <c r="C371">
        <v>35</v>
      </c>
      <c r="D371" s="19" t="s">
        <v>377</v>
      </c>
      <c r="E371" s="21" t="s">
        <v>34</v>
      </c>
      <c r="F371" s="21">
        <v>81</v>
      </c>
      <c r="G371" s="21">
        <v>80</v>
      </c>
      <c r="H371" s="21">
        <v>73</v>
      </c>
      <c r="I371" s="5">
        <v>4.75</v>
      </c>
      <c r="J371" s="5"/>
      <c r="L371" s="21">
        <v>81</v>
      </c>
      <c r="M371" s="21">
        <v>80</v>
      </c>
      <c r="N371" s="21">
        <v>68.900000000000006</v>
      </c>
      <c r="O371" s="21">
        <v>120</v>
      </c>
      <c r="P371" s="30">
        <f t="shared" si="10"/>
        <v>10.5</v>
      </c>
      <c r="R371" s="21"/>
      <c r="S371" s="4"/>
      <c r="T371" t="s">
        <v>378</v>
      </c>
      <c r="U371" t="s">
        <v>270</v>
      </c>
    </row>
    <row r="372" spans="1:22">
      <c r="A372">
        <v>44</v>
      </c>
      <c r="B372">
        <v>41</v>
      </c>
      <c r="C372">
        <v>36</v>
      </c>
      <c r="D372" s="19" t="s">
        <v>379</v>
      </c>
      <c r="E372" s="21" t="s">
        <v>252</v>
      </c>
      <c r="F372" s="21">
        <v>81</v>
      </c>
      <c r="G372" s="21">
        <v>80</v>
      </c>
      <c r="H372" s="21">
        <v>73</v>
      </c>
      <c r="I372" s="5">
        <v>-16.5</v>
      </c>
      <c r="J372" s="5"/>
      <c r="K372" s="42" t="s">
        <v>380</v>
      </c>
      <c r="L372" s="21">
        <v>81</v>
      </c>
      <c r="M372" s="21">
        <v>80</v>
      </c>
      <c r="N372" s="21">
        <v>69</v>
      </c>
      <c r="O372" s="21">
        <v>125</v>
      </c>
      <c r="P372" s="30">
        <f t="shared" si="10"/>
        <v>9.9</v>
      </c>
      <c r="R372" s="21"/>
      <c r="S372" s="4"/>
      <c r="T372" t="s">
        <v>381</v>
      </c>
      <c r="U372" t="s">
        <v>382</v>
      </c>
      <c r="V372" t="s">
        <v>383</v>
      </c>
    </row>
    <row r="373" spans="1:22">
      <c r="A373">
        <v>45</v>
      </c>
      <c r="B373">
        <v>42</v>
      </c>
      <c r="C373">
        <v>37</v>
      </c>
      <c r="D373" s="19" t="s">
        <v>136</v>
      </c>
      <c r="E373" s="21" t="s">
        <v>34</v>
      </c>
      <c r="F373" s="21">
        <v>80</v>
      </c>
      <c r="G373" s="21">
        <v>80</v>
      </c>
      <c r="H373" s="21">
        <v>72</v>
      </c>
      <c r="I373" s="5">
        <v>-3.7</v>
      </c>
      <c r="J373" s="5"/>
      <c r="L373" s="21">
        <v>80</v>
      </c>
      <c r="M373" s="21">
        <v>80</v>
      </c>
      <c r="N373" s="21">
        <v>68.900000000000006</v>
      </c>
      <c r="O373" s="21">
        <v>120</v>
      </c>
      <c r="P373" s="30">
        <f t="shared" si="10"/>
        <v>10.5</v>
      </c>
      <c r="R373" s="21"/>
      <c r="S373" s="4"/>
      <c r="T373" t="s">
        <v>264</v>
      </c>
      <c r="U373" t="s">
        <v>384</v>
      </c>
      <c r="V373" t="s">
        <v>198</v>
      </c>
    </row>
    <row r="374" spans="1:22">
      <c r="A374">
        <v>46</v>
      </c>
      <c r="B374">
        <v>43</v>
      </c>
      <c r="C374">
        <v>38</v>
      </c>
      <c r="D374" s="19" t="s">
        <v>140</v>
      </c>
      <c r="E374" s="21" t="s">
        <v>47</v>
      </c>
      <c r="F374" s="21">
        <v>81</v>
      </c>
      <c r="G374" s="21">
        <v>81</v>
      </c>
      <c r="H374" s="21">
        <v>72</v>
      </c>
      <c r="I374" s="5">
        <v>47</v>
      </c>
      <c r="J374" s="5"/>
      <c r="L374" s="21">
        <v>81</v>
      </c>
      <c r="M374" s="21">
        <v>81</v>
      </c>
      <c r="N374" s="21">
        <v>69.7</v>
      </c>
      <c r="O374" s="21">
        <v>133</v>
      </c>
      <c r="P374" s="30">
        <f t="shared" si="10"/>
        <v>9.6</v>
      </c>
      <c r="R374" s="21"/>
      <c r="S374" s="4"/>
      <c r="T374" t="s">
        <v>385</v>
      </c>
      <c r="U374" t="s">
        <v>190</v>
      </c>
    </row>
    <row r="375" spans="1:22">
      <c r="A375">
        <v>47</v>
      </c>
      <c r="B375">
        <v>44</v>
      </c>
      <c r="C375">
        <v>39</v>
      </c>
      <c r="D375" s="19" t="s">
        <v>143</v>
      </c>
      <c r="E375" s="21" t="s">
        <v>47</v>
      </c>
      <c r="F375" s="21">
        <v>87</v>
      </c>
      <c r="G375" s="21">
        <v>86</v>
      </c>
      <c r="H375" s="21">
        <v>78</v>
      </c>
      <c r="I375" s="5">
        <v>-4.7</v>
      </c>
      <c r="J375" s="5"/>
      <c r="L375" s="21">
        <v>87</v>
      </c>
      <c r="M375" s="21">
        <v>86</v>
      </c>
      <c r="N375" s="21">
        <v>69.7</v>
      </c>
      <c r="O375" s="21">
        <v>133</v>
      </c>
      <c r="P375" s="30">
        <f t="shared" si="10"/>
        <v>13.8</v>
      </c>
      <c r="R375" s="21"/>
      <c r="S375" s="4"/>
      <c r="T375" t="s">
        <v>265</v>
      </c>
      <c r="U375" t="s">
        <v>92</v>
      </c>
      <c r="V375" t="s">
        <v>386</v>
      </c>
    </row>
    <row r="376" spans="1:22">
      <c r="D376" s="19" t="s">
        <v>143</v>
      </c>
      <c r="E376" s="21" t="s">
        <v>23</v>
      </c>
      <c r="F376" s="21"/>
      <c r="G376" s="21"/>
      <c r="H376" s="21"/>
      <c r="I376" s="5">
        <v>145</v>
      </c>
      <c r="J376" s="4"/>
      <c r="K376" s="12" t="s">
        <v>57</v>
      </c>
      <c r="L376" s="21"/>
      <c r="M376" s="21"/>
      <c r="N376" s="21"/>
      <c r="O376" s="21"/>
      <c r="P376" s="30"/>
    </row>
    <row r="377" spans="1:22">
      <c r="A377">
        <v>48</v>
      </c>
      <c r="B377">
        <v>45</v>
      </c>
      <c r="C377">
        <v>40</v>
      </c>
      <c r="D377" s="19" t="s">
        <v>149</v>
      </c>
      <c r="E377" s="21" t="s">
        <v>42</v>
      </c>
      <c r="F377" s="21">
        <v>83</v>
      </c>
      <c r="G377" s="21">
        <v>83</v>
      </c>
      <c r="H377" s="21">
        <v>74</v>
      </c>
      <c r="I377" s="5">
        <v>-17</v>
      </c>
      <c r="J377" s="4"/>
      <c r="L377" s="21">
        <v>83</v>
      </c>
      <c r="M377" s="21">
        <v>83</v>
      </c>
      <c r="N377" s="21">
        <v>70</v>
      </c>
      <c r="O377" s="21">
        <v>123</v>
      </c>
      <c r="P377" s="30">
        <f t="shared" si="10"/>
        <v>11.9</v>
      </c>
      <c r="T377" t="s">
        <v>387</v>
      </c>
      <c r="U377" t="s">
        <v>388</v>
      </c>
      <c r="V377" t="s">
        <v>389</v>
      </c>
    </row>
    <row r="378" spans="1:22">
      <c r="A378">
        <v>49</v>
      </c>
      <c r="B378">
        <v>46</v>
      </c>
      <c r="C378">
        <v>41</v>
      </c>
      <c r="D378" s="19" t="s">
        <v>390</v>
      </c>
      <c r="E378" s="21" t="s">
        <v>391</v>
      </c>
      <c r="F378" s="21">
        <v>80</v>
      </c>
      <c r="G378" s="21">
        <v>80</v>
      </c>
      <c r="H378" s="21">
        <v>71</v>
      </c>
      <c r="I378" s="5">
        <v>18</v>
      </c>
      <c r="J378" s="5"/>
      <c r="K378" s="12" t="s">
        <v>57</v>
      </c>
      <c r="L378" s="21">
        <v>80</v>
      </c>
      <c r="M378" s="21">
        <v>80</v>
      </c>
      <c r="N378" s="21">
        <v>70.599999999999994</v>
      </c>
      <c r="O378" s="21">
        <v>128</v>
      </c>
      <c r="P378" s="30">
        <f t="shared" si="10"/>
        <v>8.3000000000000007</v>
      </c>
      <c r="R378" s="21"/>
      <c r="S378" s="4"/>
      <c r="T378" t="s">
        <v>392</v>
      </c>
      <c r="U378" t="s">
        <v>108</v>
      </c>
      <c r="V378" t="s">
        <v>393</v>
      </c>
    </row>
    <row r="379" spans="1:22">
      <c r="A379">
        <v>50</v>
      </c>
      <c r="B379">
        <v>47</v>
      </c>
      <c r="C379">
        <v>42</v>
      </c>
      <c r="D379" s="19" t="s">
        <v>260</v>
      </c>
      <c r="E379" s="21" t="s">
        <v>26</v>
      </c>
      <c r="F379" s="21">
        <v>83</v>
      </c>
      <c r="G379" s="21">
        <v>83</v>
      </c>
      <c r="H379" s="21">
        <v>74</v>
      </c>
      <c r="I379" s="5">
        <v>-16</v>
      </c>
      <c r="J379" s="5"/>
      <c r="K379" s="26"/>
      <c r="L379" s="21">
        <v>83</v>
      </c>
      <c r="M379" s="21">
        <v>83</v>
      </c>
      <c r="N379" s="21">
        <v>69.2</v>
      </c>
      <c r="O379" s="21">
        <v>129</v>
      </c>
      <c r="P379" s="30">
        <f t="shared" si="10"/>
        <v>12.1</v>
      </c>
      <c r="R379" s="21"/>
      <c r="S379" s="4"/>
      <c r="T379" t="s">
        <v>216</v>
      </c>
      <c r="U379" t="s">
        <v>394</v>
      </c>
      <c r="V379" t="s">
        <v>395</v>
      </c>
    </row>
    <row r="380" spans="1:22">
      <c r="A380">
        <v>51</v>
      </c>
      <c r="B380">
        <v>48</v>
      </c>
      <c r="C380">
        <v>43</v>
      </c>
      <c r="D380" s="19" t="s">
        <v>396</v>
      </c>
      <c r="E380" s="21" t="s">
        <v>397</v>
      </c>
      <c r="F380" s="21">
        <v>84</v>
      </c>
      <c r="G380" s="21">
        <v>84</v>
      </c>
      <c r="H380" s="21">
        <v>75</v>
      </c>
      <c r="I380" s="5">
        <v>-10.5</v>
      </c>
      <c r="J380" s="5"/>
      <c r="K380" s="26"/>
      <c r="L380" s="21">
        <v>84</v>
      </c>
      <c r="M380" s="21">
        <v>84</v>
      </c>
      <c r="N380" s="21">
        <v>70.7</v>
      </c>
      <c r="O380" s="21">
        <v>126</v>
      </c>
      <c r="P380" s="30">
        <f t="shared" si="10"/>
        <v>11.9</v>
      </c>
      <c r="R380" s="21"/>
      <c r="S380" s="4"/>
      <c r="T380" t="s">
        <v>398</v>
      </c>
      <c r="U380" t="s">
        <v>399</v>
      </c>
    </row>
    <row r="381" spans="1:22">
      <c r="A381">
        <v>52</v>
      </c>
      <c r="B381">
        <v>49</v>
      </c>
      <c r="C381">
        <v>44</v>
      </c>
      <c r="D381" s="19" t="s">
        <v>263</v>
      </c>
      <c r="E381" s="21" t="s">
        <v>54</v>
      </c>
      <c r="F381" s="21">
        <v>83</v>
      </c>
      <c r="G381" s="21">
        <v>82</v>
      </c>
      <c r="H381" s="21">
        <v>74</v>
      </c>
      <c r="I381" s="5">
        <v>50.3</v>
      </c>
      <c r="J381" s="5"/>
      <c r="K381" s="12" t="s">
        <v>400</v>
      </c>
      <c r="L381" s="21">
        <v>83</v>
      </c>
      <c r="M381" s="21">
        <v>82</v>
      </c>
      <c r="N381" s="21">
        <v>68.8</v>
      </c>
      <c r="O381" s="21">
        <v>122</v>
      </c>
      <c r="P381" s="30">
        <f t="shared" si="10"/>
        <v>12.2</v>
      </c>
      <c r="R381" s="21"/>
      <c r="S381" s="4"/>
      <c r="T381" t="s">
        <v>401</v>
      </c>
      <c r="U381" t="s">
        <v>133</v>
      </c>
    </row>
    <row r="382" spans="1:22">
      <c r="A382">
        <v>53</v>
      </c>
      <c r="D382" s="19" t="s">
        <v>153</v>
      </c>
      <c r="E382" s="21" t="s">
        <v>154</v>
      </c>
      <c r="F382" s="21"/>
      <c r="G382" s="21"/>
      <c r="H382" s="21"/>
      <c r="I382" s="5">
        <v>-1</v>
      </c>
      <c r="J382" s="5"/>
      <c r="L382" s="21"/>
      <c r="M382" s="21"/>
      <c r="N382" s="21"/>
      <c r="O382" s="21"/>
      <c r="P382" s="30"/>
      <c r="R382" s="21"/>
      <c r="S382" s="4"/>
      <c r="T382" t="s">
        <v>402</v>
      </c>
      <c r="U382" t="s">
        <v>403</v>
      </c>
    </row>
    <row r="383" spans="1:22">
      <c r="A383">
        <v>54</v>
      </c>
      <c r="B383">
        <v>50</v>
      </c>
      <c r="C383">
        <v>45</v>
      </c>
      <c r="D383" s="28" t="s">
        <v>157</v>
      </c>
      <c r="E383" s="21" t="s">
        <v>50</v>
      </c>
      <c r="F383" s="21">
        <v>92</v>
      </c>
      <c r="G383" s="21">
        <v>87</v>
      </c>
      <c r="H383" s="21">
        <v>73</v>
      </c>
      <c r="I383" s="5">
        <v>-9.35</v>
      </c>
      <c r="J383" s="5"/>
      <c r="L383" s="21">
        <v>92</v>
      </c>
      <c r="M383" s="21">
        <v>87</v>
      </c>
      <c r="N383" s="21">
        <v>68</v>
      </c>
      <c r="O383" s="21">
        <v>118</v>
      </c>
      <c r="P383" s="30">
        <f t="shared" si="10"/>
        <v>18.2</v>
      </c>
      <c r="R383" s="21"/>
      <c r="S383" s="4"/>
      <c r="T383" t="s">
        <v>404</v>
      </c>
      <c r="U383" t="s">
        <v>405</v>
      </c>
      <c r="V383" t="s">
        <v>114</v>
      </c>
    </row>
    <row r="384" spans="1:22">
      <c r="D384" s="28" t="s">
        <v>157</v>
      </c>
      <c r="E384" s="21" t="s">
        <v>162</v>
      </c>
      <c r="F384" s="21"/>
      <c r="G384" s="21"/>
      <c r="H384" s="21"/>
      <c r="I384" s="5">
        <v>75</v>
      </c>
      <c r="J384" s="5"/>
      <c r="K384" s="12" t="s">
        <v>406</v>
      </c>
      <c r="L384" s="21"/>
      <c r="M384" s="21"/>
      <c r="N384" s="21"/>
      <c r="O384" s="21"/>
      <c r="P384" s="30"/>
      <c r="R384" s="21"/>
      <c r="S384" s="4"/>
    </row>
    <row r="385" spans="1:22">
      <c r="A385">
        <v>55</v>
      </c>
      <c r="B385">
        <v>51</v>
      </c>
      <c r="C385">
        <v>46</v>
      </c>
      <c r="D385" s="19" t="s">
        <v>164</v>
      </c>
      <c r="E385" s="21" t="s">
        <v>52</v>
      </c>
      <c r="F385" s="21">
        <v>87</v>
      </c>
      <c r="G385" s="21">
        <v>86</v>
      </c>
      <c r="H385" s="21">
        <v>77</v>
      </c>
      <c r="I385" s="5">
        <v>36.25</v>
      </c>
      <c r="J385" s="5"/>
      <c r="K385" s="44"/>
      <c r="L385" s="21">
        <v>87</v>
      </c>
      <c r="M385" s="21">
        <v>86</v>
      </c>
      <c r="N385" s="21">
        <v>70.8</v>
      </c>
      <c r="O385" s="21">
        <v>130</v>
      </c>
      <c r="P385" s="30">
        <f t="shared" si="10"/>
        <v>13.2</v>
      </c>
      <c r="R385" s="21"/>
      <c r="S385" s="4"/>
      <c r="T385" s="21" t="s">
        <v>255</v>
      </c>
    </row>
    <row r="386" spans="1:22">
      <c r="A386">
        <v>56</v>
      </c>
      <c r="B386">
        <v>52</v>
      </c>
      <c r="C386">
        <v>47</v>
      </c>
      <c r="D386" s="19" t="s">
        <v>168</v>
      </c>
      <c r="E386" s="21" t="s">
        <v>50</v>
      </c>
      <c r="F386" s="21">
        <v>81</v>
      </c>
      <c r="G386" s="21">
        <v>81</v>
      </c>
      <c r="H386" s="21">
        <v>72</v>
      </c>
      <c r="I386" s="5">
        <v>24.15</v>
      </c>
      <c r="J386" s="5"/>
      <c r="L386" s="21">
        <v>81</v>
      </c>
      <c r="M386" s="21">
        <v>81</v>
      </c>
      <c r="N386" s="21">
        <v>68</v>
      </c>
      <c r="O386" s="21">
        <v>118</v>
      </c>
      <c r="P386" s="30">
        <f t="shared" si="10"/>
        <v>12.4</v>
      </c>
      <c r="R386" s="21"/>
      <c r="S386" s="4"/>
      <c r="T386" s="21" t="s">
        <v>407</v>
      </c>
      <c r="U386" s="21" t="s">
        <v>141</v>
      </c>
      <c r="V386" s="21" t="s">
        <v>408</v>
      </c>
    </row>
    <row r="387" spans="1:22">
      <c r="A387">
        <v>56</v>
      </c>
      <c r="B387">
        <v>53</v>
      </c>
      <c r="C387">
        <v>48</v>
      </c>
      <c r="D387" s="19" t="s">
        <v>170</v>
      </c>
      <c r="E387" s="21" t="s">
        <v>52</v>
      </c>
      <c r="F387" s="21">
        <v>88</v>
      </c>
      <c r="G387" s="21">
        <v>87</v>
      </c>
      <c r="H387" s="21">
        <v>78</v>
      </c>
      <c r="I387" s="5">
        <v>-10.199999999999999</v>
      </c>
      <c r="J387" s="5"/>
      <c r="K387" s="44"/>
      <c r="L387" s="21">
        <v>88</v>
      </c>
      <c r="M387" s="21">
        <v>87</v>
      </c>
      <c r="N387" s="21">
        <v>70.8</v>
      </c>
      <c r="O387" s="21">
        <v>130</v>
      </c>
      <c r="P387" s="30">
        <f t="shared" si="10"/>
        <v>14.1</v>
      </c>
      <c r="R387" s="21"/>
      <c r="S387" s="4"/>
      <c r="T387" s="21" t="s">
        <v>409</v>
      </c>
      <c r="U387" s="21" t="s">
        <v>145</v>
      </c>
      <c r="V387" s="21" t="s">
        <v>169</v>
      </c>
    </row>
    <row r="388" spans="1:22">
      <c r="A388">
        <v>57</v>
      </c>
      <c r="B388">
        <v>54</v>
      </c>
      <c r="C388">
        <v>49</v>
      </c>
      <c r="D388" s="19" t="s">
        <v>178</v>
      </c>
      <c r="E388" s="21" t="s">
        <v>179</v>
      </c>
      <c r="F388" s="21">
        <v>98</v>
      </c>
      <c r="G388" s="21">
        <v>92</v>
      </c>
      <c r="H388" s="21">
        <v>88</v>
      </c>
      <c r="I388" s="5">
        <v>-19</v>
      </c>
      <c r="J388" s="5"/>
      <c r="L388" s="21">
        <v>98</v>
      </c>
      <c r="M388" s="21">
        <v>92</v>
      </c>
      <c r="N388" s="21">
        <v>70.2</v>
      </c>
      <c r="O388" s="21">
        <v>129</v>
      </c>
      <c r="P388" s="30">
        <f t="shared" si="10"/>
        <v>19.100000000000001</v>
      </c>
      <c r="R388" s="21"/>
      <c r="S388" s="4"/>
      <c r="T388" s="21" t="s">
        <v>410</v>
      </c>
      <c r="U388" s="21" t="s">
        <v>181</v>
      </c>
    </row>
    <row r="389" spans="1:22">
      <c r="A389">
        <v>58</v>
      </c>
      <c r="B389">
        <v>55</v>
      </c>
      <c r="C389">
        <v>50</v>
      </c>
      <c r="D389" s="19" t="s">
        <v>182</v>
      </c>
      <c r="E389" s="21" t="s">
        <v>183</v>
      </c>
      <c r="F389" s="21">
        <v>85</v>
      </c>
      <c r="G389" s="21">
        <v>84</v>
      </c>
      <c r="H389" s="21">
        <v>75</v>
      </c>
      <c r="I389" s="5">
        <v>11</v>
      </c>
      <c r="J389" s="5"/>
      <c r="L389" s="21">
        <v>85</v>
      </c>
      <c r="M389" s="21">
        <v>84</v>
      </c>
      <c r="N389" s="21">
        <v>70.7</v>
      </c>
      <c r="O389" s="21">
        <v>132</v>
      </c>
      <c r="P389" s="4">
        <f t="shared" si="10"/>
        <v>11.4</v>
      </c>
      <c r="R389" s="21"/>
      <c r="S389" s="4"/>
      <c r="T389" s="21" t="s">
        <v>193</v>
      </c>
      <c r="U389" s="21" t="s">
        <v>146</v>
      </c>
    </row>
    <row r="390" spans="1:22">
      <c r="A390">
        <v>59</v>
      </c>
      <c r="B390">
        <v>56</v>
      </c>
      <c r="D390" s="19" t="s">
        <v>187</v>
      </c>
      <c r="E390" s="21" t="s">
        <v>42</v>
      </c>
      <c r="F390" s="21">
        <v>86</v>
      </c>
      <c r="G390" s="21">
        <v>86</v>
      </c>
      <c r="H390" s="21"/>
      <c r="I390" s="5">
        <v>-19</v>
      </c>
      <c r="J390" s="5"/>
      <c r="L390" s="21"/>
      <c r="M390" s="21"/>
      <c r="N390" s="21"/>
      <c r="O390" s="21"/>
      <c r="P390" s="4"/>
      <c r="T390" s="21" t="s">
        <v>411</v>
      </c>
      <c r="U390" s="21" t="s">
        <v>218</v>
      </c>
    </row>
    <row r="391" spans="1:22">
      <c r="A391">
        <v>60</v>
      </c>
      <c r="B391">
        <v>57</v>
      </c>
      <c r="D391" s="19" t="s">
        <v>191</v>
      </c>
      <c r="E391" s="21" t="s">
        <v>26</v>
      </c>
      <c r="F391" s="21">
        <v>88</v>
      </c>
      <c r="G391" s="21">
        <v>88</v>
      </c>
      <c r="H391" s="21"/>
      <c r="I391" s="5">
        <v>-8.4</v>
      </c>
      <c r="J391" s="5"/>
      <c r="L391" s="21"/>
      <c r="M391" s="21"/>
      <c r="N391" s="21"/>
      <c r="O391" s="21"/>
      <c r="P391" s="4"/>
      <c r="T391" s="21" t="s">
        <v>197</v>
      </c>
      <c r="U391" s="21" t="s">
        <v>412</v>
      </c>
      <c r="V391" t="s">
        <v>413</v>
      </c>
    </row>
    <row r="392" spans="1:22">
      <c r="A392">
        <v>61</v>
      </c>
      <c r="B392">
        <v>58</v>
      </c>
      <c r="D392" s="19" t="s">
        <v>195</v>
      </c>
      <c r="E392" s="21" t="s">
        <v>42</v>
      </c>
      <c r="F392" s="21">
        <v>88</v>
      </c>
      <c r="G392" s="21">
        <v>88</v>
      </c>
      <c r="H392" s="21"/>
      <c r="I392" s="5">
        <v>-19.350000000000001</v>
      </c>
      <c r="J392" s="5"/>
      <c r="L392" s="21"/>
      <c r="M392" s="21"/>
      <c r="N392" s="21"/>
      <c r="O392" s="21"/>
      <c r="P392" s="4"/>
      <c r="T392" s="21" t="s">
        <v>203</v>
      </c>
      <c r="U392" s="21" t="s">
        <v>414</v>
      </c>
    </row>
    <row r="393" spans="1:22">
      <c r="A393">
        <v>62</v>
      </c>
      <c r="B393">
        <v>59</v>
      </c>
      <c r="D393" s="19" t="s">
        <v>199</v>
      </c>
      <c r="E393" s="21" t="s">
        <v>42</v>
      </c>
      <c r="F393" s="21">
        <v>100</v>
      </c>
      <c r="G393" s="21">
        <v>100</v>
      </c>
      <c r="H393" s="21"/>
      <c r="I393" s="5">
        <v>-18.7</v>
      </c>
      <c r="J393" s="5"/>
      <c r="L393" s="21"/>
      <c r="M393" s="21"/>
      <c r="N393" s="21"/>
      <c r="O393" s="21"/>
      <c r="P393" s="4"/>
      <c r="T393" s="21" t="s">
        <v>415</v>
      </c>
      <c r="U393" s="21" t="s">
        <v>416</v>
      </c>
    </row>
    <row r="394" spans="1:22">
      <c r="A394">
        <v>63</v>
      </c>
      <c r="D394" s="19" t="s">
        <v>205</v>
      </c>
      <c r="E394" s="21" t="s">
        <v>42</v>
      </c>
      <c r="F394" s="21"/>
      <c r="G394" s="21"/>
      <c r="H394" s="21"/>
      <c r="I394" s="5">
        <v>-14</v>
      </c>
      <c r="J394" s="5"/>
      <c r="K394" s="12" t="s">
        <v>417</v>
      </c>
      <c r="L394" s="21"/>
      <c r="M394" s="21"/>
      <c r="P394" s="4"/>
      <c r="T394" s="21" t="s">
        <v>217</v>
      </c>
      <c r="U394" s="21" t="s">
        <v>418</v>
      </c>
      <c r="V394" t="s">
        <v>419</v>
      </c>
    </row>
    <row r="395" spans="1:22">
      <c r="D395" s="19"/>
      <c r="E395" s="21"/>
      <c r="F395" s="21"/>
      <c r="G395" s="21"/>
      <c r="H395" s="21"/>
      <c r="I395" s="5"/>
      <c r="J395" s="5"/>
    </row>
    <row r="396" spans="1:22">
      <c r="D396" s="19"/>
      <c r="E396" s="21"/>
      <c r="F396" s="21"/>
      <c r="G396" s="21"/>
      <c r="H396" s="21"/>
      <c r="I396" s="5"/>
      <c r="J396" s="5"/>
      <c r="P396" s="4"/>
    </row>
    <row r="397" spans="1:22">
      <c r="D397" s="19"/>
      <c r="E397" s="21"/>
      <c r="F397" s="21"/>
      <c r="G397" s="21"/>
      <c r="H397" s="21"/>
      <c r="I397" s="5"/>
      <c r="J397" s="5"/>
      <c r="P397" s="4"/>
    </row>
    <row r="398" spans="1:22">
      <c r="D398" s="19"/>
      <c r="E398" s="21"/>
      <c r="F398" s="21"/>
      <c r="G398" s="21"/>
      <c r="H398" s="21"/>
      <c r="I398" s="5"/>
      <c r="J398" s="5"/>
      <c r="P398" s="4"/>
    </row>
    <row r="399" spans="1:22">
      <c r="D399" s="19"/>
      <c r="E399" s="21"/>
      <c r="F399" s="21"/>
      <c r="G399" s="21"/>
      <c r="H399" s="21"/>
      <c r="I399" s="5"/>
      <c r="J399" s="5"/>
      <c r="P399" s="4"/>
    </row>
    <row r="400" spans="1:22">
      <c r="D400" s="19"/>
      <c r="E400" s="21"/>
      <c r="F400" s="21"/>
      <c r="G400" s="21"/>
      <c r="I400" s="5"/>
      <c r="J400" s="5"/>
      <c r="K400" s="42"/>
    </row>
    <row r="401" spans="1:19">
      <c r="D401" s="19"/>
      <c r="E401" s="21"/>
      <c r="F401" s="21"/>
      <c r="G401" s="21"/>
      <c r="I401" s="5"/>
      <c r="J401" s="5"/>
    </row>
    <row r="402" spans="1:19">
      <c r="D402" s="19"/>
      <c r="E402" s="21"/>
      <c r="F402" s="21"/>
      <c r="G402" s="21"/>
      <c r="I402" s="5"/>
      <c r="J402" s="5"/>
    </row>
    <row r="403" spans="1:19">
      <c r="D403" s="19"/>
      <c r="E403" s="21"/>
      <c r="F403" s="21"/>
      <c r="G403" s="21"/>
      <c r="I403" s="5"/>
      <c r="J403" s="5"/>
    </row>
    <row r="404" spans="1:19">
      <c r="D404" s="19"/>
      <c r="E404" s="21"/>
      <c r="F404" s="21"/>
      <c r="G404" s="21"/>
      <c r="I404" s="5"/>
      <c r="J404" s="5"/>
    </row>
    <row r="405" spans="1:19">
      <c r="D405" s="19"/>
      <c r="E405" s="21"/>
      <c r="F405" s="21"/>
      <c r="G405" s="21"/>
      <c r="I405" s="5"/>
      <c r="J405" s="5"/>
    </row>
    <row r="406" spans="1:19">
      <c r="D406" s="19"/>
      <c r="E406" s="21"/>
      <c r="F406" s="21"/>
      <c r="G406" s="21"/>
      <c r="I406" s="5"/>
      <c r="J406" s="5"/>
    </row>
    <row r="407" spans="1:19">
      <c r="D407" s="19"/>
      <c r="E407" s="21"/>
      <c r="F407" s="21"/>
      <c r="G407" s="21"/>
      <c r="I407" s="5"/>
      <c r="J407" s="5"/>
    </row>
    <row r="408" spans="1:19">
      <c r="D408" s="19"/>
      <c r="E408" s="21"/>
      <c r="F408" s="21"/>
      <c r="G408" s="21"/>
      <c r="I408" s="5"/>
      <c r="J408" s="5"/>
    </row>
    <row r="409" spans="1:19">
      <c r="I409" s="5"/>
      <c r="J409" s="5"/>
    </row>
    <row r="410" spans="1:19">
      <c r="A410">
        <f>COUNT(A309:A409)</f>
        <v>64</v>
      </c>
      <c r="B410">
        <f>COUNT(B309:B409)</f>
        <v>59</v>
      </c>
      <c r="C410">
        <f>COUNT(C309:C409)</f>
        <v>50</v>
      </c>
      <c r="F410">
        <f>AVERAGE(F309:F409)</f>
        <v>85</v>
      </c>
      <c r="G410">
        <f>AVERAGE(G309:G409)</f>
        <v>84.33898305084746</v>
      </c>
      <c r="H410">
        <f>AVERAGE(H309:H409)</f>
        <v>73.58</v>
      </c>
      <c r="I410" s="5">
        <f>SUM(I306:I409)</f>
        <v>627.25</v>
      </c>
      <c r="J410" s="4">
        <f>SUM(J306:J409)</f>
        <v>0</v>
      </c>
      <c r="P410" s="4">
        <f>SUM(Q309:Q318)</f>
        <v>106.5</v>
      </c>
      <c r="Q410" s="4">
        <f>(P410*0.096)-0.05</f>
        <v>10.173999999999999</v>
      </c>
      <c r="S410">
        <f>SUM(S306:S409)</f>
        <v>0</v>
      </c>
    </row>
    <row r="411" spans="1:19" ht="18">
      <c r="A411" s="3" t="s">
        <v>420</v>
      </c>
      <c r="C411" s="11" t="s">
        <v>421</v>
      </c>
      <c r="D411">
        <v>3348644</v>
      </c>
    </row>
    <row r="412" spans="1:19">
      <c r="A412" t="s">
        <v>2</v>
      </c>
      <c r="D412" s="4">
        <v>128.5</v>
      </c>
      <c r="E412" t="s">
        <v>3</v>
      </c>
      <c r="F412" s="4">
        <f>TRUNC(D412*0.096,1)</f>
        <v>12.3</v>
      </c>
      <c r="H412" s="4">
        <f>P510</f>
        <v>118.8</v>
      </c>
      <c r="K412" s="14"/>
    </row>
    <row r="413" spans="1:19">
      <c r="A413" t="s">
        <v>4</v>
      </c>
      <c r="D413" s="4">
        <v>118.8</v>
      </c>
      <c r="E413" t="s">
        <v>5</v>
      </c>
      <c r="F413" s="4">
        <f>TRUNC(D413*0.096,1)</f>
        <v>11.4</v>
      </c>
    </row>
    <row r="414" spans="1:19">
      <c r="A414" s="1" t="s">
        <v>6</v>
      </c>
      <c r="B414" s="1" t="s">
        <v>7</v>
      </c>
      <c r="C414" s="1" t="s">
        <v>8</v>
      </c>
      <c r="D414" s="1" t="s">
        <v>9</v>
      </c>
      <c r="E414" s="1" t="s">
        <v>10</v>
      </c>
      <c r="F414" s="1" t="s">
        <v>11</v>
      </c>
      <c r="G414" s="1" t="s">
        <v>12</v>
      </c>
      <c r="H414" s="1" t="s">
        <v>8</v>
      </c>
      <c r="I414" s="1" t="s">
        <v>13</v>
      </c>
      <c r="J414" s="1" t="s">
        <v>14</v>
      </c>
      <c r="K414" s="13" t="s">
        <v>15</v>
      </c>
      <c r="L414" s="13" t="s">
        <v>11</v>
      </c>
      <c r="M414" s="1" t="s">
        <v>12</v>
      </c>
      <c r="N414" s="1" t="s">
        <v>16</v>
      </c>
      <c r="O414" s="1" t="s">
        <v>17</v>
      </c>
      <c r="P414" s="1" t="s">
        <v>18</v>
      </c>
      <c r="Q414" s="1" t="s">
        <v>19</v>
      </c>
      <c r="R414" s="1" t="s">
        <v>20</v>
      </c>
      <c r="S414" s="1" t="s">
        <v>21</v>
      </c>
    </row>
    <row r="416" spans="1:19">
      <c r="D416" s="2"/>
      <c r="E416" t="s">
        <v>22</v>
      </c>
      <c r="I416" s="5">
        <v>-12</v>
      </c>
      <c r="J416" s="5"/>
      <c r="K416" s="13"/>
    </row>
    <row r="417" spans="4:22">
      <c r="E417" t="s">
        <v>23</v>
      </c>
      <c r="I417" s="5">
        <v>-12</v>
      </c>
      <c r="J417" s="5"/>
    </row>
    <row r="418" spans="4:22">
      <c r="D418" s="2"/>
      <c r="E418" t="s">
        <v>24</v>
      </c>
      <c r="I418" s="5">
        <v>-15</v>
      </c>
      <c r="J418" s="5"/>
    </row>
    <row r="419" spans="4:22">
      <c r="D419" s="19" t="s">
        <v>422</v>
      </c>
      <c r="E419" s="21" t="s">
        <v>225</v>
      </c>
      <c r="F419" s="21"/>
      <c r="G419" s="21"/>
      <c r="H419" s="21"/>
      <c r="I419" s="5"/>
      <c r="J419" s="5"/>
      <c r="L419" s="19">
        <v>95</v>
      </c>
      <c r="M419" s="21">
        <v>95</v>
      </c>
      <c r="N419" s="21">
        <v>71.599999999999994</v>
      </c>
      <c r="O419" s="21">
        <v>130</v>
      </c>
      <c r="P419" s="30">
        <f t="shared" ref="P419:P466" si="11">ROUND(((M419-N419)*113/O419),1)</f>
        <v>20.3</v>
      </c>
      <c r="Q419" s="29">
        <v>3.7</v>
      </c>
    </row>
    <row r="420" spans="4:22">
      <c r="D420" s="19" t="s">
        <v>38</v>
      </c>
      <c r="E420" s="21" t="s">
        <v>26</v>
      </c>
      <c r="F420" s="21"/>
      <c r="G420" s="21"/>
      <c r="H420" s="21"/>
      <c r="I420" s="5"/>
      <c r="J420" s="4"/>
      <c r="K420" s="42"/>
      <c r="L420" s="19">
        <v>73</v>
      </c>
      <c r="M420" s="21">
        <v>73</v>
      </c>
      <c r="N420" s="21">
        <v>69.2</v>
      </c>
      <c r="O420" s="21">
        <v>129</v>
      </c>
      <c r="P420" s="30">
        <f t="shared" si="11"/>
        <v>3.3</v>
      </c>
      <c r="Q420" s="4">
        <v>9.5</v>
      </c>
    </row>
    <row r="421" spans="4:22">
      <c r="D421" s="19" t="s">
        <v>291</v>
      </c>
      <c r="E421" s="21" t="s">
        <v>292</v>
      </c>
      <c r="F421" s="21"/>
      <c r="G421" s="21"/>
      <c r="H421" s="21"/>
      <c r="I421" s="5"/>
      <c r="J421" s="4"/>
      <c r="K421" s="26"/>
      <c r="L421" s="19">
        <v>84</v>
      </c>
      <c r="M421" s="21">
        <v>84</v>
      </c>
      <c r="N421" s="21">
        <v>71.2</v>
      </c>
      <c r="O421" s="21">
        <v>126</v>
      </c>
      <c r="P421" s="30">
        <f t="shared" si="11"/>
        <v>11.5</v>
      </c>
      <c r="Q421" s="4">
        <v>10.1</v>
      </c>
    </row>
    <row r="422" spans="4:22">
      <c r="D422" s="19" t="s">
        <v>39</v>
      </c>
      <c r="E422" s="21" t="s">
        <v>30</v>
      </c>
      <c r="F422" s="21"/>
      <c r="G422" s="21"/>
      <c r="H422" s="21"/>
      <c r="I422" s="5"/>
      <c r="J422" s="5"/>
      <c r="L422" s="32">
        <v>86</v>
      </c>
      <c r="M422" s="21">
        <v>86</v>
      </c>
      <c r="N422" s="21">
        <v>70.2</v>
      </c>
      <c r="O422" s="21">
        <v>128</v>
      </c>
      <c r="P422" s="30">
        <f t="shared" si="11"/>
        <v>13.9</v>
      </c>
      <c r="Q422" s="4">
        <v>11</v>
      </c>
    </row>
    <row r="423" spans="4:22">
      <c r="D423" s="19" t="s">
        <v>423</v>
      </c>
      <c r="E423" s="21" t="s">
        <v>225</v>
      </c>
      <c r="F423" s="21"/>
      <c r="G423" s="21"/>
      <c r="H423" s="21"/>
      <c r="I423" s="5"/>
      <c r="J423" s="5"/>
      <c r="L423" s="33">
        <v>94</v>
      </c>
      <c r="M423" s="21">
        <v>94</v>
      </c>
      <c r="N423" s="21">
        <v>71.599999999999994</v>
      </c>
      <c r="O423" s="21">
        <v>130</v>
      </c>
      <c r="P423" s="30">
        <f t="shared" si="11"/>
        <v>19.5</v>
      </c>
      <c r="Q423" s="4">
        <v>12.3</v>
      </c>
    </row>
    <row r="424" spans="4:22">
      <c r="D424" s="19" t="s">
        <v>41</v>
      </c>
      <c r="E424" s="21" t="s">
        <v>42</v>
      </c>
      <c r="F424" s="21"/>
      <c r="G424" s="21"/>
      <c r="H424" s="21"/>
      <c r="I424" s="5"/>
      <c r="J424" s="5"/>
      <c r="L424" s="33">
        <v>88</v>
      </c>
      <c r="M424" s="21">
        <v>88</v>
      </c>
      <c r="N424" s="21">
        <v>70</v>
      </c>
      <c r="O424" s="21">
        <v>123</v>
      </c>
      <c r="P424" s="30">
        <f t="shared" si="11"/>
        <v>16.5</v>
      </c>
      <c r="Q424" s="4">
        <v>12.7</v>
      </c>
    </row>
    <row r="425" spans="4:22">
      <c r="D425" s="19" t="s">
        <v>306</v>
      </c>
      <c r="E425" s="21" t="s">
        <v>47</v>
      </c>
      <c r="F425" s="21"/>
      <c r="G425" s="21"/>
      <c r="H425" s="21"/>
      <c r="I425" s="5"/>
      <c r="J425" s="4"/>
      <c r="L425" s="33">
        <v>89</v>
      </c>
      <c r="M425" s="21">
        <v>88</v>
      </c>
      <c r="N425" s="21">
        <v>69.7</v>
      </c>
      <c r="O425" s="21">
        <v>133</v>
      </c>
      <c r="P425" s="30">
        <f t="shared" si="11"/>
        <v>15.5</v>
      </c>
      <c r="Q425" s="4">
        <v>14.7</v>
      </c>
    </row>
    <row r="426" spans="4:22">
      <c r="D426" s="19" t="s">
        <v>46</v>
      </c>
      <c r="E426" s="21" t="s">
        <v>47</v>
      </c>
      <c r="F426" s="21"/>
      <c r="G426" s="21"/>
      <c r="H426" s="21"/>
      <c r="I426" s="5"/>
      <c r="J426" s="4"/>
      <c r="K426" s="26"/>
      <c r="L426" s="33">
        <v>94</v>
      </c>
      <c r="M426" s="21">
        <v>92</v>
      </c>
      <c r="N426" s="21">
        <v>69.7</v>
      </c>
      <c r="O426" s="21">
        <v>133</v>
      </c>
      <c r="P426" s="30">
        <f t="shared" si="11"/>
        <v>18.899999999999999</v>
      </c>
      <c r="Q426" s="4">
        <v>14.8</v>
      </c>
    </row>
    <row r="427" spans="4:22">
      <c r="D427" s="19" t="s">
        <v>424</v>
      </c>
      <c r="E427" s="21" t="s">
        <v>425</v>
      </c>
      <c r="F427" s="21"/>
      <c r="G427" s="21"/>
      <c r="H427" s="21"/>
      <c r="I427" s="5"/>
      <c r="J427" s="5"/>
      <c r="L427" s="31">
        <v>94</v>
      </c>
      <c r="M427" s="21">
        <v>92</v>
      </c>
      <c r="N427" s="21">
        <v>70.5</v>
      </c>
      <c r="O427" s="21">
        <v>133</v>
      </c>
      <c r="P427" s="30">
        <f t="shared" si="11"/>
        <v>18.3</v>
      </c>
      <c r="Q427" s="29">
        <v>15</v>
      </c>
    </row>
    <row r="428" spans="4:22">
      <c r="D428" s="19" t="s">
        <v>48</v>
      </c>
      <c r="E428" s="21" t="s">
        <v>26</v>
      </c>
      <c r="F428" s="21"/>
      <c r="G428" s="21"/>
      <c r="H428" s="21"/>
      <c r="I428" s="5"/>
      <c r="J428" s="5"/>
      <c r="L428" s="31">
        <v>87</v>
      </c>
      <c r="M428" s="21">
        <v>84</v>
      </c>
      <c r="N428" s="21">
        <v>69.2</v>
      </c>
      <c r="O428" s="21">
        <v>129</v>
      </c>
      <c r="P428" s="30">
        <f t="shared" si="11"/>
        <v>13</v>
      </c>
      <c r="Q428" s="4">
        <v>15</v>
      </c>
    </row>
    <row r="429" spans="4:22">
      <c r="D429" s="19" t="s">
        <v>426</v>
      </c>
      <c r="E429" s="21" t="s">
        <v>154</v>
      </c>
      <c r="F429" s="21"/>
      <c r="G429" s="21"/>
      <c r="H429" s="21"/>
      <c r="I429" s="5"/>
      <c r="J429" s="5"/>
      <c r="K429" s="26"/>
      <c r="L429" s="31">
        <v>94</v>
      </c>
      <c r="M429" s="21">
        <v>94</v>
      </c>
      <c r="N429" s="21">
        <v>70.7</v>
      </c>
      <c r="O429" s="21">
        <v>134</v>
      </c>
      <c r="P429" s="30">
        <f t="shared" si="11"/>
        <v>19.600000000000001</v>
      </c>
      <c r="Q429" s="4">
        <v>16.600000000000001</v>
      </c>
    </row>
    <row r="430" spans="4:22">
      <c r="D430" s="19" t="s">
        <v>49</v>
      </c>
      <c r="E430" s="21" t="s">
        <v>50</v>
      </c>
      <c r="F430" s="21"/>
      <c r="G430" s="21"/>
      <c r="H430" s="21"/>
      <c r="I430" s="5"/>
      <c r="J430" s="5"/>
      <c r="L430" s="31">
        <v>90</v>
      </c>
      <c r="M430" s="21">
        <v>90</v>
      </c>
      <c r="N430" s="21">
        <v>69.8</v>
      </c>
      <c r="O430" s="21">
        <v>127</v>
      </c>
      <c r="P430" s="30">
        <f t="shared" si="11"/>
        <v>18</v>
      </c>
      <c r="Q430" s="4">
        <v>17</v>
      </c>
    </row>
    <row r="431" spans="4:22">
      <c r="D431" s="19" t="s">
        <v>51</v>
      </c>
      <c r="E431" s="21" t="s">
        <v>52</v>
      </c>
      <c r="F431" s="21"/>
      <c r="G431" s="21"/>
      <c r="H431" s="21"/>
      <c r="I431" s="5"/>
      <c r="J431" s="5"/>
      <c r="L431" s="31">
        <v>89</v>
      </c>
      <c r="M431" s="21">
        <v>89</v>
      </c>
      <c r="N431" s="21">
        <v>70.8</v>
      </c>
      <c r="O431" s="21">
        <v>130</v>
      </c>
      <c r="P431" s="4">
        <f t="shared" si="11"/>
        <v>15.8</v>
      </c>
      <c r="Q431" s="4">
        <v>17.2</v>
      </c>
      <c r="V431" s="21"/>
    </row>
    <row r="432" spans="4:22">
      <c r="D432" s="19" t="s">
        <v>53</v>
      </c>
      <c r="E432" s="21" t="s">
        <v>54</v>
      </c>
      <c r="F432" s="21"/>
      <c r="G432" s="21"/>
      <c r="H432" s="21"/>
      <c r="I432" s="5"/>
      <c r="J432" s="5"/>
      <c r="L432" s="31">
        <v>88</v>
      </c>
      <c r="M432" s="21">
        <v>87</v>
      </c>
      <c r="N432" s="21">
        <v>70.900000000000006</v>
      </c>
      <c r="O432" s="21">
        <v>128</v>
      </c>
      <c r="P432" s="4">
        <f t="shared" si="11"/>
        <v>14.2</v>
      </c>
      <c r="Q432" s="4">
        <v>17.5</v>
      </c>
    </row>
    <row r="433" spans="1:22">
      <c r="D433" s="19" t="s">
        <v>55</v>
      </c>
      <c r="E433" s="21" t="s">
        <v>52</v>
      </c>
      <c r="F433" s="21"/>
      <c r="G433" s="21"/>
      <c r="H433" s="21"/>
      <c r="I433" s="5"/>
      <c r="J433" s="5"/>
      <c r="L433" s="31">
        <v>88</v>
      </c>
      <c r="M433" s="21">
        <v>88</v>
      </c>
      <c r="N433">
        <v>70.8</v>
      </c>
      <c r="O433">
        <v>130</v>
      </c>
      <c r="P433" s="30">
        <f t="shared" si="11"/>
        <v>15</v>
      </c>
      <c r="Q433" s="4">
        <v>18.100000000000001</v>
      </c>
    </row>
    <row r="434" spans="1:22">
      <c r="D434" s="19" t="s">
        <v>309</v>
      </c>
      <c r="E434" s="21" t="s">
        <v>42</v>
      </c>
      <c r="F434" s="21"/>
      <c r="G434" s="21"/>
      <c r="H434" s="21"/>
      <c r="I434" s="5"/>
      <c r="J434" s="5"/>
      <c r="L434" s="33">
        <v>85</v>
      </c>
      <c r="M434" s="21">
        <v>85</v>
      </c>
      <c r="N434" s="21">
        <v>70</v>
      </c>
      <c r="O434" s="21">
        <v>123</v>
      </c>
      <c r="P434" s="30">
        <f t="shared" si="11"/>
        <v>13.8</v>
      </c>
      <c r="Q434" s="4">
        <v>19.100000000000001</v>
      </c>
    </row>
    <row r="435" spans="1:22">
      <c r="D435" s="19" t="s">
        <v>310</v>
      </c>
      <c r="E435" s="21" t="s">
        <v>179</v>
      </c>
      <c r="F435" s="21"/>
      <c r="G435" s="21"/>
      <c r="H435" s="21"/>
      <c r="I435" s="5"/>
      <c r="J435" s="5"/>
      <c r="L435" s="33">
        <v>88</v>
      </c>
      <c r="M435" s="21">
        <v>88</v>
      </c>
      <c r="N435" s="21">
        <v>69.900000000000006</v>
      </c>
      <c r="O435" s="21">
        <v>129</v>
      </c>
      <c r="P435" s="30">
        <f t="shared" si="11"/>
        <v>15.9</v>
      </c>
      <c r="Q435" s="4">
        <v>20.100000000000001</v>
      </c>
    </row>
    <row r="436" spans="1:22">
      <c r="D436" s="19" t="s">
        <v>311</v>
      </c>
      <c r="E436" s="21" t="s">
        <v>312</v>
      </c>
      <c r="F436" s="21"/>
      <c r="G436" s="21"/>
      <c r="H436" s="21"/>
      <c r="I436" s="5"/>
      <c r="J436" s="5"/>
      <c r="K436" s="44"/>
      <c r="L436" s="33">
        <v>87</v>
      </c>
      <c r="M436" s="21">
        <v>87</v>
      </c>
      <c r="N436" s="21">
        <v>70.7</v>
      </c>
      <c r="O436" s="21">
        <v>132</v>
      </c>
      <c r="P436" s="30">
        <f t="shared" si="11"/>
        <v>14</v>
      </c>
      <c r="Q436" s="4">
        <v>20.2</v>
      </c>
    </row>
    <row r="437" spans="1:22">
      <c r="D437" s="19" t="s">
        <v>235</v>
      </c>
      <c r="E437" s="21" t="s">
        <v>236</v>
      </c>
      <c r="F437" s="21"/>
      <c r="G437" s="21"/>
      <c r="H437" s="21"/>
      <c r="I437" s="5"/>
      <c r="J437" s="5"/>
      <c r="L437" s="33">
        <v>94</v>
      </c>
      <c r="M437" s="21">
        <v>92</v>
      </c>
      <c r="N437" s="21">
        <v>70</v>
      </c>
      <c r="O437" s="21">
        <v>122</v>
      </c>
      <c r="P437" s="30">
        <f t="shared" si="11"/>
        <v>20.399999999999999</v>
      </c>
      <c r="Q437" s="4">
        <v>22.4</v>
      </c>
    </row>
    <row r="438" spans="1:22">
      <c r="D438" s="19" t="s">
        <v>427</v>
      </c>
      <c r="E438" s="21" t="s">
        <v>225</v>
      </c>
      <c r="F438" s="21"/>
      <c r="G438" s="21"/>
      <c r="H438" s="21"/>
      <c r="I438" s="5"/>
      <c r="J438" s="5"/>
      <c r="L438" s="33">
        <v>88</v>
      </c>
      <c r="M438" s="21">
        <v>88</v>
      </c>
      <c r="N438" s="21">
        <v>71.599999999999994</v>
      </c>
      <c r="O438" s="21">
        <v>130</v>
      </c>
      <c r="P438" s="30">
        <f t="shared" si="11"/>
        <v>14.3</v>
      </c>
      <c r="Q438" s="4">
        <v>24.4</v>
      </c>
    </row>
    <row r="439" spans="1:22">
      <c r="A439">
        <v>1</v>
      </c>
      <c r="B439">
        <v>1</v>
      </c>
      <c r="C439">
        <v>1</v>
      </c>
      <c r="D439" s="19" t="s">
        <v>322</v>
      </c>
      <c r="E439" s="21" t="s">
        <v>323</v>
      </c>
      <c r="F439" s="21">
        <v>94</v>
      </c>
      <c r="G439" s="21">
        <v>92</v>
      </c>
      <c r="H439" s="21">
        <v>81</v>
      </c>
      <c r="I439" s="5">
        <v>29.6</v>
      </c>
      <c r="J439" s="5"/>
      <c r="K439" s="26" t="s">
        <v>428</v>
      </c>
      <c r="L439" s="33">
        <v>94</v>
      </c>
      <c r="M439" s="21">
        <v>92</v>
      </c>
      <c r="N439" s="21">
        <v>67.7</v>
      </c>
      <c r="O439" s="21">
        <v>124</v>
      </c>
      <c r="P439" s="30">
        <f t="shared" si="11"/>
        <v>22.1</v>
      </c>
      <c r="Q439" s="4"/>
      <c r="R439" s="17"/>
      <c r="T439" t="s">
        <v>165</v>
      </c>
      <c r="U439" t="s">
        <v>62</v>
      </c>
    </row>
    <row r="440" spans="1:22">
      <c r="A440">
        <v>2</v>
      </c>
      <c r="B440">
        <v>2</v>
      </c>
      <c r="C440">
        <v>2</v>
      </c>
      <c r="D440" s="19" t="s">
        <v>324</v>
      </c>
      <c r="E440" s="21" t="s">
        <v>325</v>
      </c>
      <c r="F440" s="21">
        <v>94</v>
      </c>
      <c r="G440" s="21">
        <v>92</v>
      </c>
      <c r="H440" s="21">
        <v>81</v>
      </c>
      <c r="I440" s="5">
        <v>-18.5</v>
      </c>
      <c r="J440" s="5"/>
      <c r="L440" s="33">
        <v>94</v>
      </c>
      <c r="M440" s="21">
        <v>92</v>
      </c>
      <c r="N440" s="21">
        <v>69</v>
      </c>
      <c r="O440" s="21">
        <v>123</v>
      </c>
      <c r="P440" s="30">
        <f t="shared" si="11"/>
        <v>21.1</v>
      </c>
      <c r="Q440" s="4"/>
      <c r="R440" s="17"/>
      <c r="S440" s="12"/>
      <c r="T440" s="21" t="s">
        <v>184</v>
      </c>
      <c r="U440" s="21" t="s">
        <v>58</v>
      </c>
      <c r="V440" s="21" t="s">
        <v>63</v>
      </c>
    </row>
    <row r="441" spans="1:22">
      <c r="A441">
        <v>3</v>
      </c>
      <c r="B441">
        <v>3</v>
      </c>
      <c r="C441">
        <v>3</v>
      </c>
      <c r="D441" s="19" t="s">
        <v>327</v>
      </c>
      <c r="E441" s="21" t="s">
        <v>328</v>
      </c>
      <c r="F441" s="21">
        <v>90</v>
      </c>
      <c r="G441" s="21">
        <v>89</v>
      </c>
      <c r="H441" s="21">
        <v>77</v>
      </c>
      <c r="I441" s="5">
        <v>-5.2</v>
      </c>
      <c r="J441" s="5"/>
      <c r="L441" s="33">
        <v>90</v>
      </c>
      <c r="M441" s="21">
        <v>89</v>
      </c>
      <c r="N441" s="21">
        <v>66.599999999999994</v>
      </c>
      <c r="O441" s="21">
        <v>118</v>
      </c>
      <c r="P441" s="30">
        <f t="shared" si="11"/>
        <v>21.5</v>
      </c>
      <c r="Q441" s="29"/>
      <c r="R441" s="37"/>
      <c r="S441" s="29"/>
      <c r="T441" t="s">
        <v>71</v>
      </c>
      <c r="U441" t="s">
        <v>120</v>
      </c>
      <c r="V441" t="s">
        <v>90</v>
      </c>
    </row>
    <row r="442" spans="1:22">
      <c r="A442">
        <v>4</v>
      </c>
      <c r="B442">
        <v>4</v>
      </c>
      <c r="C442">
        <v>4</v>
      </c>
      <c r="D442" s="19" t="s">
        <v>429</v>
      </c>
      <c r="E442" s="21" t="s">
        <v>430</v>
      </c>
      <c r="F442" s="21">
        <v>96</v>
      </c>
      <c r="G442" s="21">
        <v>96</v>
      </c>
      <c r="H442" s="21">
        <v>81</v>
      </c>
      <c r="I442" s="5">
        <v>-20</v>
      </c>
      <c r="J442" s="5"/>
      <c r="L442" s="33">
        <v>96</v>
      </c>
      <c r="M442" s="21">
        <v>96</v>
      </c>
      <c r="N442" s="21">
        <v>69.599999999999994</v>
      </c>
      <c r="O442" s="21">
        <v>123</v>
      </c>
      <c r="P442" s="30">
        <f t="shared" si="11"/>
        <v>24.3</v>
      </c>
      <c r="Q442" s="4"/>
      <c r="R442" s="37"/>
      <c r="S442" s="29"/>
      <c r="T442" t="s">
        <v>74</v>
      </c>
      <c r="U442" t="s">
        <v>194</v>
      </c>
      <c r="V442" t="s">
        <v>68</v>
      </c>
    </row>
    <row r="443" spans="1:22">
      <c r="A443">
        <v>5</v>
      </c>
      <c r="B443">
        <v>5</v>
      </c>
      <c r="C443">
        <v>5</v>
      </c>
      <c r="D443" s="19" t="s">
        <v>297</v>
      </c>
      <c r="E443" s="21" t="s">
        <v>26</v>
      </c>
      <c r="F443" s="21">
        <v>84</v>
      </c>
      <c r="G443" s="21">
        <v>84</v>
      </c>
      <c r="H443" s="21">
        <v>68</v>
      </c>
      <c r="I443" s="5">
        <v>11.3</v>
      </c>
      <c r="J443" s="5"/>
      <c r="K443" s="12" t="s">
        <v>431</v>
      </c>
      <c r="L443" s="33">
        <v>84</v>
      </c>
      <c r="M443" s="21">
        <v>84</v>
      </c>
      <c r="N443" s="21">
        <v>69.2</v>
      </c>
      <c r="O443" s="21">
        <v>129</v>
      </c>
      <c r="P443" s="30">
        <f t="shared" si="11"/>
        <v>13</v>
      </c>
      <c r="Q443" s="4"/>
      <c r="R443" s="37"/>
      <c r="S443" s="4"/>
      <c r="T443" t="s">
        <v>61</v>
      </c>
      <c r="U443" t="s">
        <v>66</v>
      </c>
      <c r="V443" t="s">
        <v>207</v>
      </c>
    </row>
    <row r="444" spans="1:22">
      <c r="A444">
        <v>6</v>
      </c>
      <c r="B444">
        <v>6</v>
      </c>
      <c r="C444">
        <v>6</v>
      </c>
      <c r="D444" s="19" t="s">
        <v>432</v>
      </c>
      <c r="E444" s="21" t="s">
        <v>252</v>
      </c>
      <c r="F444" s="21">
        <v>80</v>
      </c>
      <c r="G444" s="21">
        <v>80</v>
      </c>
      <c r="H444" s="21">
        <v>65</v>
      </c>
      <c r="I444" s="5">
        <v>55.65</v>
      </c>
      <c r="J444" s="4">
        <v>3</v>
      </c>
      <c r="K444" s="12" t="s">
        <v>57</v>
      </c>
      <c r="L444" s="31">
        <v>80</v>
      </c>
      <c r="M444" s="21">
        <v>80</v>
      </c>
      <c r="N444" s="21">
        <v>69</v>
      </c>
      <c r="O444" s="21">
        <v>125</v>
      </c>
      <c r="P444" s="30">
        <f t="shared" si="11"/>
        <v>9.9</v>
      </c>
      <c r="Q444" s="4"/>
      <c r="R444" s="37"/>
      <c r="S444" s="4"/>
      <c r="T444" t="s">
        <v>259</v>
      </c>
      <c r="U444" t="s">
        <v>117</v>
      </c>
    </row>
    <row r="445" spans="1:22">
      <c r="A445">
        <v>7</v>
      </c>
      <c r="B445">
        <v>7</v>
      </c>
      <c r="C445">
        <v>7</v>
      </c>
      <c r="D445" s="19" t="s">
        <v>242</v>
      </c>
      <c r="E445" s="21" t="s">
        <v>26</v>
      </c>
      <c r="F445" s="21">
        <v>86</v>
      </c>
      <c r="G445" s="21">
        <v>86</v>
      </c>
      <c r="H445" s="21">
        <v>71</v>
      </c>
      <c r="I445" s="5">
        <v>-1.5</v>
      </c>
      <c r="J445" s="5"/>
      <c r="K445" s="12" t="s">
        <v>433</v>
      </c>
      <c r="L445" s="31">
        <v>86</v>
      </c>
      <c r="M445" s="21">
        <v>86</v>
      </c>
      <c r="N445" s="21">
        <v>69.2</v>
      </c>
      <c r="O445" s="21">
        <v>129</v>
      </c>
      <c r="P445" s="30">
        <f t="shared" si="11"/>
        <v>14.7</v>
      </c>
      <c r="Q445" s="4"/>
      <c r="R445" s="37"/>
      <c r="S445" s="4"/>
      <c r="T445" t="s">
        <v>59</v>
      </c>
      <c r="U445" t="s">
        <v>82</v>
      </c>
      <c r="V445" t="s">
        <v>86</v>
      </c>
    </row>
    <row r="446" spans="1:22">
      <c r="A446">
        <v>8</v>
      </c>
      <c r="B446">
        <v>8</v>
      </c>
      <c r="C446">
        <v>8</v>
      </c>
      <c r="D446" s="19" t="s">
        <v>300</v>
      </c>
      <c r="E446" s="21" t="s">
        <v>301</v>
      </c>
      <c r="F446" s="21">
        <v>84</v>
      </c>
      <c r="G446" s="21">
        <v>84</v>
      </c>
      <c r="H446" s="21">
        <v>70</v>
      </c>
      <c r="I446" s="5">
        <v>13.25</v>
      </c>
      <c r="J446" s="5"/>
      <c r="L446" s="31">
        <v>84</v>
      </c>
      <c r="M446" s="21">
        <v>84</v>
      </c>
      <c r="N446" s="21">
        <v>68.7</v>
      </c>
      <c r="O446" s="21">
        <v>117</v>
      </c>
      <c r="P446" s="30">
        <f t="shared" si="11"/>
        <v>14.8</v>
      </c>
      <c r="Q446" s="4"/>
      <c r="R446" s="37"/>
      <c r="S446" s="4"/>
      <c r="T446" t="s">
        <v>85</v>
      </c>
      <c r="U446" t="s">
        <v>121</v>
      </c>
      <c r="V446" t="s">
        <v>329</v>
      </c>
    </row>
    <row r="447" spans="1:22">
      <c r="A447">
        <v>9</v>
      </c>
      <c r="B447">
        <v>9</v>
      </c>
      <c r="C447">
        <v>9</v>
      </c>
      <c r="D447" s="19" t="s">
        <v>347</v>
      </c>
      <c r="E447" s="21" t="s">
        <v>252</v>
      </c>
      <c r="F447" s="21">
        <v>87</v>
      </c>
      <c r="G447" s="21">
        <v>83</v>
      </c>
      <c r="H447" s="21">
        <v>73</v>
      </c>
      <c r="I447" s="5">
        <v>-12</v>
      </c>
      <c r="J447" s="4"/>
      <c r="L447" s="33">
        <v>87</v>
      </c>
      <c r="M447" s="21">
        <v>83</v>
      </c>
      <c r="N447" s="21">
        <v>69</v>
      </c>
      <c r="O447" s="21">
        <v>125</v>
      </c>
      <c r="P447" s="30">
        <f t="shared" si="11"/>
        <v>12.7</v>
      </c>
      <c r="Q447" s="4"/>
      <c r="R447" s="37"/>
      <c r="S447" s="4"/>
      <c r="T447" t="s">
        <v>113</v>
      </c>
      <c r="U447" t="s">
        <v>129</v>
      </c>
    </row>
    <row r="448" spans="1:22">
      <c r="A448">
        <v>10</v>
      </c>
      <c r="B448">
        <v>10</v>
      </c>
      <c r="C448">
        <v>10</v>
      </c>
      <c r="D448" s="19" t="s">
        <v>95</v>
      </c>
      <c r="E448" s="21" t="s">
        <v>42</v>
      </c>
      <c r="F448" s="21">
        <v>82</v>
      </c>
      <c r="G448" s="21">
        <v>82</v>
      </c>
      <c r="H448" s="21">
        <v>68</v>
      </c>
      <c r="I448" s="5">
        <v>0.15</v>
      </c>
      <c r="J448" s="4"/>
      <c r="K448" s="12" t="s">
        <v>434</v>
      </c>
      <c r="L448" s="31">
        <v>82</v>
      </c>
      <c r="M448" s="21">
        <v>82</v>
      </c>
      <c r="N448" s="21">
        <v>70</v>
      </c>
      <c r="O448" s="21">
        <v>123</v>
      </c>
      <c r="P448" s="30">
        <f t="shared" si="11"/>
        <v>11</v>
      </c>
      <c r="Q448" s="29"/>
      <c r="R448" s="37"/>
      <c r="S448" s="4"/>
      <c r="T448" t="s">
        <v>246</v>
      </c>
      <c r="U448" t="s">
        <v>160</v>
      </c>
      <c r="V448" t="s">
        <v>98</v>
      </c>
    </row>
    <row r="449" spans="1:30" ht="25.5">
      <c r="A449">
        <v>11</v>
      </c>
      <c r="B449">
        <v>11</v>
      </c>
      <c r="C449">
        <v>11</v>
      </c>
      <c r="D449" s="19" t="s">
        <v>435</v>
      </c>
      <c r="E449" s="21" t="s">
        <v>42</v>
      </c>
      <c r="F449" s="21">
        <v>75</v>
      </c>
      <c r="G449" s="21">
        <v>74</v>
      </c>
      <c r="H449" s="21">
        <v>61</v>
      </c>
      <c r="I449" s="5">
        <v>79.25</v>
      </c>
      <c r="J449" s="4">
        <v>2</v>
      </c>
      <c r="K449" s="42" t="s">
        <v>436</v>
      </c>
      <c r="L449" s="33">
        <v>75</v>
      </c>
      <c r="M449" s="21">
        <v>74</v>
      </c>
      <c r="N449" s="21">
        <v>70</v>
      </c>
      <c r="O449" s="21">
        <v>123</v>
      </c>
      <c r="P449" s="30">
        <f t="shared" si="11"/>
        <v>3.7</v>
      </c>
      <c r="Q449" s="4"/>
      <c r="R449" s="37"/>
      <c r="S449" s="4"/>
      <c r="T449" t="s">
        <v>264</v>
      </c>
      <c r="U449" t="s">
        <v>139</v>
      </c>
    </row>
    <row r="450" spans="1:30">
      <c r="A450">
        <v>12</v>
      </c>
      <c r="B450">
        <v>12</v>
      </c>
      <c r="C450">
        <v>12</v>
      </c>
      <c r="D450" s="19" t="s">
        <v>106</v>
      </c>
      <c r="E450" s="21" t="s">
        <v>42</v>
      </c>
      <c r="F450" s="21">
        <v>81</v>
      </c>
      <c r="G450" s="21">
        <v>81</v>
      </c>
      <c r="H450" s="21">
        <v>67</v>
      </c>
      <c r="I450" s="5">
        <v>-6</v>
      </c>
      <c r="J450" s="4"/>
      <c r="K450" s="12" t="s">
        <v>437</v>
      </c>
      <c r="L450" s="33">
        <v>81</v>
      </c>
      <c r="M450" s="21">
        <v>81</v>
      </c>
      <c r="N450" s="21">
        <v>70</v>
      </c>
      <c r="O450" s="21">
        <v>123</v>
      </c>
      <c r="P450" s="30">
        <f t="shared" si="11"/>
        <v>10.1</v>
      </c>
      <c r="Q450" s="4"/>
      <c r="R450" s="37"/>
      <c r="S450" s="4"/>
      <c r="T450" t="s">
        <v>76</v>
      </c>
      <c r="U450" t="s">
        <v>135</v>
      </c>
      <c r="V450" t="s">
        <v>334</v>
      </c>
    </row>
    <row r="451" spans="1:30">
      <c r="A451">
        <v>13</v>
      </c>
      <c r="B451">
        <v>13</v>
      </c>
      <c r="C451">
        <v>13</v>
      </c>
      <c r="D451" s="19" t="s">
        <v>111</v>
      </c>
      <c r="E451" s="21" t="s">
        <v>34</v>
      </c>
      <c r="F451" s="21">
        <v>79</v>
      </c>
      <c r="G451" s="21">
        <v>79</v>
      </c>
      <c r="H451" s="21">
        <v>67</v>
      </c>
      <c r="I451" s="5">
        <v>44.25</v>
      </c>
      <c r="J451" s="5"/>
      <c r="K451" s="26"/>
      <c r="L451" s="33">
        <v>79</v>
      </c>
      <c r="M451" s="21">
        <v>79</v>
      </c>
      <c r="N451" s="21">
        <v>68.900000000000006</v>
      </c>
      <c r="O451" s="21">
        <v>120</v>
      </c>
      <c r="P451" s="30">
        <f t="shared" si="11"/>
        <v>9.5</v>
      </c>
      <c r="Q451" s="29"/>
      <c r="R451" s="37"/>
      <c r="S451" s="4"/>
      <c r="T451" t="s">
        <v>265</v>
      </c>
      <c r="U451" t="s">
        <v>209</v>
      </c>
      <c r="V451" t="s">
        <v>198</v>
      </c>
    </row>
    <row r="452" spans="1:30">
      <c r="A452">
        <v>14</v>
      </c>
      <c r="B452">
        <v>14</v>
      </c>
      <c r="C452">
        <v>14</v>
      </c>
      <c r="D452" s="19" t="s">
        <v>116</v>
      </c>
      <c r="E452" s="21" t="s">
        <v>32</v>
      </c>
      <c r="F452" s="21">
        <v>91</v>
      </c>
      <c r="G452" s="21">
        <v>91</v>
      </c>
      <c r="H452" s="21">
        <v>79</v>
      </c>
      <c r="I452" s="5">
        <v>-22</v>
      </c>
      <c r="J452" s="4"/>
      <c r="K452" s="14"/>
      <c r="L452" s="31">
        <v>91</v>
      </c>
      <c r="M452" s="21">
        <v>91</v>
      </c>
      <c r="N452" s="21">
        <v>71.3</v>
      </c>
      <c r="O452" s="21">
        <v>127</v>
      </c>
      <c r="P452" s="30">
        <f t="shared" si="11"/>
        <v>17.5</v>
      </c>
      <c r="Q452" s="4"/>
      <c r="R452" s="37"/>
      <c r="S452" s="4"/>
      <c r="T452" t="s">
        <v>80</v>
      </c>
      <c r="U452" t="s">
        <v>81</v>
      </c>
      <c r="V452" t="s">
        <v>109</v>
      </c>
    </row>
    <row r="453" spans="1:30">
      <c r="A453">
        <v>15</v>
      </c>
      <c r="B453">
        <v>15</v>
      </c>
      <c r="C453">
        <v>15</v>
      </c>
      <c r="D453" s="19" t="s">
        <v>438</v>
      </c>
      <c r="E453" s="21" t="s">
        <v>439</v>
      </c>
      <c r="F453" s="21">
        <v>90</v>
      </c>
      <c r="G453" s="21">
        <v>87</v>
      </c>
      <c r="H453" s="21">
        <v>79</v>
      </c>
      <c r="I453" s="5">
        <v>-14</v>
      </c>
      <c r="J453" s="5"/>
      <c r="L453" s="33">
        <v>90</v>
      </c>
      <c r="M453" s="21">
        <v>87</v>
      </c>
      <c r="N453" s="21">
        <v>66.5</v>
      </c>
      <c r="O453" s="21">
        <v>121</v>
      </c>
      <c r="P453" s="30">
        <f t="shared" si="11"/>
        <v>19.100000000000001</v>
      </c>
      <c r="Q453" s="21"/>
      <c r="R453" s="37"/>
      <c r="S453" s="4"/>
      <c r="T453" t="s">
        <v>212</v>
      </c>
      <c r="U453" t="s">
        <v>105</v>
      </c>
    </row>
    <row r="454" spans="1:30">
      <c r="A454">
        <v>16</v>
      </c>
      <c r="B454">
        <v>16</v>
      </c>
      <c r="C454">
        <v>16</v>
      </c>
      <c r="D454" s="19" t="s">
        <v>440</v>
      </c>
      <c r="E454" s="21" t="s">
        <v>441</v>
      </c>
      <c r="F454" s="21">
        <v>87</v>
      </c>
      <c r="G454" s="21">
        <v>87</v>
      </c>
      <c r="H454" s="21">
        <v>75</v>
      </c>
      <c r="I454" s="5">
        <v>20</v>
      </c>
      <c r="J454" s="5"/>
      <c r="K454" s="12" t="s">
        <v>57</v>
      </c>
      <c r="L454" s="33">
        <v>87</v>
      </c>
      <c r="M454" s="21">
        <v>87</v>
      </c>
      <c r="N454" s="21">
        <v>70.3</v>
      </c>
      <c r="O454" s="21">
        <v>126</v>
      </c>
      <c r="P454" s="30">
        <f t="shared" si="11"/>
        <v>15</v>
      </c>
      <c r="Q454" s="21"/>
      <c r="R454" s="37"/>
      <c r="S454" s="4"/>
      <c r="T454" t="s">
        <v>349</v>
      </c>
      <c r="U454" t="s">
        <v>126</v>
      </c>
    </row>
    <row r="455" spans="1:30">
      <c r="A455">
        <v>17</v>
      </c>
      <c r="B455">
        <v>17</v>
      </c>
      <c r="C455">
        <v>17</v>
      </c>
      <c r="D455" s="19" t="s">
        <v>367</v>
      </c>
      <c r="E455" s="21" t="s">
        <v>441</v>
      </c>
      <c r="F455" s="21">
        <v>84</v>
      </c>
      <c r="G455" s="21">
        <v>84</v>
      </c>
      <c r="H455" s="21">
        <v>72</v>
      </c>
      <c r="I455" s="5">
        <v>7</v>
      </c>
      <c r="J455" s="5"/>
      <c r="K455" s="26" t="s">
        <v>65</v>
      </c>
      <c r="L455" s="33">
        <v>84</v>
      </c>
      <c r="M455" s="21">
        <v>84</v>
      </c>
      <c r="N455" s="21">
        <v>70.3</v>
      </c>
      <c r="O455" s="21">
        <v>126</v>
      </c>
      <c r="P455" s="30">
        <f t="shared" si="11"/>
        <v>12.3</v>
      </c>
      <c r="Q455" s="21"/>
      <c r="R455" s="37"/>
      <c r="S455" s="17"/>
      <c r="T455" t="s">
        <v>354</v>
      </c>
      <c r="U455" t="s">
        <v>442</v>
      </c>
    </row>
    <row r="456" spans="1:30">
      <c r="A456">
        <v>18</v>
      </c>
      <c r="B456">
        <v>18</v>
      </c>
      <c r="C456">
        <v>18</v>
      </c>
      <c r="D456" s="19" t="s">
        <v>372</v>
      </c>
      <c r="E456" s="21" t="s">
        <v>30</v>
      </c>
      <c r="F456" s="21">
        <v>90</v>
      </c>
      <c r="G456" s="21">
        <v>89</v>
      </c>
      <c r="H456" s="21">
        <v>78</v>
      </c>
      <c r="I456" s="5">
        <v>-2.7</v>
      </c>
      <c r="J456" s="5"/>
      <c r="L456" s="33">
        <v>90</v>
      </c>
      <c r="M456" s="21">
        <v>89</v>
      </c>
      <c r="N456" s="21">
        <v>70.2</v>
      </c>
      <c r="O456" s="21">
        <v>128</v>
      </c>
      <c r="P456" s="4">
        <f t="shared" si="11"/>
        <v>16.600000000000001</v>
      </c>
      <c r="Q456" s="21"/>
      <c r="R456" s="37"/>
      <c r="S456" s="17"/>
      <c r="T456" t="s">
        <v>124</v>
      </c>
      <c r="U456" t="s">
        <v>364</v>
      </c>
      <c r="V456" t="s">
        <v>190</v>
      </c>
    </row>
    <row r="457" spans="1:30">
      <c r="A457">
        <v>19</v>
      </c>
      <c r="B457">
        <v>19</v>
      </c>
      <c r="C457">
        <v>19</v>
      </c>
      <c r="D457" s="19" t="s">
        <v>374</v>
      </c>
      <c r="E457" s="21" t="s">
        <v>252</v>
      </c>
      <c r="F457" s="21">
        <v>96</v>
      </c>
      <c r="G457" s="21">
        <v>96</v>
      </c>
      <c r="H457" s="21">
        <v>84</v>
      </c>
      <c r="I457" s="5">
        <v>-22</v>
      </c>
      <c r="J457" s="5"/>
      <c r="L457" s="33">
        <v>96</v>
      </c>
      <c r="M457" s="21">
        <v>96</v>
      </c>
      <c r="N457" s="21">
        <v>69</v>
      </c>
      <c r="O457" s="21">
        <v>125</v>
      </c>
      <c r="P457" s="30">
        <f t="shared" si="11"/>
        <v>24.4</v>
      </c>
      <c r="Q457" s="21"/>
      <c r="R457" s="37"/>
      <c r="S457" s="17"/>
      <c r="T457" s="70" t="s">
        <v>147</v>
      </c>
      <c r="U457" s="70" t="s">
        <v>121</v>
      </c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>
      <c r="A458">
        <v>20</v>
      </c>
      <c r="B458">
        <v>20</v>
      </c>
      <c r="C458">
        <v>20</v>
      </c>
      <c r="D458" s="9" t="s">
        <v>377</v>
      </c>
      <c r="E458" s="21" t="s">
        <v>34</v>
      </c>
      <c r="F458" s="21">
        <v>89</v>
      </c>
      <c r="G458" s="21">
        <v>87</v>
      </c>
      <c r="H458" s="21">
        <v>78</v>
      </c>
      <c r="I458" s="5">
        <v>-22</v>
      </c>
      <c r="J458" s="4"/>
      <c r="L458" s="33">
        <v>89</v>
      </c>
      <c r="M458" s="21">
        <v>87</v>
      </c>
      <c r="N458" s="21">
        <v>68.900000000000006</v>
      </c>
      <c r="O458" s="21">
        <v>120</v>
      </c>
      <c r="P458" s="30">
        <f t="shared" si="11"/>
        <v>17</v>
      </c>
      <c r="Q458" s="21"/>
      <c r="R458" s="37"/>
      <c r="S458" s="17"/>
      <c r="T458" t="s">
        <v>298</v>
      </c>
      <c r="U458" t="s">
        <v>67</v>
      </c>
      <c r="V458" t="s">
        <v>103</v>
      </c>
    </row>
    <row r="459" spans="1:30">
      <c r="A459">
        <v>21</v>
      </c>
      <c r="D459" s="19" t="s">
        <v>443</v>
      </c>
      <c r="E459" s="21" t="s">
        <v>444</v>
      </c>
      <c r="F459" s="21"/>
      <c r="G459" s="21"/>
      <c r="H459" s="21"/>
      <c r="I459" s="5">
        <v>7</v>
      </c>
      <c r="J459" s="5"/>
      <c r="K459" s="12" t="s">
        <v>417</v>
      </c>
      <c r="L459" s="19"/>
      <c r="M459" s="21"/>
      <c r="N459" s="21"/>
      <c r="O459" s="21"/>
      <c r="P459" s="30"/>
      <c r="Q459" s="21"/>
      <c r="R459" s="37"/>
      <c r="S459" s="17"/>
      <c r="T459" t="s">
        <v>414</v>
      </c>
    </row>
    <row r="460" spans="1:30">
      <c r="A460">
        <v>22</v>
      </c>
      <c r="B460">
        <v>21</v>
      </c>
      <c r="C460">
        <v>21</v>
      </c>
      <c r="D460" s="19" t="s">
        <v>143</v>
      </c>
      <c r="E460" s="21" t="s">
        <v>47</v>
      </c>
      <c r="F460" s="21">
        <v>91</v>
      </c>
      <c r="G460" s="21">
        <v>91</v>
      </c>
      <c r="H460" s="21">
        <v>78</v>
      </c>
      <c r="I460" s="5">
        <v>-10.3</v>
      </c>
      <c r="J460" s="5"/>
      <c r="L460" s="33">
        <v>91</v>
      </c>
      <c r="M460" s="21">
        <v>91</v>
      </c>
      <c r="N460" s="21">
        <v>69.7</v>
      </c>
      <c r="O460" s="21">
        <v>133</v>
      </c>
      <c r="P460" s="30">
        <f t="shared" si="11"/>
        <v>18.100000000000001</v>
      </c>
      <c r="Q460" s="21"/>
      <c r="R460" s="37"/>
      <c r="S460" s="17"/>
      <c r="T460" t="s">
        <v>245</v>
      </c>
      <c r="U460" t="s">
        <v>72</v>
      </c>
      <c r="V460" t="s">
        <v>115</v>
      </c>
    </row>
    <row r="461" spans="1:30">
      <c r="A461">
        <v>23</v>
      </c>
      <c r="B461">
        <v>22</v>
      </c>
      <c r="C461">
        <v>22</v>
      </c>
      <c r="D461" s="19" t="s">
        <v>263</v>
      </c>
      <c r="E461" s="21" t="s">
        <v>54</v>
      </c>
      <c r="F461" s="21">
        <v>94</v>
      </c>
      <c r="G461" s="21">
        <v>93</v>
      </c>
      <c r="H461" s="21">
        <v>82</v>
      </c>
      <c r="I461" s="5">
        <v>-12</v>
      </c>
      <c r="J461" s="5"/>
      <c r="L461" s="33">
        <v>94</v>
      </c>
      <c r="M461" s="21">
        <v>93</v>
      </c>
      <c r="N461" s="21">
        <v>68.8</v>
      </c>
      <c r="O461" s="21">
        <v>122</v>
      </c>
      <c r="P461" s="30">
        <f t="shared" si="11"/>
        <v>22.4</v>
      </c>
      <c r="Q461" s="21"/>
      <c r="R461" s="37"/>
      <c r="S461" s="4"/>
      <c r="T461" t="s">
        <v>84</v>
      </c>
      <c r="U461" t="s">
        <v>93</v>
      </c>
    </row>
    <row r="462" spans="1:30">
      <c r="A462">
        <v>24</v>
      </c>
      <c r="D462" s="19" t="s">
        <v>153</v>
      </c>
      <c r="E462" s="21" t="s">
        <v>154</v>
      </c>
      <c r="F462" s="21"/>
      <c r="G462" s="21"/>
      <c r="H462" s="21"/>
      <c r="I462" s="5">
        <v>41.5</v>
      </c>
      <c r="J462" s="4"/>
      <c r="K462" s="42" t="s">
        <v>445</v>
      </c>
      <c r="L462" s="19"/>
      <c r="M462" s="21"/>
      <c r="N462" s="21"/>
      <c r="O462" s="21"/>
      <c r="P462" s="30"/>
      <c r="Q462" s="21"/>
      <c r="R462" s="37"/>
      <c r="S462" s="17"/>
      <c r="T462" t="s">
        <v>302</v>
      </c>
      <c r="U462" t="s">
        <v>218</v>
      </c>
      <c r="V462" t="s">
        <v>101</v>
      </c>
    </row>
    <row r="463" spans="1:30">
      <c r="A463">
        <v>25</v>
      </c>
      <c r="B463">
        <v>23</v>
      </c>
      <c r="C463">
        <v>23</v>
      </c>
      <c r="D463" s="28" t="s">
        <v>157</v>
      </c>
      <c r="E463" s="21" t="s">
        <v>50</v>
      </c>
      <c r="F463" s="21">
        <v>86</v>
      </c>
      <c r="G463" s="21">
        <v>86</v>
      </c>
      <c r="H463" s="21">
        <v>75</v>
      </c>
      <c r="I463" s="5">
        <v>53.6</v>
      </c>
      <c r="J463" s="5"/>
      <c r="L463" s="31">
        <v>86</v>
      </c>
      <c r="M463" s="21">
        <v>86</v>
      </c>
      <c r="N463" s="21">
        <v>68</v>
      </c>
      <c r="O463" s="21">
        <v>118</v>
      </c>
      <c r="P463" s="30">
        <f t="shared" si="11"/>
        <v>17.2</v>
      </c>
      <c r="Q463" s="21"/>
      <c r="R463" s="37"/>
      <c r="S463" s="17"/>
      <c r="T463" s="21" t="s">
        <v>156</v>
      </c>
      <c r="U463" s="21" t="s">
        <v>412</v>
      </c>
      <c r="V463" s="21" t="s">
        <v>201</v>
      </c>
    </row>
    <row r="464" spans="1:30">
      <c r="A464">
        <v>26</v>
      </c>
      <c r="B464">
        <v>24</v>
      </c>
      <c r="C464">
        <v>24</v>
      </c>
      <c r="D464" s="19" t="s">
        <v>164</v>
      </c>
      <c r="E464" s="21" t="s">
        <v>52</v>
      </c>
      <c r="F464" s="21">
        <v>98</v>
      </c>
      <c r="G464" s="21">
        <v>94</v>
      </c>
      <c r="H464" s="21">
        <v>86</v>
      </c>
      <c r="I464" s="5">
        <v>-23</v>
      </c>
      <c r="J464" s="5"/>
      <c r="K464" s="44"/>
      <c r="L464" s="21">
        <v>98</v>
      </c>
      <c r="M464" s="21">
        <v>94</v>
      </c>
      <c r="N464" s="21">
        <v>70.8</v>
      </c>
      <c r="O464" s="21">
        <v>130</v>
      </c>
      <c r="P464" s="30">
        <f t="shared" si="11"/>
        <v>20.2</v>
      </c>
      <c r="Q464" s="21"/>
      <c r="R464" s="37"/>
      <c r="S464" s="17"/>
      <c r="T464" s="21" t="s">
        <v>176</v>
      </c>
      <c r="U464" s="21" t="s">
        <v>146</v>
      </c>
    </row>
    <row r="465" spans="1:22">
      <c r="A465">
        <v>27</v>
      </c>
      <c r="B465">
        <v>25</v>
      </c>
      <c r="C465">
        <v>25</v>
      </c>
      <c r="D465" s="19" t="s">
        <v>168</v>
      </c>
      <c r="E465" s="21" t="s">
        <v>50</v>
      </c>
      <c r="F465" s="21">
        <v>92</v>
      </c>
      <c r="G465" s="21">
        <v>89</v>
      </c>
      <c r="H465" s="21">
        <v>81</v>
      </c>
      <c r="I465" s="5">
        <v>-20</v>
      </c>
      <c r="J465" s="5"/>
      <c r="L465" s="21">
        <v>92</v>
      </c>
      <c r="M465" s="21">
        <v>89</v>
      </c>
      <c r="N465" s="21">
        <v>68</v>
      </c>
      <c r="O465" s="21">
        <v>118</v>
      </c>
      <c r="P465" s="30">
        <f t="shared" si="11"/>
        <v>20.100000000000001</v>
      </c>
      <c r="Q465" s="21"/>
      <c r="R465" s="37"/>
      <c r="S465" s="17"/>
      <c r="T465" s="21" t="s">
        <v>150</v>
      </c>
      <c r="U465" t="s">
        <v>108</v>
      </c>
      <c r="V465" s="21" t="s">
        <v>408</v>
      </c>
    </row>
    <row r="466" spans="1:22">
      <c r="A466">
        <v>28</v>
      </c>
      <c r="B466">
        <v>26</v>
      </c>
      <c r="C466">
        <v>26</v>
      </c>
      <c r="D466" s="19" t="s">
        <v>170</v>
      </c>
      <c r="E466" s="21" t="s">
        <v>52</v>
      </c>
      <c r="F466" s="21">
        <v>88</v>
      </c>
      <c r="G466" s="21">
        <v>88</v>
      </c>
      <c r="H466" s="21">
        <v>76</v>
      </c>
      <c r="I466" s="5">
        <v>-2.1</v>
      </c>
      <c r="J466" s="5"/>
      <c r="K466" s="44"/>
      <c r="L466" s="21">
        <v>88</v>
      </c>
      <c r="M466" s="21">
        <v>88</v>
      </c>
      <c r="N466" s="21">
        <v>70.8</v>
      </c>
      <c r="O466" s="21">
        <v>130</v>
      </c>
      <c r="P466" s="30">
        <f t="shared" si="11"/>
        <v>15</v>
      </c>
      <c r="Q466" s="21"/>
      <c r="R466" s="37"/>
      <c r="S466" s="17"/>
      <c r="T466" s="21" t="s">
        <v>249</v>
      </c>
      <c r="U466" s="21" t="s">
        <v>446</v>
      </c>
    </row>
    <row r="467" spans="1:22">
      <c r="A467">
        <v>29</v>
      </c>
      <c r="B467">
        <v>27</v>
      </c>
      <c r="D467" s="19" t="s">
        <v>195</v>
      </c>
      <c r="E467" s="21" t="s">
        <v>42</v>
      </c>
      <c r="F467" s="21">
        <v>89</v>
      </c>
      <c r="G467" s="21">
        <v>89</v>
      </c>
      <c r="H467" s="21"/>
      <c r="I467" s="5">
        <v>-16.55</v>
      </c>
      <c r="J467" s="4"/>
      <c r="L467" s="33"/>
      <c r="M467" s="21"/>
      <c r="N467" s="21"/>
      <c r="O467" s="21"/>
      <c r="P467" s="30"/>
      <c r="Q467" s="21"/>
      <c r="R467" s="37"/>
      <c r="S467" s="17"/>
      <c r="T467" s="21" t="s">
        <v>272</v>
      </c>
      <c r="U467" s="21" t="s">
        <v>197</v>
      </c>
      <c r="V467" t="s">
        <v>419</v>
      </c>
    </row>
    <row r="468" spans="1:22">
      <c r="A468">
        <v>30</v>
      </c>
      <c r="B468">
        <v>28</v>
      </c>
      <c r="D468" s="19" t="s">
        <v>447</v>
      </c>
      <c r="E468" s="21" t="s">
        <v>42</v>
      </c>
      <c r="F468" s="21">
        <v>93</v>
      </c>
      <c r="G468" s="21">
        <v>93</v>
      </c>
      <c r="H468" s="21"/>
      <c r="I468" s="5">
        <v>-20</v>
      </c>
      <c r="J468" s="4"/>
      <c r="K468" s="26"/>
      <c r="L468" s="33"/>
      <c r="M468" s="21"/>
      <c r="N468" s="21"/>
      <c r="O468" s="21"/>
      <c r="P468" s="30"/>
      <c r="Q468" s="21"/>
      <c r="R468" s="37"/>
      <c r="S468" s="17"/>
      <c r="T468" s="21" t="s">
        <v>418</v>
      </c>
      <c r="U468" s="21" t="s">
        <v>448</v>
      </c>
      <c r="V468" t="s">
        <v>449</v>
      </c>
    </row>
    <row r="469" spans="1:22">
      <c r="A469">
        <v>31</v>
      </c>
      <c r="B469">
        <v>29</v>
      </c>
      <c r="D469" s="19" t="s">
        <v>450</v>
      </c>
      <c r="E469" s="21" t="s">
        <v>42</v>
      </c>
      <c r="F469" s="21">
        <v>88</v>
      </c>
      <c r="G469" s="21">
        <v>88</v>
      </c>
      <c r="H469" s="21"/>
      <c r="I469" s="5">
        <v>-17</v>
      </c>
      <c r="J469" s="5"/>
      <c r="L469" s="31"/>
      <c r="M469" s="21"/>
      <c r="N469" s="21"/>
      <c r="O469" s="21"/>
      <c r="P469" s="30"/>
      <c r="Q469" s="21"/>
      <c r="R469" s="37"/>
      <c r="S469" s="17"/>
      <c r="T469" s="21" t="s">
        <v>142</v>
      </c>
      <c r="U469" s="21" t="s">
        <v>451</v>
      </c>
      <c r="V469" t="s">
        <v>204</v>
      </c>
    </row>
    <row r="470" spans="1:22">
      <c r="D470" s="19"/>
      <c r="E470" s="21"/>
      <c r="F470" s="21"/>
      <c r="G470" s="21"/>
      <c r="H470" s="21"/>
      <c r="I470" s="5"/>
      <c r="J470" s="5"/>
      <c r="L470" s="31"/>
      <c r="M470" s="21"/>
      <c r="N470" s="21"/>
      <c r="O470" s="21"/>
      <c r="P470" s="30"/>
      <c r="Q470" s="21"/>
      <c r="R470" s="37"/>
      <c r="S470" s="17"/>
    </row>
    <row r="471" spans="1:22">
      <c r="D471" s="19"/>
      <c r="E471" s="21"/>
      <c r="F471" s="21"/>
      <c r="G471" s="21"/>
      <c r="H471" s="21"/>
      <c r="I471" s="5"/>
      <c r="J471" s="5"/>
      <c r="K471" s="26"/>
      <c r="L471" s="31"/>
      <c r="M471" s="21"/>
      <c r="N471" s="21"/>
      <c r="O471" s="21"/>
      <c r="P471" s="30"/>
      <c r="Q471" s="21"/>
      <c r="R471" s="37"/>
      <c r="S471" s="17"/>
    </row>
    <row r="472" spans="1:22">
      <c r="D472" s="19"/>
      <c r="E472" s="21"/>
      <c r="F472" s="21"/>
      <c r="G472" s="21"/>
      <c r="H472" s="21"/>
      <c r="I472" s="5"/>
      <c r="J472" s="5"/>
      <c r="L472" s="31"/>
      <c r="M472" s="21"/>
      <c r="N472" s="21"/>
      <c r="O472" s="21"/>
      <c r="P472" s="4"/>
      <c r="Q472" s="21"/>
      <c r="R472" s="37"/>
      <c r="S472" s="17"/>
    </row>
    <row r="473" spans="1:22">
      <c r="D473" s="19"/>
      <c r="E473" s="21"/>
      <c r="F473" s="21"/>
      <c r="G473" s="21"/>
      <c r="H473" s="21"/>
      <c r="I473" s="5"/>
      <c r="J473" s="5"/>
      <c r="L473" s="31"/>
      <c r="M473" s="21"/>
      <c r="N473" s="21"/>
      <c r="O473" s="21"/>
      <c r="P473" s="30"/>
      <c r="Q473" s="21"/>
      <c r="R473" s="37"/>
      <c r="S473" s="17"/>
    </row>
    <row r="474" spans="1:22">
      <c r="D474" s="19"/>
      <c r="E474" s="21"/>
      <c r="F474" s="21"/>
      <c r="G474" s="21"/>
      <c r="H474" s="21"/>
      <c r="I474" s="5"/>
      <c r="J474" s="5"/>
      <c r="L474" s="31"/>
      <c r="M474" s="21"/>
      <c r="N474" s="21"/>
      <c r="O474" s="21"/>
      <c r="P474" s="4"/>
      <c r="Q474" s="21"/>
      <c r="R474" s="37"/>
      <c r="S474" s="17"/>
    </row>
    <row r="475" spans="1:22">
      <c r="D475" s="19"/>
      <c r="E475" s="21"/>
      <c r="F475" s="21"/>
      <c r="G475" s="21"/>
      <c r="H475" s="21"/>
      <c r="I475" s="5"/>
      <c r="J475" s="5"/>
      <c r="L475" s="31"/>
      <c r="M475" s="21"/>
      <c r="N475" s="21"/>
      <c r="O475" s="21"/>
      <c r="P475" s="4"/>
      <c r="Q475" s="21"/>
      <c r="R475" s="37"/>
      <c r="S475" s="17"/>
    </row>
    <row r="476" spans="1:22">
      <c r="D476" s="19"/>
      <c r="E476" s="21"/>
      <c r="F476" s="21"/>
      <c r="G476" s="21"/>
      <c r="H476" s="21"/>
      <c r="I476" s="5"/>
      <c r="J476" s="5"/>
      <c r="L476" s="31"/>
      <c r="M476" s="21"/>
      <c r="P476" s="30"/>
      <c r="Q476" s="21"/>
      <c r="R476" s="37"/>
      <c r="S476" s="17"/>
    </row>
    <row r="477" spans="1:22">
      <c r="D477" s="19"/>
      <c r="E477" s="21"/>
      <c r="F477" s="21"/>
      <c r="G477" s="21"/>
      <c r="H477" s="21"/>
      <c r="I477" s="5"/>
      <c r="J477" s="5"/>
      <c r="K477" s="26"/>
      <c r="L477" s="33"/>
      <c r="M477" s="21"/>
      <c r="N477" s="21"/>
      <c r="O477" s="21"/>
      <c r="P477" s="30"/>
      <c r="Q477" s="21"/>
      <c r="R477" s="37"/>
      <c r="S477" s="17"/>
    </row>
    <row r="478" spans="1:22">
      <c r="D478" s="9"/>
      <c r="E478" s="21"/>
      <c r="F478" s="21"/>
      <c r="G478" s="21"/>
      <c r="H478" s="21"/>
      <c r="I478" s="5"/>
      <c r="J478" s="5"/>
      <c r="L478" s="33"/>
      <c r="M478" s="21"/>
      <c r="N478" s="21"/>
      <c r="O478" s="21"/>
      <c r="P478" s="30"/>
      <c r="Q478" s="21"/>
      <c r="R478" s="37"/>
      <c r="S478" s="17"/>
    </row>
    <row r="479" spans="1:22">
      <c r="D479" s="19"/>
      <c r="E479" s="21"/>
      <c r="F479" s="21"/>
      <c r="G479" s="21"/>
      <c r="H479" s="21"/>
      <c r="I479" s="5"/>
      <c r="J479" s="5"/>
      <c r="L479" s="33"/>
      <c r="M479" s="21"/>
      <c r="N479" s="21"/>
      <c r="O479" s="21"/>
      <c r="P479" s="30"/>
      <c r="Q479" s="21"/>
      <c r="R479" s="37"/>
      <c r="S479" s="17"/>
    </row>
    <row r="480" spans="1:22">
      <c r="D480" s="19"/>
      <c r="E480" s="21"/>
      <c r="F480" s="21"/>
      <c r="G480" s="21"/>
      <c r="H480" s="21"/>
      <c r="I480" s="5"/>
      <c r="J480" s="5"/>
      <c r="L480" s="33"/>
      <c r="M480" s="21"/>
      <c r="N480" s="21"/>
      <c r="O480" s="21"/>
      <c r="P480" s="30"/>
      <c r="Q480" s="21"/>
      <c r="R480" s="37"/>
      <c r="S480" s="17"/>
    </row>
    <row r="481" spans="4:19">
      <c r="D481" s="19"/>
      <c r="E481" s="21"/>
      <c r="F481" s="21"/>
      <c r="G481" s="21"/>
      <c r="H481" s="21"/>
      <c r="I481" s="5"/>
      <c r="J481" s="5"/>
      <c r="K481" s="44"/>
      <c r="L481" s="33"/>
      <c r="M481" s="21"/>
      <c r="N481" s="21"/>
      <c r="O481" s="21"/>
      <c r="P481" s="30"/>
      <c r="Q481" s="21"/>
      <c r="R481" s="37"/>
      <c r="S481" s="17"/>
    </row>
    <row r="482" spans="4:19">
      <c r="D482" s="19"/>
      <c r="E482" s="21"/>
      <c r="F482" s="21"/>
      <c r="G482" s="21"/>
      <c r="H482" s="21"/>
      <c r="I482" s="5"/>
      <c r="J482" s="5"/>
      <c r="L482" s="33"/>
      <c r="M482" s="21"/>
      <c r="N482" s="21"/>
      <c r="O482" s="21"/>
      <c r="P482" s="30"/>
      <c r="Q482" s="21"/>
      <c r="R482" s="37"/>
      <c r="S482" s="17"/>
    </row>
    <row r="483" spans="4:19">
      <c r="D483" s="19"/>
      <c r="E483" s="21"/>
      <c r="F483" s="21"/>
      <c r="G483" s="21"/>
      <c r="I483" s="5"/>
      <c r="J483" s="5"/>
      <c r="L483" s="20"/>
      <c r="M483" s="21"/>
      <c r="N483" s="21"/>
      <c r="O483" s="21"/>
      <c r="P483" s="21"/>
      <c r="Q483" s="21"/>
      <c r="R483" s="37"/>
      <c r="S483" s="4"/>
    </row>
    <row r="484" spans="4:19">
      <c r="D484" s="19"/>
      <c r="E484" s="21"/>
      <c r="F484" s="21"/>
      <c r="G484" s="21"/>
      <c r="H484" s="21"/>
      <c r="I484" s="5"/>
      <c r="J484" s="5"/>
      <c r="L484" s="33"/>
      <c r="M484" s="21"/>
      <c r="N484" s="21"/>
      <c r="O484" s="21"/>
      <c r="P484" s="30"/>
      <c r="Q484" s="21"/>
      <c r="R484" s="37"/>
      <c r="S484" s="4"/>
    </row>
    <row r="485" spans="4:19">
      <c r="D485" s="19"/>
      <c r="E485" s="21"/>
      <c r="F485" s="21"/>
      <c r="G485" s="21"/>
      <c r="H485" s="21"/>
      <c r="I485" s="5"/>
      <c r="J485" s="5"/>
      <c r="L485" s="33"/>
      <c r="M485" s="21"/>
      <c r="N485" s="21"/>
      <c r="O485" s="21"/>
      <c r="P485" s="30"/>
      <c r="Q485" s="21"/>
      <c r="R485" s="37"/>
      <c r="S485" s="17"/>
    </row>
    <row r="486" spans="4:19">
      <c r="D486" s="19"/>
      <c r="E486" s="21"/>
      <c r="F486" s="21"/>
      <c r="G486" s="21"/>
      <c r="H486" s="21"/>
      <c r="I486" s="5"/>
      <c r="J486" s="5"/>
      <c r="L486" s="33"/>
      <c r="M486" s="21"/>
      <c r="N486" s="21"/>
      <c r="O486" s="21"/>
      <c r="P486" s="30"/>
      <c r="Q486" s="21"/>
      <c r="R486" s="37"/>
      <c r="S486" s="17"/>
    </row>
    <row r="487" spans="4:19">
      <c r="D487" s="19"/>
      <c r="E487" s="21"/>
      <c r="F487" s="21"/>
      <c r="G487" s="21"/>
      <c r="H487" s="21"/>
      <c r="I487" s="5"/>
      <c r="J487" s="5"/>
      <c r="L487" s="33"/>
      <c r="M487" s="21"/>
      <c r="N487" s="21"/>
      <c r="O487" s="21"/>
      <c r="P487" s="30"/>
      <c r="Q487" s="21"/>
      <c r="R487" s="37"/>
      <c r="S487" s="17"/>
    </row>
    <row r="488" spans="4:19">
      <c r="D488" s="19"/>
      <c r="E488" s="21"/>
      <c r="F488" s="21"/>
      <c r="G488" s="21"/>
      <c r="H488" s="21"/>
      <c r="I488" s="5"/>
      <c r="J488" s="5"/>
      <c r="K488" s="26"/>
      <c r="L488" s="31"/>
      <c r="M488" s="21"/>
      <c r="N488" s="21"/>
      <c r="O488" s="21"/>
      <c r="P488" s="30"/>
      <c r="Q488" s="21"/>
      <c r="R488" s="37"/>
      <c r="S488" s="17"/>
    </row>
    <row r="489" spans="4:19">
      <c r="D489" s="19"/>
      <c r="E489" s="21"/>
      <c r="F489" s="21"/>
      <c r="G489" s="21"/>
      <c r="H489" s="21"/>
      <c r="I489" s="5"/>
      <c r="J489" s="5"/>
      <c r="L489" s="31"/>
      <c r="M489" s="21"/>
      <c r="P489" s="30"/>
      <c r="Q489" s="21"/>
      <c r="R489" s="37"/>
      <c r="S489" s="4"/>
    </row>
    <row r="490" spans="4:19">
      <c r="D490" s="19"/>
      <c r="E490" s="21"/>
      <c r="F490" s="21"/>
      <c r="G490" s="21"/>
      <c r="H490" s="21"/>
      <c r="I490" s="5"/>
      <c r="J490" s="5"/>
      <c r="L490" s="31"/>
      <c r="M490" s="21"/>
      <c r="P490" s="4"/>
      <c r="Q490" s="21"/>
      <c r="R490" s="37"/>
      <c r="S490" s="17"/>
    </row>
    <row r="491" spans="4:19">
      <c r="D491" s="19"/>
      <c r="E491" s="21"/>
      <c r="F491" s="21"/>
      <c r="G491" s="21"/>
      <c r="H491" s="21"/>
      <c r="I491" s="5"/>
      <c r="J491" s="5"/>
      <c r="L491" s="31"/>
      <c r="M491" s="21"/>
      <c r="P491" s="4"/>
      <c r="Q491" s="21"/>
      <c r="R491" s="37"/>
      <c r="S491" s="17"/>
    </row>
    <row r="492" spans="4:19">
      <c r="D492" s="19"/>
      <c r="E492" s="21"/>
      <c r="F492" s="21"/>
      <c r="G492" s="21"/>
      <c r="H492" s="21"/>
      <c r="I492" s="5"/>
      <c r="J492" s="5"/>
      <c r="L492" s="31"/>
      <c r="M492" s="21"/>
      <c r="P492" s="4"/>
      <c r="Q492" s="21"/>
      <c r="R492" s="37"/>
      <c r="S492" s="17"/>
    </row>
    <row r="493" spans="4:19">
      <c r="D493" s="19"/>
      <c r="E493" s="21"/>
      <c r="F493" s="21"/>
      <c r="G493" s="21"/>
      <c r="H493" s="21"/>
      <c r="I493" s="5"/>
      <c r="J493" s="5"/>
      <c r="L493" s="31"/>
      <c r="M493" s="21"/>
      <c r="N493" s="21"/>
      <c r="O493" s="21"/>
      <c r="P493" s="4"/>
      <c r="Q493" s="21"/>
      <c r="R493" s="37"/>
      <c r="S493" s="17"/>
    </row>
    <row r="494" spans="4:19">
      <c r="D494" s="19"/>
      <c r="E494" s="21"/>
      <c r="F494" s="21"/>
      <c r="G494" s="21"/>
      <c r="H494" s="21"/>
      <c r="I494" s="5"/>
      <c r="J494" s="5"/>
      <c r="L494" s="33"/>
      <c r="M494" s="21"/>
      <c r="N494" s="21"/>
      <c r="O494" s="21"/>
      <c r="P494" s="30"/>
      <c r="Q494" s="21"/>
      <c r="R494" s="37"/>
      <c r="S494" s="17"/>
    </row>
    <row r="495" spans="4:19">
      <c r="D495" s="19"/>
      <c r="E495" s="21"/>
      <c r="F495" s="21"/>
      <c r="G495" s="21"/>
      <c r="H495" s="21"/>
      <c r="I495" s="5"/>
      <c r="J495" s="5"/>
      <c r="L495" s="33"/>
      <c r="M495" s="21"/>
      <c r="N495" s="21"/>
      <c r="O495" s="21"/>
      <c r="P495" s="30"/>
      <c r="Q495" s="21"/>
      <c r="R495" s="37"/>
      <c r="S495" s="17"/>
    </row>
    <row r="496" spans="4:19">
      <c r="D496" s="19"/>
      <c r="E496" s="21"/>
      <c r="F496" s="21"/>
      <c r="G496" s="21"/>
      <c r="H496" s="21"/>
      <c r="I496" s="5"/>
      <c r="J496" s="5"/>
      <c r="L496" s="33"/>
      <c r="M496" s="21"/>
      <c r="N496" s="21"/>
      <c r="O496" s="21"/>
      <c r="P496" s="30"/>
      <c r="Q496" s="21"/>
      <c r="R496" s="37"/>
      <c r="S496" s="17"/>
    </row>
    <row r="497" spans="1:19">
      <c r="D497" s="19"/>
      <c r="E497" s="21"/>
      <c r="F497" s="21"/>
      <c r="G497" s="21"/>
      <c r="H497" s="21"/>
      <c r="I497" s="5"/>
      <c r="J497" s="5"/>
      <c r="L497" s="33"/>
      <c r="M497" s="21"/>
      <c r="N497" s="21"/>
      <c r="O497" s="21"/>
      <c r="P497" s="30"/>
      <c r="Q497" s="21"/>
      <c r="R497" s="37"/>
      <c r="S497" s="17"/>
    </row>
    <row r="498" spans="1:19">
      <c r="D498" s="19"/>
      <c r="E498" s="21"/>
      <c r="F498" s="21"/>
      <c r="G498" s="21"/>
      <c r="I498" s="5"/>
      <c r="J498" s="5"/>
      <c r="L498" s="20"/>
      <c r="M498" s="21"/>
      <c r="N498" s="21"/>
      <c r="O498" s="21"/>
      <c r="P498" s="21"/>
      <c r="Q498" s="21"/>
      <c r="R498" s="37"/>
      <c r="S498" s="17"/>
    </row>
    <row r="499" spans="1:19">
      <c r="D499" s="19"/>
      <c r="E499" s="21"/>
      <c r="I499" s="5"/>
      <c r="J499" s="5"/>
      <c r="K499" s="26"/>
      <c r="L499" s="20"/>
      <c r="M499" s="21"/>
      <c r="N499" s="21"/>
      <c r="O499" s="21"/>
      <c r="P499" s="21"/>
      <c r="Q499" s="21"/>
      <c r="R499" s="21"/>
      <c r="S499" s="17"/>
    </row>
    <row r="500" spans="1:19">
      <c r="D500" s="19"/>
      <c r="E500" s="21"/>
      <c r="F500" s="21"/>
      <c r="G500" s="21"/>
      <c r="H500" s="21"/>
      <c r="I500" s="5"/>
      <c r="J500" s="5"/>
      <c r="L500" s="33"/>
      <c r="M500" s="21"/>
      <c r="N500" s="21"/>
      <c r="O500" s="21"/>
      <c r="P500" s="30"/>
      <c r="Q500" s="21"/>
      <c r="R500" s="21"/>
      <c r="S500" s="17"/>
    </row>
    <row r="501" spans="1:19">
      <c r="D501" s="19"/>
      <c r="E501" s="21"/>
      <c r="F501" s="21"/>
      <c r="G501" s="21"/>
      <c r="H501" s="21"/>
      <c r="I501" s="5"/>
      <c r="J501" s="5"/>
      <c r="L501" s="33"/>
      <c r="M501" s="21"/>
      <c r="N501" s="21"/>
      <c r="O501" s="21"/>
      <c r="P501" s="30"/>
      <c r="Q501" s="21"/>
      <c r="R501" s="21"/>
      <c r="S501" s="17"/>
    </row>
    <row r="502" spans="1:19">
      <c r="D502" s="19"/>
      <c r="E502" s="21"/>
      <c r="F502" s="21"/>
      <c r="G502" s="21"/>
      <c r="H502" s="21"/>
      <c r="I502" s="5"/>
      <c r="J502" s="5"/>
      <c r="L502" s="33"/>
      <c r="M502" s="21"/>
      <c r="N502" s="21"/>
      <c r="O502" s="21"/>
      <c r="P502" s="30"/>
      <c r="Q502" s="21"/>
      <c r="R502" s="21"/>
      <c r="S502" s="17"/>
    </row>
    <row r="503" spans="1:19">
      <c r="D503" s="19"/>
      <c r="E503" s="21"/>
      <c r="F503" s="21"/>
      <c r="G503" s="21"/>
      <c r="H503" s="21"/>
      <c r="I503" s="5"/>
      <c r="J503" s="5"/>
      <c r="L503" s="33"/>
      <c r="M503" s="21"/>
      <c r="N503" s="21"/>
      <c r="O503" s="21"/>
      <c r="P503" s="30"/>
      <c r="Q503" s="21"/>
      <c r="R503" s="21"/>
      <c r="S503" s="17"/>
    </row>
    <row r="504" spans="1:19">
      <c r="D504" s="19"/>
      <c r="E504" s="21"/>
      <c r="F504" s="21"/>
      <c r="G504" s="21"/>
      <c r="I504" s="5"/>
      <c r="J504" s="5"/>
      <c r="L504" s="20"/>
      <c r="M504" s="21"/>
      <c r="N504" s="21"/>
      <c r="O504" s="21"/>
      <c r="P504" s="21"/>
      <c r="Q504" s="21"/>
      <c r="R504" s="21"/>
      <c r="S504" s="17"/>
    </row>
    <row r="505" spans="1:19">
      <c r="D505" s="19"/>
      <c r="E505" s="21"/>
      <c r="F505" s="21"/>
      <c r="G505" s="21"/>
      <c r="I505" s="5"/>
      <c r="J505" s="5"/>
      <c r="L505" s="20"/>
      <c r="M505" s="21"/>
      <c r="N505" s="21"/>
      <c r="O505" s="21"/>
      <c r="P505" s="21"/>
      <c r="Q505" s="21"/>
      <c r="R505" s="21"/>
      <c r="S505" s="17"/>
    </row>
    <row r="506" spans="1:19">
      <c r="D506" s="19"/>
      <c r="E506" s="21"/>
      <c r="F506" s="21"/>
      <c r="G506" s="21"/>
      <c r="I506" s="5"/>
      <c r="J506" s="5"/>
      <c r="L506" s="20"/>
      <c r="M506" s="21"/>
      <c r="N506" s="21"/>
      <c r="O506" s="21"/>
      <c r="P506" s="21"/>
      <c r="Q506" s="21"/>
      <c r="R506" s="21"/>
      <c r="S506" s="4"/>
    </row>
    <row r="507" spans="1:19">
      <c r="D507" s="19"/>
      <c r="E507" s="21"/>
      <c r="F507" s="21"/>
      <c r="G507" s="21"/>
      <c r="I507" s="5"/>
      <c r="J507" s="5"/>
      <c r="L507" s="20"/>
      <c r="M507" s="21"/>
      <c r="N507" s="21"/>
      <c r="O507" s="21"/>
      <c r="P507" s="21"/>
      <c r="Q507" s="21"/>
      <c r="R507" s="21"/>
      <c r="S507" s="4"/>
    </row>
    <row r="508" spans="1:19">
      <c r="I508" s="5"/>
      <c r="J508" s="5"/>
      <c r="L508" s="20"/>
      <c r="M508" s="21"/>
      <c r="N508" s="21"/>
      <c r="O508" s="21"/>
      <c r="P508" s="21"/>
      <c r="Q508" s="21"/>
      <c r="R508" s="21"/>
      <c r="S508" s="4"/>
    </row>
    <row r="509" spans="1:19">
      <c r="I509" s="5"/>
      <c r="J509" s="5"/>
      <c r="L509" s="20"/>
      <c r="M509" s="21"/>
      <c r="N509" s="21"/>
      <c r="O509" s="21"/>
      <c r="P509" s="21"/>
      <c r="Q509" s="21"/>
      <c r="R509" s="21"/>
      <c r="S509" s="4"/>
    </row>
    <row r="510" spans="1:19">
      <c r="A510">
        <f>COUNT(A419:A509)</f>
        <v>31</v>
      </c>
      <c r="B510">
        <f>COUNT(B419:B509)</f>
        <v>29</v>
      </c>
      <c r="C510">
        <f>COUNT(C419:C509)</f>
        <v>26</v>
      </c>
      <c r="F510">
        <f>AVERAGE(F419:F509)</f>
        <v>88.206896551724142</v>
      </c>
      <c r="G510">
        <f>AVERAGE(G419:G509)</f>
        <v>87.379310344827587</v>
      </c>
      <c r="H510">
        <f>AVERAGE(H419:H509)</f>
        <v>75.115384615384613</v>
      </c>
      <c r="I510" s="5">
        <f>SUM(I416:I509)</f>
        <v>56.7</v>
      </c>
      <c r="J510" s="4">
        <f>SUM(J416:J509)</f>
        <v>5</v>
      </c>
      <c r="P510" s="4">
        <f>SUM(Q419:Q428)</f>
        <v>118.8</v>
      </c>
      <c r="Q510" s="4">
        <f>TRUNC(P510*0.096,1)</f>
        <v>11.4</v>
      </c>
      <c r="R510" s="21"/>
      <c r="S510">
        <f>SUM(S416:S509)</f>
        <v>0</v>
      </c>
    </row>
    <row r="511" spans="1:19" ht="18">
      <c r="A511" s="3" t="s">
        <v>452</v>
      </c>
      <c r="C511" s="11" t="s">
        <v>453</v>
      </c>
      <c r="D511">
        <v>5807499</v>
      </c>
      <c r="R511" s="21"/>
      <c r="S511" s="4"/>
    </row>
    <row r="512" spans="1:19">
      <c r="A512" t="s">
        <v>2</v>
      </c>
      <c r="D512" s="4">
        <v>189.3</v>
      </c>
      <c r="E512" t="s">
        <v>3</v>
      </c>
      <c r="F512" s="4">
        <f>TRUNC(D512*0.096,1)</f>
        <v>18.100000000000001</v>
      </c>
      <c r="H512" s="4">
        <f>P630</f>
        <v>182.89999999999998</v>
      </c>
      <c r="R512" s="21"/>
      <c r="S512" s="4"/>
    </row>
    <row r="513" spans="1:19">
      <c r="A513" t="s">
        <v>4</v>
      </c>
      <c r="D513" s="4">
        <v>182.9</v>
      </c>
      <c r="E513" t="s">
        <v>5</v>
      </c>
      <c r="F513" s="4">
        <f>TRUNC(D513*0.096,1)</f>
        <v>17.5</v>
      </c>
      <c r="R513" s="21"/>
      <c r="S513" s="4"/>
    </row>
    <row r="514" spans="1:19">
      <c r="A514" s="1" t="s">
        <v>6</v>
      </c>
      <c r="B514" s="1" t="s">
        <v>7</v>
      </c>
      <c r="C514" s="1" t="s">
        <v>8</v>
      </c>
      <c r="D514" s="1" t="s">
        <v>9</v>
      </c>
      <c r="E514" s="1" t="s">
        <v>10</v>
      </c>
      <c r="F514" s="1" t="s">
        <v>11</v>
      </c>
      <c r="G514" s="1" t="s">
        <v>12</v>
      </c>
      <c r="H514" s="1" t="s">
        <v>8</v>
      </c>
      <c r="I514" s="1" t="s">
        <v>13</v>
      </c>
      <c r="J514" s="1" t="s">
        <v>14</v>
      </c>
      <c r="K514" s="13" t="s">
        <v>15</v>
      </c>
      <c r="L514" s="13" t="s">
        <v>11</v>
      </c>
      <c r="M514" s="1" t="s">
        <v>12</v>
      </c>
      <c r="N514" s="1" t="s">
        <v>16</v>
      </c>
      <c r="O514" s="1" t="s">
        <v>17</v>
      </c>
      <c r="P514" s="1" t="s">
        <v>18</v>
      </c>
      <c r="Q514" s="1" t="s">
        <v>19</v>
      </c>
      <c r="R514" s="51" t="s">
        <v>20</v>
      </c>
      <c r="S514" s="4" t="s">
        <v>21</v>
      </c>
    </row>
    <row r="515" spans="1:19">
      <c r="R515" s="21"/>
      <c r="S515" s="4"/>
    </row>
    <row r="516" spans="1:19">
      <c r="D516" s="2"/>
      <c r="E516" t="s">
        <v>22</v>
      </c>
      <c r="I516" s="5">
        <v>-12</v>
      </c>
      <c r="J516" s="5"/>
      <c r="K516" s="13"/>
      <c r="L516" s="4"/>
      <c r="R516" s="21"/>
      <c r="S516" s="4"/>
    </row>
    <row r="517" spans="1:19">
      <c r="E517" t="s">
        <v>23</v>
      </c>
      <c r="I517" s="5">
        <v>0</v>
      </c>
      <c r="J517" s="5"/>
      <c r="L517" s="1"/>
      <c r="R517" s="21"/>
      <c r="S517" s="4"/>
    </row>
    <row r="518" spans="1:19">
      <c r="E518" t="s">
        <v>24</v>
      </c>
      <c r="I518" s="5">
        <v>-15</v>
      </c>
      <c r="J518" s="5"/>
      <c r="L518" s="20"/>
      <c r="M518" s="21"/>
      <c r="N518" s="21"/>
      <c r="O518" s="21"/>
      <c r="P518" s="21"/>
      <c r="Q518" s="21"/>
      <c r="R518" s="21"/>
      <c r="S518" s="4"/>
    </row>
    <row r="519" spans="1:19">
      <c r="D519" s="19" t="s">
        <v>423</v>
      </c>
      <c r="E519" s="21" t="s">
        <v>225</v>
      </c>
      <c r="F519" s="21"/>
      <c r="G519" s="21"/>
      <c r="H519" s="21"/>
      <c r="I519" s="5"/>
      <c r="J519" s="5"/>
      <c r="L519" s="17">
        <v>97</v>
      </c>
      <c r="M519" s="21">
        <v>95</v>
      </c>
      <c r="N519" s="21">
        <v>71.599999999999994</v>
      </c>
      <c r="O519" s="21">
        <v>130</v>
      </c>
      <c r="P519" s="30">
        <f t="shared" ref="P519:P538" si="12">ROUND(((M519-N519)*113/O519),1)</f>
        <v>20.3</v>
      </c>
      <c r="Q519" s="4">
        <v>14</v>
      </c>
      <c r="R519" s="21"/>
      <c r="S519" s="4"/>
    </row>
    <row r="520" spans="1:19">
      <c r="D520" s="19" t="s">
        <v>40</v>
      </c>
      <c r="E520" s="21" t="s">
        <v>26</v>
      </c>
      <c r="F520" s="21"/>
      <c r="G520" s="21"/>
      <c r="H520" s="21"/>
      <c r="I520" s="5"/>
      <c r="J520" s="5"/>
      <c r="L520" s="17">
        <v>92</v>
      </c>
      <c r="M520" s="21">
        <v>92</v>
      </c>
      <c r="N520" s="21">
        <v>69.2</v>
      </c>
      <c r="O520" s="21">
        <v>129</v>
      </c>
      <c r="P520" s="30">
        <f t="shared" si="12"/>
        <v>20</v>
      </c>
      <c r="Q520" s="4">
        <v>15.6</v>
      </c>
      <c r="R520" s="21"/>
      <c r="S520" s="4"/>
    </row>
    <row r="521" spans="1:19">
      <c r="D521" s="19" t="s">
        <v>454</v>
      </c>
      <c r="E521" s="21" t="s">
        <v>455</v>
      </c>
      <c r="F521" s="21"/>
      <c r="G521" s="21"/>
      <c r="H521" s="21"/>
      <c r="I521" s="5"/>
      <c r="J521" s="5"/>
      <c r="L521" s="17">
        <v>90</v>
      </c>
      <c r="M521" s="21">
        <v>89</v>
      </c>
      <c r="N521" s="21">
        <v>70</v>
      </c>
      <c r="O521" s="21">
        <v>130</v>
      </c>
      <c r="P521" s="30">
        <f t="shared" si="12"/>
        <v>16.5</v>
      </c>
      <c r="Q521" s="4">
        <v>17.7</v>
      </c>
      <c r="R521" s="21"/>
      <c r="S521" s="4"/>
    </row>
    <row r="522" spans="1:19">
      <c r="D522" s="19" t="s">
        <v>43</v>
      </c>
      <c r="E522" s="21" t="s">
        <v>26</v>
      </c>
      <c r="F522" s="21"/>
      <c r="G522" s="21"/>
      <c r="H522" s="21"/>
      <c r="I522" s="5"/>
      <c r="J522" s="5"/>
      <c r="L522" s="17">
        <v>98</v>
      </c>
      <c r="M522" s="21">
        <v>97</v>
      </c>
      <c r="N522" s="21">
        <v>69.2</v>
      </c>
      <c r="O522" s="21">
        <v>129</v>
      </c>
      <c r="P522" s="30">
        <f t="shared" si="12"/>
        <v>24.4</v>
      </c>
      <c r="Q522" s="4">
        <v>18</v>
      </c>
      <c r="R522" s="21"/>
      <c r="S522" s="4"/>
    </row>
    <row r="523" spans="1:19">
      <c r="D523" s="19" t="s">
        <v>44</v>
      </c>
      <c r="E523" s="21" t="s">
        <v>28</v>
      </c>
      <c r="F523" s="21"/>
      <c r="G523" s="21"/>
      <c r="H523" s="21"/>
      <c r="I523" s="5"/>
      <c r="J523" s="5"/>
      <c r="L523" s="17">
        <v>98</v>
      </c>
      <c r="M523" s="21">
        <v>97</v>
      </c>
      <c r="N523" s="21">
        <v>69.3</v>
      </c>
      <c r="O523" s="21">
        <v>123</v>
      </c>
      <c r="P523" s="30">
        <f t="shared" si="12"/>
        <v>25.4</v>
      </c>
      <c r="Q523" s="4">
        <v>18.899999999999999</v>
      </c>
      <c r="R523" s="21"/>
      <c r="S523" s="4"/>
    </row>
    <row r="524" spans="1:19">
      <c r="D524" s="19" t="s">
        <v>45</v>
      </c>
      <c r="E524" s="21" t="s">
        <v>34</v>
      </c>
      <c r="F524" s="21"/>
      <c r="G524" s="21"/>
      <c r="H524" s="21"/>
      <c r="I524" s="5"/>
      <c r="J524" s="4"/>
      <c r="K524" s="26"/>
      <c r="L524" s="17">
        <v>93</v>
      </c>
      <c r="M524" s="21">
        <v>92</v>
      </c>
      <c r="N524" s="21">
        <v>68.900000000000006</v>
      </c>
      <c r="O524" s="21">
        <v>120</v>
      </c>
      <c r="P524" s="30">
        <f t="shared" si="12"/>
        <v>21.8</v>
      </c>
      <c r="Q524" s="4">
        <v>19.3</v>
      </c>
      <c r="R524" s="21"/>
      <c r="S524" s="4"/>
    </row>
    <row r="525" spans="1:19">
      <c r="D525" s="19" t="s">
        <v>233</v>
      </c>
      <c r="E525" s="21" t="s">
        <v>225</v>
      </c>
      <c r="F525" s="21"/>
      <c r="G525" s="21"/>
      <c r="H525" s="21"/>
      <c r="I525" s="5"/>
      <c r="J525" s="5"/>
      <c r="L525" s="17">
        <v>97</v>
      </c>
      <c r="M525" s="21">
        <v>97</v>
      </c>
      <c r="N525" s="21">
        <v>71.599999999999994</v>
      </c>
      <c r="O525" s="21">
        <v>130</v>
      </c>
      <c r="P525" s="30">
        <f t="shared" si="12"/>
        <v>22.1</v>
      </c>
      <c r="Q525" s="29">
        <v>19.3</v>
      </c>
      <c r="R525" s="21"/>
      <c r="S525" s="4"/>
    </row>
    <row r="526" spans="1:19">
      <c r="D526" s="19" t="s">
        <v>46</v>
      </c>
      <c r="E526" s="21" t="s">
        <v>47</v>
      </c>
      <c r="F526" s="21"/>
      <c r="G526" s="21"/>
      <c r="H526" s="21"/>
      <c r="I526" s="5"/>
      <c r="J526" s="5"/>
      <c r="L526" s="17">
        <v>92</v>
      </c>
      <c r="M526" s="21">
        <v>92</v>
      </c>
      <c r="N526" s="21">
        <v>69.7</v>
      </c>
      <c r="O526" s="21">
        <v>133</v>
      </c>
      <c r="P526" s="30">
        <f t="shared" si="12"/>
        <v>18.899999999999999</v>
      </c>
      <c r="Q526" s="4">
        <v>19.899999999999999</v>
      </c>
      <c r="R526" s="21"/>
      <c r="S526" s="4"/>
    </row>
    <row r="527" spans="1:19">
      <c r="D527" s="19" t="s">
        <v>48</v>
      </c>
      <c r="E527" s="21" t="s">
        <v>26</v>
      </c>
      <c r="F527" s="21"/>
      <c r="G527" s="21"/>
      <c r="H527" s="21"/>
      <c r="I527" s="5"/>
      <c r="J527" s="5"/>
      <c r="L527" s="17">
        <v>102</v>
      </c>
      <c r="M527" s="21">
        <v>98</v>
      </c>
      <c r="N527" s="21">
        <v>69.2</v>
      </c>
      <c r="O527" s="21">
        <v>129</v>
      </c>
      <c r="P527" s="30">
        <f t="shared" si="12"/>
        <v>25.2</v>
      </c>
      <c r="Q527" s="4">
        <v>20</v>
      </c>
      <c r="R527" s="21"/>
      <c r="S527" s="4"/>
    </row>
    <row r="528" spans="1:19">
      <c r="D528" s="19" t="s">
        <v>456</v>
      </c>
      <c r="E528" s="21" t="s">
        <v>30</v>
      </c>
      <c r="F528" s="21"/>
      <c r="G528" s="21"/>
      <c r="H528" s="21"/>
      <c r="I528" s="5"/>
      <c r="J528" s="5"/>
      <c r="L528" s="17">
        <v>90</v>
      </c>
      <c r="M528" s="21">
        <v>88</v>
      </c>
      <c r="N528" s="21">
        <v>70.2</v>
      </c>
      <c r="O528" s="21">
        <v>128</v>
      </c>
      <c r="P528" s="30">
        <f t="shared" si="12"/>
        <v>15.7</v>
      </c>
      <c r="Q528" s="4">
        <v>20.2</v>
      </c>
      <c r="R528" s="21"/>
      <c r="S528" s="4"/>
    </row>
    <row r="529" spans="1:22">
      <c r="D529" s="19" t="s">
        <v>307</v>
      </c>
      <c r="E529" s="21" t="s">
        <v>26</v>
      </c>
      <c r="F529" s="21"/>
      <c r="G529" s="21"/>
      <c r="H529" s="21"/>
      <c r="I529" s="5"/>
      <c r="J529" s="5"/>
      <c r="L529" s="17">
        <v>96</v>
      </c>
      <c r="M529" s="21">
        <v>96</v>
      </c>
      <c r="N529" s="21">
        <v>69.2</v>
      </c>
      <c r="O529" s="21">
        <v>129</v>
      </c>
      <c r="P529" s="30">
        <f t="shared" si="12"/>
        <v>23.5</v>
      </c>
      <c r="Q529" s="4">
        <v>21.7</v>
      </c>
      <c r="R529" s="21"/>
      <c r="S529" s="4"/>
    </row>
    <row r="530" spans="1:22">
      <c r="D530" s="19" t="s">
        <v>308</v>
      </c>
      <c r="E530" s="21" t="s">
        <v>225</v>
      </c>
      <c r="F530" s="21"/>
      <c r="G530" s="21"/>
      <c r="H530" s="21"/>
      <c r="I530" s="5"/>
      <c r="J530" s="5"/>
      <c r="L530" s="17">
        <v>99</v>
      </c>
      <c r="M530" s="21">
        <v>99</v>
      </c>
      <c r="N530" s="21">
        <v>71.599999999999994</v>
      </c>
      <c r="O530" s="21">
        <v>130</v>
      </c>
      <c r="P530" s="30">
        <f t="shared" si="12"/>
        <v>23.8</v>
      </c>
      <c r="Q530" s="4">
        <v>22.7</v>
      </c>
      <c r="R530" s="21"/>
      <c r="S530" s="4"/>
    </row>
    <row r="531" spans="1:22">
      <c r="D531" s="19" t="s">
        <v>234</v>
      </c>
      <c r="E531" s="21" t="s">
        <v>154</v>
      </c>
      <c r="F531" s="21"/>
      <c r="G531" s="21"/>
      <c r="H531" s="21"/>
      <c r="I531" s="5"/>
      <c r="J531" s="5"/>
      <c r="K531" s="26"/>
      <c r="L531" s="17">
        <v>103</v>
      </c>
      <c r="M531" s="21">
        <v>101</v>
      </c>
      <c r="N531" s="21">
        <v>70.7</v>
      </c>
      <c r="O531" s="21">
        <v>134</v>
      </c>
      <c r="P531" s="30">
        <f t="shared" si="12"/>
        <v>25.6</v>
      </c>
      <c r="Q531" s="4">
        <v>23</v>
      </c>
      <c r="R531" s="21"/>
      <c r="S531" s="4"/>
    </row>
    <row r="532" spans="1:22">
      <c r="D532" s="19" t="s">
        <v>49</v>
      </c>
      <c r="E532" s="21" t="s">
        <v>50</v>
      </c>
      <c r="F532" s="21"/>
      <c r="G532" s="21"/>
      <c r="H532" s="21"/>
      <c r="I532" s="5"/>
      <c r="J532" s="5"/>
      <c r="L532" s="17">
        <v>104</v>
      </c>
      <c r="M532">
        <v>98</v>
      </c>
      <c r="N532">
        <v>69.8</v>
      </c>
      <c r="O532">
        <v>127</v>
      </c>
      <c r="P532" s="30">
        <f t="shared" si="12"/>
        <v>25.1</v>
      </c>
      <c r="Q532" s="4">
        <v>23.6</v>
      </c>
      <c r="R532" s="21"/>
      <c r="S532" s="4"/>
    </row>
    <row r="533" spans="1:22">
      <c r="D533" s="19" t="s">
        <v>49</v>
      </c>
      <c r="E533" s="21" t="s">
        <v>54</v>
      </c>
      <c r="F533" s="21"/>
      <c r="G533" s="21"/>
      <c r="H533" s="21"/>
      <c r="I533" s="5"/>
      <c r="J533" s="5"/>
      <c r="L533" s="17">
        <v>105</v>
      </c>
      <c r="M533">
        <v>101</v>
      </c>
      <c r="N533">
        <v>70.900000000000006</v>
      </c>
      <c r="O533">
        <v>128</v>
      </c>
      <c r="P533" s="30">
        <f t="shared" si="12"/>
        <v>26.6</v>
      </c>
      <c r="Q533" s="4">
        <v>24.9</v>
      </c>
      <c r="R533" s="21"/>
      <c r="S533" s="4"/>
    </row>
    <row r="534" spans="1:22">
      <c r="D534" s="19" t="s">
        <v>51</v>
      </c>
      <c r="E534" s="21" t="s">
        <v>52</v>
      </c>
      <c r="F534" s="21"/>
      <c r="G534" s="21"/>
      <c r="H534" s="21"/>
      <c r="I534" s="5"/>
      <c r="J534" s="5"/>
      <c r="L534" s="31">
        <v>105</v>
      </c>
      <c r="M534" s="21">
        <v>100</v>
      </c>
      <c r="N534" s="21">
        <v>70.8</v>
      </c>
      <c r="O534" s="21">
        <v>130</v>
      </c>
      <c r="P534" s="30">
        <f t="shared" si="12"/>
        <v>25.4</v>
      </c>
      <c r="Q534" s="4">
        <v>25.4</v>
      </c>
      <c r="R534" s="21"/>
      <c r="S534" s="4"/>
    </row>
    <row r="535" spans="1:22">
      <c r="D535" s="19" t="s">
        <v>53</v>
      </c>
      <c r="E535" s="21" t="s">
        <v>54</v>
      </c>
      <c r="F535" s="21"/>
      <c r="G535" s="21"/>
      <c r="H535" s="21"/>
      <c r="I535" s="5"/>
      <c r="J535" s="5"/>
      <c r="L535" s="31">
        <v>94</v>
      </c>
      <c r="M535" s="21">
        <v>90</v>
      </c>
      <c r="N535" s="21">
        <v>70.900000000000006</v>
      </c>
      <c r="O535" s="21">
        <v>128</v>
      </c>
      <c r="P535" s="30">
        <f t="shared" si="12"/>
        <v>16.899999999999999</v>
      </c>
      <c r="Q535" s="4">
        <v>28.9</v>
      </c>
      <c r="R535" s="21"/>
      <c r="S535" s="4"/>
    </row>
    <row r="536" spans="1:22">
      <c r="D536" s="19" t="s">
        <v>55</v>
      </c>
      <c r="E536" s="21" t="s">
        <v>52</v>
      </c>
      <c r="F536" s="21"/>
      <c r="G536" s="21"/>
      <c r="H536" s="21"/>
      <c r="I536" s="5"/>
      <c r="J536" s="5"/>
      <c r="L536" s="31">
        <v>94</v>
      </c>
      <c r="M536" s="21">
        <v>94</v>
      </c>
      <c r="N536">
        <v>70.8</v>
      </c>
      <c r="O536">
        <v>130</v>
      </c>
      <c r="P536" s="30">
        <f t="shared" si="12"/>
        <v>20.2</v>
      </c>
      <c r="Q536" s="4">
        <v>30.5</v>
      </c>
      <c r="R536" s="21"/>
      <c r="S536" s="4"/>
    </row>
    <row r="537" spans="1:22">
      <c r="D537" s="19" t="s">
        <v>457</v>
      </c>
      <c r="E537" s="21" t="s">
        <v>26</v>
      </c>
      <c r="F537" s="21"/>
      <c r="G537" s="21"/>
      <c r="H537" s="21"/>
      <c r="I537" s="5"/>
      <c r="J537" s="5"/>
      <c r="L537" s="17">
        <v>90</v>
      </c>
      <c r="M537">
        <v>90</v>
      </c>
      <c r="N537">
        <v>69.2</v>
      </c>
      <c r="O537">
        <v>129</v>
      </c>
      <c r="P537" s="30">
        <f t="shared" si="12"/>
        <v>18.2</v>
      </c>
      <c r="Q537" s="4">
        <v>31.6</v>
      </c>
      <c r="R537" s="21"/>
      <c r="S537" s="4"/>
    </row>
    <row r="538" spans="1:22">
      <c r="D538" s="19" t="s">
        <v>311</v>
      </c>
      <c r="E538" s="21" t="s">
        <v>34</v>
      </c>
      <c r="F538" s="21"/>
      <c r="G538" s="21"/>
      <c r="H538" s="21"/>
      <c r="I538" s="5"/>
      <c r="J538" s="5"/>
      <c r="L538" s="17">
        <v>91</v>
      </c>
      <c r="M538">
        <v>91</v>
      </c>
      <c r="N538">
        <v>68.900000000000006</v>
      </c>
      <c r="O538">
        <v>120</v>
      </c>
      <c r="P538" s="30">
        <f t="shared" si="12"/>
        <v>20.8</v>
      </c>
      <c r="Q538" s="4">
        <v>31.9</v>
      </c>
      <c r="R538" s="21"/>
      <c r="S538" s="4"/>
    </row>
    <row r="539" spans="1:22">
      <c r="A539">
        <v>1</v>
      </c>
      <c r="B539">
        <v>1</v>
      </c>
      <c r="D539" s="19" t="s">
        <v>313</v>
      </c>
      <c r="E539" s="21" t="s">
        <v>42</v>
      </c>
      <c r="F539" s="21">
        <v>97</v>
      </c>
      <c r="G539" s="21">
        <v>97</v>
      </c>
      <c r="H539" s="21"/>
      <c r="I539" s="5">
        <v>-17.5</v>
      </c>
      <c r="J539" s="5"/>
      <c r="L539" s="17"/>
      <c r="P539" s="30"/>
      <c r="Q539" s="4"/>
      <c r="R539" s="21"/>
      <c r="S539" s="4"/>
      <c r="T539" t="s">
        <v>71</v>
      </c>
      <c r="U539" t="s">
        <v>72</v>
      </c>
      <c r="V539" t="s">
        <v>90</v>
      </c>
    </row>
    <row r="540" spans="1:22">
      <c r="A540">
        <v>2</v>
      </c>
      <c r="B540">
        <v>2</v>
      </c>
      <c r="D540" s="19" t="s">
        <v>56</v>
      </c>
      <c r="E540" s="21" t="s">
        <v>42</v>
      </c>
      <c r="F540" s="21">
        <v>93</v>
      </c>
      <c r="G540" s="21">
        <v>93</v>
      </c>
      <c r="H540" s="21"/>
      <c r="I540" s="5">
        <v>26.85</v>
      </c>
      <c r="J540" s="5"/>
      <c r="L540" s="17"/>
      <c r="P540" s="30"/>
      <c r="Q540" s="4"/>
      <c r="R540" s="21"/>
      <c r="S540" s="4"/>
      <c r="T540" t="s">
        <v>62</v>
      </c>
      <c r="U540" t="s">
        <v>194</v>
      </c>
    </row>
    <row r="541" spans="1:22">
      <c r="A541">
        <v>3</v>
      </c>
      <c r="B541">
        <v>3</v>
      </c>
      <c r="C541">
        <v>1</v>
      </c>
      <c r="D541" s="19" t="s">
        <v>318</v>
      </c>
      <c r="E541" s="21" t="s">
        <v>319</v>
      </c>
      <c r="F541" s="21">
        <v>110</v>
      </c>
      <c r="G541" s="21">
        <v>109</v>
      </c>
      <c r="H541" s="21">
        <v>90</v>
      </c>
      <c r="I541" s="5">
        <v>-21</v>
      </c>
      <c r="J541" s="5"/>
      <c r="K541" s="26" t="s">
        <v>458</v>
      </c>
      <c r="L541" s="17">
        <v>110</v>
      </c>
      <c r="M541">
        <v>109</v>
      </c>
      <c r="N541">
        <v>69.8</v>
      </c>
      <c r="O541">
        <v>123</v>
      </c>
      <c r="P541" s="30">
        <f t="shared" ref="P541:P545" si="13">ROUND(((M541-N541)*113/O541),1)</f>
        <v>36</v>
      </c>
      <c r="Q541" s="4"/>
      <c r="R541" s="21"/>
      <c r="S541" s="4"/>
      <c r="T541" t="s">
        <v>124</v>
      </c>
      <c r="U541" t="s">
        <v>184</v>
      </c>
      <c r="V541" t="s">
        <v>58</v>
      </c>
    </row>
    <row r="542" spans="1:22">
      <c r="A542">
        <v>4</v>
      </c>
      <c r="B542">
        <v>4</v>
      </c>
      <c r="C542">
        <v>2</v>
      </c>
      <c r="D542" s="19" t="s">
        <v>320</v>
      </c>
      <c r="E542" s="21" t="s">
        <v>321</v>
      </c>
      <c r="F542" s="21">
        <v>101</v>
      </c>
      <c r="G542" s="21">
        <v>99</v>
      </c>
      <c r="H542" s="21">
        <v>81</v>
      </c>
      <c r="I542" s="5">
        <v>-1.25</v>
      </c>
      <c r="J542" s="5"/>
      <c r="L542" s="31">
        <v>101</v>
      </c>
      <c r="M542" s="21">
        <v>99</v>
      </c>
      <c r="N542">
        <v>69</v>
      </c>
      <c r="O542">
        <v>126</v>
      </c>
      <c r="P542" s="30">
        <f t="shared" si="13"/>
        <v>26.9</v>
      </c>
      <c r="Q542" s="4"/>
      <c r="R542" s="21"/>
      <c r="S542" s="4"/>
      <c r="T542" t="s">
        <v>150</v>
      </c>
      <c r="U542" t="s">
        <v>80</v>
      </c>
      <c r="V542" t="s">
        <v>59</v>
      </c>
    </row>
    <row r="543" spans="1:22">
      <c r="A543">
        <v>5</v>
      </c>
      <c r="B543">
        <v>5</v>
      </c>
      <c r="C543">
        <v>3</v>
      </c>
      <c r="D543" s="19" t="s">
        <v>322</v>
      </c>
      <c r="E543" s="21" t="s">
        <v>323</v>
      </c>
      <c r="F543" s="21">
        <v>118</v>
      </c>
      <c r="G543" s="21">
        <v>112</v>
      </c>
      <c r="H543" s="21">
        <v>98</v>
      </c>
      <c r="I543" s="5">
        <v>-18.25</v>
      </c>
      <c r="J543" s="5"/>
      <c r="L543" s="31">
        <v>118</v>
      </c>
      <c r="M543" s="21">
        <v>112</v>
      </c>
      <c r="N543">
        <v>67.7</v>
      </c>
      <c r="O543">
        <v>124</v>
      </c>
      <c r="P543" s="30">
        <f t="shared" si="13"/>
        <v>40.4</v>
      </c>
      <c r="Q543" s="4"/>
      <c r="R543" s="21"/>
      <c r="S543" s="4"/>
      <c r="T543" t="s">
        <v>155</v>
      </c>
      <c r="U543" t="s">
        <v>117</v>
      </c>
    </row>
    <row r="544" spans="1:22">
      <c r="A544">
        <v>6</v>
      </c>
      <c r="B544">
        <v>6</v>
      </c>
      <c r="C544">
        <v>4</v>
      </c>
      <c r="D544" s="19" t="s">
        <v>324</v>
      </c>
      <c r="E544" s="21" t="s">
        <v>325</v>
      </c>
      <c r="F544" s="21">
        <v>95</v>
      </c>
      <c r="G544" s="21">
        <v>95</v>
      </c>
      <c r="H544" s="21">
        <v>75</v>
      </c>
      <c r="I544" s="5">
        <v>6.7</v>
      </c>
      <c r="J544" s="5"/>
      <c r="L544" s="31">
        <v>95</v>
      </c>
      <c r="M544" s="21">
        <v>95</v>
      </c>
      <c r="N544" s="21">
        <v>69</v>
      </c>
      <c r="O544" s="21">
        <v>123</v>
      </c>
      <c r="P544" s="30">
        <f t="shared" si="13"/>
        <v>23.9</v>
      </c>
      <c r="Q544" s="4"/>
      <c r="R544" s="21"/>
      <c r="S544" s="4"/>
      <c r="T544" s="21" t="s">
        <v>342</v>
      </c>
    </row>
    <row r="545" spans="1:22">
      <c r="A545">
        <v>7</v>
      </c>
      <c r="B545">
        <v>7</v>
      </c>
      <c r="C545">
        <v>5</v>
      </c>
      <c r="D545" s="19" t="s">
        <v>327</v>
      </c>
      <c r="E545" s="21" t="s">
        <v>328</v>
      </c>
      <c r="F545" s="21">
        <v>104</v>
      </c>
      <c r="G545" s="21">
        <v>100</v>
      </c>
      <c r="H545" s="21">
        <v>85</v>
      </c>
      <c r="I545" s="5">
        <v>-22</v>
      </c>
      <c r="J545" s="5"/>
      <c r="L545" s="33">
        <v>104</v>
      </c>
      <c r="M545" s="21">
        <v>100</v>
      </c>
      <c r="N545" s="21">
        <v>66.599999999999994</v>
      </c>
      <c r="O545" s="21">
        <v>118</v>
      </c>
      <c r="P545" s="30">
        <f t="shared" si="13"/>
        <v>32</v>
      </c>
      <c r="Q545" s="4"/>
      <c r="R545" s="21"/>
      <c r="S545" s="4"/>
      <c r="T545" s="21" t="s">
        <v>459</v>
      </c>
      <c r="U545" t="s">
        <v>209</v>
      </c>
      <c r="V545" t="s">
        <v>68</v>
      </c>
    </row>
    <row r="546" spans="1:22">
      <c r="A546">
        <v>8</v>
      </c>
      <c r="B546">
        <v>8</v>
      </c>
      <c r="D546" s="19" t="s">
        <v>64</v>
      </c>
      <c r="E546" s="21" t="s">
        <v>26</v>
      </c>
      <c r="F546" s="21">
        <v>91</v>
      </c>
      <c r="G546" s="21">
        <v>91</v>
      </c>
      <c r="H546" s="21"/>
      <c r="I546" s="5">
        <v>-15</v>
      </c>
      <c r="J546" s="5"/>
      <c r="L546" s="19"/>
      <c r="M546" s="21"/>
      <c r="N546" s="21"/>
      <c r="O546" s="21"/>
      <c r="P546" s="30"/>
      <c r="Q546" s="4"/>
      <c r="R546" s="21"/>
      <c r="S546" s="4"/>
      <c r="T546" s="21" t="s">
        <v>246</v>
      </c>
      <c r="U546" t="s">
        <v>67</v>
      </c>
      <c r="V546" t="s">
        <v>98</v>
      </c>
    </row>
    <row r="547" spans="1:22">
      <c r="A547">
        <v>9</v>
      </c>
      <c r="B547">
        <v>9</v>
      </c>
      <c r="D547" s="19" t="s">
        <v>69</v>
      </c>
      <c r="E547" s="21" t="s">
        <v>26</v>
      </c>
      <c r="F547" s="21">
        <v>91</v>
      </c>
      <c r="G547" s="21">
        <v>91</v>
      </c>
      <c r="H547" s="21"/>
      <c r="I547" s="5">
        <v>26.4</v>
      </c>
      <c r="J547" s="5"/>
      <c r="L547" s="21"/>
      <c r="M547" s="21"/>
      <c r="N547" s="21"/>
      <c r="O547" s="21"/>
      <c r="P547" s="30"/>
      <c r="Q547" s="4"/>
      <c r="R547" s="21"/>
      <c r="S547" s="4"/>
      <c r="T547" s="21" t="s">
        <v>93</v>
      </c>
      <c r="U547" t="s">
        <v>414</v>
      </c>
      <c r="V547" t="s">
        <v>198</v>
      </c>
    </row>
    <row r="548" spans="1:22">
      <c r="A548">
        <v>10</v>
      </c>
      <c r="B548">
        <v>10</v>
      </c>
      <c r="C548">
        <v>6</v>
      </c>
      <c r="D548" s="19" t="s">
        <v>73</v>
      </c>
      <c r="E548" s="21" t="s">
        <v>42</v>
      </c>
      <c r="F548" s="21">
        <v>91</v>
      </c>
      <c r="G548" s="21">
        <v>91</v>
      </c>
      <c r="H548" s="21">
        <v>70</v>
      </c>
      <c r="I548" s="5">
        <v>83.5</v>
      </c>
      <c r="J548" s="5"/>
      <c r="K548" s="26" t="s">
        <v>460</v>
      </c>
      <c r="L548" s="21">
        <v>91</v>
      </c>
      <c r="M548" s="21">
        <v>91</v>
      </c>
      <c r="N548" s="21">
        <v>70</v>
      </c>
      <c r="O548" s="21">
        <v>123</v>
      </c>
      <c r="P548" s="30">
        <f t="shared" ref="P548:P577" si="14">ROUND(((M548-N548)*113/O548),1)</f>
        <v>19.3</v>
      </c>
      <c r="Q548" s="29"/>
      <c r="R548" s="21"/>
      <c r="S548" s="4"/>
      <c r="T548" s="21" t="s">
        <v>84</v>
      </c>
      <c r="U548" t="s">
        <v>218</v>
      </c>
      <c r="V548" t="s">
        <v>333</v>
      </c>
    </row>
    <row r="549" spans="1:22">
      <c r="A549">
        <v>11</v>
      </c>
      <c r="B549">
        <v>11</v>
      </c>
      <c r="C549">
        <v>7</v>
      </c>
      <c r="D549" s="19" t="s">
        <v>295</v>
      </c>
      <c r="E549" s="21" t="s">
        <v>282</v>
      </c>
      <c r="F549" s="21">
        <v>97</v>
      </c>
      <c r="G549" s="21">
        <v>97</v>
      </c>
      <c r="H549" s="21">
        <v>76</v>
      </c>
      <c r="I549" s="5">
        <v>3.25</v>
      </c>
      <c r="J549" s="5"/>
      <c r="L549" s="21">
        <v>97</v>
      </c>
      <c r="M549" s="21">
        <v>97</v>
      </c>
      <c r="N549" s="21">
        <v>70.900000000000006</v>
      </c>
      <c r="O549" s="21">
        <v>124</v>
      </c>
      <c r="P549" s="30">
        <f t="shared" si="14"/>
        <v>23.8</v>
      </c>
      <c r="Q549" s="4"/>
      <c r="R549" s="21"/>
      <c r="S549" s="4"/>
      <c r="T549" s="21" t="s">
        <v>61</v>
      </c>
      <c r="U549" t="s">
        <v>159</v>
      </c>
    </row>
    <row r="550" spans="1:22">
      <c r="A550">
        <v>12</v>
      </c>
      <c r="D550" s="19" t="s">
        <v>77</v>
      </c>
      <c r="E550" s="21" t="s">
        <v>78</v>
      </c>
      <c r="F550" s="21"/>
      <c r="G550" s="21"/>
      <c r="H550" s="21"/>
      <c r="I550" s="5">
        <v>26.75</v>
      </c>
      <c r="J550" s="5"/>
      <c r="K550" s="26" t="s">
        <v>79</v>
      </c>
      <c r="L550" s="19"/>
      <c r="M550" s="21"/>
      <c r="N550" s="21"/>
      <c r="O550" s="21"/>
      <c r="P550" s="30"/>
      <c r="Q550" s="4"/>
      <c r="R550" s="21"/>
      <c r="S550" s="4"/>
      <c r="T550" s="21" t="s">
        <v>180</v>
      </c>
      <c r="U550" t="s">
        <v>156</v>
      </c>
      <c r="V550" t="s">
        <v>74</v>
      </c>
    </row>
    <row r="551" spans="1:22">
      <c r="A551">
        <v>13</v>
      </c>
      <c r="B551">
        <v>12</v>
      </c>
      <c r="C551">
        <v>8</v>
      </c>
      <c r="D551" s="19" t="s">
        <v>296</v>
      </c>
      <c r="E551" s="21" t="s">
        <v>282</v>
      </c>
      <c r="F551" s="21">
        <v>109</v>
      </c>
      <c r="G551" s="21">
        <v>105</v>
      </c>
      <c r="H551" s="21">
        <v>88</v>
      </c>
      <c r="I551" s="5">
        <v>-12.5</v>
      </c>
      <c r="J551" s="5"/>
      <c r="L551" s="19">
        <v>109</v>
      </c>
      <c r="M551" s="21">
        <v>105</v>
      </c>
      <c r="N551" s="21">
        <v>70.900000000000006</v>
      </c>
      <c r="O551" s="21">
        <v>124</v>
      </c>
      <c r="P551" s="30">
        <f t="shared" si="14"/>
        <v>31.1</v>
      </c>
      <c r="Q551" s="21"/>
      <c r="R551" s="21"/>
      <c r="S551" s="4"/>
      <c r="T551" s="21" t="s">
        <v>70</v>
      </c>
      <c r="U551" t="s">
        <v>200</v>
      </c>
    </row>
    <row r="552" spans="1:22">
      <c r="A552">
        <v>14</v>
      </c>
      <c r="B552">
        <v>13</v>
      </c>
      <c r="C552">
        <v>9</v>
      </c>
      <c r="D552" s="19" t="s">
        <v>297</v>
      </c>
      <c r="E552" s="21" t="s">
        <v>26</v>
      </c>
      <c r="F552" s="21">
        <v>86</v>
      </c>
      <c r="G552" s="21">
        <v>86</v>
      </c>
      <c r="H552" s="21">
        <v>64</v>
      </c>
      <c r="I552" s="5">
        <v>105</v>
      </c>
      <c r="J552" s="4"/>
      <c r="K552" s="12" t="s">
        <v>57</v>
      </c>
      <c r="L552" s="19">
        <v>86</v>
      </c>
      <c r="M552" s="21">
        <v>86</v>
      </c>
      <c r="N552" s="21">
        <v>69.2</v>
      </c>
      <c r="O552" s="21">
        <v>129</v>
      </c>
      <c r="P552" s="30">
        <f t="shared" si="14"/>
        <v>14.7</v>
      </c>
      <c r="Q552" s="21"/>
      <c r="R552" s="21"/>
      <c r="S552" s="4"/>
      <c r="T552" s="21" t="s">
        <v>331</v>
      </c>
      <c r="U552" t="s">
        <v>97</v>
      </c>
      <c r="V552" t="s">
        <v>165</v>
      </c>
    </row>
    <row r="553" spans="1:22">
      <c r="A553">
        <v>15</v>
      </c>
      <c r="B553">
        <v>14</v>
      </c>
      <c r="C553">
        <v>10</v>
      </c>
      <c r="D553" s="19" t="s">
        <v>239</v>
      </c>
      <c r="E553" s="21" t="s">
        <v>30</v>
      </c>
      <c r="F553" s="21">
        <v>92</v>
      </c>
      <c r="G553" s="21">
        <v>90</v>
      </c>
      <c r="H553" s="21">
        <v>70</v>
      </c>
      <c r="I553" s="5">
        <v>26</v>
      </c>
      <c r="J553" s="5"/>
      <c r="K553" s="12" t="s">
        <v>461</v>
      </c>
      <c r="L553" s="19">
        <v>92</v>
      </c>
      <c r="M553" s="21">
        <v>90</v>
      </c>
      <c r="N553" s="21">
        <v>70.2</v>
      </c>
      <c r="O553" s="21">
        <v>128</v>
      </c>
      <c r="P553" s="29">
        <f t="shared" si="14"/>
        <v>17.5</v>
      </c>
      <c r="Q553" s="21"/>
      <c r="R553" s="21"/>
      <c r="S553" s="4"/>
      <c r="T553" s="21" t="s">
        <v>254</v>
      </c>
      <c r="U553" t="s">
        <v>448</v>
      </c>
      <c r="V553" t="s">
        <v>85</v>
      </c>
    </row>
    <row r="554" spans="1:22">
      <c r="A554">
        <v>16</v>
      </c>
      <c r="D554" s="19" t="s">
        <v>335</v>
      </c>
      <c r="E554" s="21" t="s">
        <v>336</v>
      </c>
      <c r="F554" s="21"/>
      <c r="G554" s="21"/>
      <c r="H554" s="21"/>
      <c r="I554" s="5">
        <v>8</v>
      </c>
      <c r="J554" s="5"/>
      <c r="K554" s="12" t="s">
        <v>79</v>
      </c>
      <c r="L554" s="32"/>
      <c r="M554" s="21"/>
      <c r="N554" s="21"/>
      <c r="O554" s="21"/>
      <c r="P554" s="29"/>
      <c r="Q554" s="21"/>
      <c r="R554" s="21"/>
      <c r="S554" s="4"/>
      <c r="T554" s="21" t="s">
        <v>462</v>
      </c>
    </row>
    <row r="555" spans="1:22">
      <c r="A555">
        <v>17</v>
      </c>
      <c r="B555">
        <v>15</v>
      </c>
      <c r="C555">
        <v>11</v>
      </c>
      <c r="D555" s="19" t="s">
        <v>83</v>
      </c>
      <c r="E555" s="21" t="s">
        <v>34</v>
      </c>
      <c r="F555" s="21">
        <v>79</v>
      </c>
      <c r="G555" s="21">
        <v>79</v>
      </c>
      <c r="H555" s="21">
        <v>59</v>
      </c>
      <c r="I555" s="5">
        <v>124.05</v>
      </c>
      <c r="J555" s="4"/>
      <c r="K555" s="12" t="s">
        <v>463</v>
      </c>
      <c r="L555" s="33">
        <v>79</v>
      </c>
      <c r="M555" s="21">
        <v>79</v>
      </c>
      <c r="N555" s="21">
        <v>68.900000000000006</v>
      </c>
      <c r="O555" s="21">
        <v>120</v>
      </c>
      <c r="P555" s="29">
        <f t="shared" si="14"/>
        <v>9.5</v>
      </c>
      <c r="Q555" s="21"/>
      <c r="R555" s="21"/>
      <c r="S555" s="4"/>
      <c r="T555" s="21" t="s">
        <v>109</v>
      </c>
      <c r="U555" t="s">
        <v>412</v>
      </c>
    </row>
    <row r="556" spans="1:22">
      <c r="A556">
        <v>18</v>
      </c>
      <c r="B556">
        <v>16</v>
      </c>
      <c r="C556">
        <v>12</v>
      </c>
      <c r="D556" s="19" t="s">
        <v>242</v>
      </c>
      <c r="E556" s="21" t="s">
        <v>26</v>
      </c>
      <c r="F556" s="21">
        <v>111</v>
      </c>
      <c r="G556" s="21">
        <v>104</v>
      </c>
      <c r="H556" s="21">
        <v>91</v>
      </c>
      <c r="I556" s="5">
        <v>-17.75</v>
      </c>
      <c r="J556" s="5"/>
      <c r="K556" s="12" t="s">
        <v>464</v>
      </c>
      <c r="L556" s="33">
        <v>111</v>
      </c>
      <c r="M556" s="21">
        <v>104</v>
      </c>
      <c r="N556" s="21">
        <v>69.2</v>
      </c>
      <c r="O556" s="21">
        <v>129</v>
      </c>
      <c r="P556" s="30">
        <f t="shared" si="14"/>
        <v>30.5</v>
      </c>
      <c r="Q556" s="21"/>
      <c r="R556" s="21"/>
      <c r="S556" s="4"/>
      <c r="T556" s="21" t="s">
        <v>100</v>
      </c>
      <c r="U556" t="s">
        <v>465</v>
      </c>
    </row>
    <row r="557" spans="1:22">
      <c r="A557">
        <v>19</v>
      </c>
      <c r="B557">
        <v>17</v>
      </c>
      <c r="C557">
        <v>13</v>
      </c>
      <c r="D557" s="19" t="s">
        <v>300</v>
      </c>
      <c r="E557" s="21" t="s">
        <v>301</v>
      </c>
      <c r="F557" s="21">
        <v>87</v>
      </c>
      <c r="G557" s="21">
        <v>87</v>
      </c>
      <c r="H557" s="21">
        <v>69</v>
      </c>
      <c r="I557" s="5">
        <v>-1.25</v>
      </c>
      <c r="J557" s="5"/>
      <c r="L557" s="33">
        <v>87</v>
      </c>
      <c r="M557" s="21">
        <v>87</v>
      </c>
      <c r="N557" s="21">
        <v>68.7</v>
      </c>
      <c r="O557" s="21">
        <v>117</v>
      </c>
      <c r="P557" s="30">
        <f t="shared" si="14"/>
        <v>17.7</v>
      </c>
      <c r="Q557" s="21"/>
      <c r="R557" s="21"/>
      <c r="S557" s="4"/>
      <c r="T557" s="21" t="s">
        <v>344</v>
      </c>
    </row>
    <row r="558" spans="1:22">
      <c r="A558">
        <v>20</v>
      </c>
      <c r="B558">
        <v>18</v>
      </c>
      <c r="C558">
        <v>14</v>
      </c>
      <c r="D558" s="19" t="s">
        <v>91</v>
      </c>
      <c r="E558" s="21" t="s">
        <v>34</v>
      </c>
      <c r="F558" s="21">
        <v>90</v>
      </c>
      <c r="G558" s="21">
        <v>89</v>
      </c>
      <c r="H558" s="21">
        <v>71</v>
      </c>
      <c r="I558" s="5">
        <v>13.5</v>
      </c>
      <c r="J558" s="5"/>
      <c r="K558" s="12" t="s">
        <v>466</v>
      </c>
      <c r="L558" s="17">
        <v>90</v>
      </c>
      <c r="M558" s="21">
        <v>89</v>
      </c>
      <c r="N558" s="21">
        <v>68.900000000000006</v>
      </c>
      <c r="O558" s="21">
        <v>120</v>
      </c>
      <c r="P558" s="30">
        <f t="shared" si="14"/>
        <v>18.899999999999999</v>
      </c>
      <c r="R558" s="21"/>
      <c r="S558" s="4"/>
      <c r="T558" s="21" t="s">
        <v>467</v>
      </c>
      <c r="U558" t="s">
        <v>468</v>
      </c>
      <c r="V558" t="s">
        <v>119</v>
      </c>
    </row>
    <row r="559" spans="1:22">
      <c r="A559">
        <v>21</v>
      </c>
      <c r="B559">
        <v>19</v>
      </c>
      <c r="C559">
        <v>15</v>
      </c>
      <c r="D559" s="19" t="s">
        <v>469</v>
      </c>
      <c r="E559" s="21" t="s">
        <v>36</v>
      </c>
      <c r="F559" s="21">
        <v>95</v>
      </c>
      <c r="G559" s="21">
        <v>94</v>
      </c>
      <c r="H559" s="21">
        <v>76</v>
      </c>
      <c r="I559" s="5">
        <v>-16.2</v>
      </c>
      <c r="J559" s="5"/>
      <c r="L559" s="17">
        <v>95</v>
      </c>
      <c r="M559" s="21">
        <v>94</v>
      </c>
      <c r="N559" s="21">
        <v>69</v>
      </c>
      <c r="O559" s="21">
        <v>123</v>
      </c>
      <c r="P559" s="30">
        <f t="shared" si="14"/>
        <v>23</v>
      </c>
      <c r="R559" s="21"/>
      <c r="S559" s="4"/>
      <c r="T559" s="21" t="s">
        <v>192</v>
      </c>
      <c r="U559" t="s">
        <v>74</v>
      </c>
      <c r="V559" t="s">
        <v>470</v>
      </c>
    </row>
    <row r="560" spans="1:22">
      <c r="A560">
        <v>22</v>
      </c>
      <c r="B560">
        <v>20</v>
      </c>
      <c r="C560">
        <v>16</v>
      </c>
      <c r="D560" s="19" t="s">
        <v>95</v>
      </c>
      <c r="E560" s="21" t="s">
        <v>42</v>
      </c>
      <c r="F560" s="21">
        <v>90</v>
      </c>
      <c r="G560" s="21">
        <v>87</v>
      </c>
      <c r="H560" s="21">
        <v>72</v>
      </c>
      <c r="I560" s="5">
        <v>-21.5</v>
      </c>
      <c r="J560" s="5"/>
      <c r="L560" s="17">
        <v>90</v>
      </c>
      <c r="M560" s="21">
        <v>87</v>
      </c>
      <c r="N560" s="21">
        <v>70</v>
      </c>
      <c r="O560" s="21">
        <v>123</v>
      </c>
      <c r="P560" s="30">
        <f t="shared" si="14"/>
        <v>15.6</v>
      </c>
      <c r="R560" s="21"/>
      <c r="S560" s="4"/>
      <c r="T560" s="21" t="s">
        <v>246</v>
      </c>
      <c r="U560" t="s">
        <v>196</v>
      </c>
      <c r="V560" t="s">
        <v>419</v>
      </c>
    </row>
    <row r="561" spans="1:22">
      <c r="A561">
        <v>24</v>
      </c>
      <c r="B561">
        <v>21</v>
      </c>
      <c r="C561">
        <v>17</v>
      </c>
      <c r="D561" s="19" t="s">
        <v>99</v>
      </c>
      <c r="E561" s="21" t="s">
        <v>30</v>
      </c>
      <c r="F561" s="21">
        <v>103</v>
      </c>
      <c r="G561" s="21">
        <v>99</v>
      </c>
      <c r="H561" s="21">
        <v>84</v>
      </c>
      <c r="I561" s="5">
        <v>-23</v>
      </c>
      <c r="J561" s="5"/>
      <c r="K561" s="26"/>
      <c r="L561" s="17">
        <v>103</v>
      </c>
      <c r="M561" s="21">
        <v>99</v>
      </c>
      <c r="N561" s="21">
        <v>70.2</v>
      </c>
      <c r="O561" s="21">
        <v>128</v>
      </c>
      <c r="P561" s="30">
        <f t="shared" si="14"/>
        <v>25.4</v>
      </c>
      <c r="R561" s="21"/>
      <c r="S561" s="4"/>
      <c r="T561" s="21" t="s">
        <v>471</v>
      </c>
      <c r="U561" t="s">
        <v>113</v>
      </c>
      <c r="V561" t="s">
        <v>76</v>
      </c>
    </row>
    <row r="562" spans="1:22">
      <c r="A562">
        <v>25</v>
      </c>
      <c r="B562">
        <v>22</v>
      </c>
      <c r="C562">
        <v>18</v>
      </c>
      <c r="D562" s="19" t="s">
        <v>102</v>
      </c>
      <c r="E562" s="21" t="s">
        <v>34</v>
      </c>
      <c r="F562" s="21">
        <v>96</v>
      </c>
      <c r="G562" s="21">
        <v>93</v>
      </c>
      <c r="H562" s="21">
        <v>78</v>
      </c>
      <c r="I562" s="5">
        <v>-22</v>
      </c>
      <c r="J562" s="5"/>
      <c r="L562" s="17">
        <v>96</v>
      </c>
      <c r="M562" s="21">
        <v>93</v>
      </c>
      <c r="N562" s="21">
        <v>68.900000000000006</v>
      </c>
      <c r="O562" s="21">
        <v>120</v>
      </c>
      <c r="P562" s="30">
        <f t="shared" si="14"/>
        <v>22.7</v>
      </c>
      <c r="R562" s="21"/>
      <c r="S562" s="4"/>
      <c r="T562" s="21" t="s">
        <v>249</v>
      </c>
      <c r="U562" t="s">
        <v>176</v>
      </c>
      <c r="V562" t="s">
        <v>129</v>
      </c>
    </row>
    <row r="563" spans="1:22">
      <c r="A563">
        <v>26</v>
      </c>
      <c r="B563">
        <v>23</v>
      </c>
      <c r="C563">
        <v>19</v>
      </c>
      <c r="D563" s="19" t="s">
        <v>355</v>
      </c>
      <c r="E563" s="21" t="s">
        <v>26</v>
      </c>
      <c r="F563" s="21">
        <v>95</v>
      </c>
      <c r="G563" s="21">
        <v>94</v>
      </c>
      <c r="H563" s="21">
        <v>76</v>
      </c>
      <c r="I563" s="5">
        <v>-19.5</v>
      </c>
      <c r="J563" s="5"/>
      <c r="L563" s="17">
        <v>95</v>
      </c>
      <c r="M563" s="21">
        <v>94</v>
      </c>
      <c r="N563" s="21">
        <v>69.2</v>
      </c>
      <c r="O563" s="21">
        <v>129</v>
      </c>
      <c r="P563" s="30">
        <f t="shared" si="14"/>
        <v>21.7</v>
      </c>
      <c r="R563" s="21"/>
      <c r="S563" s="4"/>
      <c r="T563" s="21" t="s">
        <v>472</v>
      </c>
      <c r="U563" t="s">
        <v>211</v>
      </c>
      <c r="V563" t="s">
        <v>207</v>
      </c>
    </row>
    <row r="564" spans="1:22">
      <c r="A564">
        <v>27</v>
      </c>
      <c r="B564">
        <v>24</v>
      </c>
      <c r="C564">
        <v>20</v>
      </c>
      <c r="D564" s="19" t="s">
        <v>111</v>
      </c>
      <c r="E564" s="21" t="s">
        <v>34</v>
      </c>
      <c r="F564" s="21">
        <v>91</v>
      </c>
      <c r="G564" s="21">
        <v>88</v>
      </c>
      <c r="H564" s="21">
        <v>73</v>
      </c>
      <c r="I564" s="5">
        <v>-20</v>
      </c>
      <c r="J564" s="4"/>
      <c r="L564" s="17">
        <v>91</v>
      </c>
      <c r="M564" s="21">
        <v>88</v>
      </c>
      <c r="N564" s="21">
        <v>68.900000000000006</v>
      </c>
      <c r="O564" s="21">
        <v>120</v>
      </c>
      <c r="P564" s="30">
        <f t="shared" si="14"/>
        <v>18</v>
      </c>
      <c r="R564" s="21"/>
      <c r="S564" s="4"/>
      <c r="T564" s="21" t="s">
        <v>262</v>
      </c>
      <c r="U564" t="s">
        <v>142</v>
      </c>
      <c r="V564" t="s">
        <v>94</v>
      </c>
    </row>
    <row r="565" spans="1:22">
      <c r="A565">
        <v>28</v>
      </c>
      <c r="B565">
        <v>25</v>
      </c>
      <c r="C565">
        <v>21</v>
      </c>
      <c r="D565" s="19" t="s">
        <v>116</v>
      </c>
      <c r="E565" s="21" t="s">
        <v>32</v>
      </c>
      <c r="F565" s="21">
        <v>87</v>
      </c>
      <c r="G565" s="21">
        <v>87</v>
      </c>
      <c r="H565" s="21">
        <v>68</v>
      </c>
      <c r="I565" s="5">
        <v>59</v>
      </c>
      <c r="J565" s="5"/>
      <c r="L565" s="17">
        <v>87</v>
      </c>
      <c r="M565" s="21">
        <v>87</v>
      </c>
      <c r="N565" s="21">
        <v>71.3</v>
      </c>
      <c r="O565" s="21">
        <v>127</v>
      </c>
      <c r="P565" s="30">
        <f t="shared" si="14"/>
        <v>14</v>
      </c>
      <c r="R565" s="21"/>
      <c r="S565" s="4"/>
      <c r="T565" s="21" t="s">
        <v>245</v>
      </c>
      <c r="U565" t="s">
        <v>360</v>
      </c>
    </row>
    <row r="566" spans="1:22">
      <c r="A566">
        <v>29</v>
      </c>
      <c r="B566">
        <v>26</v>
      </c>
      <c r="C566">
        <v>22</v>
      </c>
      <c r="D566" s="19" t="s">
        <v>118</v>
      </c>
      <c r="E566" s="21" t="s">
        <v>36</v>
      </c>
      <c r="F566" s="21">
        <v>91</v>
      </c>
      <c r="G566" s="21">
        <v>90</v>
      </c>
      <c r="H566" s="21">
        <v>73</v>
      </c>
      <c r="I566" s="5">
        <v>-3.5</v>
      </c>
      <c r="J566" s="5"/>
      <c r="K566" s="12" t="s">
        <v>473</v>
      </c>
      <c r="L566" s="17">
        <v>91</v>
      </c>
      <c r="M566" s="21">
        <v>90</v>
      </c>
      <c r="N566" s="21">
        <v>69</v>
      </c>
      <c r="O566" s="21">
        <v>123</v>
      </c>
      <c r="P566" s="30">
        <f t="shared" si="14"/>
        <v>19.3</v>
      </c>
      <c r="R566" s="21"/>
      <c r="S566" s="4"/>
      <c r="T566" s="21" t="s">
        <v>474</v>
      </c>
      <c r="U566" t="s">
        <v>216</v>
      </c>
      <c r="V566" t="s">
        <v>89</v>
      </c>
    </row>
    <row r="567" spans="1:22">
      <c r="A567">
        <v>30</v>
      </c>
      <c r="B567">
        <v>27</v>
      </c>
      <c r="C567">
        <v>23</v>
      </c>
      <c r="D567" s="19" t="s">
        <v>367</v>
      </c>
      <c r="E567" s="21" t="s">
        <v>28</v>
      </c>
      <c r="F567" s="21">
        <v>105</v>
      </c>
      <c r="G567" s="21">
        <v>104</v>
      </c>
      <c r="H567" s="21">
        <v>87</v>
      </c>
      <c r="I567" s="5">
        <v>-20</v>
      </c>
      <c r="J567" s="5"/>
      <c r="L567" s="17">
        <v>105</v>
      </c>
      <c r="M567" s="21">
        <v>104</v>
      </c>
      <c r="N567" s="21">
        <v>69.3</v>
      </c>
      <c r="O567" s="21">
        <v>123</v>
      </c>
      <c r="P567" s="30">
        <f t="shared" si="14"/>
        <v>31.9</v>
      </c>
      <c r="R567" s="21"/>
      <c r="S567" s="4"/>
      <c r="T567" s="21" t="s">
        <v>167</v>
      </c>
      <c r="U567" t="s">
        <v>139</v>
      </c>
    </row>
    <row r="568" spans="1:22">
      <c r="A568">
        <v>31</v>
      </c>
      <c r="B568">
        <v>28</v>
      </c>
      <c r="C568">
        <v>24</v>
      </c>
      <c r="D568" s="19" t="s">
        <v>128</v>
      </c>
      <c r="E568" s="21" t="s">
        <v>26</v>
      </c>
      <c r="F568" s="21">
        <v>97</v>
      </c>
      <c r="G568" s="21">
        <v>92</v>
      </c>
      <c r="H568" s="21">
        <v>79</v>
      </c>
      <c r="I568" s="5">
        <v>-21.5</v>
      </c>
      <c r="J568" s="5"/>
      <c r="L568" s="17">
        <v>97</v>
      </c>
      <c r="M568" s="21">
        <v>92</v>
      </c>
      <c r="N568" s="21">
        <v>69.2</v>
      </c>
      <c r="O568" s="21">
        <v>129</v>
      </c>
      <c r="P568" s="30">
        <f t="shared" si="14"/>
        <v>20</v>
      </c>
      <c r="R568" s="21"/>
      <c r="S568" s="4"/>
      <c r="T568" s="21" t="s">
        <v>475</v>
      </c>
      <c r="U568" t="s">
        <v>151</v>
      </c>
    </row>
    <row r="569" spans="1:22">
      <c r="A569">
        <v>32</v>
      </c>
      <c r="B569">
        <v>29</v>
      </c>
      <c r="C569">
        <v>25</v>
      </c>
      <c r="D569" s="19" t="s">
        <v>377</v>
      </c>
      <c r="E569" s="21" t="s">
        <v>34</v>
      </c>
      <c r="F569" s="21">
        <v>94</v>
      </c>
      <c r="G569" s="21">
        <v>94</v>
      </c>
      <c r="H569" s="21">
        <v>77</v>
      </c>
      <c r="I569" s="5">
        <v>-9.6999999999999993</v>
      </c>
      <c r="J569" s="5"/>
      <c r="K569" s="26"/>
      <c r="L569" s="17">
        <v>94</v>
      </c>
      <c r="M569" s="21">
        <v>94</v>
      </c>
      <c r="N569" s="21">
        <v>68.900000000000006</v>
      </c>
      <c r="O569" s="21">
        <v>120</v>
      </c>
      <c r="P569" s="30">
        <f t="shared" si="14"/>
        <v>23.6</v>
      </c>
      <c r="R569" s="21"/>
      <c r="S569" s="4"/>
      <c r="T569" s="21" t="s">
        <v>407</v>
      </c>
      <c r="U569" t="s">
        <v>403</v>
      </c>
      <c r="V569" t="s">
        <v>103</v>
      </c>
    </row>
    <row r="570" spans="1:22">
      <c r="A570">
        <v>33</v>
      </c>
      <c r="B570">
        <v>30</v>
      </c>
      <c r="C570">
        <v>26</v>
      </c>
      <c r="D570" s="19" t="s">
        <v>379</v>
      </c>
      <c r="E570" s="21" t="s">
        <v>252</v>
      </c>
      <c r="F570" s="21">
        <v>91</v>
      </c>
      <c r="G570" s="21">
        <v>91</v>
      </c>
      <c r="H570" s="21">
        <v>74</v>
      </c>
      <c r="I570" s="5">
        <v>-24</v>
      </c>
      <c r="J570" s="5"/>
      <c r="K570" s="42" t="s">
        <v>380</v>
      </c>
      <c r="L570" s="17">
        <v>91</v>
      </c>
      <c r="M570" s="21">
        <v>91</v>
      </c>
      <c r="N570" s="21">
        <v>69</v>
      </c>
      <c r="O570" s="21">
        <v>125</v>
      </c>
      <c r="P570" s="30">
        <f t="shared" si="14"/>
        <v>19.899999999999999</v>
      </c>
      <c r="R570" s="21"/>
      <c r="S570" s="4"/>
      <c r="T570" s="21" t="s">
        <v>476</v>
      </c>
      <c r="U570" t="s">
        <v>375</v>
      </c>
      <c r="V570" t="s">
        <v>383</v>
      </c>
    </row>
    <row r="571" spans="1:22">
      <c r="A571">
        <v>34</v>
      </c>
      <c r="B571">
        <v>31</v>
      </c>
      <c r="C571">
        <v>27</v>
      </c>
      <c r="D571" s="19" t="s">
        <v>263</v>
      </c>
      <c r="E571" s="21" t="s">
        <v>54</v>
      </c>
      <c r="F571" s="21">
        <v>100</v>
      </c>
      <c r="G571" s="21">
        <v>100</v>
      </c>
      <c r="H571" s="21">
        <v>83</v>
      </c>
      <c r="I571" s="5">
        <v>-19</v>
      </c>
      <c r="J571" s="4"/>
      <c r="K571" s="26"/>
      <c r="L571" s="17">
        <v>100</v>
      </c>
      <c r="M571" s="21">
        <v>100</v>
      </c>
      <c r="N571" s="21">
        <v>68.8</v>
      </c>
      <c r="O571" s="21">
        <v>122</v>
      </c>
      <c r="P571" s="30">
        <f t="shared" si="14"/>
        <v>28.9</v>
      </c>
      <c r="R571" s="21"/>
      <c r="S571" s="4"/>
      <c r="T571" s="21" t="s">
        <v>477</v>
      </c>
      <c r="U571" t="s">
        <v>133</v>
      </c>
    </row>
    <row r="572" spans="1:22">
      <c r="A572">
        <v>35</v>
      </c>
      <c r="D572" s="19" t="s">
        <v>153</v>
      </c>
      <c r="E572" s="21" t="s">
        <v>154</v>
      </c>
      <c r="F572" s="21"/>
      <c r="G572" s="21"/>
      <c r="H572" s="21"/>
      <c r="I572" s="5">
        <v>41.5</v>
      </c>
      <c r="J572" s="5"/>
      <c r="K572" s="12" t="s">
        <v>478</v>
      </c>
      <c r="L572" s="17"/>
      <c r="M572" s="21"/>
      <c r="N572" s="21"/>
      <c r="O572" s="21"/>
      <c r="P572" s="30"/>
      <c r="R572" s="21"/>
      <c r="S572" s="4"/>
      <c r="T572" s="21" t="s">
        <v>479</v>
      </c>
      <c r="U572" t="s">
        <v>449</v>
      </c>
      <c r="V572" t="s">
        <v>101</v>
      </c>
    </row>
    <row r="573" spans="1:22">
      <c r="A573">
        <v>36</v>
      </c>
      <c r="B573">
        <v>32</v>
      </c>
      <c r="C573">
        <v>28</v>
      </c>
      <c r="D573" s="28" t="s">
        <v>157</v>
      </c>
      <c r="E573" s="21" t="s">
        <v>50</v>
      </c>
      <c r="F573" s="21">
        <v>107</v>
      </c>
      <c r="G573" s="21">
        <v>101</v>
      </c>
      <c r="H573" s="21">
        <v>91</v>
      </c>
      <c r="I573" s="5">
        <v>-22.5</v>
      </c>
      <c r="J573" s="5"/>
      <c r="L573" s="31">
        <v>107</v>
      </c>
      <c r="M573" s="21">
        <v>101</v>
      </c>
      <c r="N573" s="21">
        <v>68</v>
      </c>
      <c r="O573" s="21">
        <v>118</v>
      </c>
      <c r="P573" s="30">
        <f t="shared" si="14"/>
        <v>31.6</v>
      </c>
      <c r="R573" s="21"/>
      <c r="S573" s="4"/>
      <c r="T573" s="21" t="s">
        <v>246</v>
      </c>
      <c r="U573" t="s">
        <v>71</v>
      </c>
      <c r="V573" t="s">
        <v>108</v>
      </c>
    </row>
    <row r="574" spans="1:22">
      <c r="D574" s="19" t="s">
        <v>157</v>
      </c>
      <c r="E574" s="21" t="s">
        <v>162</v>
      </c>
      <c r="F574" s="21"/>
      <c r="G574" s="21"/>
      <c r="H574" s="21"/>
      <c r="I574" s="5">
        <v>75</v>
      </c>
      <c r="J574" s="5"/>
      <c r="K574" s="44" t="s">
        <v>480</v>
      </c>
      <c r="L574" s="21"/>
      <c r="M574" s="21"/>
      <c r="N574" s="21"/>
      <c r="O574" s="21"/>
      <c r="P574" s="30"/>
      <c r="R574" s="21"/>
      <c r="S574" s="4"/>
    </row>
    <row r="575" spans="1:22">
      <c r="A575">
        <v>37</v>
      </c>
      <c r="B575">
        <v>33</v>
      </c>
      <c r="C575">
        <v>29</v>
      </c>
      <c r="D575" s="19" t="s">
        <v>164</v>
      </c>
      <c r="E575" s="21" t="s">
        <v>52</v>
      </c>
      <c r="F575" s="21">
        <v>95</v>
      </c>
      <c r="G575" s="21">
        <v>93</v>
      </c>
      <c r="H575" s="21">
        <v>77</v>
      </c>
      <c r="I575" s="5">
        <v>17.100000000000001</v>
      </c>
      <c r="J575" s="5"/>
      <c r="K575" s="44"/>
      <c r="L575" s="31">
        <v>95</v>
      </c>
      <c r="M575" s="21">
        <v>93</v>
      </c>
      <c r="N575" s="21">
        <v>70.8</v>
      </c>
      <c r="O575" s="21">
        <v>130</v>
      </c>
      <c r="P575" s="30">
        <f t="shared" si="14"/>
        <v>19.3</v>
      </c>
      <c r="R575" s="21"/>
      <c r="S575" s="4"/>
      <c r="T575" s="21" t="s">
        <v>172</v>
      </c>
      <c r="U575" s="21" t="s">
        <v>257</v>
      </c>
    </row>
    <row r="576" spans="1:22">
      <c r="A576">
        <v>38</v>
      </c>
      <c r="B576">
        <v>34</v>
      </c>
      <c r="C576">
        <v>30</v>
      </c>
      <c r="D576" s="19" t="s">
        <v>168</v>
      </c>
      <c r="E576" s="21" t="s">
        <v>50</v>
      </c>
      <c r="F576" s="21">
        <v>96</v>
      </c>
      <c r="G576" s="21">
        <v>94</v>
      </c>
      <c r="H576" s="21">
        <v>80</v>
      </c>
      <c r="I576" s="5">
        <v>-18.05</v>
      </c>
      <c r="J576" s="5"/>
      <c r="L576" s="21">
        <v>96</v>
      </c>
      <c r="M576" s="21">
        <v>94</v>
      </c>
      <c r="N576" s="21">
        <v>68</v>
      </c>
      <c r="O576" s="21">
        <v>118</v>
      </c>
      <c r="P576" s="30">
        <f t="shared" si="14"/>
        <v>24.9</v>
      </c>
      <c r="R576" s="21"/>
      <c r="S576" s="4"/>
      <c r="T576" s="21" t="s">
        <v>110</v>
      </c>
    </row>
    <row r="577" spans="1:21">
      <c r="A577">
        <v>39</v>
      </c>
      <c r="B577">
        <v>35</v>
      </c>
      <c r="C577">
        <v>31</v>
      </c>
      <c r="D577" s="19" t="s">
        <v>170</v>
      </c>
      <c r="E577" s="21" t="s">
        <v>52</v>
      </c>
      <c r="F577" s="21">
        <v>94</v>
      </c>
      <c r="G577" s="21">
        <v>94</v>
      </c>
      <c r="H577" s="21">
        <v>76</v>
      </c>
      <c r="I577" s="5">
        <v>-2.4500000000000002</v>
      </c>
      <c r="J577" s="5"/>
      <c r="K577" s="44"/>
      <c r="L577" s="31">
        <v>94</v>
      </c>
      <c r="M577" s="21">
        <v>94</v>
      </c>
      <c r="N577" s="21">
        <v>70.8</v>
      </c>
      <c r="O577" s="21">
        <v>130</v>
      </c>
      <c r="P577" s="30">
        <f t="shared" si="14"/>
        <v>20.2</v>
      </c>
      <c r="R577" s="21"/>
      <c r="S577" s="4"/>
      <c r="T577" s="21" t="s">
        <v>121</v>
      </c>
      <c r="U577" s="21" t="s">
        <v>250</v>
      </c>
    </row>
    <row r="578" spans="1:21">
      <c r="D578" s="19"/>
      <c r="E578" s="21"/>
      <c r="F578" s="21"/>
      <c r="G578" s="21"/>
      <c r="H578" s="21"/>
      <c r="I578" s="5"/>
      <c r="J578" s="4"/>
      <c r="L578" s="17"/>
      <c r="M578" s="21"/>
      <c r="N578" s="21"/>
      <c r="O578" s="21"/>
      <c r="P578" s="30"/>
      <c r="R578" s="21"/>
      <c r="S578" s="4"/>
    </row>
    <row r="579" spans="1:21">
      <c r="D579" s="19"/>
      <c r="E579" s="21"/>
      <c r="F579" s="21"/>
      <c r="G579" s="21"/>
      <c r="H579" s="21"/>
      <c r="I579" s="5"/>
      <c r="J579" s="5"/>
      <c r="L579" s="17"/>
      <c r="M579" s="21"/>
      <c r="N579" s="21"/>
      <c r="O579" s="21"/>
      <c r="P579" s="30"/>
      <c r="R579" s="21"/>
      <c r="S579" s="4"/>
    </row>
    <row r="580" spans="1:21">
      <c r="D580" s="19"/>
      <c r="E580" s="21"/>
      <c r="F580" s="21"/>
      <c r="G580" s="21"/>
      <c r="H580" s="21"/>
      <c r="I580" s="5"/>
      <c r="J580" s="5"/>
      <c r="L580" s="17"/>
      <c r="M580" s="21"/>
      <c r="N580" s="21"/>
      <c r="O580" s="21"/>
      <c r="P580" s="30"/>
      <c r="R580" s="21"/>
      <c r="S580" s="4"/>
    </row>
    <row r="581" spans="1:21">
      <c r="D581" s="19"/>
      <c r="E581" s="21"/>
      <c r="F581" s="21"/>
      <c r="G581" s="21"/>
      <c r="H581" s="21"/>
      <c r="I581" s="5"/>
      <c r="J581" s="5"/>
      <c r="L581" s="17"/>
      <c r="M581" s="21"/>
      <c r="N581" s="21"/>
      <c r="O581" s="21"/>
      <c r="P581" s="30"/>
      <c r="R581" s="21"/>
      <c r="S581" s="4"/>
    </row>
    <row r="582" spans="1:21">
      <c r="D582" s="19"/>
      <c r="E582" s="21"/>
      <c r="F582" s="21"/>
      <c r="G582" s="21"/>
      <c r="H582" s="21"/>
      <c r="I582" s="5"/>
      <c r="J582" s="5"/>
      <c r="L582" s="17"/>
      <c r="M582" s="21"/>
      <c r="N582" s="21"/>
      <c r="O582" s="21"/>
      <c r="P582" s="30"/>
      <c r="R582" s="21"/>
      <c r="S582" s="4"/>
    </row>
    <row r="583" spans="1:21">
      <c r="D583" s="19"/>
      <c r="E583" s="21"/>
      <c r="F583" s="21"/>
      <c r="G583" s="21"/>
      <c r="H583" s="21"/>
      <c r="I583" s="5"/>
      <c r="J583" s="5"/>
      <c r="L583" s="17"/>
      <c r="M583" s="21"/>
      <c r="N583" s="21"/>
      <c r="O583" s="21"/>
      <c r="P583" s="30"/>
      <c r="R583" s="21"/>
      <c r="S583" s="4"/>
    </row>
    <row r="584" spans="1:21">
      <c r="D584" s="19"/>
      <c r="E584" s="21"/>
      <c r="F584" s="21"/>
      <c r="G584" s="21"/>
      <c r="H584" s="21"/>
      <c r="I584" s="5"/>
      <c r="J584" s="5"/>
      <c r="L584" s="17"/>
      <c r="M584" s="21"/>
      <c r="N584" s="21"/>
      <c r="O584" s="21"/>
      <c r="P584" s="30"/>
      <c r="R584" s="21"/>
      <c r="S584" s="4"/>
    </row>
    <row r="585" spans="1:21">
      <c r="D585" s="19"/>
      <c r="E585" s="21"/>
      <c r="F585" s="21"/>
      <c r="G585" s="21"/>
      <c r="H585" s="21"/>
      <c r="I585" s="5"/>
      <c r="J585" s="5"/>
      <c r="L585" s="17"/>
      <c r="M585" s="21"/>
      <c r="N585" s="21"/>
      <c r="O585" s="21"/>
      <c r="P585" s="30"/>
      <c r="R585" s="21"/>
      <c r="S585" s="4"/>
    </row>
    <row r="586" spans="1:21">
      <c r="D586" s="19"/>
      <c r="E586" s="21"/>
      <c r="F586" s="21"/>
      <c r="G586" s="21"/>
      <c r="H586" s="21"/>
      <c r="I586" s="5"/>
      <c r="J586" s="5"/>
      <c r="L586" s="17"/>
      <c r="M586" s="21"/>
      <c r="N586" s="21"/>
      <c r="O586" s="21"/>
      <c r="P586" s="30"/>
      <c r="R586" s="21"/>
      <c r="S586" s="4"/>
    </row>
    <row r="587" spans="1:21">
      <c r="D587" s="19"/>
      <c r="E587" s="21"/>
      <c r="F587" s="21"/>
      <c r="G587" s="21"/>
      <c r="H587" s="21"/>
      <c r="I587" s="5"/>
      <c r="J587" s="4"/>
      <c r="K587" s="26"/>
      <c r="L587" s="17"/>
      <c r="M587" s="21"/>
      <c r="N587" s="21"/>
      <c r="O587" s="21"/>
      <c r="P587" s="30"/>
      <c r="R587" s="21"/>
      <c r="S587" s="4"/>
    </row>
    <row r="588" spans="1:21">
      <c r="D588" s="19"/>
      <c r="E588" s="21"/>
      <c r="F588" s="21"/>
      <c r="G588" s="21"/>
      <c r="H588" s="21"/>
      <c r="I588" s="5"/>
      <c r="J588" s="5"/>
      <c r="L588" s="17"/>
      <c r="M588" s="21"/>
      <c r="N588" s="21"/>
      <c r="O588" s="21"/>
      <c r="P588" s="30"/>
      <c r="R588" s="21"/>
      <c r="S588" s="4"/>
    </row>
    <row r="589" spans="1:21">
      <c r="D589" s="19"/>
      <c r="E589" s="21"/>
      <c r="F589" s="21"/>
      <c r="G589" s="21"/>
      <c r="H589" s="21"/>
      <c r="I589" s="5"/>
      <c r="J589" s="5"/>
      <c r="L589" s="17"/>
      <c r="M589" s="21"/>
      <c r="N589" s="21"/>
      <c r="O589" s="21"/>
      <c r="P589" s="30"/>
      <c r="R589" s="21"/>
      <c r="S589" s="4"/>
    </row>
    <row r="590" spans="1:21">
      <c r="D590" s="19"/>
      <c r="E590" s="21"/>
      <c r="F590" s="21"/>
      <c r="G590" s="21"/>
      <c r="H590" s="21"/>
      <c r="I590" s="5"/>
      <c r="J590" s="5"/>
      <c r="L590" s="17"/>
      <c r="M590" s="21"/>
      <c r="N590" s="21"/>
      <c r="O590" s="21"/>
      <c r="P590" s="30"/>
      <c r="R590" s="21"/>
      <c r="S590" s="4"/>
    </row>
    <row r="591" spans="1:21">
      <c r="D591" s="19"/>
      <c r="E591" s="21"/>
      <c r="F591" s="21"/>
      <c r="G591" s="21"/>
      <c r="H591" s="21"/>
      <c r="I591" s="5"/>
      <c r="J591" s="5"/>
      <c r="L591" s="17"/>
      <c r="M591" s="21"/>
      <c r="N591" s="21"/>
      <c r="O591" s="21"/>
      <c r="P591" s="30"/>
      <c r="R591" s="21"/>
      <c r="S591" s="4"/>
    </row>
    <row r="592" spans="1:21">
      <c r="D592" s="19"/>
      <c r="E592" s="21"/>
      <c r="F592" s="21"/>
      <c r="G592" s="21"/>
      <c r="H592" s="21"/>
      <c r="I592" s="5"/>
      <c r="J592" s="5"/>
      <c r="L592" s="17"/>
      <c r="M592" s="21"/>
      <c r="N592" s="21"/>
      <c r="O592" s="21"/>
      <c r="P592" s="30"/>
      <c r="R592" s="21"/>
      <c r="S592" s="4"/>
    </row>
    <row r="593" spans="4:19">
      <c r="D593" s="19"/>
      <c r="E593" s="21"/>
      <c r="F593" s="21"/>
      <c r="G593" s="21"/>
      <c r="H593" s="21"/>
      <c r="I593" s="5"/>
      <c r="J593" s="5"/>
      <c r="L593" s="17"/>
      <c r="M593" s="21"/>
      <c r="N593" s="21"/>
      <c r="O593" s="21"/>
      <c r="P593" s="30"/>
      <c r="R593" s="21"/>
      <c r="S593" s="4"/>
    </row>
    <row r="594" spans="4:19">
      <c r="D594" s="19"/>
      <c r="E594" s="21"/>
      <c r="F594" s="21"/>
      <c r="G594" s="21"/>
      <c r="H594" s="21"/>
      <c r="I594" s="5"/>
      <c r="J594" s="5"/>
      <c r="K594" s="26"/>
      <c r="L594" s="17"/>
      <c r="M594" s="21"/>
      <c r="N594" s="21"/>
      <c r="O594" s="21"/>
      <c r="P594" s="30"/>
      <c r="R594" s="21"/>
      <c r="S594" s="4"/>
    </row>
    <row r="595" spans="4:19">
      <c r="D595" s="19"/>
      <c r="E595" s="21"/>
      <c r="F595" s="21"/>
      <c r="G595" s="21"/>
      <c r="H595" s="21"/>
      <c r="I595" s="68"/>
      <c r="J595" s="4"/>
      <c r="K595" s="26"/>
      <c r="L595" s="17"/>
      <c r="P595" s="30"/>
      <c r="R595" s="21"/>
      <c r="S595" s="4"/>
    </row>
    <row r="596" spans="4:19">
      <c r="D596" s="19"/>
      <c r="E596" s="21"/>
      <c r="F596" s="21"/>
      <c r="G596" s="21"/>
      <c r="H596" s="21"/>
      <c r="I596" s="5"/>
      <c r="J596" s="5"/>
      <c r="L596" s="17"/>
      <c r="P596" s="30"/>
      <c r="R596" s="21"/>
      <c r="S596" s="4"/>
    </row>
    <row r="597" spans="4:19">
      <c r="D597" s="19"/>
      <c r="E597" s="21"/>
      <c r="F597" s="21"/>
      <c r="G597" s="21"/>
      <c r="H597" s="21"/>
      <c r="I597" s="5"/>
      <c r="J597" s="5"/>
      <c r="L597" s="17"/>
      <c r="P597" s="30"/>
      <c r="R597" s="21"/>
      <c r="S597" s="4"/>
    </row>
    <row r="598" spans="4:19">
      <c r="D598" s="19"/>
      <c r="E598" s="21"/>
      <c r="F598" s="21"/>
      <c r="G598" s="21"/>
      <c r="H598" s="21"/>
      <c r="I598" s="5"/>
      <c r="J598" s="5"/>
      <c r="L598" s="31"/>
      <c r="M598" s="21"/>
      <c r="N598" s="21"/>
      <c r="O598" s="21"/>
      <c r="P598" s="30"/>
      <c r="R598" s="21"/>
      <c r="S598" s="4"/>
    </row>
    <row r="599" spans="4:19">
      <c r="D599" s="19"/>
      <c r="E599" s="21"/>
      <c r="F599" s="21"/>
      <c r="G599" s="21"/>
      <c r="H599" s="21"/>
      <c r="I599" s="5"/>
      <c r="J599" s="5"/>
      <c r="L599" s="31"/>
      <c r="M599" s="21"/>
      <c r="N599" s="21"/>
      <c r="O599" s="21"/>
      <c r="P599" s="30"/>
      <c r="R599" s="21"/>
      <c r="S599" s="4"/>
    </row>
    <row r="600" spans="4:19">
      <c r="D600" s="19"/>
      <c r="E600" s="21"/>
      <c r="F600" s="21"/>
      <c r="G600" s="21"/>
      <c r="H600" s="21"/>
      <c r="I600" s="5"/>
      <c r="J600" s="5"/>
      <c r="L600" s="31"/>
      <c r="M600" s="21"/>
      <c r="P600" s="30"/>
      <c r="R600" s="21"/>
      <c r="S600" s="4"/>
    </row>
    <row r="601" spans="4:19">
      <c r="D601" s="19"/>
      <c r="E601" s="21"/>
      <c r="F601" s="21"/>
      <c r="G601" s="21"/>
      <c r="H601" s="21"/>
      <c r="I601" s="5"/>
      <c r="J601" s="5"/>
      <c r="L601" s="17"/>
      <c r="P601" s="30"/>
      <c r="R601" s="21"/>
      <c r="S601" s="4"/>
    </row>
    <row r="602" spans="4:19">
      <c r="D602" s="19"/>
      <c r="E602" s="21"/>
      <c r="F602" s="21"/>
      <c r="G602" s="21"/>
      <c r="H602" s="21"/>
      <c r="I602" s="5"/>
      <c r="J602" s="5"/>
      <c r="L602" s="17"/>
      <c r="P602" s="30"/>
      <c r="R602" s="21"/>
      <c r="S602" s="4"/>
    </row>
    <row r="603" spans="4:19">
      <c r="D603" s="19"/>
      <c r="E603" s="21"/>
      <c r="F603" s="21"/>
      <c r="G603" s="21"/>
      <c r="H603" s="21"/>
      <c r="I603" s="5"/>
      <c r="J603" s="5"/>
      <c r="L603" s="17"/>
      <c r="P603" s="30"/>
      <c r="R603" s="21"/>
      <c r="S603" s="4"/>
    </row>
    <row r="604" spans="4:19">
      <c r="D604" s="19"/>
      <c r="E604" s="21"/>
      <c r="F604" s="21"/>
      <c r="G604" s="21"/>
      <c r="H604" s="21"/>
      <c r="I604" s="5"/>
      <c r="J604" s="5"/>
      <c r="L604" s="17"/>
      <c r="P604" s="30"/>
      <c r="R604" s="21"/>
      <c r="S604" s="4"/>
    </row>
    <row r="605" spans="4:19">
      <c r="D605" s="19"/>
      <c r="E605" s="21"/>
      <c r="F605" s="21"/>
      <c r="G605" s="21"/>
      <c r="I605" s="5"/>
      <c r="J605" s="5"/>
      <c r="R605" s="21"/>
      <c r="S605" s="4"/>
    </row>
    <row r="606" spans="4:19">
      <c r="D606" s="19"/>
      <c r="E606" s="21"/>
      <c r="F606" s="21"/>
      <c r="G606" s="21"/>
      <c r="H606" s="21"/>
      <c r="I606" s="5"/>
      <c r="J606" s="5"/>
      <c r="L606" s="17"/>
      <c r="P606" s="30"/>
      <c r="R606" s="21"/>
      <c r="S606" s="4"/>
    </row>
    <row r="607" spans="4:19">
      <c r="D607" s="19"/>
      <c r="E607" s="21"/>
      <c r="F607" s="21"/>
      <c r="G607" s="21"/>
      <c r="H607" s="21"/>
      <c r="I607" s="5"/>
      <c r="J607" s="5"/>
      <c r="L607" s="17"/>
      <c r="P607" s="30"/>
      <c r="R607" s="21"/>
      <c r="S607" s="4"/>
    </row>
    <row r="608" spans="4:19">
      <c r="D608" s="19"/>
      <c r="E608" s="21"/>
      <c r="F608" s="21"/>
      <c r="G608" s="21"/>
      <c r="H608" s="21"/>
      <c r="I608" s="5"/>
      <c r="J608" s="5"/>
      <c r="L608" s="17"/>
      <c r="P608" s="4"/>
      <c r="Q608" s="4"/>
      <c r="R608" s="21"/>
      <c r="S608" s="4"/>
    </row>
    <row r="609" spans="4:19">
      <c r="D609" s="19"/>
      <c r="E609" s="21"/>
      <c r="F609" s="21"/>
      <c r="G609" s="21"/>
      <c r="H609" s="21"/>
      <c r="I609" s="5"/>
      <c r="J609" s="5"/>
      <c r="L609" s="17"/>
      <c r="P609" s="4"/>
      <c r="R609" s="21"/>
      <c r="S609" s="4"/>
    </row>
    <row r="610" spans="4:19">
      <c r="D610" s="19"/>
      <c r="E610" s="21"/>
      <c r="F610" s="21"/>
      <c r="G610" s="21"/>
      <c r="H610" s="21"/>
      <c r="I610" s="5"/>
      <c r="J610" s="5"/>
      <c r="L610" s="17"/>
      <c r="P610" s="4"/>
      <c r="R610" s="21"/>
      <c r="S610" s="4"/>
    </row>
    <row r="611" spans="4:19">
      <c r="D611" s="19"/>
      <c r="E611" s="21"/>
      <c r="F611" s="21"/>
      <c r="G611" s="21"/>
      <c r="H611" s="21"/>
      <c r="I611" s="5"/>
      <c r="J611" s="5"/>
      <c r="L611" s="17"/>
      <c r="P611" s="4"/>
      <c r="R611" s="21"/>
      <c r="S611" s="4"/>
    </row>
    <row r="612" spans="4:19">
      <c r="D612" s="19"/>
      <c r="E612" s="21"/>
      <c r="F612" s="21"/>
      <c r="G612" s="21"/>
      <c r="H612" s="21"/>
      <c r="I612" s="5"/>
      <c r="J612" s="5"/>
      <c r="L612" s="17"/>
      <c r="P612" s="4"/>
      <c r="R612" s="21"/>
      <c r="S612" s="4"/>
    </row>
    <row r="613" spans="4:19">
      <c r="D613" s="19"/>
      <c r="E613" s="21"/>
      <c r="F613" s="21"/>
      <c r="G613" s="21"/>
      <c r="I613" s="5"/>
      <c r="J613" s="5"/>
      <c r="R613" s="21"/>
      <c r="S613" s="4"/>
    </row>
    <row r="614" spans="4:19">
      <c r="D614" s="19"/>
      <c r="E614" s="21"/>
      <c r="F614" s="21"/>
      <c r="G614" s="21"/>
      <c r="I614" s="5"/>
      <c r="J614" s="5"/>
      <c r="R614" s="21"/>
      <c r="S614" s="4"/>
    </row>
    <row r="615" spans="4:19">
      <c r="D615" s="19"/>
      <c r="E615" s="21"/>
      <c r="F615" s="21"/>
      <c r="G615" s="21"/>
      <c r="I615" s="5"/>
      <c r="J615" s="5"/>
      <c r="R615" s="21"/>
      <c r="S615" s="4"/>
    </row>
    <row r="616" spans="4:19">
      <c r="D616" s="19"/>
      <c r="E616" s="21"/>
      <c r="F616" s="21"/>
      <c r="G616" s="21"/>
      <c r="I616" s="5"/>
      <c r="J616" s="5"/>
      <c r="R616" s="21"/>
      <c r="S616" s="4"/>
    </row>
    <row r="617" spans="4:19">
      <c r="D617" s="19"/>
      <c r="E617" s="21"/>
      <c r="F617" s="21"/>
      <c r="G617" s="21"/>
      <c r="I617" s="5"/>
      <c r="J617" s="5"/>
      <c r="R617" s="21"/>
      <c r="S617" s="4"/>
    </row>
    <row r="618" spans="4:19">
      <c r="D618" s="19"/>
      <c r="E618" s="21"/>
      <c r="F618" s="21"/>
      <c r="G618" s="21"/>
      <c r="I618" s="5"/>
      <c r="J618" s="5"/>
      <c r="R618" s="21"/>
      <c r="S618" s="4"/>
    </row>
    <row r="619" spans="4:19">
      <c r="D619" s="19"/>
      <c r="E619" s="21"/>
      <c r="F619" s="21"/>
      <c r="G619" s="21"/>
      <c r="I619" s="5"/>
      <c r="J619" s="5"/>
      <c r="R619" s="21"/>
      <c r="S619" s="4"/>
    </row>
    <row r="620" spans="4:19">
      <c r="D620" s="19"/>
      <c r="E620" s="21"/>
      <c r="F620" s="21"/>
      <c r="G620" s="21"/>
      <c r="I620" s="5"/>
      <c r="J620" s="5"/>
      <c r="R620" s="21"/>
      <c r="S620" s="4"/>
    </row>
    <row r="621" spans="4:19">
      <c r="D621" s="19"/>
      <c r="E621" s="21"/>
      <c r="F621" s="21"/>
      <c r="G621" s="21"/>
      <c r="I621" s="5"/>
      <c r="J621" s="5"/>
      <c r="R621" s="21"/>
      <c r="S621" s="4"/>
    </row>
    <row r="622" spans="4:19">
      <c r="D622" s="19"/>
      <c r="E622" s="21"/>
      <c r="F622" s="21"/>
      <c r="G622" s="21"/>
      <c r="I622" s="5"/>
      <c r="J622" s="5"/>
      <c r="R622" s="21"/>
      <c r="S622" s="4"/>
    </row>
    <row r="623" spans="4:19">
      <c r="D623" s="19"/>
      <c r="E623" s="21"/>
      <c r="I623" s="5"/>
      <c r="J623" s="5"/>
      <c r="R623" s="21"/>
      <c r="S623" s="4"/>
    </row>
    <row r="624" spans="4:19">
      <c r="D624" s="19"/>
      <c r="E624" s="21"/>
      <c r="I624" s="5"/>
      <c r="J624" s="5"/>
      <c r="R624" s="21"/>
      <c r="S624" s="4"/>
    </row>
    <row r="625" spans="1:19">
      <c r="D625" s="19"/>
      <c r="E625" s="21"/>
      <c r="I625" s="5"/>
      <c r="J625" s="5"/>
      <c r="R625" s="21"/>
      <c r="S625" s="4"/>
    </row>
    <row r="626" spans="1:19">
      <c r="D626" s="19"/>
      <c r="E626" s="21"/>
      <c r="I626" s="5"/>
      <c r="J626" s="5"/>
      <c r="R626" s="21"/>
      <c r="S626" s="4"/>
    </row>
    <row r="627" spans="1:19">
      <c r="D627" s="19"/>
      <c r="E627" s="21"/>
      <c r="I627" s="5"/>
      <c r="J627" s="5"/>
      <c r="R627" s="21"/>
      <c r="S627" s="4"/>
    </row>
    <row r="628" spans="1:19">
      <c r="D628" s="19"/>
      <c r="E628" s="21"/>
      <c r="I628" s="5"/>
      <c r="J628" s="5"/>
      <c r="R628" s="21"/>
      <c r="S628" s="4"/>
    </row>
    <row r="629" spans="1:19">
      <c r="D629" s="19"/>
      <c r="E629" s="21"/>
      <c r="I629" s="5"/>
      <c r="J629" s="5"/>
      <c r="R629" s="21"/>
      <c r="S629" s="4"/>
    </row>
    <row r="630" spans="1:19">
      <c r="A630">
        <f>COUNT(A519:A622)</f>
        <v>38</v>
      </c>
      <c r="B630">
        <f>COUNT(B519:B622)</f>
        <v>35</v>
      </c>
      <c r="C630">
        <f>COUNT(C519:C613)</f>
        <v>31</v>
      </c>
      <c r="F630">
        <f>AVERAGE(F519:F622)</f>
        <v>96.257142857142853</v>
      </c>
      <c r="G630">
        <f>AVERAGE(G519:G622)</f>
        <v>94.571428571428569</v>
      </c>
      <c r="H630">
        <f>AVERAGE(H519:H612)</f>
        <v>77.774193548387103</v>
      </c>
      <c r="I630" s="5">
        <f>SUM(I516:I622)</f>
        <v>226.20000000000002</v>
      </c>
      <c r="J630" s="4">
        <f>SUM(J516:J609)</f>
        <v>0</v>
      </c>
      <c r="P630" s="4">
        <f>SUM(Q519:Q528)</f>
        <v>182.89999999999998</v>
      </c>
      <c r="Q630" s="4">
        <f>(P630*0.096)-0.05</f>
        <v>17.508399999999998</v>
      </c>
      <c r="R630" s="21"/>
      <c r="S630">
        <f>SUM(S516:S609)</f>
        <v>0</v>
      </c>
    </row>
    <row r="631" spans="1:19" ht="18">
      <c r="A631" s="3" t="s">
        <v>481</v>
      </c>
      <c r="C631" s="11" t="s">
        <v>482</v>
      </c>
      <c r="D631">
        <v>5807501</v>
      </c>
      <c r="R631" s="21"/>
      <c r="S631" s="4"/>
    </row>
    <row r="632" spans="1:19">
      <c r="A632" t="s">
        <v>2</v>
      </c>
      <c r="D632" s="4">
        <v>138.30000000000001</v>
      </c>
      <c r="E632" t="s">
        <v>3</v>
      </c>
      <c r="F632" s="4">
        <f>TRUNC(D632*0.096,1)</f>
        <v>13.2</v>
      </c>
      <c r="H632" s="4">
        <f>P730</f>
        <v>139</v>
      </c>
      <c r="R632" s="21"/>
      <c r="S632" s="4"/>
    </row>
    <row r="633" spans="1:19">
      <c r="A633" t="s">
        <v>4</v>
      </c>
      <c r="D633" s="4">
        <v>139</v>
      </c>
      <c r="E633" t="s">
        <v>5</v>
      </c>
      <c r="F633" s="4">
        <f>TRUNC(D633*0.096,1)</f>
        <v>13.3</v>
      </c>
      <c r="R633" s="21"/>
      <c r="S633" s="4"/>
    </row>
    <row r="634" spans="1:19">
      <c r="A634" s="1" t="s">
        <v>6</v>
      </c>
      <c r="B634" s="1" t="s">
        <v>7</v>
      </c>
      <c r="C634" s="1" t="s">
        <v>8</v>
      </c>
      <c r="D634" s="1" t="s">
        <v>9</v>
      </c>
      <c r="E634" s="1" t="s">
        <v>10</v>
      </c>
      <c r="F634" s="1" t="s">
        <v>11</v>
      </c>
      <c r="G634" s="1" t="s">
        <v>12</v>
      </c>
      <c r="H634" s="1" t="s">
        <v>8</v>
      </c>
      <c r="I634" s="1" t="s">
        <v>13</v>
      </c>
      <c r="J634" s="1" t="s">
        <v>14</v>
      </c>
      <c r="K634" s="13" t="s">
        <v>15</v>
      </c>
      <c r="L634" s="13" t="s">
        <v>11</v>
      </c>
      <c r="M634" s="1" t="s">
        <v>12</v>
      </c>
      <c r="N634" s="1" t="s">
        <v>16</v>
      </c>
      <c r="O634" s="1" t="s">
        <v>17</v>
      </c>
      <c r="P634" s="1" t="s">
        <v>18</v>
      </c>
      <c r="Q634" s="1" t="s">
        <v>19</v>
      </c>
      <c r="R634" s="51" t="s">
        <v>20</v>
      </c>
      <c r="S634" s="4" t="s">
        <v>21</v>
      </c>
    </row>
    <row r="635" spans="1:19">
      <c r="R635" s="21"/>
      <c r="S635" s="4"/>
    </row>
    <row r="636" spans="1:19">
      <c r="D636" s="2"/>
      <c r="E636" t="s">
        <v>22</v>
      </c>
      <c r="I636" s="5">
        <v>0</v>
      </c>
      <c r="J636" s="5"/>
      <c r="K636" s="13"/>
      <c r="R636" s="21"/>
      <c r="S636" s="4"/>
    </row>
    <row r="637" spans="1:19">
      <c r="E637" t="s">
        <v>23</v>
      </c>
      <c r="I637" s="5">
        <v>0</v>
      </c>
      <c r="J637" s="5"/>
      <c r="R637" s="21"/>
      <c r="S637" s="4"/>
    </row>
    <row r="638" spans="1:19">
      <c r="D638" s="2"/>
      <c r="E638" t="s">
        <v>24</v>
      </c>
      <c r="I638" s="5">
        <v>-15</v>
      </c>
      <c r="J638" s="5"/>
      <c r="L638" s="4"/>
      <c r="R638" s="21"/>
      <c r="S638" s="4"/>
    </row>
    <row r="639" spans="1:19">
      <c r="D639" s="19" t="s">
        <v>483</v>
      </c>
      <c r="E639" s="21" t="s">
        <v>26</v>
      </c>
      <c r="F639" s="21"/>
      <c r="G639" s="21"/>
      <c r="H639" s="21"/>
      <c r="I639" s="5"/>
      <c r="J639" s="5"/>
      <c r="L639" s="21">
        <v>85</v>
      </c>
      <c r="M639" s="21">
        <v>84</v>
      </c>
      <c r="N639">
        <v>69</v>
      </c>
      <c r="O639">
        <v>126</v>
      </c>
      <c r="P639" s="4">
        <f t="shared" ref="P639:P664" si="15">ROUND(((M639-N639)*113/O639),1)</f>
        <v>13.5</v>
      </c>
      <c r="Q639" s="4">
        <v>8.6</v>
      </c>
      <c r="R639" s="4"/>
    </row>
    <row r="640" spans="1:19">
      <c r="D640" s="19" t="s">
        <v>484</v>
      </c>
      <c r="E640" s="21" t="s">
        <v>42</v>
      </c>
      <c r="F640" s="21"/>
      <c r="G640" s="21"/>
      <c r="H640" s="21"/>
      <c r="I640" s="5"/>
      <c r="J640" s="5"/>
      <c r="L640" s="21">
        <v>82</v>
      </c>
      <c r="M640" s="21">
        <v>82</v>
      </c>
      <c r="N640" s="21">
        <v>70</v>
      </c>
      <c r="O640" s="21">
        <v>123</v>
      </c>
      <c r="P640" s="4">
        <f t="shared" si="15"/>
        <v>11</v>
      </c>
      <c r="Q640" s="29">
        <v>8.6</v>
      </c>
    </row>
    <row r="641" spans="4:18">
      <c r="D641" s="19" t="s">
        <v>485</v>
      </c>
      <c r="E641" s="21" t="s">
        <v>34</v>
      </c>
      <c r="F641" s="21"/>
      <c r="G641" s="21"/>
      <c r="H641" s="21"/>
      <c r="I641" s="5"/>
      <c r="J641" s="5"/>
      <c r="L641" s="19">
        <v>88</v>
      </c>
      <c r="M641" s="21">
        <v>88</v>
      </c>
      <c r="N641" s="21">
        <v>68.900000000000006</v>
      </c>
      <c r="O641" s="21">
        <v>120</v>
      </c>
      <c r="P641" s="4">
        <f t="shared" si="15"/>
        <v>18</v>
      </c>
      <c r="Q641" s="29">
        <v>11</v>
      </c>
    </row>
    <row r="642" spans="4:18">
      <c r="D642" s="19" t="s">
        <v>486</v>
      </c>
      <c r="E642" s="21" t="s">
        <v>34</v>
      </c>
      <c r="F642" s="21"/>
      <c r="G642" s="21"/>
      <c r="H642" s="21"/>
      <c r="I642" s="5"/>
      <c r="J642" s="5"/>
      <c r="L642" s="19">
        <v>93</v>
      </c>
      <c r="M642" s="21">
        <v>92</v>
      </c>
      <c r="N642" s="21">
        <v>68.900000000000006</v>
      </c>
      <c r="O642" s="21">
        <v>120</v>
      </c>
      <c r="P642" s="4">
        <f t="shared" si="15"/>
        <v>21.8</v>
      </c>
      <c r="Q642" s="29">
        <v>12.9</v>
      </c>
    </row>
    <row r="643" spans="4:18">
      <c r="D643" s="19" t="s">
        <v>487</v>
      </c>
      <c r="E643" s="21" t="s">
        <v>30</v>
      </c>
      <c r="F643" s="21"/>
      <c r="G643" s="21"/>
      <c r="H643" s="21"/>
      <c r="I643" s="5"/>
      <c r="J643" s="5"/>
      <c r="L643" s="19">
        <v>89</v>
      </c>
      <c r="M643" s="21">
        <v>88</v>
      </c>
      <c r="N643" s="21">
        <v>70.2</v>
      </c>
      <c r="O643" s="21">
        <v>128</v>
      </c>
      <c r="P643" s="4">
        <f t="shared" si="15"/>
        <v>15.7</v>
      </c>
      <c r="Q643" s="4">
        <v>13.8</v>
      </c>
    </row>
    <row r="644" spans="4:18">
      <c r="D644" s="19" t="s">
        <v>488</v>
      </c>
      <c r="E644" s="21" t="s">
        <v>489</v>
      </c>
      <c r="F644" s="21"/>
      <c r="G644" s="21"/>
      <c r="H644" s="21"/>
      <c r="I644" s="5"/>
      <c r="J644" s="5"/>
      <c r="L644" s="19">
        <v>94</v>
      </c>
      <c r="M644" s="21">
        <v>94</v>
      </c>
      <c r="N644" s="21">
        <v>69.8</v>
      </c>
      <c r="O644" s="21">
        <v>132</v>
      </c>
      <c r="P644" s="4">
        <f t="shared" si="15"/>
        <v>20.7</v>
      </c>
      <c r="Q644" s="30">
        <v>15.1</v>
      </c>
    </row>
    <row r="645" spans="4:18">
      <c r="D645" s="19" t="s">
        <v>490</v>
      </c>
      <c r="E645" s="21" t="s">
        <v>42</v>
      </c>
      <c r="F645" s="21"/>
      <c r="G645" s="21"/>
      <c r="H645" s="21"/>
      <c r="I645" s="5"/>
      <c r="J645" s="5"/>
      <c r="L645" s="19">
        <v>91</v>
      </c>
      <c r="M645" s="21">
        <v>91</v>
      </c>
      <c r="N645" s="21">
        <v>70</v>
      </c>
      <c r="O645" s="21">
        <v>123</v>
      </c>
      <c r="P645" s="4">
        <f t="shared" si="15"/>
        <v>19.3</v>
      </c>
      <c r="Q645" s="30">
        <v>16.5</v>
      </c>
      <c r="R645" s="29"/>
    </row>
    <row r="646" spans="4:18">
      <c r="D646" s="19" t="s">
        <v>221</v>
      </c>
      <c r="E646" s="21" t="s">
        <v>26</v>
      </c>
      <c r="F646" s="21"/>
      <c r="G646" s="21"/>
      <c r="H646" s="21"/>
      <c r="I646" s="5"/>
      <c r="J646" s="5"/>
      <c r="L646" s="19">
        <v>84</v>
      </c>
      <c r="M646" s="21">
        <v>84</v>
      </c>
      <c r="N646" s="21">
        <v>69.2</v>
      </c>
      <c r="O646" s="21">
        <v>129</v>
      </c>
      <c r="P646" s="4">
        <f t="shared" si="15"/>
        <v>13</v>
      </c>
      <c r="Q646" s="29">
        <v>17.3</v>
      </c>
      <c r="R646" s="21"/>
    </row>
    <row r="647" spans="4:18">
      <c r="D647" s="19" t="s">
        <v>222</v>
      </c>
      <c r="E647" s="21" t="s">
        <v>34</v>
      </c>
      <c r="F647" s="21"/>
      <c r="G647" s="21"/>
      <c r="H647" s="21"/>
      <c r="I647" s="5"/>
      <c r="J647" s="5"/>
      <c r="K647" s="26"/>
      <c r="L647" s="19">
        <v>99</v>
      </c>
      <c r="M647" s="21">
        <v>99</v>
      </c>
      <c r="N647" s="21">
        <v>68.900000000000006</v>
      </c>
      <c r="O647" s="21">
        <v>120</v>
      </c>
      <c r="P647" s="4">
        <f t="shared" si="15"/>
        <v>28.3</v>
      </c>
      <c r="Q647" s="30">
        <v>17.5</v>
      </c>
    </row>
    <row r="648" spans="4:18">
      <c r="D648" s="19" t="s">
        <v>491</v>
      </c>
      <c r="E648" s="21" t="s">
        <v>34</v>
      </c>
      <c r="F648" s="21"/>
      <c r="G648" s="21"/>
      <c r="H648" s="21"/>
      <c r="I648" s="5"/>
      <c r="J648" s="5"/>
      <c r="L648" s="19">
        <v>86</v>
      </c>
      <c r="M648" s="21">
        <v>86</v>
      </c>
      <c r="N648" s="21">
        <v>68.900000000000006</v>
      </c>
      <c r="O648" s="21">
        <v>120</v>
      </c>
      <c r="P648" s="4">
        <f t="shared" si="15"/>
        <v>16.100000000000001</v>
      </c>
      <c r="Q648" s="29">
        <v>17.7</v>
      </c>
    </row>
    <row r="649" spans="4:18">
      <c r="D649" s="19" t="s">
        <v>290</v>
      </c>
      <c r="E649" s="21" t="s">
        <v>42</v>
      </c>
      <c r="F649" s="21"/>
      <c r="G649" s="21"/>
      <c r="H649" s="21"/>
      <c r="I649" s="5"/>
      <c r="J649" s="5"/>
      <c r="L649" s="19">
        <v>87</v>
      </c>
      <c r="M649" s="21">
        <v>87</v>
      </c>
      <c r="N649" s="21">
        <v>70</v>
      </c>
      <c r="O649" s="21">
        <v>123</v>
      </c>
      <c r="P649" s="4">
        <f t="shared" si="15"/>
        <v>15.6</v>
      </c>
      <c r="Q649" s="4">
        <v>18</v>
      </c>
    </row>
    <row r="650" spans="4:18">
      <c r="D650" s="19" t="s">
        <v>35</v>
      </c>
      <c r="E650" s="21" t="s">
        <v>36</v>
      </c>
      <c r="F650" s="21"/>
      <c r="G650" s="21"/>
      <c r="H650" s="21"/>
      <c r="I650" s="5"/>
      <c r="J650" s="5"/>
      <c r="L650" s="21">
        <v>87</v>
      </c>
      <c r="M650" s="21">
        <v>87</v>
      </c>
      <c r="N650" s="21">
        <v>69</v>
      </c>
      <c r="O650" s="21">
        <v>123</v>
      </c>
      <c r="P650" s="4">
        <f t="shared" si="15"/>
        <v>16.5</v>
      </c>
      <c r="Q650" s="4">
        <v>18.2</v>
      </c>
    </row>
    <row r="651" spans="4:18">
      <c r="D651" s="19" t="s">
        <v>39</v>
      </c>
      <c r="E651" s="21" t="s">
        <v>30</v>
      </c>
      <c r="F651" s="21"/>
      <c r="G651" s="21"/>
      <c r="H651" s="21"/>
      <c r="I651" s="5"/>
      <c r="J651" s="5"/>
      <c r="L651" s="19">
        <v>91</v>
      </c>
      <c r="M651" s="21">
        <v>90</v>
      </c>
      <c r="N651" s="21">
        <v>70.2</v>
      </c>
      <c r="O651" s="21">
        <v>128</v>
      </c>
      <c r="P651" s="4">
        <f t="shared" si="15"/>
        <v>17.5</v>
      </c>
      <c r="Q651" s="29">
        <v>18.399999999999999</v>
      </c>
    </row>
    <row r="652" spans="4:18">
      <c r="D652" s="19" t="s">
        <v>41</v>
      </c>
      <c r="E652" s="21" t="s">
        <v>42</v>
      </c>
      <c r="F652" s="21"/>
      <c r="G652" s="21"/>
      <c r="H652" s="21"/>
      <c r="I652" s="5"/>
      <c r="J652" s="4"/>
      <c r="L652" s="19">
        <v>83</v>
      </c>
      <c r="M652" s="21">
        <v>82</v>
      </c>
      <c r="N652" s="21">
        <v>70</v>
      </c>
      <c r="O652" s="21">
        <v>123</v>
      </c>
      <c r="P652" s="4">
        <f t="shared" si="15"/>
        <v>11</v>
      </c>
      <c r="Q652" s="4">
        <v>18.899999999999999</v>
      </c>
    </row>
    <row r="653" spans="4:18">
      <c r="D653" s="9" t="s">
        <v>43</v>
      </c>
      <c r="E653" s="21" t="s">
        <v>26</v>
      </c>
      <c r="F653" s="21"/>
      <c r="G653" s="21"/>
      <c r="H653" s="21"/>
      <c r="I653" s="5"/>
      <c r="J653" s="5"/>
      <c r="L653" s="19">
        <v>79</v>
      </c>
      <c r="M653" s="21">
        <v>79</v>
      </c>
      <c r="N653" s="21">
        <v>69.2</v>
      </c>
      <c r="O653" s="21">
        <v>129</v>
      </c>
      <c r="P653" s="4">
        <f t="shared" si="15"/>
        <v>8.6</v>
      </c>
      <c r="Q653" s="29">
        <v>19.899999999999999</v>
      </c>
    </row>
    <row r="654" spans="4:18">
      <c r="D654" s="19" t="s">
        <v>45</v>
      </c>
      <c r="E654" s="21" t="s">
        <v>34</v>
      </c>
      <c r="F654" s="21"/>
      <c r="G654" s="21"/>
      <c r="H654" s="21"/>
      <c r="I654" s="5"/>
      <c r="J654" s="5"/>
      <c r="L654" s="19">
        <v>95</v>
      </c>
      <c r="M654" s="21">
        <v>94</v>
      </c>
      <c r="N654" s="21">
        <v>68.900000000000006</v>
      </c>
      <c r="O654" s="21">
        <v>120</v>
      </c>
      <c r="P654" s="30">
        <f t="shared" si="15"/>
        <v>23.6</v>
      </c>
      <c r="Q654" s="4">
        <v>20.8</v>
      </c>
    </row>
    <row r="655" spans="4:18">
      <c r="D655" s="19" t="s">
        <v>48</v>
      </c>
      <c r="E655" s="21" t="s">
        <v>26</v>
      </c>
      <c r="F655" s="21"/>
      <c r="G655" s="21"/>
      <c r="H655" s="21"/>
      <c r="I655" s="5"/>
      <c r="J655" s="5"/>
      <c r="L655" s="19">
        <v>89</v>
      </c>
      <c r="M655" s="21">
        <v>89</v>
      </c>
      <c r="N655" s="21">
        <v>69.2</v>
      </c>
      <c r="O655" s="21">
        <v>129</v>
      </c>
      <c r="P655" s="30">
        <f t="shared" si="15"/>
        <v>17.3</v>
      </c>
      <c r="Q655" s="30">
        <v>22.6</v>
      </c>
    </row>
    <row r="656" spans="4:18">
      <c r="D656" s="19" t="s">
        <v>307</v>
      </c>
      <c r="E656" s="21" t="s">
        <v>26</v>
      </c>
      <c r="F656" s="21"/>
      <c r="G656" s="21"/>
      <c r="H656" s="21"/>
      <c r="I656" s="5"/>
      <c r="J656" s="5"/>
      <c r="L656" s="19">
        <v>90</v>
      </c>
      <c r="M656" s="21">
        <v>90</v>
      </c>
      <c r="N656" s="21">
        <v>69.2</v>
      </c>
      <c r="O656" s="21">
        <v>129</v>
      </c>
      <c r="P656" s="30">
        <f t="shared" si="15"/>
        <v>18.2</v>
      </c>
      <c r="Q656" s="4">
        <v>23.6</v>
      </c>
    </row>
    <row r="657" spans="1:22">
      <c r="D657" s="19" t="s">
        <v>234</v>
      </c>
      <c r="E657" s="21" t="s">
        <v>34</v>
      </c>
      <c r="F657" s="21"/>
      <c r="G657" s="21"/>
      <c r="H657" s="21"/>
      <c r="I657" s="5"/>
      <c r="J657" s="5"/>
      <c r="L657" s="19">
        <v>90</v>
      </c>
      <c r="M657" s="21">
        <v>89</v>
      </c>
      <c r="N657" s="21">
        <v>68.900000000000006</v>
      </c>
      <c r="O657" s="21">
        <v>120</v>
      </c>
      <c r="P657" s="30">
        <f t="shared" si="15"/>
        <v>18.899999999999999</v>
      </c>
      <c r="Q657" s="4">
        <v>23.7</v>
      </c>
    </row>
    <row r="658" spans="1:22">
      <c r="D658" s="19" t="s">
        <v>492</v>
      </c>
      <c r="E658" s="21" t="s">
        <v>42</v>
      </c>
      <c r="F658" s="21"/>
      <c r="G658" s="21"/>
      <c r="H658" s="21"/>
      <c r="I658" s="5"/>
      <c r="J658" s="5"/>
      <c r="L658" s="19">
        <v>90</v>
      </c>
      <c r="M658" s="21">
        <v>90</v>
      </c>
      <c r="N658" s="21">
        <v>70</v>
      </c>
      <c r="O658" s="21">
        <v>123</v>
      </c>
      <c r="P658" s="30">
        <f t="shared" si="15"/>
        <v>18.399999999999999</v>
      </c>
      <c r="Q658" s="4">
        <v>29.3</v>
      </c>
    </row>
    <row r="659" spans="1:22">
      <c r="A659">
        <v>1</v>
      </c>
      <c r="B659">
        <v>1</v>
      </c>
      <c r="C659">
        <v>1</v>
      </c>
      <c r="D659" s="19" t="s">
        <v>83</v>
      </c>
      <c r="E659" s="21" t="s">
        <v>34</v>
      </c>
      <c r="F659" s="21">
        <v>101</v>
      </c>
      <c r="G659" s="21">
        <v>100</v>
      </c>
      <c r="H659" s="21">
        <v>87</v>
      </c>
      <c r="I659" s="5">
        <v>-23</v>
      </c>
      <c r="J659" s="5"/>
      <c r="L659" s="19">
        <v>101</v>
      </c>
      <c r="M659" s="21">
        <v>100</v>
      </c>
      <c r="N659" s="21">
        <v>68.900000000000006</v>
      </c>
      <c r="O659" s="21">
        <v>120</v>
      </c>
      <c r="P659" s="30">
        <f t="shared" si="15"/>
        <v>29.3</v>
      </c>
      <c r="Q659" s="29"/>
      <c r="T659" t="s">
        <v>246</v>
      </c>
      <c r="U659" t="s">
        <v>67</v>
      </c>
      <c r="V659" t="s">
        <v>59</v>
      </c>
    </row>
    <row r="660" spans="1:22">
      <c r="A660">
        <v>2</v>
      </c>
      <c r="B660">
        <v>2</v>
      </c>
      <c r="C660">
        <v>2</v>
      </c>
      <c r="D660" s="19" t="s">
        <v>242</v>
      </c>
      <c r="E660" s="21" t="s">
        <v>26</v>
      </c>
      <c r="F660" s="21">
        <v>95</v>
      </c>
      <c r="G660" s="21">
        <v>95</v>
      </c>
      <c r="H660" s="21">
        <v>79</v>
      </c>
      <c r="I660" s="5">
        <v>-21</v>
      </c>
      <c r="J660" s="5"/>
      <c r="K660" s="12" t="s">
        <v>493</v>
      </c>
      <c r="L660" s="19">
        <v>95</v>
      </c>
      <c r="M660" s="21">
        <v>95</v>
      </c>
      <c r="N660" s="21">
        <v>69.2</v>
      </c>
      <c r="O660" s="21">
        <v>129</v>
      </c>
      <c r="P660" s="30">
        <f t="shared" si="15"/>
        <v>22.6</v>
      </c>
      <c r="Q660" s="21"/>
      <c r="T660" t="s">
        <v>97</v>
      </c>
      <c r="U660" t="s">
        <v>85</v>
      </c>
      <c r="V660" t="s">
        <v>82</v>
      </c>
    </row>
    <row r="661" spans="1:22">
      <c r="A661">
        <v>3</v>
      </c>
      <c r="B661">
        <v>3</v>
      </c>
      <c r="C661">
        <v>3</v>
      </c>
      <c r="D661" s="19" t="s">
        <v>244</v>
      </c>
      <c r="E661" s="21" t="s">
        <v>241</v>
      </c>
      <c r="F661" s="21">
        <v>86</v>
      </c>
      <c r="G661" s="21">
        <v>86</v>
      </c>
      <c r="H661" s="21">
        <v>72</v>
      </c>
      <c r="I661" s="5">
        <v>-5</v>
      </c>
      <c r="J661" s="5"/>
      <c r="L661" s="19">
        <v>86</v>
      </c>
      <c r="M661" s="21">
        <v>86</v>
      </c>
      <c r="N661" s="21">
        <v>68</v>
      </c>
      <c r="O661" s="21">
        <v>115</v>
      </c>
      <c r="P661" s="30">
        <f t="shared" si="15"/>
        <v>17.7</v>
      </c>
      <c r="Q661" s="21"/>
      <c r="T661" t="s">
        <v>90</v>
      </c>
    </row>
    <row r="662" spans="1:22">
      <c r="A662">
        <v>4</v>
      </c>
      <c r="B662">
        <v>4</v>
      </c>
      <c r="C662">
        <v>4</v>
      </c>
      <c r="D662" s="19" t="s">
        <v>95</v>
      </c>
      <c r="E662" s="21" t="s">
        <v>42</v>
      </c>
      <c r="F662" s="21">
        <v>85</v>
      </c>
      <c r="G662" s="21">
        <v>85</v>
      </c>
      <c r="H662" s="21">
        <v>69</v>
      </c>
      <c r="I662" s="5">
        <v>-3</v>
      </c>
      <c r="J662" s="5"/>
      <c r="L662" s="19">
        <v>85</v>
      </c>
      <c r="M662" s="21">
        <v>85</v>
      </c>
      <c r="N662" s="21">
        <v>70</v>
      </c>
      <c r="O662" s="21">
        <v>123</v>
      </c>
      <c r="P662" s="30">
        <f t="shared" si="15"/>
        <v>13.8</v>
      </c>
      <c r="Q662" s="21"/>
      <c r="T662" t="s">
        <v>254</v>
      </c>
      <c r="U662" t="s">
        <v>58</v>
      </c>
      <c r="V662" t="s">
        <v>109</v>
      </c>
    </row>
    <row r="663" spans="1:22">
      <c r="A663">
        <v>5</v>
      </c>
      <c r="B663">
        <v>5</v>
      </c>
      <c r="C663">
        <v>5</v>
      </c>
      <c r="D663" s="19" t="s">
        <v>99</v>
      </c>
      <c r="E663" s="21" t="s">
        <v>30</v>
      </c>
      <c r="F663" s="21">
        <v>97</v>
      </c>
      <c r="G663" s="21">
        <v>97</v>
      </c>
      <c r="H663" s="21">
        <v>81</v>
      </c>
      <c r="I663" s="5">
        <v>-23</v>
      </c>
      <c r="J663" s="5"/>
      <c r="L663" s="19">
        <v>97</v>
      </c>
      <c r="M663" s="21">
        <v>97</v>
      </c>
      <c r="N663" s="21">
        <v>70.2</v>
      </c>
      <c r="O663" s="21">
        <v>128</v>
      </c>
      <c r="P663" s="30">
        <f t="shared" si="15"/>
        <v>23.7</v>
      </c>
      <c r="Q663" s="21"/>
      <c r="T663" t="s">
        <v>72</v>
      </c>
      <c r="U663" t="s">
        <v>165</v>
      </c>
      <c r="V663" t="s">
        <v>120</v>
      </c>
    </row>
    <row r="664" spans="1:22">
      <c r="A664">
        <v>6</v>
      </c>
      <c r="B664">
        <v>6</v>
      </c>
      <c r="C664">
        <v>6</v>
      </c>
      <c r="D664" s="19" t="s">
        <v>102</v>
      </c>
      <c r="E664" s="21" t="s">
        <v>34</v>
      </c>
      <c r="F664" s="21">
        <v>89</v>
      </c>
      <c r="G664" s="21">
        <v>88</v>
      </c>
      <c r="H664" s="21">
        <v>74</v>
      </c>
      <c r="I664" s="5">
        <v>-10</v>
      </c>
      <c r="J664" s="5"/>
      <c r="L664" s="19">
        <v>89</v>
      </c>
      <c r="M664" s="21">
        <v>88</v>
      </c>
      <c r="N664" s="21">
        <v>68.900000000000006</v>
      </c>
      <c r="O664" s="21">
        <v>120</v>
      </c>
      <c r="P664" s="30">
        <f t="shared" si="15"/>
        <v>18</v>
      </c>
      <c r="Q664" s="21"/>
      <c r="T664" t="s">
        <v>246</v>
      </c>
      <c r="U664" t="s">
        <v>103</v>
      </c>
      <c r="V664" t="s">
        <v>105</v>
      </c>
    </row>
    <row r="665" spans="1:22">
      <c r="A665">
        <v>7</v>
      </c>
      <c r="D665" s="19" t="s">
        <v>247</v>
      </c>
      <c r="E665" s="21" t="s">
        <v>231</v>
      </c>
      <c r="F665" s="21" t="s">
        <v>494</v>
      </c>
      <c r="G665" s="21"/>
      <c r="H665" s="21"/>
      <c r="I665" s="5">
        <v>-18.5</v>
      </c>
      <c r="J665" s="5"/>
      <c r="L665" s="19"/>
      <c r="M665" s="21"/>
      <c r="N665" s="21"/>
      <c r="O665" s="21"/>
      <c r="P665" s="30"/>
      <c r="Q665" s="21"/>
      <c r="T665" t="s">
        <v>100</v>
      </c>
      <c r="U665" t="s">
        <v>194</v>
      </c>
      <c r="V665" t="s">
        <v>135</v>
      </c>
    </row>
    <row r="666" spans="1:22">
      <c r="A666">
        <v>8</v>
      </c>
      <c r="B666">
        <v>7</v>
      </c>
      <c r="C666">
        <v>7</v>
      </c>
      <c r="D666" s="19" t="s">
        <v>106</v>
      </c>
      <c r="E666" s="21" t="s">
        <v>42</v>
      </c>
      <c r="F666" s="21">
        <v>87</v>
      </c>
      <c r="G666" s="21">
        <v>86</v>
      </c>
      <c r="H666" s="21">
        <v>72</v>
      </c>
      <c r="I666" s="5">
        <v>-20.25</v>
      </c>
      <c r="J666" s="5"/>
      <c r="L666" s="19">
        <v>87</v>
      </c>
      <c r="M666" s="21">
        <v>86</v>
      </c>
      <c r="N666" s="21">
        <v>70</v>
      </c>
      <c r="O666" s="21">
        <v>120</v>
      </c>
      <c r="P666" s="30">
        <f t="shared" ref="P666:P670" si="16">ROUND(((M666-N666)*113/O666),1)</f>
        <v>15.1</v>
      </c>
      <c r="Q666" s="21"/>
      <c r="T666" t="s">
        <v>471</v>
      </c>
      <c r="U666" t="s">
        <v>62</v>
      </c>
      <c r="V666" t="s">
        <v>80</v>
      </c>
    </row>
    <row r="667" spans="1:22">
      <c r="A667">
        <v>9</v>
      </c>
      <c r="B667">
        <v>8</v>
      </c>
      <c r="C667">
        <v>8</v>
      </c>
      <c r="D667" s="19" t="s">
        <v>355</v>
      </c>
      <c r="E667" s="21" t="s">
        <v>26</v>
      </c>
      <c r="F667" s="21">
        <v>95</v>
      </c>
      <c r="G667" s="21">
        <v>93</v>
      </c>
      <c r="H667" s="21">
        <v>79</v>
      </c>
      <c r="I667" s="5">
        <v>-21</v>
      </c>
      <c r="J667" s="5"/>
      <c r="L667" s="21">
        <v>95</v>
      </c>
      <c r="M667" s="21">
        <v>93</v>
      </c>
      <c r="N667" s="21">
        <v>69.2</v>
      </c>
      <c r="O667" s="21">
        <v>129</v>
      </c>
      <c r="P667" s="30">
        <f t="shared" si="16"/>
        <v>20.8</v>
      </c>
      <c r="T667" t="s">
        <v>129</v>
      </c>
      <c r="U667" t="s">
        <v>63</v>
      </c>
    </row>
    <row r="668" spans="1:22">
      <c r="A668">
        <v>10</v>
      </c>
      <c r="B668">
        <v>9</v>
      </c>
      <c r="C668">
        <v>9</v>
      </c>
      <c r="D668" s="2" t="s">
        <v>131</v>
      </c>
      <c r="E668" s="21" t="s">
        <v>42</v>
      </c>
      <c r="F668" s="21">
        <v>84</v>
      </c>
      <c r="G668" s="21">
        <v>84</v>
      </c>
      <c r="H668" s="21">
        <v>68</v>
      </c>
      <c r="I668" s="5">
        <v>-8.6</v>
      </c>
      <c r="J668" s="5"/>
      <c r="L668" s="21">
        <v>84</v>
      </c>
      <c r="M668" s="21">
        <v>84</v>
      </c>
      <c r="N668" s="21">
        <v>70</v>
      </c>
      <c r="O668" s="21">
        <v>123</v>
      </c>
      <c r="P668" s="30">
        <f t="shared" si="16"/>
        <v>12.9</v>
      </c>
      <c r="T668" t="s">
        <v>495</v>
      </c>
      <c r="U668" t="s">
        <v>105</v>
      </c>
    </row>
    <row r="669" spans="1:22">
      <c r="A669">
        <v>11</v>
      </c>
      <c r="B669">
        <v>10</v>
      </c>
      <c r="C669">
        <v>10</v>
      </c>
      <c r="D669" s="2" t="s">
        <v>496</v>
      </c>
      <c r="E669" s="21" t="s">
        <v>26</v>
      </c>
      <c r="F669" s="21">
        <v>79</v>
      </c>
      <c r="G669" s="21">
        <v>79</v>
      </c>
      <c r="H669" s="21">
        <v>63</v>
      </c>
      <c r="I669" s="5">
        <v>29</v>
      </c>
      <c r="J669" s="5"/>
      <c r="L669" s="21">
        <v>79</v>
      </c>
      <c r="M669" s="21">
        <v>79</v>
      </c>
      <c r="N669" s="21">
        <v>69.2</v>
      </c>
      <c r="O669" s="21">
        <v>129</v>
      </c>
      <c r="P669" s="30">
        <f t="shared" si="16"/>
        <v>8.6</v>
      </c>
      <c r="T669" t="s">
        <v>257</v>
      </c>
      <c r="U669" t="s">
        <v>133</v>
      </c>
      <c r="V669" t="s">
        <v>74</v>
      </c>
    </row>
    <row r="670" spans="1:22">
      <c r="A670">
        <v>12</v>
      </c>
      <c r="B670">
        <v>11</v>
      </c>
      <c r="C670">
        <v>11</v>
      </c>
      <c r="D670" s="2" t="s">
        <v>136</v>
      </c>
      <c r="E670" s="21" t="s">
        <v>34</v>
      </c>
      <c r="F670" s="21">
        <v>90</v>
      </c>
      <c r="G670" s="21">
        <v>90</v>
      </c>
      <c r="H670" s="21">
        <v>76</v>
      </c>
      <c r="I670" s="5">
        <v>-21</v>
      </c>
      <c r="J670" s="5"/>
      <c r="L670" s="21">
        <v>90</v>
      </c>
      <c r="M670" s="21">
        <v>90</v>
      </c>
      <c r="N670" s="21">
        <v>68.900000000000006</v>
      </c>
      <c r="O670" s="21">
        <v>120</v>
      </c>
      <c r="P670" s="30">
        <f t="shared" si="16"/>
        <v>19.899999999999999</v>
      </c>
      <c r="T670" t="s">
        <v>84</v>
      </c>
      <c r="U670" t="s">
        <v>75</v>
      </c>
      <c r="V670" t="s">
        <v>333</v>
      </c>
    </row>
    <row r="671" spans="1:22">
      <c r="D671" s="2"/>
      <c r="I671" s="5"/>
      <c r="J671" s="5"/>
    </row>
    <row r="672" spans="1:22">
      <c r="I672" s="5"/>
      <c r="J672" s="5"/>
    </row>
    <row r="673" spans="9:10">
      <c r="I673" s="5"/>
      <c r="J673" s="5"/>
    </row>
    <row r="674" spans="9:10">
      <c r="I674" s="5"/>
      <c r="J674" s="5"/>
    </row>
    <row r="675" spans="9:10">
      <c r="I675" s="5"/>
      <c r="J675" s="5"/>
    </row>
    <row r="676" spans="9:10">
      <c r="I676" s="5"/>
      <c r="J676" s="5"/>
    </row>
    <row r="677" spans="9:10">
      <c r="I677" s="5"/>
      <c r="J677" s="5"/>
    </row>
    <row r="678" spans="9:10">
      <c r="I678" s="5"/>
      <c r="J678" s="5"/>
    </row>
    <row r="679" spans="9:10">
      <c r="I679" s="5"/>
      <c r="J679" s="5"/>
    </row>
    <row r="680" spans="9:10">
      <c r="I680" s="5"/>
      <c r="J680" s="5"/>
    </row>
    <row r="681" spans="9:10">
      <c r="I681" s="5"/>
      <c r="J681" s="5"/>
    </row>
    <row r="682" spans="9:10">
      <c r="I682" s="5"/>
      <c r="J682" s="5"/>
    </row>
    <row r="683" spans="9:10">
      <c r="I683" s="5"/>
      <c r="J683" s="5"/>
    </row>
    <row r="684" spans="9:10">
      <c r="I684" s="5"/>
      <c r="J684" s="5"/>
    </row>
    <row r="685" spans="9:10">
      <c r="I685" s="5"/>
      <c r="J685" s="5"/>
    </row>
    <row r="686" spans="9:10">
      <c r="I686" s="5"/>
      <c r="J686" s="5"/>
    </row>
    <row r="687" spans="9:10">
      <c r="I687" s="5"/>
      <c r="J687" s="5"/>
    </row>
    <row r="688" spans="9:10">
      <c r="I688" s="5"/>
      <c r="J688" s="5"/>
    </row>
    <row r="689" spans="9:19">
      <c r="I689" s="5"/>
      <c r="J689" s="5"/>
    </row>
    <row r="690" spans="9:19">
      <c r="I690" s="5"/>
      <c r="J690" s="5"/>
    </row>
    <row r="691" spans="9:19">
      <c r="I691" s="5"/>
      <c r="J691" s="5"/>
      <c r="R691" s="17"/>
      <c r="S691" s="4"/>
    </row>
    <row r="692" spans="9:19">
      <c r="I692" s="5"/>
      <c r="J692" s="5"/>
      <c r="R692" s="17"/>
      <c r="S692" s="4"/>
    </row>
    <row r="693" spans="9:19">
      <c r="I693" s="5"/>
      <c r="J693" s="5"/>
      <c r="R693" s="17"/>
      <c r="S693" s="4"/>
    </row>
    <row r="694" spans="9:19">
      <c r="I694" s="5"/>
      <c r="J694" s="5"/>
      <c r="R694" s="17"/>
      <c r="S694" s="4"/>
    </row>
    <row r="695" spans="9:19">
      <c r="I695" s="5"/>
      <c r="J695" s="5"/>
      <c r="R695" s="17"/>
      <c r="S695" s="4"/>
    </row>
    <row r="696" spans="9:19">
      <c r="I696" s="5"/>
      <c r="J696" s="5"/>
      <c r="R696" s="17"/>
      <c r="S696" s="17"/>
    </row>
    <row r="697" spans="9:19">
      <c r="I697" s="5"/>
      <c r="J697" s="5"/>
      <c r="R697" s="17"/>
      <c r="S697" s="17"/>
    </row>
    <row r="698" spans="9:19">
      <c r="I698" s="5"/>
      <c r="J698" s="5"/>
      <c r="R698" s="17"/>
      <c r="S698" s="17"/>
    </row>
    <row r="699" spans="9:19">
      <c r="I699" s="5"/>
      <c r="J699" s="5"/>
      <c r="R699" s="17"/>
      <c r="S699" s="17"/>
    </row>
    <row r="700" spans="9:19">
      <c r="I700" s="5"/>
      <c r="J700" s="5"/>
      <c r="R700" s="17"/>
      <c r="S700" s="17"/>
    </row>
    <row r="701" spans="9:19">
      <c r="I701" s="5"/>
      <c r="J701" s="5"/>
      <c r="R701" s="17"/>
      <c r="S701" s="17"/>
    </row>
    <row r="702" spans="9:19">
      <c r="I702" s="5"/>
      <c r="J702" s="5"/>
      <c r="R702" s="17"/>
      <c r="S702" s="17"/>
    </row>
    <row r="703" spans="9:19">
      <c r="I703" s="5"/>
      <c r="J703" s="5"/>
      <c r="R703" s="17"/>
      <c r="S703" s="17"/>
    </row>
    <row r="704" spans="9:19">
      <c r="I704" s="5"/>
      <c r="J704" s="5"/>
      <c r="R704" s="17"/>
      <c r="S704" s="17"/>
    </row>
    <row r="705" spans="9:29">
      <c r="I705" s="5"/>
      <c r="J705" s="5"/>
      <c r="R705" s="17"/>
      <c r="S705" s="17"/>
      <c r="T705" s="17">
        <f t="shared" ref="T705:AC705" si="17">SUM(T459:T704)</f>
        <v>0</v>
      </c>
      <c r="U705" s="17">
        <f t="shared" si="17"/>
        <v>0</v>
      </c>
      <c r="V705" s="17">
        <f t="shared" si="17"/>
        <v>0</v>
      </c>
      <c r="W705" s="17">
        <f t="shared" si="17"/>
        <v>0</v>
      </c>
      <c r="X705" s="17">
        <f t="shared" si="17"/>
        <v>0</v>
      </c>
      <c r="Y705" s="17">
        <f t="shared" si="17"/>
        <v>0</v>
      </c>
      <c r="Z705" s="17">
        <f t="shared" si="17"/>
        <v>0</v>
      </c>
      <c r="AA705" s="17">
        <f t="shared" si="17"/>
        <v>0</v>
      </c>
      <c r="AB705" s="17">
        <f t="shared" si="17"/>
        <v>0</v>
      </c>
      <c r="AC705" s="17">
        <f t="shared" si="17"/>
        <v>0</v>
      </c>
    </row>
    <row r="706" spans="9:29">
      <c r="I706" s="5"/>
      <c r="J706" s="5"/>
      <c r="R706" s="17"/>
      <c r="S706" s="17"/>
      <c r="T706" s="4" t="e">
        <f t="shared" ref="T706:AB706" si="18">T705/$B$478</f>
        <v>#DIV/0!</v>
      </c>
      <c r="U706" s="4" t="e">
        <f t="shared" si="18"/>
        <v>#DIV/0!</v>
      </c>
      <c r="V706" s="4" t="e">
        <f t="shared" si="18"/>
        <v>#DIV/0!</v>
      </c>
      <c r="W706" s="4" t="e">
        <f t="shared" si="18"/>
        <v>#DIV/0!</v>
      </c>
      <c r="X706" s="4" t="e">
        <f t="shared" si="18"/>
        <v>#DIV/0!</v>
      </c>
      <c r="Y706" s="4" t="e">
        <f t="shared" si="18"/>
        <v>#DIV/0!</v>
      </c>
      <c r="Z706" s="4" t="e">
        <f t="shared" si="18"/>
        <v>#DIV/0!</v>
      </c>
      <c r="AA706" s="4" t="e">
        <f t="shared" si="18"/>
        <v>#DIV/0!</v>
      </c>
      <c r="AB706" s="4" t="e">
        <f t="shared" si="18"/>
        <v>#DIV/0!</v>
      </c>
      <c r="AC706" s="17"/>
    </row>
    <row r="707" spans="9:29">
      <c r="I707" s="5"/>
      <c r="J707" s="5"/>
      <c r="R707" s="17"/>
      <c r="S707" s="17"/>
      <c r="T707" s="17"/>
      <c r="U707" s="17"/>
    </row>
    <row r="708" spans="9:29">
      <c r="I708" s="5"/>
      <c r="J708" s="5"/>
      <c r="R708" s="17"/>
      <c r="S708" s="17"/>
      <c r="T708" s="17"/>
      <c r="U708" s="17"/>
    </row>
    <row r="709" spans="9:29">
      <c r="I709" s="5"/>
      <c r="J709" s="5"/>
      <c r="R709" s="17"/>
      <c r="S709" s="17"/>
      <c r="T709" s="17"/>
      <c r="U709" s="17"/>
    </row>
    <row r="710" spans="9:29">
      <c r="I710" s="5"/>
      <c r="J710" s="5"/>
      <c r="R710" s="17"/>
      <c r="S710" s="17"/>
      <c r="T710" s="17"/>
      <c r="U710" s="17"/>
    </row>
    <row r="711" spans="9:29">
      <c r="I711" s="5"/>
      <c r="J711" s="5"/>
      <c r="R711" s="17"/>
      <c r="S711" s="17"/>
      <c r="T711" s="17"/>
      <c r="U711" s="17"/>
    </row>
    <row r="712" spans="9:29">
      <c r="I712" s="5"/>
      <c r="J712" s="5"/>
      <c r="R712" s="17"/>
      <c r="S712" s="17"/>
      <c r="T712" s="17"/>
      <c r="U712" s="17"/>
    </row>
    <row r="713" spans="9:29">
      <c r="I713" s="5"/>
      <c r="J713" s="5"/>
      <c r="R713" s="17"/>
      <c r="S713" s="17"/>
      <c r="T713" s="17"/>
      <c r="U713" s="17"/>
    </row>
    <row r="714" spans="9:29">
      <c r="I714" s="5"/>
      <c r="J714" s="5"/>
      <c r="R714" s="17"/>
      <c r="S714" s="17"/>
      <c r="T714" s="17"/>
      <c r="U714" s="17"/>
    </row>
    <row r="715" spans="9:29">
      <c r="I715" s="5"/>
      <c r="J715" s="5"/>
      <c r="R715" s="17"/>
      <c r="S715" s="17"/>
      <c r="T715" s="17"/>
      <c r="U715" s="17"/>
    </row>
    <row r="716" spans="9:29">
      <c r="I716" s="5"/>
      <c r="J716" s="5"/>
      <c r="R716" s="17"/>
      <c r="S716" s="17"/>
      <c r="T716" s="17"/>
      <c r="U716" s="17"/>
    </row>
    <row r="717" spans="9:29">
      <c r="I717" s="5"/>
      <c r="J717" s="5"/>
      <c r="R717" s="17"/>
      <c r="S717" s="17"/>
      <c r="T717" s="17"/>
      <c r="U717" s="17"/>
    </row>
    <row r="718" spans="9:29">
      <c r="I718" s="5"/>
      <c r="J718" s="5"/>
      <c r="R718" s="17"/>
      <c r="S718" s="17"/>
      <c r="T718" s="17"/>
      <c r="U718" s="17"/>
    </row>
    <row r="719" spans="9:29">
      <c r="I719" s="5"/>
      <c r="J719" s="5"/>
      <c r="R719" s="17"/>
      <c r="S719" s="17"/>
      <c r="T719" s="17"/>
      <c r="U719" s="17"/>
    </row>
    <row r="720" spans="9:29">
      <c r="I720" s="5"/>
      <c r="J720" s="5"/>
      <c r="R720" s="17"/>
      <c r="S720" s="17"/>
      <c r="T720" s="17"/>
      <c r="U720" s="17"/>
    </row>
    <row r="721" spans="1:21">
      <c r="I721" s="5"/>
      <c r="J721" s="5"/>
      <c r="R721" s="17"/>
      <c r="S721" s="17"/>
      <c r="T721" s="17"/>
      <c r="U721" s="17"/>
    </row>
    <row r="722" spans="1:21">
      <c r="I722" s="5"/>
      <c r="J722" s="5"/>
      <c r="R722" s="17"/>
      <c r="S722" s="17"/>
      <c r="T722" s="17"/>
      <c r="U722" s="17"/>
    </row>
    <row r="723" spans="1:21">
      <c r="I723" s="5"/>
      <c r="J723" s="5"/>
      <c r="R723" s="17"/>
      <c r="S723" s="17"/>
      <c r="T723" s="17"/>
      <c r="U723" s="17"/>
    </row>
    <row r="724" spans="1:21">
      <c r="I724" s="5"/>
      <c r="J724" s="5"/>
      <c r="R724" s="17"/>
      <c r="S724" s="17"/>
      <c r="T724" s="17"/>
      <c r="U724" s="17"/>
    </row>
    <row r="725" spans="1:21">
      <c r="I725" s="5"/>
      <c r="J725" s="5"/>
      <c r="R725" s="17"/>
      <c r="S725" s="17"/>
      <c r="T725" s="17"/>
      <c r="U725" s="17"/>
    </row>
    <row r="726" spans="1:21">
      <c r="I726" s="5"/>
      <c r="J726" s="5"/>
      <c r="R726" s="17"/>
      <c r="S726" s="17"/>
      <c r="T726" s="17"/>
      <c r="U726" s="17"/>
    </row>
    <row r="727" spans="1:21">
      <c r="I727" s="5"/>
      <c r="J727" s="5"/>
      <c r="R727" s="17"/>
      <c r="S727" s="17"/>
      <c r="T727" s="17"/>
      <c r="U727" s="17"/>
    </row>
    <row r="728" spans="1:21">
      <c r="I728" s="5"/>
      <c r="J728" s="5"/>
      <c r="R728" s="17"/>
      <c r="S728" s="17"/>
      <c r="T728" s="17"/>
      <c r="U728" s="17"/>
    </row>
    <row r="729" spans="1:21">
      <c r="I729" s="5"/>
      <c r="J729" s="5"/>
      <c r="R729" s="17"/>
      <c r="S729" s="17"/>
      <c r="T729" s="17"/>
      <c r="U729" s="17"/>
    </row>
    <row r="730" spans="1:21">
      <c r="A730">
        <f>COUNT(A639:A729)</f>
        <v>12</v>
      </c>
      <c r="B730">
        <f>COUNT(B639:B729)</f>
        <v>11</v>
      </c>
      <c r="C730">
        <f>COUNT(C639:C729)</f>
        <v>11</v>
      </c>
      <c r="F730">
        <f>AVERAGE(F639:F729)</f>
        <v>89.818181818181813</v>
      </c>
      <c r="G730">
        <f>AVERAGE(G639:G729)</f>
        <v>89.36363636363636</v>
      </c>
      <c r="H730">
        <f>AVERAGE(H639:H729)</f>
        <v>74.545454545454547</v>
      </c>
      <c r="I730" s="5">
        <f>SUM(I636:I729)</f>
        <v>-160.35</v>
      </c>
      <c r="J730" s="4">
        <f>SUM(J636:J729)</f>
        <v>0</v>
      </c>
      <c r="P730" s="4">
        <f>SUM(Q639:Q648)</f>
        <v>139</v>
      </c>
      <c r="Q730" s="4">
        <f>(P730*0.096)-0.05</f>
        <v>13.293999999999999</v>
      </c>
      <c r="R730" s="17"/>
      <c r="S730">
        <f>SUM(S636:S729)</f>
        <v>0</v>
      </c>
      <c r="T730" s="17"/>
      <c r="U730" s="17"/>
    </row>
    <row r="731" spans="1:21" ht="18">
      <c r="A731" s="3" t="s">
        <v>497</v>
      </c>
      <c r="C731" s="11" t="s">
        <v>498</v>
      </c>
      <c r="D731">
        <v>3484555</v>
      </c>
      <c r="L731" s="20"/>
      <c r="M731" s="21"/>
      <c r="N731" s="21"/>
      <c r="O731" s="21"/>
      <c r="P731" s="21"/>
      <c r="Q731" s="21"/>
      <c r="R731" s="17"/>
      <c r="S731" s="17"/>
      <c r="T731" s="17"/>
      <c r="U731" s="17"/>
    </row>
    <row r="732" spans="1:21">
      <c r="A732" t="s">
        <v>2</v>
      </c>
      <c r="D732" s="4">
        <v>219.1</v>
      </c>
      <c r="E732" t="s">
        <v>3</v>
      </c>
      <c r="F732" s="4">
        <f>TRUNC(D732*0.096,1)</f>
        <v>21</v>
      </c>
      <c r="H732" s="4">
        <f>P830</f>
        <v>220.9</v>
      </c>
      <c r="L732" s="20"/>
      <c r="M732" s="21"/>
      <c r="N732" s="21"/>
      <c r="O732" s="21"/>
      <c r="P732" s="21"/>
      <c r="Q732" s="21"/>
      <c r="R732" s="17"/>
      <c r="S732" s="17"/>
      <c r="T732" s="17"/>
      <c r="U732" s="17"/>
    </row>
    <row r="733" spans="1:21">
      <c r="A733" t="s">
        <v>4</v>
      </c>
      <c r="D733" s="4">
        <v>220.9</v>
      </c>
      <c r="E733" t="s">
        <v>5</v>
      </c>
      <c r="F733" s="4">
        <f>TRUNC(D733*0.096,1)</f>
        <v>21.2</v>
      </c>
      <c r="L733" s="20"/>
      <c r="M733" s="21"/>
      <c r="N733" s="21"/>
      <c r="O733" s="21"/>
      <c r="P733" s="21"/>
      <c r="Q733" s="21"/>
      <c r="R733" s="17"/>
      <c r="S733" s="17"/>
      <c r="T733" s="17"/>
      <c r="U733" s="17"/>
    </row>
    <row r="734" spans="1:21">
      <c r="A734" s="1" t="s">
        <v>6</v>
      </c>
      <c r="B734" s="1" t="s">
        <v>7</v>
      </c>
      <c r="C734" s="1" t="s">
        <v>8</v>
      </c>
      <c r="D734" s="1" t="s">
        <v>9</v>
      </c>
      <c r="E734" s="1" t="s">
        <v>10</v>
      </c>
      <c r="F734" s="1" t="s">
        <v>11</v>
      </c>
      <c r="G734" s="1" t="s">
        <v>12</v>
      </c>
      <c r="H734" s="1" t="s">
        <v>8</v>
      </c>
      <c r="I734" s="1" t="s">
        <v>13</v>
      </c>
      <c r="J734" s="1" t="s">
        <v>14</v>
      </c>
      <c r="K734" s="13" t="s">
        <v>15</v>
      </c>
      <c r="L734" s="13" t="s">
        <v>11</v>
      </c>
      <c r="M734" s="1" t="s">
        <v>12</v>
      </c>
      <c r="N734" s="1" t="s">
        <v>16</v>
      </c>
      <c r="O734" s="1" t="s">
        <v>17</v>
      </c>
      <c r="P734" s="1" t="s">
        <v>18</v>
      </c>
      <c r="Q734" s="1" t="s">
        <v>19</v>
      </c>
      <c r="R734" s="52" t="s">
        <v>20</v>
      </c>
      <c r="S734" s="17" t="s">
        <v>21</v>
      </c>
      <c r="T734" s="17"/>
      <c r="U734" s="17"/>
    </row>
    <row r="735" spans="1:21">
      <c r="L735" s="20"/>
      <c r="M735" s="21"/>
      <c r="N735" s="21"/>
      <c r="O735" s="21"/>
      <c r="P735" s="21"/>
      <c r="Q735" s="21"/>
      <c r="R735" s="17"/>
      <c r="S735" s="17"/>
      <c r="T735" s="17"/>
      <c r="U735" s="17"/>
    </row>
    <row r="736" spans="1:21">
      <c r="D736" s="2"/>
      <c r="E736" t="s">
        <v>22</v>
      </c>
      <c r="I736" s="5">
        <v>0</v>
      </c>
      <c r="J736" s="5"/>
      <c r="K736" s="13"/>
      <c r="L736" s="20"/>
      <c r="M736" s="21"/>
      <c r="N736" s="21"/>
      <c r="O736" s="21"/>
      <c r="P736" s="21"/>
      <c r="Q736" s="21"/>
      <c r="R736" s="17"/>
      <c r="S736" s="17"/>
      <c r="T736" s="17"/>
      <c r="U736" s="17"/>
    </row>
    <row r="737" spans="4:21">
      <c r="E737" t="s">
        <v>23</v>
      </c>
      <c r="I737" s="5">
        <v>0</v>
      </c>
      <c r="J737" s="5"/>
      <c r="L737" s="20"/>
      <c r="M737" s="21"/>
      <c r="N737" s="21"/>
      <c r="O737" s="21"/>
      <c r="P737" s="21"/>
      <c r="Q737" s="21"/>
      <c r="R737" s="17"/>
      <c r="S737" s="17"/>
      <c r="T737" s="17"/>
      <c r="U737" s="17"/>
    </row>
    <row r="738" spans="4:21">
      <c r="D738" s="2"/>
      <c r="E738" t="s">
        <v>24</v>
      </c>
      <c r="I738" s="5">
        <v>0</v>
      </c>
      <c r="J738" s="5"/>
      <c r="L738" s="20"/>
      <c r="M738" s="21"/>
      <c r="N738" s="21"/>
      <c r="O738" s="21"/>
      <c r="P738" s="21"/>
      <c r="Q738" s="21"/>
      <c r="R738" s="17"/>
      <c r="S738" s="17"/>
      <c r="T738" s="17"/>
      <c r="U738" s="17"/>
    </row>
    <row r="739" spans="4:21">
      <c r="D739" s="19" t="s">
        <v>499</v>
      </c>
      <c r="E739" s="21" t="s">
        <v>30</v>
      </c>
      <c r="F739" s="21"/>
      <c r="G739" s="21"/>
      <c r="H739" s="21"/>
      <c r="I739" s="5"/>
      <c r="J739" s="5"/>
      <c r="L739" s="21">
        <v>96</v>
      </c>
      <c r="M739" s="21">
        <v>96</v>
      </c>
      <c r="N739" s="4">
        <v>71.5</v>
      </c>
      <c r="O739" s="17">
        <v>130</v>
      </c>
      <c r="P739" s="30">
        <f t="shared" ref="P739:P765" si="19">ROUND(((M739-N739)*113/O739),1)</f>
        <v>21.3</v>
      </c>
      <c r="Q739" s="4">
        <v>16.5</v>
      </c>
      <c r="R739" s="17"/>
      <c r="S739" s="17"/>
    </row>
    <row r="740" spans="4:21">
      <c r="D740" s="19" t="s">
        <v>500</v>
      </c>
      <c r="E740" s="21" t="s">
        <v>36</v>
      </c>
      <c r="F740" s="21"/>
      <c r="G740" s="21"/>
      <c r="H740" s="21"/>
      <c r="I740" s="5"/>
      <c r="J740" s="5"/>
      <c r="L740" s="21">
        <v>106</v>
      </c>
      <c r="M740" s="21">
        <v>96</v>
      </c>
      <c r="N740" s="4">
        <v>69</v>
      </c>
      <c r="O740" s="17">
        <v>123</v>
      </c>
      <c r="P740" s="30">
        <f t="shared" si="19"/>
        <v>24.8</v>
      </c>
      <c r="Q740" s="4">
        <v>18</v>
      </c>
      <c r="R740" s="17"/>
      <c r="S740" s="17"/>
    </row>
    <row r="741" spans="4:21">
      <c r="D741" s="19" t="s">
        <v>501</v>
      </c>
      <c r="E741" s="21" t="s">
        <v>502</v>
      </c>
      <c r="F741" s="21"/>
      <c r="G741" s="21"/>
      <c r="H741" s="21"/>
      <c r="I741" s="5"/>
      <c r="J741" s="5"/>
      <c r="L741" s="21">
        <v>99</v>
      </c>
      <c r="M741" s="21">
        <v>97</v>
      </c>
      <c r="N741" s="4">
        <v>71.099999999999994</v>
      </c>
      <c r="O741" s="17">
        <v>127</v>
      </c>
      <c r="P741" s="30">
        <f t="shared" si="19"/>
        <v>23</v>
      </c>
      <c r="Q741" s="4">
        <v>19</v>
      </c>
      <c r="R741" s="17"/>
      <c r="S741" s="17"/>
    </row>
    <row r="742" spans="4:21">
      <c r="D742" s="19" t="s">
        <v>503</v>
      </c>
      <c r="E742" s="21" t="s">
        <v>321</v>
      </c>
      <c r="F742" s="21"/>
      <c r="G742" s="21"/>
      <c r="H742" s="21"/>
      <c r="I742" s="5"/>
      <c r="J742" s="5"/>
      <c r="L742" s="21">
        <v>113</v>
      </c>
      <c r="M742" s="21">
        <v>106</v>
      </c>
      <c r="N742" s="4">
        <v>69</v>
      </c>
      <c r="O742" s="17">
        <v>126</v>
      </c>
      <c r="P742" s="30">
        <f t="shared" si="19"/>
        <v>33.200000000000003</v>
      </c>
      <c r="Q742" s="4">
        <v>21.8</v>
      </c>
      <c r="R742" s="17"/>
      <c r="S742" s="17"/>
    </row>
    <row r="743" spans="4:21">
      <c r="D743" s="19" t="s">
        <v>504</v>
      </c>
      <c r="E743" s="21" t="s">
        <v>505</v>
      </c>
      <c r="F743" s="21"/>
      <c r="G743" s="21"/>
      <c r="H743" s="21"/>
      <c r="I743" s="5"/>
      <c r="J743" s="5"/>
      <c r="L743" s="21">
        <v>97</v>
      </c>
      <c r="M743" s="21">
        <v>95</v>
      </c>
      <c r="N743" s="4">
        <v>69</v>
      </c>
      <c r="O743" s="17">
        <v>123</v>
      </c>
      <c r="P743" s="30">
        <f t="shared" si="19"/>
        <v>23.9</v>
      </c>
      <c r="Q743" s="4">
        <v>22.8</v>
      </c>
      <c r="R743" s="17"/>
      <c r="S743" s="17"/>
    </row>
    <row r="744" spans="4:21">
      <c r="D744" s="19" t="s">
        <v>506</v>
      </c>
      <c r="E744" s="21" t="s">
        <v>507</v>
      </c>
      <c r="F744" s="21"/>
      <c r="G744" s="21"/>
      <c r="H744" s="21"/>
      <c r="I744" s="5"/>
      <c r="J744" s="5"/>
      <c r="L744" s="21">
        <v>105</v>
      </c>
      <c r="M744" s="21">
        <v>99</v>
      </c>
      <c r="N744" s="4">
        <v>69.5</v>
      </c>
      <c r="O744" s="17">
        <v>123</v>
      </c>
      <c r="P744" s="30">
        <f t="shared" si="19"/>
        <v>27.1</v>
      </c>
      <c r="Q744" s="4">
        <v>23.6</v>
      </c>
      <c r="R744" s="17"/>
      <c r="S744" s="17"/>
    </row>
    <row r="745" spans="4:21">
      <c r="D745" s="19" t="s">
        <v>508</v>
      </c>
      <c r="E745" s="21" t="s">
        <v>292</v>
      </c>
      <c r="F745" s="21"/>
      <c r="G745" s="21"/>
      <c r="H745" s="21"/>
      <c r="I745" s="5"/>
      <c r="J745" s="5"/>
      <c r="L745" s="21">
        <v>93</v>
      </c>
      <c r="M745" s="21">
        <v>93</v>
      </c>
      <c r="N745" s="4">
        <v>71.099999999999994</v>
      </c>
      <c r="O745" s="17">
        <v>126</v>
      </c>
      <c r="P745" s="30">
        <f t="shared" si="19"/>
        <v>19.600000000000001</v>
      </c>
      <c r="Q745" s="4">
        <v>24.6</v>
      </c>
      <c r="R745" s="17"/>
      <c r="S745" s="17"/>
    </row>
    <row r="746" spans="4:21">
      <c r="D746" s="19" t="s">
        <v>509</v>
      </c>
      <c r="E746" s="21" t="s">
        <v>34</v>
      </c>
      <c r="F746" s="21"/>
      <c r="G746" s="21"/>
      <c r="H746" s="21"/>
      <c r="I746" s="5"/>
      <c r="J746" s="5"/>
      <c r="L746" s="21">
        <v>94</v>
      </c>
      <c r="M746" s="21">
        <v>92</v>
      </c>
      <c r="N746" s="4">
        <v>68.900000000000006</v>
      </c>
      <c r="O746" s="17">
        <v>120</v>
      </c>
      <c r="P746" s="30">
        <f t="shared" si="19"/>
        <v>21.8</v>
      </c>
      <c r="Q746" s="4">
        <v>24.8</v>
      </c>
      <c r="R746" s="17"/>
      <c r="S746" s="17"/>
    </row>
    <row r="747" spans="4:21">
      <c r="D747" s="19" t="s">
        <v>510</v>
      </c>
      <c r="E747" s="21" t="s">
        <v>30</v>
      </c>
      <c r="F747" s="21"/>
      <c r="G747" s="21"/>
      <c r="H747" s="21"/>
      <c r="I747" s="5"/>
      <c r="J747" s="5"/>
      <c r="L747" s="21">
        <v>96</v>
      </c>
      <c r="M747" s="21">
        <v>96</v>
      </c>
      <c r="N747" s="4">
        <v>70.2</v>
      </c>
      <c r="O747" s="17">
        <v>128</v>
      </c>
      <c r="P747" s="30">
        <f t="shared" si="19"/>
        <v>22.8</v>
      </c>
      <c r="Q747" s="4">
        <v>24.9</v>
      </c>
      <c r="R747" s="17"/>
      <c r="S747" s="17"/>
    </row>
    <row r="748" spans="4:21">
      <c r="D748" s="19" t="s">
        <v>511</v>
      </c>
      <c r="E748" s="21" t="s">
        <v>34</v>
      </c>
      <c r="F748" s="21"/>
      <c r="G748" s="21"/>
      <c r="H748" s="21"/>
      <c r="I748" s="5"/>
      <c r="J748" s="5"/>
      <c r="L748" s="21">
        <v>88</v>
      </c>
      <c r="M748" s="21">
        <v>88</v>
      </c>
      <c r="N748" s="4">
        <v>68.900000000000006</v>
      </c>
      <c r="O748" s="17">
        <v>120</v>
      </c>
      <c r="P748" s="30">
        <f t="shared" si="19"/>
        <v>18</v>
      </c>
      <c r="Q748" s="4">
        <v>24.9</v>
      </c>
      <c r="R748" s="17"/>
      <c r="S748" s="17"/>
    </row>
    <row r="749" spans="4:21">
      <c r="D749" s="19" t="s">
        <v>512</v>
      </c>
      <c r="E749" s="21" t="s">
        <v>292</v>
      </c>
      <c r="F749" s="21"/>
      <c r="G749" s="21"/>
      <c r="H749" s="21"/>
      <c r="I749" s="5"/>
      <c r="J749" s="5"/>
      <c r="L749" s="21">
        <v>108</v>
      </c>
      <c r="M749" s="21">
        <v>107</v>
      </c>
      <c r="N749" s="4">
        <v>71.099999999999994</v>
      </c>
      <c r="O749" s="17">
        <v>126</v>
      </c>
      <c r="P749" s="30">
        <f t="shared" si="19"/>
        <v>32.200000000000003</v>
      </c>
      <c r="Q749" s="4">
        <v>26.1</v>
      </c>
      <c r="R749" s="17"/>
      <c r="S749" s="17"/>
    </row>
    <row r="750" spans="4:21">
      <c r="D750" s="19" t="s">
        <v>513</v>
      </c>
      <c r="E750" s="21" t="s">
        <v>292</v>
      </c>
      <c r="F750" s="21"/>
      <c r="G750" s="21"/>
      <c r="H750" s="21"/>
      <c r="I750" s="5"/>
      <c r="J750" s="5"/>
      <c r="L750" s="21">
        <v>103</v>
      </c>
      <c r="M750" s="21">
        <v>101</v>
      </c>
      <c r="N750" s="4">
        <v>71.2</v>
      </c>
      <c r="O750" s="17">
        <v>126</v>
      </c>
      <c r="P750" s="30">
        <f t="shared" si="19"/>
        <v>26.7</v>
      </c>
      <c r="Q750" s="4">
        <v>26.7</v>
      </c>
      <c r="R750" s="17"/>
      <c r="S750" s="17"/>
    </row>
    <row r="751" spans="4:21">
      <c r="D751" s="19" t="s">
        <v>514</v>
      </c>
      <c r="E751" s="21" t="s">
        <v>282</v>
      </c>
      <c r="F751" s="21"/>
      <c r="G751" s="21"/>
      <c r="H751" s="21"/>
      <c r="I751" s="5"/>
      <c r="J751" s="5"/>
      <c r="L751" s="21">
        <v>103</v>
      </c>
      <c r="M751" s="21">
        <v>102</v>
      </c>
      <c r="N751" s="4">
        <v>70.900000000000006</v>
      </c>
      <c r="O751" s="17">
        <v>124</v>
      </c>
      <c r="P751" s="30">
        <f t="shared" si="19"/>
        <v>28.3</v>
      </c>
      <c r="Q751" s="4">
        <v>27</v>
      </c>
      <c r="R751" s="17"/>
      <c r="S751" s="17"/>
    </row>
    <row r="752" spans="4:21">
      <c r="D752" s="19" t="s">
        <v>226</v>
      </c>
      <c r="E752" s="21" t="s">
        <v>225</v>
      </c>
      <c r="F752" s="21"/>
      <c r="G752" s="21"/>
      <c r="H752" s="21"/>
      <c r="I752" s="5"/>
      <c r="J752" s="5"/>
      <c r="L752" s="21">
        <v>91</v>
      </c>
      <c r="M752" s="21">
        <v>90</v>
      </c>
      <c r="N752" s="4">
        <v>69</v>
      </c>
      <c r="O752" s="17">
        <v>125</v>
      </c>
      <c r="P752" s="30">
        <f t="shared" si="19"/>
        <v>19</v>
      </c>
      <c r="Q752" s="4">
        <v>28.3</v>
      </c>
      <c r="R752" s="17"/>
      <c r="S752" s="17"/>
    </row>
    <row r="753" spans="1:22">
      <c r="D753" s="19" t="s">
        <v>39</v>
      </c>
      <c r="E753" s="21" t="s">
        <v>30</v>
      </c>
      <c r="F753" s="21"/>
      <c r="G753" s="21"/>
      <c r="H753" s="21"/>
      <c r="I753" s="5"/>
      <c r="J753" s="5"/>
      <c r="K753" s="26"/>
      <c r="L753" s="21">
        <v>113</v>
      </c>
      <c r="M753" s="21">
        <v>110</v>
      </c>
      <c r="N753" s="4">
        <v>70.2</v>
      </c>
      <c r="O753" s="17">
        <v>128</v>
      </c>
      <c r="P753" s="30">
        <f t="shared" si="19"/>
        <v>35.1</v>
      </c>
      <c r="Q753" s="4">
        <v>28.3</v>
      </c>
      <c r="R753" s="17"/>
      <c r="S753" s="17"/>
    </row>
    <row r="754" spans="1:22">
      <c r="D754" s="19" t="s">
        <v>423</v>
      </c>
      <c r="E754" s="21" t="s">
        <v>225</v>
      </c>
      <c r="F754" s="21"/>
      <c r="G754" s="21"/>
      <c r="H754" s="21"/>
      <c r="I754" s="5"/>
      <c r="J754" s="5"/>
      <c r="L754" s="21">
        <v>109</v>
      </c>
      <c r="M754" s="21">
        <v>105</v>
      </c>
      <c r="N754" s="4">
        <v>71.599999999999994</v>
      </c>
      <c r="O754" s="17">
        <v>130</v>
      </c>
      <c r="P754" s="30">
        <f t="shared" si="19"/>
        <v>29</v>
      </c>
      <c r="Q754" s="4">
        <v>29</v>
      </c>
      <c r="R754" s="17"/>
      <c r="S754" s="17"/>
    </row>
    <row r="755" spans="1:22">
      <c r="D755" s="19" t="s">
        <v>228</v>
      </c>
      <c r="E755" s="21" t="s">
        <v>28</v>
      </c>
      <c r="F755" s="21"/>
      <c r="G755" s="21"/>
      <c r="H755" s="21"/>
      <c r="I755" s="5"/>
      <c r="J755" s="5"/>
      <c r="L755" s="21">
        <v>105</v>
      </c>
      <c r="M755" s="21">
        <v>105</v>
      </c>
      <c r="N755" s="4">
        <v>69.3</v>
      </c>
      <c r="O755" s="17">
        <v>123</v>
      </c>
      <c r="P755" s="30">
        <f t="shared" si="19"/>
        <v>32.799999999999997</v>
      </c>
      <c r="Q755" s="4">
        <v>29.9</v>
      </c>
      <c r="R755" s="17"/>
      <c r="S755" s="17"/>
    </row>
    <row r="756" spans="1:22">
      <c r="D756" s="19" t="s">
        <v>293</v>
      </c>
      <c r="E756" s="21" t="s">
        <v>225</v>
      </c>
      <c r="F756" s="21"/>
      <c r="G756" s="21"/>
      <c r="H756" s="21"/>
      <c r="I756" s="5"/>
      <c r="J756" s="5"/>
      <c r="L756" s="21">
        <v>107</v>
      </c>
      <c r="M756" s="21">
        <v>106</v>
      </c>
      <c r="N756" s="4">
        <v>71.599999999999994</v>
      </c>
      <c r="O756" s="17">
        <v>130</v>
      </c>
      <c r="P756" s="30">
        <f t="shared" si="19"/>
        <v>29.9</v>
      </c>
      <c r="Q756" s="4">
        <v>32.200000000000003</v>
      </c>
      <c r="R756" s="17"/>
      <c r="S756" s="17"/>
    </row>
    <row r="757" spans="1:22">
      <c r="D757" s="19" t="s">
        <v>306</v>
      </c>
      <c r="E757" s="21" t="s">
        <v>47</v>
      </c>
      <c r="F757" s="21"/>
      <c r="G757" s="21"/>
      <c r="H757" s="21"/>
      <c r="I757" s="5"/>
      <c r="J757" s="5"/>
      <c r="L757" s="21">
        <v>104</v>
      </c>
      <c r="M757" s="21">
        <v>103</v>
      </c>
      <c r="N757" s="4">
        <v>69.7</v>
      </c>
      <c r="O757" s="17">
        <v>133</v>
      </c>
      <c r="P757" s="30">
        <f t="shared" si="19"/>
        <v>28.3</v>
      </c>
      <c r="Q757" s="4">
        <v>32.799999999999997</v>
      </c>
      <c r="R757" s="17"/>
      <c r="S757" s="17"/>
    </row>
    <row r="758" spans="1:22">
      <c r="D758" s="19" t="s">
        <v>46</v>
      </c>
      <c r="E758" s="21" t="s">
        <v>47</v>
      </c>
      <c r="F758" s="21"/>
      <c r="G758" s="21"/>
      <c r="H758" s="21"/>
      <c r="I758" s="5"/>
      <c r="J758" s="5"/>
      <c r="L758" s="21">
        <v>99</v>
      </c>
      <c r="M758" s="21">
        <v>99</v>
      </c>
      <c r="N758" s="4">
        <v>69.7</v>
      </c>
      <c r="O758" s="17">
        <v>133</v>
      </c>
      <c r="P758" s="30">
        <f t="shared" si="19"/>
        <v>24.9</v>
      </c>
      <c r="Q758" s="4">
        <v>35.1</v>
      </c>
      <c r="R758" s="17"/>
      <c r="S758" s="17"/>
    </row>
    <row r="759" spans="1:22">
      <c r="A759">
        <v>1</v>
      </c>
      <c r="B759">
        <v>1</v>
      </c>
      <c r="C759">
        <v>1</v>
      </c>
      <c r="D759" s="19" t="s">
        <v>106</v>
      </c>
      <c r="E759" s="21" t="s">
        <v>42</v>
      </c>
      <c r="F759" s="21">
        <v>98</v>
      </c>
      <c r="G759" s="21">
        <v>97</v>
      </c>
      <c r="H759" s="21">
        <v>75</v>
      </c>
      <c r="I759" s="5">
        <v>-22.4</v>
      </c>
      <c r="J759" s="5"/>
      <c r="L759" s="21">
        <v>98</v>
      </c>
      <c r="M759" s="21">
        <v>97</v>
      </c>
      <c r="N759" s="4">
        <v>70</v>
      </c>
      <c r="O759" s="17">
        <v>123</v>
      </c>
      <c r="P759" s="30">
        <f t="shared" si="19"/>
        <v>24.8</v>
      </c>
      <c r="Q759" s="4"/>
      <c r="R759" s="17"/>
      <c r="S759" s="17"/>
      <c r="T759" t="s">
        <v>103</v>
      </c>
      <c r="U759" t="s">
        <v>75</v>
      </c>
      <c r="V759" t="s">
        <v>90</v>
      </c>
    </row>
    <row r="760" spans="1:22">
      <c r="A760">
        <v>2</v>
      </c>
      <c r="B760">
        <v>2</v>
      </c>
      <c r="C760">
        <v>2</v>
      </c>
      <c r="D760" s="19" t="s">
        <v>111</v>
      </c>
      <c r="E760" s="21" t="s">
        <v>34</v>
      </c>
      <c r="F760" s="21">
        <v>97</v>
      </c>
      <c r="G760" s="21">
        <v>95</v>
      </c>
      <c r="H760" s="21">
        <v>74</v>
      </c>
      <c r="I760" s="5">
        <v>-21</v>
      </c>
      <c r="J760" s="5"/>
      <c r="L760" s="21">
        <v>97</v>
      </c>
      <c r="M760" s="21">
        <v>95</v>
      </c>
      <c r="N760" s="4">
        <v>68.900000000000006</v>
      </c>
      <c r="O760" s="17">
        <v>120</v>
      </c>
      <c r="P760" s="30">
        <f t="shared" si="19"/>
        <v>24.6</v>
      </c>
      <c r="Q760" s="4"/>
      <c r="R760" s="17"/>
      <c r="S760" s="17"/>
      <c r="T760" t="s">
        <v>100</v>
      </c>
      <c r="U760" t="s">
        <v>249</v>
      </c>
      <c r="V760" t="s">
        <v>92</v>
      </c>
    </row>
    <row r="761" spans="1:22">
      <c r="A761">
        <v>3</v>
      </c>
      <c r="B761">
        <v>3</v>
      </c>
      <c r="C761">
        <v>3</v>
      </c>
      <c r="D761" s="19" t="s">
        <v>128</v>
      </c>
      <c r="E761" s="21" t="s">
        <v>26</v>
      </c>
      <c r="F761" s="21">
        <v>105</v>
      </c>
      <c r="G761" s="21">
        <v>100</v>
      </c>
      <c r="H761" s="21">
        <v>81</v>
      </c>
      <c r="I761" s="5">
        <v>-23</v>
      </c>
      <c r="J761" s="5"/>
      <c r="L761" s="21">
        <v>105</v>
      </c>
      <c r="M761" s="21">
        <v>100</v>
      </c>
      <c r="N761" s="4">
        <v>69.2</v>
      </c>
      <c r="O761" s="17">
        <v>129</v>
      </c>
      <c r="P761" s="30">
        <f t="shared" si="19"/>
        <v>27</v>
      </c>
      <c r="Q761" s="4"/>
      <c r="R761" s="21"/>
      <c r="S761" s="4"/>
      <c r="T761" s="17" t="s">
        <v>71</v>
      </c>
      <c r="U761" s="17" t="s">
        <v>66</v>
      </c>
    </row>
    <row r="762" spans="1:22">
      <c r="A762">
        <v>4</v>
      </c>
      <c r="B762">
        <v>4</v>
      </c>
      <c r="C762">
        <v>4</v>
      </c>
      <c r="D762" s="19" t="s">
        <v>377</v>
      </c>
      <c r="E762" s="21" t="s">
        <v>34</v>
      </c>
      <c r="F762" s="21">
        <v>95</v>
      </c>
      <c r="G762" s="21">
        <v>94</v>
      </c>
      <c r="H762" s="21">
        <v>72</v>
      </c>
      <c r="I762" s="5">
        <v>11.75</v>
      </c>
      <c r="J762" s="5"/>
      <c r="K762" s="26"/>
      <c r="L762" s="21">
        <v>95</v>
      </c>
      <c r="M762" s="21">
        <v>94</v>
      </c>
      <c r="N762" s="4">
        <v>68.900000000000006</v>
      </c>
      <c r="O762" s="17">
        <v>120</v>
      </c>
      <c r="P762" s="30">
        <f t="shared" si="19"/>
        <v>23.6</v>
      </c>
      <c r="Q762" s="4"/>
      <c r="R762" s="21"/>
      <c r="S762" s="4"/>
      <c r="T762" s="17" t="s">
        <v>124</v>
      </c>
      <c r="U762" s="17" t="s">
        <v>101</v>
      </c>
    </row>
    <row r="763" spans="1:22">
      <c r="A763">
        <v>5</v>
      </c>
      <c r="B763">
        <v>5</v>
      </c>
      <c r="C763">
        <v>5</v>
      </c>
      <c r="D763" s="19" t="s">
        <v>143</v>
      </c>
      <c r="E763" s="21" t="s">
        <v>47</v>
      </c>
      <c r="F763" s="21">
        <v>100</v>
      </c>
      <c r="G763" s="21">
        <v>99</v>
      </c>
      <c r="H763" s="21">
        <v>75</v>
      </c>
      <c r="I763" s="5">
        <v>13.7</v>
      </c>
      <c r="J763" s="5"/>
      <c r="L763" s="21">
        <v>100</v>
      </c>
      <c r="M763" s="21">
        <v>99</v>
      </c>
      <c r="N763" s="4">
        <v>69.7</v>
      </c>
      <c r="O763" s="17">
        <v>133</v>
      </c>
      <c r="P763" s="30">
        <f t="shared" si="19"/>
        <v>24.9</v>
      </c>
      <c r="Q763" s="4"/>
      <c r="R763" s="31"/>
      <c r="S763" s="4"/>
      <c r="T763" s="17" t="s">
        <v>94</v>
      </c>
      <c r="U763" s="17" t="s">
        <v>68</v>
      </c>
    </row>
    <row r="764" spans="1:22">
      <c r="A764">
        <v>6</v>
      </c>
      <c r="B764">
        <v>6</v>
      </c>
      <c r="C764">
        <v>6</v>
      </c>
      <c r="D764" s="19" t="s">
        <v>149</v>
      </c>
      <c r="E764" s="21" t="s">
        <v>42</v>
      </c>
      <c r="F764" s="21">
        <v>89</v>
      </c>
      <c r="G764" s="21">
        <v>88</v>
      </c>
      <c r="H764" s="21">
        <v>66</v>
      </c>
      <c r="I764" s="5">
        <v>79.8</v>
      </c>
      <c r="J764" s="5"/>
      <c r="K764" s="12" t="s">
        <v>65</v>
      </c>
      <c r="L764" s="21">
        <v>89</v>
      </c>
      <c r="M764" s="21">
        <v>88</v>
      </c>
      <c r="N764" s="4">
        <v>70</v>
      </c>
      <c r="O764" s="17">
        <v>123</v>
      </c>
      <c r="P764" s="30">
        <f t="shared" si="19"/>
        <v>16.5</v>
      </c>
      <c r="Q764" s="4"/>
      <c r="R764" s="31"/>
      <c r="S764" s="4"/>
      <c r="T764" s="17" t="s">
        <v>246</v>
      </c>
      <c r="U764" s="17" t="s">
        <v>150</v>
      </c>
      <c r="V764" t="s">
        <v>109</v>
      </c>
    </row>
    <row r="765" spans="1:22">
      <c r="A765">
        <v>7</v>
      </c>
      <c r="B765">
        <v>7</v>
      </c>
      <c r="C765">
        <v>7</v>
      </c>
      <c r="D765" s="19" t="s">
        <v>260</v>
      </c>
      <c r="E765" s="21" t="s">
        <v>26</v>
      </c>
      <c r="F765" s="21">
        <v>100</v>
      </c>
      <c r="G765" s="21">
        <v>99</v>
      </c>
      <c r="H765" s="21">
        <v>75</v>
      </c>
      <c r="I765" s="5">
        <v>-13.75</v>
      </c>
      <c r="J765" s="5"/>
      <c r="L765" s="21">
        <v>100</v>
      </c>
      <c r="M765" s="21">
        <v>99</v>
      </c>
      <c r="N765" s="4">
        <v>69.2</v>
      </c>
      <c r="O765" s="17">
        <v>129</v>
      </c>
      <c r="P765" s="30">
        <f t="shared" si="19"/>
        <v>26.1</v>
      </c>
      <c r="Q765" s="4"/>
      <c r="R765" s="31"/>
      <c r="S765" s="4"/>
      <c r="T765" s="17" t="s">
        <v>257</v>
      </c>
      <c r="U765" s="17" t="s">
        <v>75</v>
      </c>
      <c r="V765" t="s">
        <v>515</v>
      </c>
    </row>
    <row r="766" spans="1:22">
      <c r="D766" s="19"/>
      <c r="E766" s="21"/>
      <c r="F766" s="21"/>
      <c r="G766" s="21"/>
      <c r="H766" s="21"/>
      <c r="I766" s="5"/>
      <c r="J766" s="5"/>
      <c r="L766" s="21"/>
      <c r="M766" s="21"/>
      <c r="N766" s="4"/>
      <c r="O766" s="17"/>
      <c r="P766" s="30"/>
      <c r="Q766" s="4"/>
      <c r="R766" s="37"/>
      <c r="S766" s="4"/>
      <c r="T766" s="17"/>
      <c r="U766" s="17"/>
    </row>
    <row r="767" spans="1:22">
      <c r="D767" s="19"/>
      <c r="E767" s="21"/>
      <c r="F767" s="21"/>
      <c r="G767" s="21"/>
      <c r="H767" s="21"/>
      <c r="I767" s="5"/>
      <c r="J767" s="5"/>
      <c r="L767" s="21"/>
      <c r="M767" s="21"/>
      <c r="N767" s="4"/>
      <c r="O767" s="17"/>
      <c r="P767" s="30"/>
      <c r="Q767" s="4"/>
      <c r="R767" s="31"/>
      <c r="S767" s="4"/>
      <c r="T767" s="17"/>
      <c r="U767" s="17"/>
    </row>
    <row r="768" spans="1:22">
      <c r="D768" s="19"/>
      <c r="E768" s="21"/>
      <c r="F768" s="21"/>
      <c r="G768" s="21"/>
      <c r="H768" s="21"/>
      <c r="I768" s="5"/>
      <c r="J768" s="5"/>
      <c r="L768" s="21"/>
      <c r="M768" s="21"/>
      <c r="N768" s="4"/>
      <c r="O768" s="17"/>
      <c r="P768" s="4"/>
      <c r="Q768" s="4"/>
      <c r="R768" s="31"/>
      <c r="S768" s="4"/>
      <c r="T768" s="17"/>
      <c r="U768" s="17"/>
    </row>
    <row r="769" spans="4:21">
      <c r="D769" s="19"/>
      <c r="E769" s="21"/>
      <c r="F769" s="21"/>
      <c r="G769" s="21"/>
      <c r="H769" s="21"/>
      <c r="I769" s="5"/>
      <c r="J769" s="5"/>
      <c r="L769" s="21"/>
      <c r="M769" s="21"/>
      <c r="N769" s="4"/>
      <c r="O769" s="17"/>
      <c r="P769" s="4"/>
      <c r="Q769" s="4"/>
      <c r="R769" s="37"/>
      <c r="S769" s="4"/>
      <c r="T769" s="17"/>
      <c r="U769" s="17"/>
    </row>
    <row r="770" spans="4:21">
      <c r="D770" s="19"/>
      <c r="E770" s="21"/>
      <c r="F770" s="21"/>
      <c r="G770" s="21"/>
      <c r="H770" s="21"/>
      <c r="I770" s="5"/>
      <c r="J770" s="5"/>
      <c r="L770" s="21"/>
      <c r="M770" s="21"/>
      <c r="N770" s="4"/>
      <c r="O770" s="17"/>
      <c r="P770" s="4"/>
      <c r="Q770" s="4"/>
      <c r="R770" s="37"/>
      <c r="S770" s="4"/>
      <c r="T770" s="17"/>
      <c r="U770" s="17"/>
    </row>
    <row r="771" spans="4:21">
      <c r="D771" s="19"/>
      <c r="E771" s="21"/>
      <c r="F771" s="21"/>
      <c r="G771" s="21"/>
      <c r="H771" s="21"/>
      <c r="I771" s="5"/>
      <c r="J771" s="5"/>
      <c r="L771" s="21"/>
      <c r="M771" s="21"/>
      <c r="N771" s="4"/>
      <c r="O771" s="17"/>
      <c r="P771" s="4"/>
      <c r="Q771" s="4"/>
      <c r="R771" s="37"/>
      <c r="S771" s="4"/>
      <c r="T771" s="17"/>
      <c r="U771" s="17"/>
    </row>
    <row r="772" spans="4:21">
      <c r="D772" s="19"/>
      <c r="E772" s="21"/>
      <c r="F772" s="21"/>
      <c r="G772" s="21"/>
      <c r="H772" s="21"/>
      <c r="I772" s="5"/>
      <c r="J772" s="5"/>
      <c r="L772" s="21"/>
      <c r="M772" s="21"/>
      <c r="N772" s="4"/>
      <c r="O772" s="17"/>
      <c r="P772" s="4"/>
      <c r="Q772" s="4"/>
      <c r="R772" s="37"/>
      <c r="S772" s="4"/>
      <c r="T772" s="17"/>
      <c r="U772" s="17"/>
    </row>
    <row r="773" spans="4:21">
      <c r="D773" s="20"/>
      <c r="E773" s="21"/>
      <c r="F773" s="21"/>
      <c r="G773" s="21"/>
      <c r="H773" s="21"/>
      <c r="I773" s="5"/>
      <c r="J773" s="5"/>
      <c r="L773" s="21"/>
      <c r="M773" s="21"/>
      <c r="N773" s="4"/>
      <c r="O773" s="17"/>
      <c r="P773" s="4"/>
      <c r="Q773" s="4"/>
      <c r="R773" s="37"/>
      <c r="S773" s="4"/>
      <c r="T773" s="17"/>
      <c r="U773" s="17"/>
    </row>
    <row r="774" spans="4:21">
      <c r="D774" s="20"/>
      <c r="E774" s="21"/>
      <c r="F774" s="21"/>
      <c r="G774" s="21"/>
      <c r="H774" s="21"/>
      <c r="I774" s="5"/>
      <c r="J774" s="5"/>
      <c r="L774" s="21"/>
      <c r="M774" s="21"/>
      <c r="N774" s="4"/>
      <c r="O774" s="17"/>
      <c r="P774" s="4"/>
      <c r="R774" s="37"/>
      <c r="S774" s="4"/>
      <c r="T774" s="17"/>
      <c r="U774" s="17"/>
    </row>
    <row r="775" spans="4:21">
      <c r="D775" s="20"/>
      <c r="E775" s="21"/>
      <c r="F775" s="21"/>
      <c r="G775" s="21"/>
      <c r="H775" s="21"/>
      <c r="I775" s="5"/>
      <c r="J775" s="5"/>
      <c r="L775" s="21"/>
      <c r="M775" s="21"/>
      <c r="N775" s="4"/>
      <c r="O775" s="17"/>
      <c r="P775" s="4"/>
      <c r="R775" s="21"/>
      <c r="S775" s="4"/>
      <c r="T775" s="17"/>
      <c r="U775" s="17"/>
    </row>
    <row r="776" spans="4:21">
      <c r="D776" s="20"/>
      <c r="E776" s="21"/>
      <c r="F776" s="21"/>
      <c r="G776" s="21"/>
      <c r="H776" s="21"/>
      <c r="I776" s="5"/>
      <c r="J776" s="5"/>
      <c r="L776" s="21"/>
      <c r="M776" s="21"/>
      <c r="N776" s="4"/>
      <c r="O776" s="17"/>
      <c r="P776" s="4"/>
      <c r="R776" s="21"/>
      <c r="S776" s="4"/>
      <c r="T776" s="17"/>
      <c r="U776" s="17"/>
    </row>
    <row r="777" spans="4:21">
      <c r="D777" s="20"/>
      <c r="E777" s="21"/>
      <c r="F777" s="21"/>
      <c r="G777" s="21"/>
      <c r="H777" s="21"/>
      <c r="I777" s="5"/>
      <c r="J777" s="5"/>
      <c r="L777" s="21"/>
      <c r="M777" s="21"/>
      <c r="N777" s="4"/>
      <c r="O777" s="17"/>
      <c r="P777" s="4"/>
      <c r="R777" s="17"/>
      <c r="S777" s="4"/>
      <c r="T777" s="17"/>
      <c r="U777" s="17"/>
    </row>
    <row r="778" spans="4:21">
      <c r="D778" s="20"/>
      <c r="E778" s="21"/>
      <c r="F778" s="21"/>
      <c r="G778" s="21"/>
      <c r="H778" s="21"/>
      <c r="I778" s="5"/>
      <c r="J778" s="5"/>
      <c r="L778" s="21"/>
      <c r="M778" s="21"/>
      <c r="N778" s="4"/>
      <c r="O778" s="17"/>
      <c r="P778" s="4"/>
      <c r="R778" s="17"/>
      <c r="S778" s="4"/>
      <c r="T778" s="17"/>
      <c r="U778" s="17"/>
    </row>
    <row r="779" spans="4:21">
      <c r="D779" s="20"/>
      <c r="E779" s="21"/>
      <c r="F779" s="21"/>
      <c r="G779" s="21"/>
      <c r="H779" s="21"/>
      <c r="I779" s="5"/>
      <c r="J779" s="5"/>
      <c r="L779" s="21"/>
      <c r="M779" s="21"/>
      <c r="N779" s="4"/>
      <c r="O779" s="17"/>
      <c r="P779" s="4"/>
      <c r="R779" s="17"/>
      <c r="S779" s="4"/>
      <c r="T779" s="17"/>
      <c r="U779" s="17"/>
    </row>
    <row r="780" spans="4:21">
      <c r="D780" s="20"/>
      <c r="E780" s="21"/>
      <c r="F780" s="21"/>
      <c r="G780" s="21"/>
      <c r="H780" s="21"/>
      <c r="I780" s="5"/>
      <c r="J780" s="5"/>
      <c r="L780" s="21"/>
      <c r="M780" s="21"/>
      <c r="N780" s="21"/>
      <c r="O780" s="21"/>
      <c r="P780" s="4"/>
      <c r="R780" s="17"/>
      <c r="S780" s="4"/>
      <c r="T780" s="17"/>
      <c r="U780" s="17"/>
    </row>
    <row r="781" spans="4:21">
      <c r="D781" s="2"/>
      <c r="E781" s="21"/>
      <c r="F781" s="21"/>
      <c r="G781" s="21"/>
      <c r="H781" s="21"/>
      <c r="I781" s="5"/>
      <c r="J781" s="5"/>
      <c r="L781" s="21"/>
      <c r="M781" s="21"/>
      <c r="N781" s="21"/>
      <c r="O781" s="21"/>
      <c r="P781" s="30"/>
      <c r="R781" s="17"/>
      <c r="S781" s="4"/>
      <c r="T781" s="17"/>
      <c r="U781" s="17"/>
    </row>
    <row r="782" spans="4:21">
      <c r="D782" s="2"/>
      <c r="E782" s="21"/>
      <c r="F782" s="21"/>
      <c r="G782" s="21"/>
      <c r="H782" s="21"/>
      <c r="I782" s="5"/>
      <c r="J782" s="5"/>
      <c r="L782" s="21"/>
      <c r="M782" s="21"/>
      <c r="N782" s="4"/>
      <c r="O782" s="17"/>
      <c r="P782" s="30"/>
      <c r="R782" s="17"/>
      <c r="S782" s="4"/>
      <c r="T782" s="17"/>
      <c r="U782" s="17"/>
    </row>
    <row r="783" spans="4:21">
      <c r="I783" s="5"/>
      <c r="J783" s="5"/>
      <c r="R783" s="17"/>
      <c r="S783" s="4"/>
      <c r="T783" s="17"/>
      <c r="U783" s="17"/>
    </row>
    <row r="784" spans="4:21">
      <c r="I784" s="5"/>
      <c r="J784" s="5"/>
      <c r="R784" s="17"/>
      <c r="S784" s="4"/>
      <c r="T784" s="17"/>
      <c r="U784" s="17"/>
    </row>
    <row r="785" spans="9:21">
      <c r="I785" s="5"/>
      <c r="J785" s="5"/>
      <c r="R785" s="17"/>
      <c r="S785" s="4"/>
      <c r="T785" s="17"/>
      <c r="U785" s="17"/>
    </row>
    <row r="786" spans="9:21">
      <c r="I786" s="5"/>
      <c r="J786" s="5"/>
      <c r="R786" s="17"/>
      <c r="S786" s="4"/>
      <c r="T786" s="17"/>
      <c r="U786" s="17"/>
    </row>
    <row r="787" spans="9:21">
      <c r="I787" s="5"/>
      <c r="J787" s="5"/>
      <c r="R787" s="17"/>
      <c r="S787" s="4"/>
      <c r="T787" s="17"/>
      <c r="U787" s="17"/>
    </row>
    <row r="788" spans="9:21">
      <c r="I788" s="5"/>
      <c r="J788" s="5"/>
      <c r="R788" s="17"/>
      <c r="S788" s="4"/>
      <c r="T788" s="17"/>
      <c r="U788" s="17"/>
    </row>
    <row r="789" spans="9:21">
      <c r="I789" s="5"/>
      <c r="J789" s="5"/>
      <c r="R789" s="17"/>
      <c r="S789" s="17"/>
      <c r="T789" s="17"/>
      <c r="U789" s="17"/>
    </row>
    <row r="790" spans="9:21">
      <c r="I790" s="5"/>
      <c r="J790" s="5"/>
      <c r="R790" s="17"/>
      <c r="S790" s="17"/>
      <c r="T790" s="17"/>
      <c r="U790" s="17"/>
    </row>
    <row r="791" spans="9:21">
      <c r="I791" s="5"/>
      <c r="J791" s="5"/>
      <c r="M791" s="17"/>
      <c r="N791" s="17"/>
      <c r="O791" s="17"/>
      <c r="P791" s="17"/>
      <c r="Q791" s="4"/>
      <c r="R791" s="17"/>
      <c r="S791" s="17"/>
      <c r="T791" s="17"/>
      <c r="U791" s="17"/>
    </row>
    <row r="792" spans="9:21">
      <c r="I792" s="5"/>
      <c r="J792" s="5"/>
      <c r="M792" s="17"/>
      <c r="N792" s="17"/>
      <c r="O792" s="17"/>
      <c r="P792" s="17"/>
      <c r="Q792" s="4"/>
      <c r="R792" s="17"/>
      <c r="S792" s="17"/>
      <c r="T792" s="17"/>
      <c r="U792" s="17"/>
    </row>
    <row r="793" spans="9:21">
      <c r="I793" s="5"/>
      <c r="J793" s="5"/>
      <c r="M793" s="17"/>
      <c r="N793" s="17"/>
      <c r="O793" s="17"/>
      <c r="P793" s="17"/>
      <c r="Q793" s="4"/>
      <c r="R793" s="17"/>
      <c r="S793" s="17"/>
      <c r="T793" s="17"/>
      <c r="U793" s="17"/>
    </row>
    <row r="794" spans="9:21">
      <c r="I794" s="5"/>
      <c r="J794" s="5"/>
      <c r="M794" s="17"/>
      <c r="N794" s="17"/>
      <c r="O794" s="17"/>
      <c r="P794" s="17"/>
      <c r="Q794" s="4"/>
      <c r="R794" s="17"/>
      <c r="S794" s="17"/>
      <c r="T794" s="17"/>
      <c r="U794" s="17"/>
    </row>
    <row r="795" spans="9:21">
      <c r="I795" s="5"/>
      <c r="J795" s="5"/>
      <c r="M795" s="17"/>
      <c r="N795" s="17"/>
      <c r="O795" s="17"/>
      <c r="P795" s="17"/>
      <c r="Q795" s="4"/>
      <c r="R795" s="17"/>
      <c r="S795" s="17"/>
      <c r="T795" s="17"/>
      <c r="U795" s="17"/>
    </row>
    <row r="796" spans="9:21">
      <c r="I796" s="5"/>
      <c r="J796" s="5"/>
      <c r="M796" s="17"/>
      <c r="N796" s="17"/>
      <c r="O796" s="17"/>
      <c r="P796" s="17"/>
      <c r="Q796" s="17"/>
      <c r="R796" s="17"/>
      <c r="S796" s="17"/>
      <c r="T796" s="17"/>
      <c r="U796" s="17"/>
    </row>
    <row r="797" spans="9:21">
      <c r="I797" s="5"/>
      <c r="J797" s="5"/>
      <c r="M797" s="17"/>
      <c r="N797" s="17"/>
      <c r="O797" s="17"/>
      <c r="P797" s="17"/>
      <c r="Q797" s="17"/>
      <c r="R797" s="17"/>
      <c r="S797" s="17"/>
      <c r="T797" s="17"/>
      <c r="U797" s="17"/>
    </row>
    <row r="798" spans="9:21">
      <c r="I798" s="5"/>
      <c r="J798" s="5"/>
      <c r="M798" s="17"/>
      <c r="N798" s="17"/>
      <c r="O798" s="17"/>
      <c r="P798" s="17"/>
      <c r="Q798" s="17"/>
      <c r="R798" s="17"/>
      <c r="S798" s="17"/>
      <c r="T798" s="17"/>
      <c r="U798" s="17"/>
    </row>
    <row r="799" spans="9:21">
      <c r="I799" s="5"/>
      <c r="J799" s="5"/>
      <c r="M799" s="17"/>
      <c r="N799" s="17"/>
      <c r="O799" s="17"/>
      <c r="P799" s="17"/>
      <c r="Q799" s="17"/>
      <c r="R799" s="17"/>
      <c r="S799" s="17"/>
      <c r="T799" s="17"/>
      <c r="U799" s="17"/>
    </row>
    <row r="800" spans="9:21">
      <c r="I800" s="5"/>
      <c r="J800" s="5"/>
      <c r="M800" s="17"/>
      <c r="N800" s="17"/>
      <c r="O800" s="17"/>
      <c r="P800" s="17"/>
      <c r="Q800" s="17"/>
      <c r="R800" s="17"/>
      <c r="S800" s="17"/>
      <c r="T800" s="17"/>
      <c r="U800" s="17"/>
    </row>
    <row r="801" spans="9:21">
      <c r="I801" s="5"/>
      <c r="J801" s="5"/>
      <c r="M801" s="17"/>
      <c r="N801" s="17"/>
      <c r="O801" s="17"/>
      <c r="P801" s="17"/>
      <c r="Q801" s="17"/>
      <c r="R801" s="17"/>
      <c r="S801" s="17"/>
      <c r="T801" s="17"/>
      <c r="U801" s="17"/>
    </row>
    <row r="802" spans="9:21">
      <c r="I802" s="5"/>
      <c r="J802" s="5"/>
      <c r="M802" s="17"/>
      <c r="N802" s="17"/>
      <c r="O802" s="17"/>
      <c r="P802" s="17"/>
      <c r="Q802" s="17"/>
      <c r="R802" s="17"/>
      <c r="S802" s="17"/>
      <c r="T802" s="17"/>
      <c r="U802" s="17"/>
    </row>
    <row r="803" spans="9:21">
      <c r="I803" s="5"/>
      <c r="J803" s="5"/>
      <c r="M803" s="17"/>
      <c r="N803" s="17"/>
      <c r="O803" s="17"/>
      <c r="P803" s="17"/>
      <c r="Q803" s="17"/>
      <c r="R803" s="17"/>
      <c r="S803" s="17"/>
      <c r="T803" s="17"/>
      <c r="U803" s="17"/>
    </row>
    <row r="804" spans="9:21">
      <c r="I804" s="5"/>
      <c r="J804" s="5"/>
      <c r="M804" s="17"/>
      <c r="N804" s="17"/>
      <c r="O804" s="17"/>
      <c r="P804" s="17"/>
      <c r="Q804" s="17"/>
      <c r="R804" s="17"/>
      <c r="S804" s="17"/>
      <c r="T804" s="17"/>
      <c r="U804" s="17"/>
    </row>
    <row r="805" spans="9:21">
      <c r="I805" s="5"/>
      <c r="J805" s="5"/>
      <c r="M805" s="17"/>
      <c r="N805" s="17"/>
      <c r="O805" s="17"/>
      <c r="P805" s="17"/>
      <c r="Q805" s="17"/>
      <c r="R805" s="17"/>
      <c r="S805" s="17"/>
      <c r="T805" s="17"/>
      <c r="U805" s="17"/>
    </row>
    <row r="806" spans="9:21">
      <c r="I806" s="5"/>
      <c r="J806" s="5"/>
      <c r="M806" s="17"/>
      <c r="N806" s="17"/>
      <c r="O806" s="17"/>
      <c r="P806" s="17"/>
      <c r="Q806" s="17"/>
      <c r="R806" s="17"/>
      <c r="S806" s="17"/>
      <c r="T806" s="17"/>
      <c r="U806" s="17"/>
    </row>
    <row r="807" spans="9:21">
      <c r="I807" s="5"/>
      <c r="J807" s="5"/>
      <c r="M807" s="17"/>
      <c r="N807" s="17"/>
      <c r="O807" s="17"/>
      <c r="P807" s="17"/>
      <c r="Q807" s="17"/>
      <c r="R807" s="17"/>
      <c r="S807" s="17"/>
      <c r="T807" s="17"/>
      <c r="U807" s="17"/>
    </row>
    <row r="808" spans="9:21">
      <c r="I808" s="5"/>
      <c r="J808" s="5"/>
      <c r="M808" s="17"/>
      <c r="N808" s="17"/>
      <c r="O808" s="17"/>
      <c r="P808" s="17"/>
      <c r="Q808" s="17"/>
      <c r="R808" s="17"/>
      <c r="S808" s="17"/>
      <c r="T808" s="17"/>
      <c r="U808" s="17"/>
    </row>
    <row r="809" spans="9:21">
      <c r="I809" s="5"/>
      <c r="J809" s="5"/>
      <c r="M809" s="17"/>
      <c r="N809" s="17"/>
      <c r="O809" s="17"/>
      <c r="P809" s="17"/>
      <c r="Q809" s="17"/>
      <c r="R809" s="17"/>
      <c r="S809" s="17"/>
      <c r="T809" s="17"/>
      <c r="U809" s="17"/>
    </row>
    <row r="810" spans="9:21">
      <c r="I810" s="5"/>
      <c r="J810" s="5"/>
      <c r="M810" s="17"/>
      <c r="N810" s="17"/>
      <c r="O810" s="17"/>
      <c r="P810" s="17"/>
      <c r="Q810" s="17"/>
      <c r="R810" s="17"/>
      <c r="S810" s="17"/>
      <c r="T810" s="17"/>
      <c r="U810" s="17"/>
    </row>
    <row r="811" spans="9:21">
      <c r="I811" s="5"/>
      <c r="J811" s="5"/>
      <c r="M811" s="17"/>
      <c r="N811" s="17"/>
      <c r="O811" s="17"/>
      <c r="P811" s="17"/>
      <c r="Q811" s="17"/>
      <c r="R811" s="17"/>
      <c r="S811" s="17"/>
      <c r="T811" s="17"/>
      <c r="U811" s="17"/>
    </row>
    <row r="812" spans="9:21">
      <c r="I812" s="5"/>
      <c r="J812" s="5"/>
      <c r="M812" s="17"/>
      <c r="N812" s="17"/>
      <c r="O812" s="17"/>
      <c r="P812" s="17"/>
      <c r="Q812" s="17"/>
      <c r="R812" s="17"/>
      <c r="S812" s="17"/>
      <c r="T812" s="17"/>
      <c r="U812" s="17"/>
    </row>
    <row r="813" spans="9:21">
      <c r="I813" s="5"/>
      <c r="J813" s="5"/>
      <c r="M813" s="17"/>
      <c r="N813" s="17"/>
      <c r="O813" s="17"/>
      <c r="P813" s="17"/>
      <c r="Q813" s="17"/>
      <c r="R813" s="17"/>
      <c r="S813" s="17"/>
      <c r="T813" s="17"/>
      <c r="U813" s="17"/>
    </row>
    <row r="814" spans="9:21">
      <c r="I814" s="5"/>
      <c r="J814" s="5"/>
      <c r="M814" s="17"/>
      <c r="N814" s="17"/>
      <c r="O814" s="17"/>
      <c r="P814" s="17"/>
      <c r="Q814" s="17"/>
      <c r="R814" s="17"/>
      <c r="S814" s="17"/>
      <c r="T814" s="17"/>
      <c r="U814" s="17"/>
    </row>
    <row r="815" spans="9:21">
      <c r="I815" s="5"/>
      <c r="J815" s="5"/>
      <c r="M815" s="17"/>
      <c r="N815" s="17"/>
      <c r="O815" s="17"/>
      <c r="P815" s="17"/>
      <c r="Q815" s="17"/>
      <c r="R815" s="17"/>
      <c r="S815" s="17"/>
      <c r="T815" s="17"/>
      <c r="U815" s="17"/>
    </row>
    <row r="816" spans="9:21">
      <c r="I816" s="5"/>
      <c r="J816" s="5"/>
      <c r="M816" s="17"/>
      <c r="N816" s="17"/>
      <c r="O816" s="17"/>
      <c r="P816" s="17"/>
      <c r="Q816" s="17"/>
      <c r="R816" s="17"/>
      <c r="S816" s="17"/>
      <c r="T816" s="17"/>
      <c r="U816" s="17"/>
    </row>
    <row r="817" spans="1:21">
      <c r="I817" s="5"/>
      <c r="J817" s="5"/>
      <c r="M817" s="17"/>
      <c r="N817" s="17"/>
      <c r="O817" s="17"/>
      <c r="P817" s="17"/>
      <c r="Q817" s="17"/>
      <c r="R817" s="17"/>
      <c r="S817" s="17"/>
      <c r="T817" s="17"/>
      <c r="U817" s="17"/>
    </row>
    <row r="818" spans="1:21">
      <c r="I818" s="5"/>
      <c r="J818" s="5"/>
      <c r="M818" s="17"/>
      <c r="N818" s="17"/>
      <c r="O818" s="17"/>
      <c r="P818" s="17"/>
      <c r="Q818" s="17"/>
      <c r="R818" s="17"/>
      <c r="S818" s="17"/>
      <c r="T818" s="17"/>
      <c r="U818" s="17"/>
    </row>
    <row r="819" spans="1:21">
      <c r="I819" s="5"/>
      <c r="J819" s="5"/>
      <c r="M819" s="17"/>
      <c r="N819" s="17"/>
      <c r="O819" s="17"/>
      <c r="P819" s="17"/>
      <c r="Q819" s="17"/>
      <c r="R819" s="17"/>
      <c r="S819" s="17"/>
      <c r="T819" s="17"/>
      <c r="U819" s="17"/>
    </row>
    <row r="820" spans="1:21">
      <c r="I820" s="5"/>
      <c r="J820" s="5"/>
      <c r="M820" s="17"/>
      <c r="N820" s="17"/>
      <c r="O820" s="17"/>
      <c r="P820" s="17"/>
      <c r="Q820" s="17"/>
      <c r="R820" s="17"/>
      <c r="S820" s="17"/>
      <c r="T820" s="17"/>
      <c r="U820" s="17"/>
    </row>
    <row r="821" spans="1:21">
      <c r="I821" s="5"/>
      <c r="J821" s="5"/>
      <c r="M821" s="17"/>
      <c r="N821" s="17"/>
      <c r="O821" s="17"/>
      <c r="P821" s="17"/>
      <c r="Q821" s="17"/>
      <c r="R821" s="17"/>
      <c r="S821" s="17"/>
      <c r="T821" s="17"/>
      <c r="U821" s="17"/>
    </row>
    <row r="822" spans="1:21">
      <c r="I822" s="5"/>
      <c r="J822" s="5"/>
      <c r="M822" s="17"/>
      <c r="N822" s="17"/>
      <c r="O822" s="17"/>
      <c r="P822" s="17"/>
      <c r="Q822" s="17"/>
      <c r="R822" s="17"/>
      <c r="S822" s="17"/>
      <c r="T822" s="17"/>
      <c r="U822" s="17"/>
    </row>
    <row r="823" spans="1:21">
      <c r="I823" s="5"/>
      <c r="J823" s="5"/>
      <c r="M823" s="17"/>
      <c r="N823" s="17"/>
      <c r="O823" s="17"/>
      <c r="P823" s="17"/>
      <c r="Q823" s="17"/>
      <c r="R823" s="17"/>
      <c r="S823" s="17"/>
      <c r="T823" s="17"/>
      <c r="U823" s="17"/>
    </row>
    <row r="824" spans="1:21">
      <c r="I824" s="5"/>
      <c r="J824" s="5"/>
      <c r="M824" s="17"/>
      <c r="N824" s="17"/>
      <c r="O824" s="17"/>
      <c r="P824" s="17"/>
      <c r="Q824" s="17"/>
      <c r="R824" s="17"/>
      <c r="S824" s="17"/>
      <c r="T824" s="17"/>
      <c r="U824" s="17"/>
    </row>
    <row r="825" spans="1:21">
      <c r="I825" s="5"/>
      <c r="J825" s="5"/>
      <c r="M825" s="17"/>
      <c r="N825" s="17"/>
      <c r="O825" s="17"/>
      <c r="P825" s="17"/>
      <c r="Q825" s="17"/>
      <c r="R825" s="17"/>
      <c r="S825" s="17"/>
      <c r="T825" s="17"/>
      <c r="U825" s="17"/>
    </row>
    <row r="826" spans="1:21">
      <c r="I826" s="5"/>
      <c r="J826" s="5"/>
      <c r="M826" s="17"/>
      <c r="N826" s="17"/>
      <c r="O826" s="17"/>
      <c r="P826" s="17"/>
      <c r="Q826" s="17"/>
      <c r="R826" s="17"/>
      <c r="S826" s="17"/>
      <c r="T826" s="17"/>
      <c r="U826" s="17"/>
    </row>
    <row r="827" spans="1:21">
      <c r="I827" s="5"/>
      <c r="J827" s="5"/>
      <c r="M827" s="17"/>
      <c r="N827" s="17"/>
      <c r="O827" s="17"/>
      <c r="P827" s="17"/>
      <c r="Q827" s="17"/>
      <c r="R827" s="17"/>
      <c r="S827" s="17"/>
      <c r="T827" s="17"/>
      <c r="U827" s="17"/>
    </row>
    <row r="828" spans="1:21">
      <c r="I828" s="5"/>
      <c r="J828" s="5"/>
      <c r="M828" s="17"/>
      <c r="N828" s="17"/>
      <c r="O828" s="17"/>
      <c r="P828" s="17"/>
      <c r="Q828" s="17"/>
      <c r="R828" s="17"/>
      <c r="S828" s="17"/>
      <c r="T828" s="17"/>
      <c r="U828" s="17"/>
    </row>
    <row r="829" spans="1:21">
      <c r="I829" s="5"/>
      <c r="J829" s="5"/>
      <c r="M829" s="17"/>
      <c r="N829" s="17"/>
      <c r="O829" s="17"/>
      <c r="P829" s="17"/>
      <c r="Q829" s="17"/>
      <c r="R829" s="17"/>
      <c r="S829" s="17"/>
      <c r="T829" s="17"/>
      <c r="U829" s="17"/>
    </row>
    <row r="830" spans="1:21">
      <c r="A830">
        <f>COUNT(A739:A829)</f>
        <v>7</v>
      </c>
      <c r="B830">
        <f>COUNT(B739:B829)</f>
        <v>7</v>
      </c>
      <c r="C830">
        <f>COUNT(C739:C829)</f>
        <v>7</v>
      </c>
      <c r="F830">
        <f>AVERAGE(F739:F829)</f>
        <v>97.714285714285708</v>
      </c>
      <c r="G830">
        <f>AVERAGE(G739:G829)</f>
        <v>96</v>
      </c>
      <c r="H830">
        <f>AVERAGE(H739:H829)</f>
        <v>74</v>
      </c>
      <c r="I830" s="5">
        <f>SUM(I736:I829)</f>
        <v>25.099999999999994</v>
      </c>
      <c r="J830" s="4">
        <f>SUM(J736:J829)</f>
        <v>0</v>
      </c>
      <c r="P830" s="4">
        <f>SUM(Q739:Q748)</f>
        <v>220.9</v>
      </c>
      <c r="Q830" s="4">
        <f>(P830*0.096)-0.05</f>
        <v>21.156400000000001</v>
      </c>
      <c r="R830" s="17"/>
      <c r="S830">
        <f>SUM(S736:S829)</f>
        <v>0</v>
      </c>
      <c r="T830" s="17"/>
      <c r="U830" s="17"/>
    </row>
    <row r="831" spans="1:21" ht="18">
      <c r="A831" s="3" t="s">
        <v>516</v>
      </c>
      <c r="C831" s="11" t="s">
        <v>274</v>
      </c>
      <c r="D831">
        <v>5792673</v>
      </c>
      <c r="M831" s="17"/>
      <c r="N831" s="17"/>
      <c r="O831" s="17"/>
      <c r="P831" s="17"/>
      <c r="Q831" s="17"/>
      <c r="R831" s="17"/>
      <c r="S831" s="17"/>
      <c r="T831" s="17"/>
      <c r="U831" s="17"/>
    </row>
    <row r="832" spans="1:21">
      <c r="A832" t="s">
        <v>2</v>
      </c>
      <c r="D832" s="4">
        <v>136.69999999999999</v>
      </c>
      <c r="E832" t="s">
        <v>3</v>
      </c>
      <c r="F832" s="4">
        <f>TRUNC(D832*0.096,1)</f>
        <v>13.1</v>
      </c>
      <c r="H832" s="4">
        <f>P930</f>
        <v>161.30000000000004</v>
      </c>
      <c r="K832" s="14"/>
      <c r="M832" s="17"/>
      <c r="N832" s="17"/>
      <c r="O832" s="17"/>
      <c r="P832" s="17"/>
      <c r="Q832" s="17"/>
      <c r="R832" s="17"/>
      <c r="S832" s="17"/>
      <c r="T832" s="17"/>
      <c r="U832" s="17"/>
    </row>
    <row r="833" spans="1:21">
      <c r="A833" t="s">
        <v>4</v>
      </c>
      <c r="D833" s="4">
        <v>161.30000000000001</v>
      </c>
      <c r="E833" t="s">
        <v>5</v>
      </c>
      <c r="F833" s="4">
        <f>TRUNC(D833*0.096,1)</f>
        <v>15.4</v>
      </c>
      <c r="M833" s="17"/>
      <c r="N833" s="17"/>
      <c r="O833" s="17"/>
      <c r="P833" s="17"/>
      <c r="Q833" s="17"/>
      <c r="R833" s="17"/>
      <c r="S833" s="17"/>
      <c r="T833" s="17"/>
      <c r="U833" s="17"/>
    </row>
    <row r="834" spans="1:21">
      <c r="A834" s="1" t="s">
        <v>6</v>
      </c>
      <c r="B834" s="1" t="s">
        <v>7</v>
      </c>
      <c r="C834" s="1" t="s">
        <v>8</v>
      </c>
      <c r="D834" s="1" t="s">
        <v>9</v>
      </c>
      <c r="E834" s="1" t="s">
        <v>10</v>
      </c>
      <c r="F834" s="1" t="s">
        <v>11</v>
      </c>
      <c r="G834" s="1" t="s">
        <v>12</v>
      </c>
      <c r="H834" s="1" t="s">
        <v>8</v>
      </c>
      <c r="I834" s="1" t="s">
        <v>13</v>
      </c>
      <c r="J834" s="1" t="s">
        <v>14</v>
      </c>
      <c r="K834" s="13" t="s">
        <v>15</v>
      </c>
      <c r="L834" s="13" t="s">
        <v>11</v>
      </c>
      <c r="M834" s="1" t="s">
        <v>12</v>
      </c>
      <c r="N834" s="1" t="s">
        <v>16</v>
      </c>
      <c r="O834" s="1" t="s">
        <v>17</v>
      </c>
      <c r="P834" s="1" t="s">
        <v>18</v>
      </c>
      <c r="Q834" s="1" t="s">
        <v>19</v>
      </c>
      <c r="R834" s="52" t="s">
        <v>20</v>
      </c>
      <c r="S834" s="17" t="s">
        <v>21</v>
      </c>
      <c r="T834" s="17"/>
      <c r="U834" s="17"/>
    </row>
    <row r="835" spans="1:21">
      <c r="M835" s="17"/>
      <c r="N835" s="17"/>
      <c r="O835" s="17"/>
      <c r="P835" s="17"/>
      <c r="Q835" s="17"/>
      <c r="R835" s="17"/>
      <c r="S835" s="17"/>
      <c r="T835" s="17"/>
      <c r="U835" s="17"/>
    </row>
    <row r="836" spans="1:21">
      <c r="D836" s="2"/>
      <c r="E836" t="s">
        <v>22</v>
      </c>
      <c r="I836" s="5">
        <v>-12</v>
      </c>
      <c r="J836" s="5"/>
      <c r="K836" s="13"/>
      <c r="M836" s="17"/>
      <c r="N836" s="17"/>
      <c r="O836" s="17"/>
      <c r="P836" s="17"/>
      <c r="Q836" s="17"/>
      <c r="R836" s="17"/>
      <c r="S836" s="17"/>
      <c r="T836" s="17"/>
      <c r="U836" s="17"/>
    </row>
    <row r="837" spans="1:21">
      <c r="E837" t="s">
        <v>23</v>
      </c>
      <c r="I837" s="5">
        <v>-12</v>
      </c>
      <c r="J837" s="5"/>
      <c r="M837" s="17"/>
      <c r="N837" s="17"/>
      <c r="O837" s="17"/>
      <c r="P837" s="17"/>
      <c r="Q837" s="17"/>
      <c r="R837" s="17"/>
      <c r="S837" s="17"/>
      <c r="T837" s="17"/>
      <c r="U837" s="17"/>
    </row>
    <row r="838" spans="1:21">
      <c r="D838" s="2"/>
      <c r="E838" t="s">
        <v>24</v>
      </c>
      <c r="I838" s="5">
        <v>-15</v>
      </c>
      <c r="J838" s="5"/>
      <c r="M838" s="17"/>
      <c r="N838" s="17"/>
      <c r="O838" s="17"/>
      <c r="P838" s="17"/>
      <c r="Q838" s="17"/>
      <c r="R838" s="17"/>
      <c r="S838" s="17"/>
      <c r="T838" s="17"/>
      <c r="U838" s="17"/>
    </row>
    <row r="839" spans="1:21">
      <c r="D839" s="19" t="s">
        <v>38</v>
      </c>
      <c r="E839" s="21" t="s">
        <v>26</v>
      </c>
      <c r="F839" s="21"/>
      <c r="G839" s="21"/>
      <c r="H839" s="21"/>
      <c r="I839" s="5"/>
      <c r="J839" s="5"/>
      <c r="K839" s="26"/>
      <c r="L839" s="19">
        <v>85</v>
      </c>
      <c r="M839" s="31">
        <v>85</v>
      </c>
      <c r="N839" s="30">
        <v>69.2</v>
      </c>
      <c r="O839" s="31">
        <v>129</v>
      </c>
      <c r="P839" s="30">
        <f t="shared" ref="P839:P875" si="20">ROUND(((M839-N839)*113/O839),1)</f>
        <v>13.8</v>
      </c>
      <c r="Q839" s="4">
        <v>10.7</v>
      </c>
      <c r="R839" s="17"/>
      <c r="S839" s="17"/>
      <c r="T839" s="17"/>
      <c r="U839" s="17"/>
    </row>
    <row r="840" spans="1:21">
      <c r="D840" s="19" t="s">
        <v>517</v>
      </c>
      <c r="E840" s="21" t="s">
        <v>518</v>
      </c>
      <c r="F840" s="21"/>
      <c r="G840" s="21"/>
      <c r="H840" s="21"/>
      <c r="I840" s="5"/>
      <c r="J840" s="5"/>
      <c r="K840" s="14"/>
      <c r="L840" s="19">
        <v>81</v>
      </c>
      <c r="M840" s="31">
        <v>81</v>
      </c>
      <c r="N840" s="30">
        <v>68.3</v>
      </c>
      <c r="O840" s="31">
        <v>119</v>
      </c>
      <c r="P840" s="30">
        <f t="shared" si="20"/>
        <v>12.1</v>
      </c>
      <c r="Q840" s="4">
        <v>11</v>
      </c>
      <c r="R840" s="17"/>
      <c r="S840" s="17"/>
      <c r="T840" s="17"/>
      <c r="U840" s="17"/>
    </row>
    <row r="841" spans="1:21">
      <c r="D841" s="19" t="s">
        <v>423</v>
      </c>
      <c r="E841" s="21" t="s">
        <v>225</v>
      </c>
      <c r="F841" s="21"/>
      <c r="G841" s="21"/>
      <c r="H841" s="21"/>
      <c r="I841" s="5"/>
      <c r="J841" s="5"/>
      <c r="K841" s="14"/>
      <c r="L841" s="21">
        <v>94</v>
      </c>
      <c r="M841" s="17">
        <v>92</v>
      </c>
      <c r="N841" s="4">
        <v>71.599999999999994</v>
      </c>
      <c r="O841" s="17">
        <v>130</v>
      </c>
      <c r="P841" s="30">
        <f t="shared" si="20"/>
        <v>17.7</v>
      </c>
      <c r="Q841" s="4">
        <v>14.8</v>
      </c>
      <c r="R841" s="17"/>
      <c r="S841" s="17"/>
      <c r="T841" s="17"/>
      <c r="U841" s="17"/>
    </row>
    <row r="842" spans="1:21">
      <c r="D842" s="19" t="s">
        <v>40</v>
      </c>
      <c r="E842" s="21" t="s">
        <v>26</v>
      </c>
      <c r="F842" s="21"/>
      <c r="G842" s="21"/>
      <c r="H842" s="21"/>
      <c r="I842" s="5"/>
      <c r="J842" s="5"/>
      <c r="K842" s="14"/>
      <c r="L842" s="21">
        <v>92</v>
      </c>
      <c r="M842" s="17">
        <v>91</v>
      </c>
      <c r="N842" s="4">
        <v>69.2</v>
      </c>
      <c r="O842" s="17">
        <v>129</v>
      </c>
      <c r="P842" s="30">
        <f t="shared" si="20"/>
        <v>19.100000000000001</v>
      </c>
      <c r="Q842" s="29">
        <v>15.4</v>
      </c>
      <c r="R842" s="17"/>
      <c r="S842" s="17"/>
      <c r="T842" s="17"/>
      <c r="U842" s="17"/>
    </row>
    <row r="843" spans="1:21">
      <c r="D843" s="19" t="s">
        <v>228</v>
      </c>
      <c r="E843" s="21" t="s">
        <v>28</v>
      </c>
      <c r="F843" s="21"/>
      <c r="G843" s="21"/>
      <c r="H843" s="21"/>
      <c r="I843" s="5"/>
      <c r="J843" s="5"/>
      <c r="K843" s="27"/>
      <c r="L843" s="21">
        <v>96</v>
      </c>
      <c r="M843" s="17">
        <v>94</v>
      </c>
      <c r="N843" s="4">
        <v>69.3</v>
      </c>
      <c r="O843" s="17">
        <v>123</v>
      </c>
      <c r="P843" s="30">
        <f t="shared" si="20"/>
        <v>22.7</v>
      </c>
      <c r="Q843" s="4">
        <v>16.5</v>
      </c>
      <c r="R843" s="17"/>
      <c r="S843" s="17"/>
      <c r="T843" s="17"/>
      <c r="U843" s="17"/>
    </row>
    <row r="844" spans="1:21">
      <c r="D844" s="19" t="s">
        <v>229</v>
      </c>
      <c r="E844" s="21" t="s">
        <v>34</v>
      </c>
      <c r="F844" s="21"/>
      <c r="G844" s="21"/>
      <c r="H844" s="21"/>
      <c r="I844" s="5"/>
      <c r="J844" s="5"/>
      <c r="K844" s="14"/>
      <c r="L844" s="21">
        <v>87</v>
      </c>
      <c r="M844" s="17">
        <v>87</v>
      </c>
      <c r="N844" s="4">
        <v>68.900000000000006</v>
      </c>
      <c r="O844" s="17">
        <v>120</v>
      </c>
      <c r="P844" s="30">
        <f t="shared" si="20"/>
        <v>17</v>
      </c>
      <c r="Q844" s="4">
        <v>17.2</v>
      </c>
      <c r="R844" s="17"/>
      <c r="S844" s="17"/>
      <c r="T844" s="17"/>
      <c r="U844" s="17"/>
    </row>
    <row r="845" spans="1:21">
      <c r="D845" s="19" t="s">
        <v>293</v>
      </c>
      <c r="E845" s="21" t="s">
        <v>225</v>
      </c>
      <c r="F845" s="21"/>
      <c r="G845" s="21"/>
      <c r="H845" s="21"/>
      <c r="I845" s="5"/>
      <c r="J845" s="4"/>
      <c r="K845" s="14"/>
      <c r="L845" s="21">
        <v>79</v>
      </c>
      <c r="M845" s="17">
        <v>79</v>
      </c>
      <c r="N845" s="4">
        <v>71.599999999999994</v>
      </c>
      <c r="O845" s="17">
        <v>130</v>
      </c>
      <c r="P845" s="30">
        <f t="shared" si="20"/>
        <v>6.4</v>
      </c>
      <c r="Q845" s="4">
        <v>18.100000000000001</v>
      </c>
      <c r="R845" s="17"/>
      <c r="S845" s="17"/>
      <c r="T845" s="17"/>
      <c r="U845" s="17"/>
    </row>
    <row r="846" spans="1:21">
      <c r="D846" s="19" t="s">
        <v>43</v>
      </c>
      <c r="E846" s="21" t="s">
        <v>26</v>
      </c>
      <c r="F846" s="21"/>
      <c r="G846" s="21"/>
      <c r="H846" s="21"/>
      <c r="I846" s="5"/>
      <c r="J846" s="5"/>
      <c r="K846" s="14"/>
      <c r="L846" s="21">
        <v>82</v>
      </c>
      <c r="M846" s="17">
        <v>82</v>
      </c>
      <c r="N846" s="4">
        <v>69.2</v>
      </c>
      <c r="O846" s="17">
        <v>129</v>
      </c>
      <c r="P846" s="30">
        <f t="shared" si="20"/>
        <v>11.2</v>
      </c>
      <c r="Q846" s="4">
        <v>18.399999999999999</v>
      </c>
      <c r="R846" s="17"/>
      <c r="S846" s="17"/>
      <c r="T846" s="17"/>
      <c r="U846" s="17"/>
    </row>
    <row r="847" spans="1:21">
      <c r="D847" s="19" t="s">
        <v>232</v>
      </c>
      <c r="E847" s="21" t="s">
        <v>225</v>
      </c>
      <c r="F847" s="21"/>
      <c r="G847" s="21"/>
      <c r="H847" s="21"/>
      <c r="I847" s="5"/>
      <c r="J847" s="4"/>
      <c r="K847" s="14"/>
      <c r="L847" s="21">
        <v>88</v>
      </c>
      <c r="M847" s="17">
        <v>88</v>
      </c>
      <c r="N847" s="4">
        <v>71.599999999999994</v>
      </c>
      <c r="O847" s="17">
        <v>130</v>
      </c>
      <c r="P847" s="30">
        <f t="shared" si="20"/>
        <v>14.3</v>
      </c>
      <c r="Q847" s="4">
        <v>19.3</v>
      </c>
      <c r="R847" s="17"/>
      <c r="S847" s="17"/>
      <c r="T847" s="17"/>
      <c r="U847" s="17"/>
    </row>
    <row r="848" spans="1:21">
      <c r="D848" s="19" t="s">
        <v>45</v>
      </c>
      <c r="E848" s="21" t="s">
        <v>34</v>
      </c>
      <c r="F848" s="21"/>
      <c r="G848" s="21"/>
      <c r="H848" s="21"/>
      <c r="I848" s="5"/>
      <c r="J848" s="5"/>
      <c r="K848" s="14"/>
      <c r="L848" s="21">
        <v>86</v>
      </c>
      <c r="M848" s="17">
        <v>86</v>
      </c>
      <c r="N848" s="4">
        <v>68.900000000000006</v>
      </c>
      <c r="O848" s="17">
        <v>120</v>
      </c>
      <c r="P848" s="30">
        <f t="shared" si="20"/>
        <v>16.100000000000001</v>
      </c>
      <c r="Q848" s="4">
        <v>19.899999999999999</v>
      </c>
      <c r="R848" s="17"/>
      <c r="S848" s="17"/>
      <c r="T848" s="17"/>
      <c r="U848" s="17"/>
    </row>
    <row r="849" spans="1:22">
      <c r="D849" s="19" t="s">
        <v>233</v>
      </c>
      <c r="E849" s="21" t="s">
        <v>225</v>
      </c>
      <c r="F849" s="21"/>
      <c r="G849" s="21"/>
      <c r="H849" s="21"/>
      <c r="I849" s="5"/>
      <c r="J849" s="5"/>
      <c r="K849" s="14"/>
      <c r="L849" s="21">
        <v>99</v>
      </c>
      <c r="M849" s="17">
        <v>96</v>
      </c>
      <c r="N849" s="4">
        <v>71.599999999999994</v>
      </c>
      <c r="O849" s="17">
        <v>130</v>
      </c>
      <c r="P849" s="30">
        <f t="shared" si="20"/>
        <v>21.2</v>
      </c>
      <c r="Q849" s="4">
        <v>20.8</v>
      </c>
      <c r="R849" s="17"/>
      <c r="S849" s="17"/>
      <c r="T849" s="17"/>
      <c r="U849" s="17"/>
    </row>
    <row r="850" spans="1:22">
      <c r="D850" s="19" t="s">
        <v>306</v>
      </c>
      <c r="E850" s="21" t="s">
        <v>47</v>
      </c>
      <c r="F850" s="21"/>
      <c r="G850" s="21"/>
      <c r="H850" s="21"/>
      <c r="I850" s="5"/>
      <c r="J850" s="5"/>
      <c r="K850" s="14"/>
      <c r="L850" s="21">
        <v>97</v>
      </c>
      <c r="M850" s="17">
        <v>95</v>
      </c>
      <c r="N850" s="4">
        <v>69.7</v>
      </c>
      <c r="O850" s="17">
        <v>133</v>
      </c>
      <c r="P850" s="30">
        <f t="shared" si="20"/>
        <v>21.5</v>
      </c>
      <c r="Q850" s="4">
        <v>21.9</v>
      </c>
      <c r="R850" s="17"/>
      <c r="S850" s="17"/>
      <c r="T850" s="17"/>
      <c r="U850" s="17"/>
    </row>
    <row r="851" spans="1:22">
      <c r="D851" s="19" t="s">
        <v>46</v>
      </c>
      <c r="E851" s="21" t="s">
        <v>47</v>
      </c>
      <c r="F851" s="21"/>
      <c r="G851" s="21"/>
      <c r="H851" s="21"/>
      <c r="I851" s="5"/>
      <c r="J851" s="5"/>
      <c r="K851" s="14"/>
      <c r="L851" s="21">
        <v>92</v>
      </c>
      <c r="M851" s="17">
        <v>92</v>
      </c>
      <c r="N851" s="4">
        <v>69.7</v>
      </c>
      <c r="O851" s="17">
        <v>133</v>
      </c>
      <c r="P851" s="30">
        <f t="shared" si="20"/>
        <v>18.899999999999999</v>
      </c>
      <c r="Q851" s="4">
        <v>22.1</v>
      </c>
      <c r="R851" s="17"/>
      <c r="S851" s="17"/>
      <c r="T851" s="17"/>
      <c r="U851" s="17"/>
    </row>
    <row r="852" spans="1:22">
      <c r="D852" s="19" t="s">
        <v>48</v>
      </c>
      <c r="E852" s="21" t="s">
        <v>26</v>
      </c>
      <c r="F852" s="21"/>
      <c r="G852" s="21"/>
      <c r="H852" s="21"/>
      <c r="I852" s="5"/>
      <c r="J852" s="5"/>
      <c r="K852" s="14"/>
      <c r="L852">
        <v>86</v>
      </c>
      <c r="M852" s="17">
        <v>86</v>
      </c>
      <c r="N852" s="4">
        <v>69.2</v>
      </c>
      <c r="O852" s="17">
        <v>129</v>
      </c>
      <c r="P852" s="30">
        <f t="shared" si="20"/>
        <v>14.7</v>
      </c>
      <c r="Q852" s="4">
        <v>22.7</v>
      </c>
      <c r="R852" s="17"/>
      <c r="S852" s="17"/>
      <c r="T852" s="17"/>
      <c r="U852" s="17"/>
    </row>
    <row r="853" spans="1:22">
      <c r="D853" s="19" t="s">
        <v>308</v>
      </c>
      <c r="E853" s="21" t="s">
        <v>225</v>
      </c>
      <c r="F853" s="21"/>
      <c r="G853" s="21"/>
      <c r="H853" s="21"/>
      <c r="I853" s="5"/>
      <c r="J853" s="5"/>
      <c r="K853" s="14"/>
      <c r="L853">
        <v>87</v>
      </c>
      <c r="M853" s="17">
        <v>87</v>
      </c>
      <c r="N853" s="4">
        <v>71.599999999999994</v>
      </c>
      <c r="O853" s="17">
        <v>130</v>
      </c>
      <c r="P853" s="4">
        <f t="shared" si="20"/>
        <v>13.4</v>
      </c>
      <c r="Q853" s="4">
        <v>23</v>
      </c>
      <c r="R853" s="17"/>
      <c r="S853" s="17"/>
      <c r="T853" s="17"/>
      <c r="U853" s="17"/>
    </row>
    <row r="854" spans="1:22">
      <c r="D854" s="19" t="s">
        <v>234</v>
      </c>
      <c r="E854" s="21" t="s">
        <v>34</v>
      </c>
      <c r="F854" s="21"/>
      <c r="G854" s="21"/>
      <c r="H854" s="21"/>
      <c r="I854" s="5"/>
      <c r="J854" s="5"/>
      <c r="K854" s="14"/>
      <c r="L854">
        <v>89</v>
      </c>
      <c r="M854" s="17">
        <v>89</v>
      </c>
      <c r="N854" s="4">
        <v>68.900000000000006</v>
      </c>
      <c r="O854" s="17">
        <v>120</v>
      </c>
      <c r="P854" s="4">
        <f t="shared" si="20"/>
        <v>18.899999999999999</v>
      </c>
      <c r="Q854" s="4">
        <v>23.4</v>
      </c>
      <c r="R854" s="17"/>
      <c r="S854" s="17"/>
      <c r="T854" s="17"/>
      <c r="U854" s="17"/>
    </row>
    <row r="855" spans="1:22">
      <c r="D855" s="19" t="s">
        <v>492</v>
      </c>
      <c r="E855" s="21" t="s">
        <v>42</v>
      </c>
      <c r="F855" s="21"/>
      <c r="G855" s="21"/>
      <c r="H855" s="21"/>
      <c r="I855" s="5"/>
      <c r="J855" s="5"/>
      <c r="K855" s="14"/>
      <c r="L855">
        <v>90</v>
      </c>
      <c r="M855" s="17">
        <v>90</v>
      </c>
      <c r="N855" s="4">
        <v>70</v>
      </c>
      <c r="O855" s="17">
        <v>123</v>
      </c>
      <c r="P855" s="4">
        <f t="shared" si="20"/>
        <v>18.399999999999999</v>
      </c>
      <c r="Q855" s="4">
        <v>23.9</v>
      </c>
      <c r="R855" s="17"/>
      <c r="S855" s="17"/>
      <c r="T855" s="17"/>
      <c r="U855" s="17"/>
    </row>
    <row r="856" spans="1:22">
      <c r="D856" s="19" t="s">
        <v>310</v>
      </c>
      <c r="E856" s="21" t="s">
        <v>179</v>
      </c>
      <c r="F856" s="21"/>
      <c r="G856" s="21"/>
      <c r="H856" s="21"/>
      <c r="I856" s="5"/>
      <c r="J856" s="5"/>
      <c r="K856" s="27"/>
      <c r="L856">
        <v>97</v>
      </c>
      <c r="M856" s="17">
        <v>96</v>
      </c>
      <c r="N856" s="4">
        <v>69.900000000000006</v>
      </c>
      <c r="O856" s="17">
        <v>129</v>
      </c>
      <c r="P856" s="4">
        <f t="shared" si="20"/>
        <v>22.9</v>
      </c>
      <c r="Q856" s="4">
        <v>23.9</v>
      </c>
      <c r="R856" s="17"/>
      <c r="S856" s="17"/>
      <c r="T856" s="17"/>
      <c r="U856" s="17"/>
    </row>
    <row r="857" spans="1:22">
      <c r="D857" s="19" t="s">
        <v>311</v>
      </c>
      <c r="E857" s="21" t="s">
        <v>312</v>
      </c>
      <c r="F857" s="21"/>
      <c r="G857" s="21"/>
      <c r="H857" s="21"/>
      <c r="I857" s="5"/>
      <c r="J857" s="5"/>
      <c r="K857" s="43"/>
      <c r="L857">
        <v>109</v>
      </c>
      <c r="M857" s="17">
        <v>99</v>
      </c>
      <c r="N857" s="4">
        <v>70.7</v>
      </c>
      <c r="O857" s="17">
        <v>132</v>
      </c>
      <c r="P857" s="4">
        <f t="shared" si="20"/>
        <v>24.2</v>
      </c>
      <c r="Q857" s="4">
        <v>24</v>
      </c>
      <c r="R857" s="17"/>
      <c r="S857" s="17"/>
      <c r="T857" s="17"/>
      <c r="U857" s="17"/>
    </row>
    <row r="858" spans="1:22">
      <c r="D858" s="19" t="s">
        <v>235</v>
      </c>
      <c r="E858" s="21" t="s">
        <v>236</v>
      </c>
      <c r="F858" s="21"/>
      <c r="G858" s="21"/>
      <c r="H858" s="21"/>
      <c r="I858" s="5"/>
      <c r="J858" s="5"/>
      <c r="K858" s="14"/>
      <c r="L858">
        <v>101</v>
      </c>
      <c r="M858" s="17">
        <v>99</v>
      </c>
      <c r="N858" s="4">
        <v>70</v>
      </c>
      <c r="O858" s="17">
        <v>122</v>
      </c>
      <c r="P858" s="4">
        <f t="shared" si="20"/>
        <v>26.9</v>
      </c>
      <c r="Q858" s="4">
        <v>25.2</v>
      </c>
      <c r="R858" s="17"/>
      <c r="S858" s="17"/>
      <c r="T858" s="17"/>
      <c r="U858" s="17"/>
    </row>
    <row r="859" spans="1:22">
      <c r="A859">
        <v>1</v>
      </c>
      <c r="B859">
        <v>1</v>
      </c>
      <c r="C859">
        <v>1</v>
      </c>
      <c r="D859" s="19" t="s">
        <v>318</v>
      </c>
      <c r="E859" s="21" t="s">
        <v>319</v>
      </c>
      <c r="F859" s="21">
        <v>97</v>
      </c>
      <c r="G859" s="21">
        <v>97</v>
      </c>
      <c r="H859" s="21">
        <v>83</v>
      </c>
      <c r="I859" s="5">
        <v>-13</v>
      </c>
      <c r="J859" s="5"/>
      <c r="K859" s="14"/>
      <c r="L859">
        <v>97</v>
      </c>
      <c r="M859" s="17">
        <v>97</v>
      </c>
      <c r="N859" s="4">
        <v>69.8</v>
      </c>
      <c r="O859" s="17">
        <v>123</v>
      </c>
      <c r="P859" s="4">
        <f t="shared" si="20"/>
        <v>25</v>
      </c>
      <c r="Q859" s="4"/>
      <c r="R859" s="17"/>
      <c r="S859" s="17"/>
      <c r="T859" s="17" t="s">
        <v>59</v>
      </c>
      <c r="U859" s="17" t="s">
        <v>94</v>
      </c>
    </row>
    <row r="860" spans="1:22">
      <c r="A860">
        <v>2</v>
      </c>
      <c r="B860">
        <v>2</v>
      </c>
      <c r="C860">
        <v>2</v>
      </c>
      <c r="D860" s="19" t="s">
        <v>320</v>
      </c>
      <c r="E860" s="21" t="s">
        <v>321</v>
      </c>
      <c r="F860" s="21">
        <v>95</v>
      </c>
      <c r="G860" s="21">
        <v>94</v>
      </c>
      <c r="H860" s="21">
        <v>80</v>
      </c>
      <c r="I860" s="5">
        <v>-2</v>
      </c>
      <c r="J860" s="5"/>
      <c r="L860" s="21">
        <v>94</v>
      </c>
      <c r="M860" s="31">
        <v>94</v>
      </c>
      <c r="N860" s="30">
        <v>69.099999999999994</v>
      </c>
      <c r="O860" s="31">
        <v>126</v>
      </c>
      <c r="P860" s="30">
        <f t="shared" si="20"/>
        <v>22.3</v>
      </c>
      <c r="Q860" s="4"/>
      <c r="R860" s="17"/>
      <c r="S860" s="17"/>
      <c r="T860" s="17" t="s">
        <v>249</v>
      </c>
      <c r="U860" s="17" t="s">
        <v>110</v>
      </c>
    </row>
    <row r="861" spans="1:22">
      <c r="A861">
        <v>3</v>
      </c>
      <c r="B861">
        <v>3</v>
      </c>
      <c r="C861">
        <v>3</v>
      </c>
      <c r="D861" s="19" t="s">
        <v>322</v>
      </c>
      <c r="E861" s="21" t="s">
        <v>323</v>
      </c>
      <c r="F861" s="21">
        <v>88</v>
      </c>
      <c r="G861" s="21">
        <v>87</v>
      </c>
      <c r="H861" s="21">
        <v>74</v>
      </c>
      <c r="I861" s="5">
        <v>57.25</v>
      </c>
      <c r="J861" s="5"/>
      <c r="K861" s="12" t="s">
        <v>57</v>
      </c>
      <c r="L861" s="21">
        <v>88</v>
      </c>
      <c r="M861" s="31">
        <v>87</v>
      </c>
      <c r="N861" s="30">
        <v>67.7</v>
      </c>
      <c r="O861" s="31">
        <v>124</v>
      </c>
      <c r="P861" s="30">
        <f t="shared" si="20"/>
        <v>17.600000000000001</v>
      </c>
      <c r="Q861" s="4"/>
      <c r="R861" s="17"/>
      <c r="S861" s="17"/>
      <c r="T861" s="17" t="s">
        <v>360</v>
      </c>
      <c r="U861" s="17" t="s">
        <v>85</v>
      </c>
    </row>
    <row r="862" spans="1:22">
      <c r="A862">
        <v>4</v>
      </c>
      <c r="B862">
        <v>4</v>
      </c>
      <c r="C862">
        <v>4</v>
      </c>
      <c r="D862" s="19" t="s">
        <v>324</v>
      </c>
      <c r="E862" s="21" t="s">
        <v>325</v>
      </c>
      <c r="F862" s="21">
        <v>107</v>
      </c>
      <c r="G862" s="21">
        <v>101</v>
      </c>
      <c r="H862" s="21">
        <v>93</v>
      </c>
      <c r="I862" s="5">
        <v>-22</v>
      </c>
      <c r="J862" s="5"/>
      <c r="L862" s="21">
        <v>107</v>
      </c>
      <c r="M862" s="31">
        <v>101</v>
      </c>
      <c r="N862" s="30">
        <v>69</v>
      </c>
      <c r="O862" s="31">
        <v>123</v>
      </c>
      <c r="P862" s="30">
        <f t="shared" si="20"/>
        <v>29.4</v>
      </c>
      <c r="Q862" s="21"/>
      <c r="R862" s="17"/>
      <c r="S862" s="17"/>
      <c r="T862" s="37" t="s">
        <v>76</v>
      </c>
      <c r="U862" s="37" t="s">
        <v>194</v>
      </c>
      <c r="V862" s="21" t="s">
        <v>82</v>
      </c>
    </row>
    <row r="863" spans="1:22">
      <c r="A863">
        <v>5</v>
      </c>
      <c r="D863" s="19" t="s">
        <v>324</v>
      </c>
      <c r="E863" s="21" t="s">
        <v>519</v>
      </c>
      <c r="F863" s="21"/>
      <c r="G863" s="21"/>
      <c r="H863" s="21"/>
      <c r="I863" s="5">
        <v>-4</v>
      </c>
      <c r="J863" s="4"/>
      <c r="K863" s="26" t="s">
        <v>520</v>
      </c>
      <c r="L863" s="19"/>
      <c r="M863" s="31"/>
      <c r="N863" s="21"/>
      <c r="O863" s="21"/>
      <c r="P863" s="30"/>
      <c r="Q863" s="21"/>
      <c r="R863" s="17"/>
      <c r="S863" s="17"/>
      <c r="T863" s="37" t="s">
        <v>58</v>
      </c>
      <c r="U863" s="37" t="s">
        <v>81</v>
      </c>
    </row>
    <row r="864" spans="1:22">
      <c r="A864">
        <v>6</v>
      </c>
      <c r="B864">
        <v>5</v>
      </c>
      <c r="C864">
        <v>5</v>
      </c>
      <c r="D864" s="19" t="s">
        <v>327</v>
      </c>
      <c r="E864" s="21" t="s">
        <v>328</v>
      </c>
      <c r="F864" s="21">
        <v>97</v>
      </c>
      <c r="G864" s="21">
        <v>94</v>
      </c>
      <c r="H864" s="21">
        <v>83</v>
      </c>
      <c r="I864" s="5">
        <v>-20.5</v>
      </c>
      <c r="J864" s="5"/>
      <c r="K864" s="14"/>
      <c r="L864" s="19">
        <v>97</v>
      </c>
      <c r="M864" s="31">
        <v>94</v>
      </c>
      <c r="N864" s="30">
        <v>66.599999999999994</v>
      </c>
      <c r="O864" s="31">
        <v>118</v>
      </c>
      <c r="P864" s="30">
        <f t="shared" si="20"/>
        <v>26.2</v>
      </c>
      <c r="Q864" s="21"/>
      <c r="R864" s="17"/>
      <c r="S864" s="17"/>
      <c r="T864" s="17" t="s">
        <v>72</v>
      </c>
      <c r="U864" s="17" t="s">
        <v>62</v>
      </c>
    </row>
    <row r="865" spans="1:24">
      <c r="A865">
        <v>7</v>
      </c>
      <c r="B865">
        <v>6</v>
      </c>
      <c r="C865">
        <v>6</v>
      </c>
      <c r="D865" s="19" t="s">
        <v>432</v>
      </c>
      <c r="E865" s="21" t="s">
        <v>252</v>
      </c>
      <c r="F865" s="21">
        <v>90</v>
      </c>
      <c r="G865" s="21">
        <v>89</v>
      </c>
      <c r="H865" s="21">
        <v>74</v>
      </c>
      <c r="I865" s="5">
        <v>-10.4</v>
      </c>
      <c r="J865" s="5"/>
      <c r="K865" s="14"/>
      <c r="L865" s="19">
        <v>90</v>
      </c>
      <c r="M865" s="31">
        <v>89</v>
      </c>
      <c r="N865" s="30">
        <v>69</v>
      </c>
      <c r="O865" s="31">
        <v>125</v>
      </c>
      <c r="P865" s="30">
        <f t="shared" si="20"/>
        <v>18.100000000000001</v>
      </c>
      <c r="Q865" s="21"/>
      <c r="R865" s="17"/>
      <c r="S865" s="17"/>
      <c r="T865" s="17" t="s">
        <v>383</v>
      </c>
      <c r="U865" s="17" t="s">
        <v>109</v>
      </c>
      <c r="V865" t="s">
        <v>129</v>
      </c>
    </row>
    <row r="866" spans="1:24">
      <c r="A866">
        <v>8</v>
      </c>
      <c r="D866" s="19" t="s">
        <v>335</v>
      </c>
      <c r="E866" s="21" t="s">
        <v>336</v>
      </c>
      <c r="F866" s="21"/>
      <c r="G866" s="21"/>
      <c r="H866" s="21"/>
      <c r="I866" s="5">
        <v>27</v>
      </c>
      <c r="J866" s="5"/>
      <c r="K866" s="12" t="s">
        <v>79</v>
      </c>
      <c r="L866" s="19"/>
      <c r="M866" s="21"/>
      <c r="N866" s="30"/>
      <c r="O866" s="31"/>
      <c r="P866" s="30"/>
      <c r="Q866" s="21"/>
      <c r="R866" s="17"/>
      <c r="S866" s="17"/>
      <c r="T866" s="17" t="s">
        <v>392</v>
      </c>
      <c r="U866" s="17"/>
    </row>
    <row r="867" spans="1:24">
      <c r="A867">
        <v>9</v>
      </c>
      <c r="B867">
        <v>7</v>
      </c>
      <c r="C867">
        <v>7</v>
      </c>
      <c r="D867" s="19" t="s">
        <v>521</v>
      </c>
      <c r="E867" s="21" t="s">
        <v>252</v>
      </c>
      <c r="F867" s="21">
        <v>91</v>
      </c>
      <c r="G867" s="21">
        <v>91</v>
      </c>
      <c r="H867" s="21">
        <v>75</v>
      </c>
      <c r="I867" s="5">
        <v>-19.7</v>
      </c>
      <c r="J867" s="5"/>
      <c r="K867" s="14"/>
      <c r="L867" s="19">
        <v>91</v>
      </c>
      <c r="M867" s="31">
        <v>91</v>
      </c>
      <c r="N867" s="30">
        <v>69</v>
      </c>
      <c r="O867" s="31">
        <v>125</v>
      </c>
      <c r="P867" s="30">
        <f t="shared" si="20"/>
        <v>19.899999999999999</v>
      </c>
      <c r="Q867" s="21"/>
      <c r="R867" s="17"/>
      <c r="S867" s="17"/>
      <c r="T867" s="17" t="s">
        <v>399</v>
      </c>
      <c r="U867" s="17" t="s">
        <v>130</v>
      </c>
    </row>
    <row r="868" spans="1:24">
      <c r="A868">
        <v>10</v>
      </c>
      <c r="B868">
        <v>8</v>
      </c>
      <c r="C868">
        <v>8</v>
      </c>
      <c r="D868" s="19" t="s">
        <v>242</v>
      </c>
      <c r="E868" s="21" t="s">
        <v>26</v>
      </c>
      <c r="F868" s="21">
        <v>93</v>
      </c>
      <c r="G868" s="21">
        <v>90</v>
      </c>
      <c r="H868" s="21">
        <v>75</v>
      </c>
      <c r="I868" s="5">
        <v>-7</v>
      </c>
      <c r="J868" s="4"/>
      <c r="K868" s="14"/>
      <c r="L868" s="19">
        <v>93</v>
      </c>
      <c r="M868" s="31">
        <v>90</v>
      </c>
      <c r="N868" s="30">
        <v>69.2</v>
      </c>
      <c r="O868" s="31">
        <v>129</v>
      </c>
      <c r="P868" s="30">
        <f t="shared" si="20"/>
        <v>18.2</v>
      </c>
      <c r="Q868" s="21"/>
      <c r="R868" s="17"/>
      <c r="S868" s="17"/>
      <c r="T868" s="17" t="s">
        <v>257</v>
      </c>
      <c r="U868" s="17" t="s">
        <v>165</v>
      </c>
    </row>
    <row r="869" spans="1:24">
      <c r="A869">
        <v>11</v>
      </c>
      <c r="B869">
        <v>9</v>
      </c>
      <c r="C869">
        <v>9</v>
      </c>
      <c r="D869" s="19" t="s">
        <v>522</v>
      </c>
      <c r="E869" s="21" t="s">
        <v>523</v>
      </c>
      <c r="F869" s="21">
        <v>86</v>
      </c>
      <c r="G869" s="21">
        <v>86</v>
      </c>
      <c r="H869" s="21">
        <v>69</v>
      </c>
      <c r="I869" s="5">
        <v>14</v>
      </c>
      <c r="J869" s="4"/>
      <c r="K869" s="14" t="s">
        <v>57</v>
      </c>
      <c r="L869" s="19">
        <v>86</v>
      </c>
      <c r="M869" s="31">
        <v>86</v>
      </c>
      <c r="N869" s="30">
        <v>69.099999999999994</v>
      </c>
      <c r="O869" s="31">
        <v>123</v>
      </c>
      <c r="P869" s="30">
        <f t="shared" si="20"/>
        <v>15.5</v>
      </c>
      <c r="Q869" s="21"/>
      <c r="R869" s="17"/>
      <c r="S869" s="17"/>
      <c r="T869" s="17" t="s">
        <v>524</v>
      </c>
      <c r="U869" s="17" t="s">
        <v>125</v>
      </c>
      <c r="V869" t="s">
        <v>139</v>
      </c>
    </row>
    <row r="870" spans="1:24">
      <c r="A870">
        <v>12</v>
      </c>
      <c r="B870">
        <v>10</v>
      </c>
      <c r="C870">
        <v>10</v>
      </c>
      <c r="D870" s="19" t="s">
        <v>91</v>
      </c>
      <c r="E870" s="21" t="s">
        <v>34</v>
      </c>
      <c r="F870" s="21">
        <v>93</v>
      </c>
      <c r="G870" s="21">
        <v>93</v>
      </c>
      <c r="H870" s="21">
        <v>77</v>
      </c>
      <c r="I870" s="5">
        <v>-20.5</v>
      </c>
      <c r="J870" s="5"/>
      <c r="K870" s="14"/>
      <c r="L870" s="19">
        <v>93</v>
      </c>
      <c r="M870" s="31">
        <v>93</v>
      </c>
      <c r="N870" s="30">
        <v>68.900000000000006</v>
      </c>
      <c r="O870" s="31">
        <v>120</v>
      </c>
      <c r="P870" s="30">
        <f t="shared" si="20"/>
        <v>22.7</v>
      </c>
      <c r="Q870" s="21"/>
      <c r="R870" s="17"/>
      <c r="S870" s="17"/>
      <c r="T870" s="17" t="s">
        <v>67</v>
      </c>
      <c r="U870" s="17" t="s">
        <v>207</v>
      </c>
      <c r="V870" t="s">
        <v>74</v>
      </c>
    </row>
    <row r="871" spans="1:24">
      <c r="A871">
        <v>13</v>
      </c>
      <c r="B871">
        <v>11</v>
      </c>
      <c r="C871">
        <v>11</v>
      </c>
      <c r="D871" s="19" t="s">
        <v>525</v>
      </c>
      <c r="E871" s="21" t="s">
        <v>241</v>
      </c>
      <c r="F871" s="21">
        <v>85</v>
      </c>
      <c r="G871" s="21">
        <v>85</v>
      </c>
      <c r="H871" s="21">
        <v>69</v>
      </c>
      <c r="I871" s="5">
        <v>17</v>
      </c>
      <c r="J871" s="5"/>
      <c r="K871" s="14" t="s">
        <v>57</v>
      </c>
      <c r="L871" s="19">
        <v>85</v>
      </c>
      <c r="M871" s="31">
        <v>85</v>
      </c>
      <c r="N871" s="30">
        <v>68</v>
      </c>
      <c r="O871" s="31">
        <v>115</v>
      </c>
      <c r="P871" s="30">
        <f t="shared" si="20"/>
        <v>16.7</v>
      </c>
      <c r="Q871" s="21"/>
      <c r="R871" s="17"/>
      <c r="S871" s="17"/>
      <c r="T871" s="17" t="s">
        <v>526</v>
      </c>
      <c r="U871" s="17"/>
    </row>
    <row r="872" spans="1:24">
      <c r="A872">
        <v>14</v>
      </c>
      <c r="B872">
        <v>12</v>
      </c>
      <c r="C872">
        <v>12</v>
      </c>
      <c r="D872" s="19" t="s">
        <v>244</v>
      </c>
      <c r="E872" s="21" t="s">
        <v>241</v>
      </c>
      <c r="F872" s="21">
        <v>88</v>
      </c>
      <c r="G872" s="21">
        <v>87</v>
      </c>
      <c r="H872" s="21">
        <v>72</v>
      </c>
      <c r="I872" s="5">
        <v>-18.5</v>
      </c>
      <c r="J872" s="5"/>
      <c r="K872" s="27"/>
      <c r="L872" s="19">
        <v>88</v>
      </c>
      <c r="M872" s="31">
        <v>87</v>
      </c>
      <c r="N872" s="30">
        <v>68</v>
      </c>
      <c r="O872" s="31">
        <v>115</v>
      </c>
      <c r="P872" s="30">
        <f t="shared" si="20"/>
        <v>18.7</v>
      </c>
      <c r="Q872" s="21"/>
      <c r="R872" s="17"/>
      <c r="S872" s="17"/>
      <c r="T872" s="17" t="s">
        <v>100</v>
      </c>
      <c r="U872" s="17" t="s">
        <v>259</v>
      </c>
      <c r="V872" t="s">
        <v>80</v>
      </c>
    </row>
    <row r="873" spans="1:24">
      <c r="A873">
        <v>15</v>
      </c>
      <c r="B873">
        <v>13</v>
      </c>
      <c r="C873">
        <v>13</v>
      </c>
      <c r="D873" s="19" t="s">
        <v>435</v>
      </c>
      <c r="E873" s="21" t="s">
        <v>42</v>
      </c>
      <c r="F873" s="21">
        <v>83</v>
      </c>
      <c r="G873" s="21">
        <v>82</v>
      </c>
      <c r="H873" s="21">
        <v>65</v>
      </c>
      <c r="I873" s="5">
        <v>6.75</v>
      </c>
      <c r="J873" s="5"/>
      <c r="K873" s="14"/>
      <c r="L873" s="19">
        <v>83</v>
      </c>
      <c r="M873" s="31">
        <v>82</v>
      </c>
      <c r="N873" s="30">
        <v>70</v>
      </c>
      <c r="O873" s="31">
        <v>123</v>
      </c>
      <c r="P873" s="30">
        <f t="shared" si="20"/>
        <v>11</v>
      </c>
      <c r="Q873" s="21"/>
      <c r="R873" s="17"/>
      <c r="S873" s="17"/>
      <c r="T873" s="17" t="s">
        <v>267</v>
      </c>
      <c r="U873" s="17" t="s">
        <v>146</v>
      </c>
    </row>
    <row r="874" spans="1:24">
      <c r="A874">
        <v>16</v>
      </c>
      <c r="B874">
        <v>14</v>
      </c>
      <c r="C874">
        <v>14</v>
      </c>
      <c r="D874" s="19" t="s">
        <v>106</v>
      </c>
      <c r="E874" s="21" t="s">
        <v>42</v>
      </c>
      <c r="F874" s="21">
        <v>90</v>
      </c>
      <c r="G874" s="21">
        <v>87</v>
      </c>
      <c r="H874" s="21">
        <v>72</v>
      </c>
      <c r="I874" s="5">
        <v>-20.25</v>
      </c>
      <c r="J874" s="4"/>
      <c r="K874" s="14" t="s">
        <v>527</v>
      </c>
      <c r="L874" s="19">
        <v>90</v>
      </c>
      <c r="M874" s="31">
        <v>87</v>
      </c>
      <c r="N874" s="30">
        <v>70</v>
      </c>
      <c r="O874" s="31">
        <v>123</v>
      </c>
      <c r="P874" s="30">
        <f t="shared" si="20"/>
        <v>15.6</v>
      </c>
      <c r="Q874" s="21"/>
      <c r="R874" s="17"/>
      <c r="S874" s="17"/>
      <c r="T874" s="17" t="s">
        <v>528</v>
      </c>
      <c r="U874" s="17" t="s">
        <v>264</v>
      </c>
      <c r="V874" t="s">
        <v>333</v>
      </c>
    </row>
    <row r="875" spans="1:24">
      <c r="A875">
        <v>17</v>
      </c>
      <c r="B875">
        <v>15</v>
      </c>
      <c r="C875">
        <v>15</v>
      </c>
      <c r="D875" s="19" t="s">
        <v>358</v>
      </c>
      <c r="E875" s="21" t="s">
        <v>359</v>
      </c>
      <c r="F875" s="21">
        <v>90</v>
      </c>
      <c r="G875" s="21">
        <v>90</v>
      </c>
      <c r="H875" s="21">
        <v>73</v>
      </c>
      <c r="I875" s="5">
        <v>-9.5</v>
      </c>
      <c r="J875" s="5"/>
      <c r="K875" s="27"/>
      <c r="L875" s="19">
        <v>90</v>
      </c>
      <c r="M875" s="31">
        <v>90</v>
      </c>
      <c r="N875" s="30">
        <v>70</v>
      </c>
      <c r="O875" s="31">
        <v>126</v>
      </c>
      <c r="P875" s="30">
        <f t="shared" si="20"/>
        <v>17.899999999999999</v>
      </c>
      <c r="Q875" s="21"/>
      <c r="R875" s="17"/>
      <c r="S875" s="17"/>
      <c r="T875" s="17" t="s">
        <v>71</v>
      </c>
      <c r="U875" s="17" t="s">
        <v>529</v>
      </c>
      <c r="V875" t="s">
        <v>265</v>
      </c>
    </row>
    <row r="876" spans="1:24">
      <c r="A876">
        <v>18</v>
      </c>
      <c r="B876">
        <v>16</v>
      </c>
      <c r="C876">
        <v>16</v>
      </c>
      <c r="D876" s="19" t="s">
        <v>530</v>
      </c>
      <c r="E876" s="21" t="s">
        <v>30</v>
      </c>
      <c r="F876" s="21">
        <v>85</v>
      </c>
      <c r="G876" s="21">
        <v>84</v>
      </c>
      <c r="H876" s="21">
        <v>67</v>
      </c>
      <c r="I876" s="5">
        <v>32</v>
      </c>
      <c r="J876" s="5"/>
      <c r="K876" s="27" t="s">
        <v>57</v>
      </c>
      <c r="L876" s="19">
        <v>85</v>
      </c>
      <c r="M876" s="31">
        <v>84</v>
      </c>
      <c r="N876" s="30">
        <v>70.2</v>
      </c>
      <c r="O876" s="31">
        <v>128</v>
      </c>
      <c r="P876" s="30">
        <f t="shared" ref="P876:P896" si="21">ROUND(((M876-N876)*113/O876),1)</f>
        <v>12.2</v>
      </c>
      <c r="Q876" s="21"/>
      <c r="R876" s="17"/>
      <c r="S876" s="17"/>
      <c r="T876" s="17" t="s">
        <v>368</v>
      </c>
      <c r="U876" s="17" t="s">
        <v>531</v>
      </c>
      <c r="V876" t="s">
        <v>339</v>
      </c>
    </row>
    <row r="877" spans="1:24">
      <c r="A877">
        <v>19</v>
      </c>
      <c r="B877">
        <v>17</v>
      </c>
      <c r="C877">
        <v>17</v>
      </c>
      <c r="D877" s="19" t="s">
        <v>116</v>
      </c>
      <c r="E877" s="21" t="s">
        <v>32</v>
      </c>
      <c r="F877" s="21">
        <v>94</v>
      </c>
      <c r="G877" s="21">
        <v>93</v>
      </c>
      <c r="H877" s="21">
        <v>77</v>
      </c>
      <c r="I877" s="5">
        <v>-20.5</v>
      </c>
      <c r="J877" s="4"/>
      <c r="K877" s="14"/>
      <c r="L877" s="19">
        <v>94</v>
      </c>
      <c r="M877" s="31">
        <v>93</v>
      </c>
      <c r="N877" s="30">
        <v>71.3</v>
      </c>
      <c r="O877" s="31">
        <v>127</v>
      </c>
      <c r="P877" s="30">
        <f t="shared" si="21"/>
        <v>19.3</v>
      </c>
      <c r="Q877" s="4"/>
      <c r="R877" s="17"/>
      <c r="S877" s="17"/>
      <c r="T877" s="17" t="s">
        <v>66</v>
      </c>
      <c r="U877" s="17" t="s">
        <v>532</v>
      </c>
    </row>
    <row r="878" spans="1:24">
      <c r="A878">
        <v>20</v>
      </c>
      <c r="B878">
        <v>18</v>
      </c>
      <c r="C878">
        <v>18</v>
      </c>
      <c r="D878" s="19" t="s">
        <v>533</v>
      </c>
      <c r="E878" s="21" t="s">
        <v>425</v>
      </c>
      <c r="F878" s="21">
        <v>102</v>
      </c>
      <c r="G878" s="21">
        <v>96</v>
      </c>
      <c r="H878" s="21">
        <v>84</v>
      </c>
      <c r="I878" s="5">
        <v>-17</v>
      </c>
      <c r="J878" s="5"/>
      <c r="K878" s="14"/>
      <c r="L878" s="19">
        <v>102</v>
      </c>
      <c r="M878" s="31">
        <v>96</v>
      </c>
      <c r="N878" s="30">
        <v>70</v>
      </c>
      <c r="O878" s="31">
        <v>133</v>
      </c>
      <c r="P878" s="30">
        <f t="shared" si="21"/>
        <v>22.1</v>
      </c>
      <c r="Q878" s="29"/>
      <c r="R878" s="17"/>
      <c r="S878" s="17"/>
      <c r="T878" s="17" t="s">
        <v>534</v>
      </c>
      <c r="U878" s="17" t="s">
        <v>113</v>
      </c>
      <c r="V878" t="s">
        <v>418</v>
      </c>
      <c r="W878" s="17" t="s">
        <v>120</v>
      </c>
      <c r="X878" s="17" t="s">
        <v>329</v>
      </c>
    </row>
    <row r="879" spans="1:24">
      <c r="A879">
        <v>21</v>
      </c>
      <c r="B879">
        <v>19</v>
      </c>
      <c r="C879">
        <v>19</v>
      </c>
      <c r="D879" s="19" t="s">
        <v>127</v>
      </c>
      <c r="E879" s="21" t="s">
        <v>30</v>
      </c>
      <c r="F879" s="21">
        <v>89</v>
      </c>
      <c r="G879" s="21">
        <v>87</v>
      </c>
      <c r="H879" s="21">
        <v>71</v>
      </c>
      <c r="I879" s="5">
        <v>-5.35</v>
      </c>
      <c r="J879" s="4"/>
      <c r="K879" s="42"/>
      <c r="L879" s="21">
        <v>89</v>
      </c>
      <c r="M879" s="31">
        <v>87</v>
      </c>
      <c r="N879" s="30">
        <v>70.2</v>
      </c>
      <c r="O879" s="31">
        <v>128</v>
      </c>
      <c r="P879" s="30">
        <f t="shared" si="21"/>
        <v>14.8</v>
      </c>
      <c r="Q879" s="4"/>
      <c r="R879" s="17"/>
      <c r="S879" s="17"/>
      <c r="T879" s="17"/>
      <c r="U879" s="17"/>
    </row>
    <row r="880" spans="1:24">
      <c r="A880">
        <v>22</v>
      </c>
      <c r="B880">
        <v>20</v>
      </c>
      <c r="C880">
        <v>20</v>
      </c>
      <c r="D880" s="19" t="s">
        <v>370</v>
      </c>
      <c r="E880" s="21" t="s">
        <v>34</v>
      </c>
      <c r="F880" s="21">
        <v>93</v>
      </c>
      <c r="G880" s="21">
        <v>93</v>
      </c>
      <c r="H880" s="21">
        <v>77</v>
      </c>
      <c r="I880" s="5">
        <v>-13.65</v>
      </c>
      <c r="J880" s="5"/>
      <c r="K880" s="12" t="s">
        <v>535</v>
      </c>
      <c r="L880" s="21">
        <v>93</v>
      </c>
      <c r="M880" s="31">
        <v>93</v>
      </c>
      <c r="N880" s="30">
        <v>68.900000000000006</v>
      </c>
      <c r="O880" s="31">
        <v>120</v>
      </c>
      <c r="P880" s="30">
        <f t="shared" si="21"/>
        <v>22.7</v>
      </c>
      <c r="Q880" s="4"/>
      <c r="R880" s="17"/>
      <c r="S880" s="17"/>
      <c r="T880" s="17" t="s">
        <v>536</v>
      </c>
      <c r="U880" s="17" t="s">
        <v>68</v>
      </c>
      <c r="V880" t="s">
        <v>90</v>
      </c>
    </row>
    <row r="881" spans="1:22">
      <c r="A881">
        <v>23</v>
      </c>
      <c r="B881">
        <v>21</v>
      </c>
      <c r="C881">
        <v>21</v>
      </c>
      <c r="D881" s="19" t="s">
        <v>128</v>
      </c>
      <c r="E881" s="21" t="s">
        <v>26</v>
      </c>
      <c r="F881" s="21">
        <v>93</v>
      </c>
      <c r="G881" s="21">
        <v>93</v>
      </c>
      <c r="H881" s="21">
        <v>75</v>
      </c>
      <c r="I881" s="5">
        <v>-20.25</v>
      </c>
      <c r="J881" s="5"/>
      <c r="K881" s="26"/>
      <c r="L881" s="19">
        <v>93</v>
      </c>
      <c r="M881" s="31">
        <v>93</v>
      </c>
      <c r="N881" s="30">
        <v>69.2</v>
      </c>
      <c r="O881" s="31">
        <v>129</v>
      </c>
      <c r="P881" s="30">
        <f t="shared" si="21"/>
        <v>20.8</v>
      </c>
      <c r="Q881" s="29"/>
      <c r="R881" s="17"/>
      <c r="S881" s="17"/>
      <c r="T881" s="17" t="s">
        <v>119</v>
      </c>
      <c r="U881" s="17" t="s">
        <v>101</v>
      </c>
    </row>
    <row r="882" spans="1:22">
      <c r="A882">
        <v>24</v>
      </c>
      <c r="B882">
        <v>22</v>
      </c>
      <c r="C882">
        <v>22</v>
      </c>
      <c r="D882" s="19" t="s">
        <v>374</v>
      </c>
      <c r="E882" s="21" t="s">
        <v>252</v>
      </c>
      <c r="F882" s="21">
        <v>94</v>
      </c>
      <c r="G882" s="21">
        <v>89</v>
      </c>
      <c r="H882" s="21">
        <v>77</v>
      </c>
      <c r="I882" s="5">
        <v>-10</v>
      </c>
      <c r="J882" s="5"/>
      <c r="K882" s="14"/>
      <c r="L882" s="19">
        <v>94</v>
      </c>
      <c r="M882" s="31">
        <v>89</v>
      </c>
      <c r="N882" s="30">
        <v>69</v>
      </c>
      <c r="O882" s="31">
        <v>125</v>
      </c>
      <c r="P882" s="30">
        <f t="shared" si="21"/>
        <v>18.100000000000001</v>
      </c>
      <c r="Q882" s="29"/>
      <c r="R882" s="17"/>
      <c r="S882" s="17"/>
      <c r="T882" s="17" t="s">
        <v>124</v>
      </c>
      <c r="U882" s="17" t="s">
        <v>212</v>
      </c>
      <c r="V882" t="s">
        <v>209</v>
      </c>
    </row>
    <row r="883" spans="1:22">
      <c r="A883">
        <v>25</v>
      </c>
      <c r="D883" s="19" t="s">
        <v>443</v>
      </c>
      <c r="E883" s="21" t="s">
        <v>444</v>
      </c>
      <c r="F883" s="21"/>
      <c r="G883" s="21"/>
      <c r="H883" s="21"/>
      <c r="I883" s="5">
        <v>-1</v>
      </c>
      <c r="J883" s="5"/>
      <c r="K883" s="14" t="s">
        <v>417</v>
      </c>
      <c r="L883" s="21"/>
      <c r="M883" s="17"/>
      <c r="N883" s="4"/>
      <c r="O883" s="17"/>
      <c r="P883" s="30"/>
      <c r="Q883" s="4"/>
      <c r="R883" s="17"/>
      <c r="S883" s="17"/>
      <c r="T883" s="17" t="s">
        <v>537</v>
      </c>
      <c r="U883" s="17" t="s">
        <v>451</v>
      </c>
      <c r="V883" t="s">
        <v>98</v>
      </c>
    </row>
    <row r="884" spans="1:22">
      <c r="A884">
        <v>26</v>
      </c>
      <c r="B884">
        <v>23</v>
      </c>
      <c r="C884">
        <v>23</v>
      </c>
      <c r="D884" s="19" t="s">
        <v>256</v>
      </c>
      <c r="E884" s="21" t="s">
        <v>28</v>
      </c>
      <c r="F884" s="21">
        <v>82</v>
      </c>
      <c r="G884" s="21">
        <v>81</v>
      </c>
      <c r="H884" s="21">
        <v>66</v>
      </c>
      <c r="I884" s="5">
        <v>24</v>
      </c>
      <c r="J884" s="5"/>
      <c r="K884" s="27" t="s">
        <v>538</v>
      </c>
      <c r="L884" s="21">
        <v>82</v>
      </c>
      <c r="M884" s="17">
        <v>81</v>
      </c>
      <c r="N884" s="4">
        <v>69.3</v>
      </c>
      <c r="O884" s="17">
        <v>123</v>
      </c>
      <c r="P884" s="30">
        <f t="shared" si="21"/>
        <v>10.7</v>
      </c>
      <c r="Q884" s="4"/>
      <c r="R884" s="17"/>
      <c r="S884" s="17"/>
      <c r="T884" s="17" t="s">
        <v>539</v>
      </c>
      <c r="U884" s="17" t="s">
        <v>190</v>
      </c>
      <c r="V884" t="s">
        <v>135</v>
      </c>
    </row>
    <row r="885" spans="1:22">
      <c r="A885" s="31">
        <v>27</v>
      </c>
      <c r="B885">
        <v>24</v>
      </c>
      <c r="C885">
        <v>24</v>
      </c>
      <c r="D885" s="19" t="s">
        <v>379</v>
      </c>
      <c r="E885" s="21" t="s">
        <v>252</v>
      </c>
      <c r="F885" s="21">
        <v>87</v>
      </c>
      <c r="G885" s="21">
        <v>86</v>
      </c>
      <c r="H885" s="21">
        <v>71</v>
      </c>
      <c r="I885" s="5">
        <v>-21</v>
      </c>
      <c r="J885" s="5"/>
      <c r="K885" s="27" t="s">
        <v>540</v>
      </c>
      <c r="L885" s="21">
        <v>87</v>
      </c>
      <c r="M885" s="17">
        <v>86</v>
      </c>
      <c r="N885" s="4">
        <v>69</v>
      </c>
      <c r="O885" s="17">
        <v>125</v>
      </c>
      <c r="P885" s="30">
        <f t="shared" si="21"/>
        <v>15.4</v>
      </c>
      <c r="Q885" s="4"/>
      <c r="R885" s="17"/>
      <c r="S885" s="17"/>
      <c r="T885" s="17" t="s">
        <v>150</v>
      </c>
      <c r="U885" s="17" t="s">
        <v>160</v>
      </c>
      <c r="V885" t="s">
        <v>541</v>
      </c>
    </row>
    <row r="886" spans="1:22">
      <c r="A886">
        <v>28</v>
      </c>
      <c r="B886">
        <v>25</v>
      </c>
      <c r="C886">
        <v>25</v>
      </c>
      <c r="D886" s="19" t="s">
        <v>136</v>
      </c>
      <c r="E886" s="21" t="s">
        <v>34</v>
      </c>
      <c r="F886" s="21">
        <v>91</v>
      </c>
      <c r="G886" s="21">
        <v>90</v>
      </c>
      <c r="H886" s="21">
        <v>75</v>
      </c>
      <c r="I886" s="5">
        <v>-20</v>
      </c>
      <c r="J886" s="5"/>
      <c r="K886" s="14"/>
      <c r="L886" s="21">
        <v>91</v>
      </c>
      <c r="M886" s="17">
        <v>90</v>
      </c>
      <c r="N886" s="4">
        <v>68.900000000000006</v>
      </c>
      <c r="O886" s="17">
        <v>120</v>
      </c>
      <c r="P886" s="30">
        <f t="shared" si="21"/>
        <v>19.899999999999999</v>
      </c>
      <c r="Q886" s="29"/>
      <c r="R886" s="17"/>
      <c r="S886" s="17"/>
      <c r="T886" s="17" t="s">
        <v>262</v>
      </c>
      <c r="U886" s="17" t="s">
        <v>192</v>
      </c>
      <c r="V886" t="s">
        <v>270</v>
      </c>
    </row>
    <row r="887" spans="1:22">
      <c r="A887">
        <v>29</v>
      </c>
      <c r="B887">
        <v>26</v>
      </c>
      <c r="C887">
        <v>26</v>
      </c>
      <c r="D887" s="19" t="s">
        <v>140</v>
      </c>
      <c r="E887" s="21" t="s">
        <v>47</v>
      </c>
      <c r="F887" s="21">
        <v>105</v>
      </c>
      <c r="G887" s="21">
        <v>98</v>
      </c>
      <c r="H887" s="21">
        <v>88</v>
      </c>
      <c r="I887" s="5">
        <v>-13.5</v>
      </c>
      <c r="J887" s="4"/>
      <c r="K887" s="14"/>
      <c r="L887" s="21">
        <v>105</v>
      </c>
      <c r="M887" s="17">
        <v>98</v>
      </c>
      <c r="N887" s="4">
        <v>69.7</v>
      </c>
      <c r="O887" s="17">
        <v>133</v>
      </c>
      <c r="P887" s="30">
        <f t="shared" si="21"/>
        <v>24</v>
      </c>
      <c r="Q887" s="29"/>
      <c r="R887" s="17"/>
      <c r="S887" s="17"/>
      <c r="T887" s="17" t="s">
        <v>446</v>
      </c>
      <c r="U887" s="17" t="s">
        <v>75</v>
      </c>
      <c r="V887" t="s">
        <v>542</v>
      </c>
    </row>
    <row r="888" spans="1:22">
      <c r="A888">
        <v>30</v>
      </c>
      <c r="B888">
        <v>27</v>
      </c>
      <c r="C888">
        <v>27</v>
      </c>
      <c r="D888" s="19" t="s">
        <v>143</v>
      </c>
      <c r="E888" s="21" t="s">
        <v>47</v>
      </c>
      <c r="F888" s="21">
        <v>91</v>
      </c>
      <c r="G888" s="21">
        <v>90</v>
      </c>
      <c r="H888" s="21">
        <v>74</v>
      </c>
      <c r="I888" s="5">
        <v>30.6</v>
      </c>
      <c r="J888" s="5"/>
      <c r="K888" s="14"/>
      <c r="L888" s="21">
        <v>91</v>
      </c>
      <c r="M888" s="17">
        <v>90</v>
      </c>
      <c r="N888" s="4">
        <v>69.7</v>
      </c>
      <c r="O888" s="17">
        <v>133</v>
      </c>
      <c r="P888" s="30">
        <f t="shared" si="21"/>
        <v>17.2</v>
      </c>
      <c r="Q888" s="29"/>
      <c r="R888" s="17"/>
      <c r="S888" s="17"/>
      <c r="T888" s="17" t="s">
        <v>97</v>
      </c>
      <c r="U888" s="17" t="s">
        <v>211</v>
      </c>
      <c r="V888" t="s">
        <v>105</v>
      </c>
    </row>
    <row r="889" spans="1:22">
      <c r="A889">
        <v>31</v>
      </c>
      <c r="B889">
        <v>28</v>
      </c>
      <c r="C889">
        <v>28</v>
      </c>
      <c r="D889" s="19" t="s">
        <v>149</v>
      </c>
      <c r="E889" s="21" t="s">
        <v>42</v>
      </c>
      <c r="F889" s="21">
        <v>96</v>
      </c>
      <c r="G889" s="21">
        <v>96</v>
      </c>
      <c r="H889" s="21">
        <v>80</v>
      </c>
      <c r="I889" s="5">
        <v>-22.35</v>
      </c>
      <c r="J889" s="4"/>
      <c r="K889" s="14"/>
      <c r="L889" s="21">
        <v>96</v>
      </c>
      <c r="M889" s="17">
        <v>96</v>
      </c>
      <c r="N889" s="4">
        <v>70</v>
      </c>
      <c r="O889" s="17">
        <v>123</v>
      </c>
      <c r="P889" s="30">
        <f t="shared" si="21"/>
        <v>23.9</v>
      </c>
      <c r="Q889" s="37"/>
      <c r="R889" s="17"/>
      <c r="S889" s="17"/>
      <c r="T889" s="17" t="s">
        <v>103</v>
      </c>
      <c r="U889" s="17" t="s">
        <v>92</v>
      </c>
      <c r="V889" t="s">
        <v>197</v>
      </c>
    </row>
    <row r="890" spans="1:22">
      <c r="A890">
        <v>32</v>
      </c>
      <c r="B890">
        <v>29</v>
      </c>
      <c r="C890">
        <v>29</v>
      </c>
      <c r="D890" s="19" t="s">
        <v>396</v>
      </c>
      <c r="E890" s="21" t="s">
        <v>397</v>
      </c>
      <c r="F890" s="21">
        <v>83</v>
      </c>
      <c r="G890" s="21">
        <v>83</v>
      </c>
      <c r="H890" s="21">
        <v>67</v>
      </c>
      <c r="I890" s="5">
        <v>20</v>
      </c>
      <c r="J890" s="5"/>
      <c r="K890" s="14" t="s">
        <v>57</v>
      </c>
      <c r="L890" s="21">
        <v>83</v>
      </c>
      <c r="M890" s="17">
        <v>83</v>
      </c>
      <c r="N890" s="4">
        <v>70.7</v>
      </c>
      <c r="O890" s="17">
        <v>126</v>
      </c>
      <c r="P890" s="30">
        <f t="shared" si="21"/>
        <v>11</v>
      </c>
      <c r="Q890" s="37"/>
      <c r="R890" s="17"/>
      <c r="S890" s="17"/>
      <c r="T890" s="17" t="s">
        <v>543</v>
      </c>
      <c r="U890" s="17" t="s">
        <v>155</v>
      </c>
    </row>
    <row r="891" spans="1:22">
      <c r="A891">
        <v>33</v>
      </c>
      <c r="B891">
        <v>30</v>
      </c>
      <c r="C891">
        <v>30</v>
      </c>
      <c r="D891" s="28" t="s">
        <v>157</v>
      </c>
      <c r="E891" s="21" t="s">
        <v>50</v>
      </c>
      <c r="F891" s="21">
        <v>93</v>
      </c>
      <c r="G891" s="21">
        <v>93</v>
      </c>
      <c r="H891" s="21">
        <v>79</v>
      </c>
      <c r="I891" s="5">
        <v>-2</v>
      </c>
      <c r="J891" s="5"/>
      <c r="L891" s="21">
        <v>93</v>
      </c>
      <c r="M891" s="31">
        <v>93</v>
      </c>
      <c r="N891" s="21">
        <v>68</v>
      </c>
      <c r="O891" s="21">
        <v>118</v>
      </c>
      <c r="P891" s="30">
        <f t="shared" si="21"/>
        <v>23.9</v>
      </c>
      <c r="Q891" s="17"/>
      <c r="R891" s="17"/>
      <c r="S891" s="17"/>
      <c r="T891" s="37" t="s">
        <v>544</v>
      </c>
      <c r="U891" s="37" t="s">
        <v>384</v>
      </c>
      <c r="V891" s="21" t="s">
        <v>545</v>
      </c>
    </row>
    <row r="892" spans="1:22">
      <c r="D892" s="19" t="s">
        <v>157</v>
      </c>
      <c r="E892" s="21" t="s">
        <v>546</v>
      </c>
      <c r="F892" s="21"/>
      <c r="G892" s="21"/>
      <c r="H892" s="21"/>
      <c r="I892" s="5">
        <v>30</v>
      </c>
      <c r="J892" s="5"/>
      <c r="K892" s="44" t="s">
        <v>547</v>
      </c>
      <c r="L892" s="21"/>
      <c r="M892" s="21"/>
      <c r="N892" s="21"/>
      <c r="O892" s="21"/>
      <c r="P892" s="30"/>
      <c r="Q892" s="17"/>
      <c r="R892" s="17"/>
      <c r="S892" s="17"/>
      <c r="T892" s="17"/>
      <c r="U892" s="17"/>
    </row>
    <row r="893" spans="1:22">
      <c r="A893">
        <v>34</v>
      </c>
      <c r="B893" s="21">
        <v>31</v>
      </c>
      <c r="C893">
        <v>31</v>
      </c>
      <c r="D893" s="19" t="s">
        <v>164</v>
      </c>
      <c r="E893" s="21" t="s">
        <v>52</v>
      </c>
      <c r="F893" s="21">
        <v>98</v>
      </c>
      <c r="G893" s="21">
        <v>96</v>
      </c>
      <c r="H893" s="21">
        <v>82</v>
      </c>
      <c r="I893" s="5">
        <v>-19.5</v>
      </c>
      <c r="J893" s="5"/>
      <c r="K893" s="44"/>
      <c r="L893" s="21">
        <v>98</v>
      </c>
      <c r="M893" s="31">
        <v>96</v>
      </c>
      <c r="N893" s="21">
        <v>70.8</v>
      </c>
      <c r="O893" s="21">
        <v>130</v>
      </c>
      <c r="P893" s="30">
        <f t="shared" si="21"/>
        <v>21.9</v>
      </c>
      <c r="Q893" s="17"/>
      <c r="R893" s="17"/>
      <c r="S893" s="17"/>
      <c r="T893" s="37" t="s">
        <v>147</v>
      </c>
      <c r="U893" s="37" t="s">
        <v>198</v>
      </c>
      <c r="V893" s="21" t="s">
        <v>115</v>
      </c>
    </row>
    <row r="894" spans="1:22">
      <c r="A894">
        <v>35</v>
      </c>
      <c r="B894" s="21">
        <v>32</v>
      </c>
      <c r="C894">
        <v>32</v>
      </c>
      <c r="D894" s="19" t="s">
        <v>168</v>
      </c>
      <c r="E894" s="21" t="s">
        <v>50</v>
      </c>
      <c r="F894" s="21">
        <v>95</v>
      </c>
      <c r="G894" s="21">
        <v>92</v>
      </c>
      <c r="H894" s="21">
        <v>81</v>
      </c>
      <c r="I894" s="5">
        <v>-20</v>
      </c>
      <c r="J894" s="5"/>
      <c r="L894" s="21">
        <v>95</v>
      </c>
      <c r="M894" s="21">
        <v>92</v>
      </c>
      <c r="N894" s="21">
        <v>68</v>
      </c>
      <c r="O894" s="21">
        <v>118</v>
      </c>
      <c r="P894" s="30">
        <f t="shared" si="21"/>
        <v>23</v>
      </c>
      <c r="Q894" s="17"/>
      <c r="R894" s="17"/>
      <c r="S894" s="17"/>
      <c r="T894" s="37" t="s">
        <v>548</v>
      </c>
      <c r="U894" s="37" t="s">
        <v>549</v>
      </c>
      <c r="V894" s="21" t="s">
        <v>349</v>
      </c>
    </row>
    <row r="895" spans="1:22">
      <c r="A895">
        <v>36</v>
      </c>
      <c r="B895" s="21">
        <v>33</v>
      </c>
      <c r="C895">
        <v>33</v>
      </c>
      <c r="D895" s="19" t="s">
        <v>170</v>
      </c>
      <c r="E895" s="21" t="s">
        <v>52</v>
      </c>
      <c r="F895" s="21">
        <v>92</v>
      </c>
      <c r="G895" s="21">
        <v>92</v>
      </c>
      <c r="H895" s="21">
        <v>76</v>
      </c>
      <c r="I895" s="5">
        <v>-0.5</v>
      </c>
      <c r="J895" s="5"/>
      <c r="K895" s="44"/>
      <c r="L895" s="21">
        <v>92</v>
      </c>
      <c r="M895" s="31">
        <v>92</v>
      </c>
      <c r="N895" s="21">
        <v>70.8</v>
      </c>
      <c r="O895" s="21">
        <v>130</v>
      </c>
      <c r="P895" s="30">
        <f t="shared" si="21"/>
        <v>18.399999999999999</v>
      </c>
      <c r="Q895" s="17"/>
      <c r="R895" s="17"/>
      <c r="S895" s="17"/>
      <c r="T895" s="37" t="s">
        <v>133</v>
      </c>
      <c r="U895" s="37" t="s">
        <v>354</v>
      </c>
    </row>
    <row r="896" spans="1:22">
      <c r="A896">
        <v>37</v>
      </c>
      <c r="B896" s="21">
        <v>34</v>
      </c>
      <c r="C896">
        <v>34</v>
      </c>
      <c r="D896" s="19" t="s">
        <v>175</v>
      </c>
      <c r="E896" s="21" t="s">
        <v>26</v>
      </c>
      <c r="F896" s="21">
        <v>88</v>
      </c>
      <c r="G896" s="21">
        <v>88</v>
      </c>
      <c r="H896" s="21">
        <v>71</v>
      </c>
      <c r="I896" s="5">
        <v>2.9</v>
      </c>
      <c r="J896" s="5"/>
      <c r="K896" s="14"/>
      <c r="L896" s="21">
        <v>88</v>
      </c>
      <c r="M896" s="17">
        <v>88</v>
      </c>
      <c r="N896" s="4">
        <v>69.2</v>
      </c>
      <c r="O896" s="17">
        <v>129</v>
      </c>
      <c r="P896" s="4">
        <f t="shared" si="21"/>
        <v>16.5</v>
      </c>
      <c r="Q896" s="17"/>
      <c r="R896" s="17"/>
      <c r="S896" s="17"/>
      <c r="T896" s="37" t="s">
        <v>93</v>
      </c>
      <c r="U896" s="37" t="s">
        <v>204</v>
      </c>
    </row>
    <row r="897" spans="1:21">
      <c r="A897">
        <v>38</v>
      </c>
      <c r="B897" s="21">
        <v>35</v>
      </c>
      <c r="C897">
        <v>35</v>
      </c>
      <c r="D897" s="19" t="s">
        <v>178</v>
      </c>
      <c r="E897" s="21" t="s">
        <v>179</v>
      </c>
      <c r="F897" s="21">
        <v>103</v>
      </c>
      <c r="G897" s="21">
        <v>99</v>
      </c>
      <c r="H897" s="21">
        <v>86</v>
      </c>
      <c r="I897" s="5">
        <v>-16.5</v>
      </c>
      <c r="J897" s="5"/>
      <c r="K897" s="14"/>
      <c r="L897" s="21">
        <v>103</v>
      </c>
      <c r="M897" s="17">
        <v>99</v>
      </c>
      <c r="N897" s="4">
        <v>70.2</v>
      </c>
      <c r="O897" s="17">
        <v>129</v>
      </c>
      <c r="P897" s="4">
        <f t="shared" ref="P897:P898" si="22">ROUND(((M897-N897)*113/O897),1)</f>
        <v>25.2</v>
      </c>
      <c r="Q897" s="17"/>
      <c r="R897" s="17"/>
      <c r="S897" s="17"/>
      <c r="T897" s="37" t="s">
        <v>550</v>
      </c>
      <c r="U897" s="37" t="s">
        <v>63</v>
      </c>
    </row>
    <row r="898" spans="1:21">
      <c r="A898">
        <v>39</v>
      </c>
      <c r="B898" s="21">
        <v>36</v>
      </c>
      <c r="C898">
        <v>36</v>
      </c>
      <c r="D898" s="19" t="s">
        <v>182</v>
      </c>
      <c r="E898" s="21" t="s">
        <v>183</v>
      </c>
      <c r="F898" s="21">
        <v>104</v>
      </c>
      <c r="G898" s="21">
        <v>98</v>
      </c>
      <c r="H898" s="21">
        <v>87</v>
      </c>
      <c r="I898" s="5">
        <v>-20</v>
      </c>
      <c r="J898" s="5"/>
      <c r="K898" s="14"/>
      <c r="L898" s="21">
        <v>104</v>
      </c>
      <c r="M898" s="17">
        <v>98</v>
      </c>
      <c r="N898" s="4">
        <v>70.7</v>
      </c>
      <c r="O898" s="17">
        <v>132</v>
      </c>
      <c r="P898" s="4">
        <f t="shared" si="22"/>
        <v>23.4</v>
      </c>
      <c r="Q898" s="17"/>
      <c r="R898" s="17"/>
      <c r="S898" s="17"/>
      <c r="T898" s="37" t="s">
        <v>551</v>
      </c>
      <c r="U898" s="17"/>
    </row>
    <row r="899" spans="1:21">
      <c r="D899" s="19"/>
      <c r="E899" s="21"/>
      <c r="F899" s="21"/>
      <c r="G899" s="21"/>
      <c r="H899" s="21"/>
      <c r="I899" s="5"/>
      <c r="J899" s="5"/>
      <c r="K899" s="27"/>
      <c r="M899" s="17"/>
      <c r="N899" s="4"/>
      <c r="O899" s="17"/>
      <c r="P899" s="4"/>
      <c r="Q899" s="17"/>
      <c r="R899" s="17"/>
      <c r="S899" s="17"/>
      <c r="T899" s="17"/>
      <c r="U899" s="17"/>
    </row>
    <row r="900" spans="1:21">
      <c r="D900" s="19"/>
      <c r="E900" s="21"/>
      <c r="F900" s="21"/>
      <c r="G900" s="21"/>
      <c r="H900" s="21"/>
      <c r="I900" s="5"/>
      <c r="J900" s="5"/>
      <c r="K900" s="43"/>
      <c r="M900" s="17"/>
      <c r="N900" s="4"/>
      <c r="O900" s="17"/>
      <c r="P900" s="4"/>
      <c r="Q900" s="17"/>
      <c r="R900" s="17"/>
      <c r="S900" s="17"/>
      <c r="T900" s="17"/>
      <c r="U900" s="17"/>
    </row>
    <row r="901" spans="1:21">
      <c r="D901" s="19"/>
      <c r="E901" s="21"/>
      <c r="F901" s="21"/>
      <c r="G901" s="21"/>
      <c r="H901" s="21"/>
      <c r="I901" s="5"/>
      <c r="J901" s="5"/>
      <c r="K901" s="14"/>
      <c r="M901" s="17"/>
      <c r="N901" s="4"/>
      <c r="O901" s="17"/>
      <c r="P901" s="4"/>
      <c r="Q901" s="17"/>
      <c r="R901" s="17"/>
      <c r="S901" s="17"/>
      <c r="T901" s="17"/>
      <c r="U901" s="17"/>
    </row>
    <row r="902" spans="1:21">
      <c r="D902" s="19"/>
      <c r="E902" s="21"/>
      <c r="I902" s="5"/>
      <c r="J902" s="5"/>
      <c r="K902" s="14"/>
      <c r="M902" s="17"/>
      <c r="N902" s="4"/>
      <c r="O902" s="17"/>
      <c r="P902" s="4"/>
      <c r="Q902" s="17"/>
      <c r="R902" s="17"/>
      <c r="S902" s="17"/>
      <c r="T902" s="17"/>
      <c r="U902" s="17"/>
    </row>
    <row r="903" spans="1:21">
      <c r="D903" s="19"/>
      <c r="E903" s="21"/>
      <c r="F903" s="21"/>
      <c r="G903" s="21"/>
      <c r="I903" s="5"/>
      <c r="J903" s="5"/>
      <c r="K903" s="14"/>
      <c r="M903" s="17"/>
      <c r="N903" s="4"/>
      <c r="O903" s="17"/>
      <c r="P903" s="17"/>
      <c r="Q903" s="17"/>
      <c r="R903" s="17"/>
      <c r="S903" s="17"/>
      <c r="T903" s="17"/>
      <c r="U903" s="17"/>
    </row>
    <row r="904" spans="1:21">
      <c r="D904" s="19"/>
      <c r="E904" s="21"/>
      <c r="I904" s="5"/>
      <c r="J904" s="5"/>
      <c r="K904" s="14"/>
      <c r="M904" s="17"/>
      <c r="N904" s="4"/>
      <c r="O904" s="17"/>
      <c r="P904" s="17"/>
      <c r="Q904" s="17"/>
      <c r="R904" s="17"/>
      <c r="S904" s="17"/>
      <c r="T904" s="17"/>
      <c r="U904" s="17"/>
    </row>
    <row r="905" spans="1:21">
      <c r="D905" s="19"/>
      <c r="E905" s="21"/>
      <c r="I905" s="5"/>
      <c r="J905" s="5"/>
      <c r="K905" s="14"/>
      <c r="M905" s="17"/>
      <c r="N905" s="4"/>
      <c r="O905" s="17"/>
      <c r="P905" s="17"/>
      <c r="Q905" s="17"/>
      <c r="R905" s="17"/>
      <c r="S905" s="17"/>
      <c r="T905" s="17"/>
      <c r="U905" s="17"/>
    </row>
    <row r="906" spans="1:21">
      <c r="I906" s="5"/>
      <c r="J906" s="5"/>
      <c r="K906" s="14"/>
      <c r="M906" s="17"/>
      <c r="N906" s="4"/>
      <c r="O906" s="17"/>
      <c r="P906" s="17"/>
      <c r="Q906" s="17"/>
      <c r="R906" s="17"/>
      <c r="S906" s="17"/>
      <c r="T906" s="17"/>
      <c r="U906" s="17"/>
    </row>
    <row r="907" spans="1:21">
      <c r="I907" s="5"/>
      <c r="J907" s="5"/>
      <c r="K907" s="14"/>
      <c r="M907" s="17"/>
      <c r="N907" s="4"/>
      <c r="O907" s="17"/>
      <c r="P907" s="17"/>
      <c r="Q907" s="17"/>
      <c r="R907" s="17"/>
      <c r="S907" s="17"/>
      <c r="T907" s="17"/>
      <c r="U907" s="17"/>
    </row>
    <row r="908" spans="1:21">
      <c r="I908" s="5"/>
      <c r="J908" s="5"/>
      <c r="K908" s="14"/>
      <c r="M908" s="17"/>
      <c r="N908" s="4"/>
      <c r="O908" s="17"/>
      <c r="P908" s="17"/>
      <c r="Q908" s="17"/>
      <c r="R908" s="17"/>
      <c r="S908" s="17"/>
      <c r="T908" s="17"/>
      <c r="U908" s="17"/>
    </row>
    <row r="909" spans="1:21">
      <c r="I909" s="5"/>
      <c r="J909" s="5"/>
      <c r="K909" s="14"/>
      <c r="M909" s="17"/>
      <c r="N909" s="4"/>
      <c r="O909" s="17"/>
      <c r="P909" s="17"/>
      <c r="Q909" s="17"/>
      <c r="R909" s="17"/>
      <c r="S909" s="17"/>
      <c r="T909" s="17"/>
      <c r="U909" s="17"/>
    </row>
    <row r="910" spans="1:21">
      <c r="I910" s="5"/>
      <c r="J910" s="5"/>
      <c r="K910" s="14"/>
      <c r="M910" s="17"/>
      <c r="N910" s="4"/>
      <c r="O910" s="17"/>
      <c r="P910" s="17"/>
      <c r="Q910" s="17"/>
      <c r="R910" s="17"/>
      <c r="S910" s="17"/>
      <c r="T910" s="17"/>
      <c r="U910" s="17"/>
    </row>
    <row r="911" spans="1:21">
      <c r="I911" s="5"/>
      <c r="J911" s="5"/>
      <c r="K911" s="14"/>
      <c r="M911" s="17"/>
      <c r="N911" s="4"/>
      <c r="O911" s="17"/>
      <c r="P911" s="17"/>
      <c r="Q911" s="17"/>
      <c r="R911" s="17"/>
      <c r="S911" s="17"/>
      <c r="T911" s="17"/>
      <c r="U911" s="17"/>
    </row>
    <row r="912" spans="1:21">
      <c r="I912" s="5"/>
      <c r="J912" s="5"/>
      <c r="K912" s="14"/>
      <c r="M912" s="17"/>
      <c r="N912" s="17"/>
      <c r="O912" s="17"/>
      <c r="P912" s="17"/>
      <c r="Q912" s="17"/>
      <c r="R912" s="17"/>
      <c r="S912" s="17"/>
      <c r="T912" s="17"/>
      <c r="U912" s="17"/>
    </row>
    <row r="913" spans="9:21">
      <c r="I913" s="5"/>
      <c r="J913" s="5"/>
      <c r="K913" s="14"/>
      <c r="M913" s="17"/>
      <c r="N913" s="17"/>
      <c r="O913" s="17"/>
      <c r="P913" s="17"/>
      <c r="Q913" s="17"/>
      <c r="R913" s="17"/>
      <c r="S913" s="17"/>
      <c r="T913" s="17"/>
      <c r="U913" s="17"/>
    </row>
    <row r="914" spans="9:21">
      <c r="I914" s="5"/>
      <c r="J914" s="5"/>
      <c r="K914" s="14"/>
      <c r="M914" s="17"/>
      <c r="N914" s="17"/>
      <c r="O914" s="17"/>
      <c r="P914" s="17"/>
      <c r="Q914" s="17"/>
      <c r="R914" s="17"/>
      <c r="S914" s="17"/>
      <c r="T914" s="17"/>
      <c r="U914" s="17"/>
    </row>
    <row r="915" spans="9:21">
      <c r="I915" s="5"/>
      <c r="J915" s="5"/>
      <c r="K915" s="14"/>
      <c r="M915" s="17"/>
      <c r="N915" s="17"/>
      <c r="O915" s="17"/>
      <c r="P915" s="17"/>
      <c r="Q915" s="17"/>
      <c r="R915" s="17"/>
      <c r="S915" s="17"/>
      <c r="T915" s="17"/>
      <c r="U915" s="17"/>
    </row>
    <row r="916" spans="9:21">
      <c r="I916" s="5"/>
      <c r="J916" s="5"/>
      <c r="K916" s="14"/>
      <c r="M916" s="17"/>
      <c r="N916" s="17"/>
      <c r="O916" s="17"/>
      <c r="P916" s="17"/>
      <c r="Q916" s="17"/>
      <c r="R916" s="17"/>
      <c r="S916" s="17"/>
      <c r="T916" s="17"/>
      <c r="U916" s="17"/>
    </row>
    <row r="917" spans="9:21">
      <c r="I917" s="5"/>
      <c r="J917" s="5"/>
      <c r="K917" s="14"/>
      <c r="M917" s="17"/>
      <c r="N917" s="17"/>
      <c r="O917" s="17"/>
      <c r="P917" s="17"/>
      <c r="Q917" s="17"/>
      <c r="R917" s="17"/>
      <c r="S917" s="17"/>
      <c r="T917" s="17"/>
      <c r="U917" s="17"/>
    </row>
    <row r="918" spans="9:21">
      <c r="I918" s="5"/>
      <c r="J918" s="5"/>
      <c r="K918" s="14"/>
      <c r="M918" s="17"/>
      <c r="N918" s="17"/>
      <c r="O918" s="17"/>
      <c r="P918" s="17"/>
      <c r="Q918" s="17"/>
      <c r="R918" s="17"/>
      <c r="S918" s="17"/>
      <c r="T918" s="17"/>
      <c r="U918" s="17"/>
    </row>
    <row r="919" spans="9:21">
      <c r="I919" s="5"/>
      <c r="J919" s="5"/>
      <c r="K919" s="14"/>
      <c r="M919" s="17"/>
      <c r="N919" s="17"/>
      <c r="O919" s="17"/>
      <c r="P919" s="17"/>
      <c r="Q919" s="17"/>
      <c r="R919" s="17"/>
      <c r="S919" s="17"/>
      <c r="T919" s="17"/>
      <c r="U919" s="17"/>
    </row>
    <row r="920" spans="9:21">
      <c r="I920" s="5"/>
      <c r="J920" s="5"/>
      <c r="K920" s="14"/>
      <c r="M920" s="17"/>
      <c r="N920" s="17"/>
      <c r="O920" s="17"/>
      <c r="P920" s="17"/>
      <c r="Q920" s="17"/>
      <c r="R920" s="17"/>
      <c r="S920" s="17"/>
      <c r="T920" s="17"/>
      <c r="U920" s="17"/>
    </row>
    <row r="921" spans="9:21">
      <c r="I921" s="5"/>
      <c r="J921" s="5"/>
      <c r="K921" s="14"/>
      <c r="M921" s="17"/>
      <c r="N921" s="17"/>
      <c r="O921" s="17"/>
      <c r="P921" s="17"/>
      <c r="Q921" s="17"/>
      <c r="R921" s="17"/>
      <c r="S921" s="17"/>
      <c r="T921" s="17"/>
      <c r="U921" s="17"/>
    </row>
    <row r="922" spans="9:21">
      <c r="I922" s="5"/>
      <c r="J922" s="5"/>
      <c r="K922" s="14"/>
      <c r="M922" s="17"/>
      <c r="N922" s="17"/>
      <c r="O922" s="17"/>
      <c r="P922" s="17"/>
      <c r="Q922" s="17"/>
      <c r="R922" s="17"/>
      <c r="S922" s="17"/>
      <c r="T922" s="17"/>
      <c r="U922" s="17"/>
    </row>
    <row r="923" spans="9:21">
      <c r="I923" s="5"/>
      <c r="J923" s="5"/>
      <c r="K923" s="14"/>
      <c r="M923" s="17"/>
      <c r="N923" s="17"/>
      <c r="O923" s="17"/>
      <c r="P923" s="17"/>
      <c r="Q923" s="17"/>
      <c r="R923" s="17"/>
      <c r="S923" s="17"/>
      <c r="T923" s="17"/>
      <c r="U923" s="17"/>
    </row>
    <row r="924" spans="9:21">
      <c r="I924" s="5"/>
      <c r="J924" s="5"/>
      <c r="K924" s="14"/>
      <c r="M924" s="17"/>
      <c r="N924" s="17"/>
      <c r="O924" s="17"/>
      <c r="P924" s="17"/>
      <c r="Q924" s="17"/>
      <c r="R924" s="17"/>
      <c r="S924" s="17"/>
      <c r="T924" s="17"/>
      <c r="U924" s="17"/>
    </row>
    <row r="925" spans="9:21">
      <c r="I925" s="5"/>
      <c r="J925" s="5"/>
      <c r="K925" s="14"/>
      <c r="M925" s="17"/>
      <c r="N925" s="17"/>
      <c r="O925" s="17"/>
      <c r="P925" s="17"/>
      <c r="Q925" s="17"/>
      <c r="R925" s="17"/>
      <c r="S925" s="17"/>
      <c r="T925" s="17"/>
      <c r="U925" s="17"/>
    </row>
    <row r="926" spans="9:21">
      <c r="I926" s="5"/>
      <c r="J926" s="5"/>
      <c r="K926" s="14"/>
      <c r="M926" s="17"/>
      <c r="N926" s="17"/>
      <c r="O926" s="17"/>
      <c r="P926" s="17"/>
      <c r="Q926" s="17"/>
      <c r="R926" s="17"/>
      <c r="S926" s="17"/>
      <c r="T926" s="17"/>
      <c r="U926" s="17"/>
    </row>
    <row r="927" spans="9:21">
      <c r="I927" s="5"/>
      <c r="J927" s="5"/>
      <c r="K927" s="14"/>
      <c r="M927" s="17"/>
      <c r="N927" s="17"/>
      <c r="O927" s="17"/>
      <c r="P927" s="17"/>
      <c r="Q927" s="17"/>
      <c r="R927" s="17"/>
      <c r="S927" s="17"/>
      <c r="T927" s="17"/>
      <c r="U927" s="17"/>
    </row>
    <row r="928" spans="9:21">
      <c r="I928" s="5"/>
      <c r="J928" s="5"/>
      <c r="K928" s="14"/>
      <c r="M928" s="17"/>
      <c r="N928" s="17"/>
      <c r="O928" s="17"/>
      <c r="P928" s="17"/>
      <c r="Q928" s="17"/>
      <c r="R928" s="17"/>
      <c r="S928" s="17"/>
      <c r="T928" s="17"/>
      <c r="U928" s="17"/>
    </row>
    <row r="929" spans="1:21">
      <c r="I929" s="5"/>
      <c r="J929" s="5"/>
      <c r="K929" s="14"/>
      <c r="M929" s="17"/>
      <c r="N929" s="17"/>
      <c r="O929" s="17"/>
      <c r="P929" s="17"/>
      <c r="Q929" s="17"/>
      <c r="R929" s="17"/>
      <c r="S929" s="17"/>
      <c r="T929" s="17"/>
      <c r="U929" s="17"/>
    </row>
    <row r="930" spans="1:21">
      <c r="A930">
        <f>COUNT(A839:A929)</f>
        <v>39</v>
      </c>
      <c r="B930">
        <f>COUNT(B839:B929)</f>
        <v>36</v>
      </c>
      <c r="C930">
        <f>COUNT(C839:C929)</f>
        <v>36</v>
      </c>
      <c r="F930">
        <f>AVERAGE(F839:F929)</f>
        <v>92.527777777777771</v>
      </c>
      <c r="G930">
        <f>AVERAGE(G839:G929)</f>
        <v>90.833333333333329</v>
      </c>
      <c r="H930">
        <f>AVERAGE(H839:H929)</f>
        <v>76.25</v>
      </c>
      <c r="I930" s="5">
        <f>SUM(I836:I929)</f>
        <v>-187.95</v>
      </c>
      <c r="J930" s="4">
        <f>SUM(J836:J929)</f>
        <v>0</v>
      </c>
      <c r="P930" s="4">
        <f>SUM(Q839:Q848)</f>
        <v>161.30000000000004</v>
      </c>
      <c r="Q930" s="4">
        <f>(P930*0.096)-0.05</f>
        <v>15.434800000000003</v>
      </c>
      <c r="R930" s="17"/>
      <c r="S930">
        <f>SUM(S836:S929)</f>
        <v>0</v>
      </c>
      <c r="T930" s="17"/>
      <c r="U930" s="17"/>
    </row>
    <row r="931" spans="1:21" ht="18">
      <c r="A931" s="3" t="s">
        <v>552</v>
      </c>
      <c r="C931" s="11" t="s">
        <v>553</v>
      </c>
      <c r="D931">
        <v>5807500</v>
      </c>
      <c r="K931" s="14"/>
      <c r="R931" s="17"/>
      <c r="S931" s="17"/>
      <c r="T931" s="17"/>
      <c r="U931" s="17"/>
    </row>
    <row r="932" spans="1:21">
      <c r="A932" t="s">
        <v>2</v>
      </c>
      <c r="D932" s="4">
        <v>76</v>
      </c>
      <c r="E932" t="s">
        <v>3</v>
      </c>
      <c r="F932" s="4">
        <f>TRUNC(D932*0.096,1)</f>
        <v>7.2</v>
      </c>
      <c r="H932" s="4">
        <f>P1030</f>
        <v>77.900000000000006</v>
      </c>
      <c r="K932" s="14"/>
      <c r="R932" s="17"/>
      <c r="S932" s="17"/>
      <c r="T932" s="17"/>
      <c r="U932" s="17"/>
    </row>
    <row r="933" spans="1:21">
      <c r="A933" t="s">
        <v>4</v>
      </c>
      <c r="D933" s="4">
        <v>77.900000000000006</v>
      </c>
      <c r="E933" t="s">
        <v>5</v>
      </c>
      <c r="F933" s="4">
        <f>TRUNC(D933*0.096,1)</f>
        <v>7.4</v>
      </c>
      <c r="R933" s="17"/>
      <c r="S933" s="17"/>
      <c r="T933" s="17"/>
      <c r="U933" s="17"/>
    </row>
    <row r="934" spans="1:21">
      <c r="A934" s="1" t="s">
        <v>6</v>
      </c>
      <c r="B934" s="1" t="s">
        <v>7</v>
      </c>
      <c r="C934" s="1" t="s">
        <v>8</v>
      </c>
      <c r="D934" s="1" t="s">
        <v>9</v>
      </c>
      <c r="E934" s="1" t="s">
        <v>10</v>
      </c>
      <c r="F934" s="1" t="s">
        <v>11</v>
      </c>
      <c r="G934" s="1" t="s">
        <v>12</v>
      </c>
      <c r="H934" s="1" t="s">
        <v>8</v>
      </c>
      <c r="I934" s="1" t="s">
        <v>13</v>
      </c>
      <c r="J934" s="1" t="s">
        <v>14</v>
      </c>
      <c r="K934" s="13" t="s">
        <v>15</v>
      </c>
      <c r="L934" s="13" t="s">
        <v>11</v>
      </c>
      <c r="M934" s="1" t="s">
        <v>12</v>
      </c>
      <c r="N934" s="1" t="s">
        <v>16</v>
      </c>
      <c r="O934" s="1" t="s">
        <v>17</v>
      </c>
      <c r="P934" s="1" t="s">
        <v>18</v>
      </c>
      <c r="Q934" s="1" t="s">
        <v>19</v>
      </c>
      <c r="R934" s="52" t="s">
        <v>20</v>
      </c>
      <c r="S934" s="17" t="s">
        <v>21</v>
      </c>
      <c r="T934" s="17"/>
      <c r="U934" s="17"/>
    </row>
    <row r="935" spans="1:21">
      <c r="R935" s="17"/>
      <c r="S935" s="17"/>
      <c r="T935" s="17"/>
      <c r="U935" s="17"/>
    </row>
    <row r="936" spans="1:21">
      <c r="D936" s="2"/>
      <c r="E936" t="s">
        <v>22</v>
      </c>
      <c r="I936" s="5">
        <v>-12</v>
      </c>
      <c r="J936" s="5"/>
      <c r="K936" s="13"/>
      <c r="L936" s="4"/>
      <c r="R936" s="17"/>
      <c r="S936" s="17"/>
      <c r="T936" s="17"/>
      <c r="U936" s="17"/>
    </row>
    <row r="937" spans="1:21">
      <c r="E937" t="s">
        <v>23</v>
      </c>
      <c r="I937" s="5">
        <v>-12</v>
      </c>
      <c r="J937" s="5"/>
      <c r="L937" s="1"/>
      <c r="M937" s="1"/>
      <c r="R937" s="17"/>
      <c r="S937" s="17"/>
      <c r="T937" s="17"/>
      <c r="U937" s="17"/>
    </row>
    <row r="938" spans="1:21">
      <c r="D938" s="2"/>
      <c r="E938" t="s">
        <v>24</v>
      </c>
      <c r="I938" s="5">
        <v>-15</v>
      </c>
      <c r="J938" s="5"/>
      <c r="R938" s="17"/>
      <c r="S938" s="17"/>
      <c r="T938" s="17"/>
      <c r="U938" s="17"/>
    </row>
    <row r="939" spans="1:21">
      <c r="D939" s="19" t="s">
        <v>223</v>
      </c>
      <c r="E939" s="21" t="s">
        <v>28</v>
      </c>
      <c r="F939" s="21"/>
      <c r="G939" s="21"/>
      <c r="H939" s="21"/>
      <c r="I939" s="5"/>
      <c r="J939" s="5"/>
      <c r="L939" s="20">
        <v>82</v>
      </c>
      <c r="M939" s="21">
        <v>82</v>
      </c>
      <c r="N939" s="21">
        <v>69.3</v>
      </c>
      <c r="O939" s="21">
        <v>123</v>
      </c>
      <c r="P939" s="30">
        <f t="shared" ref="P939:P968" si="23">ROUND(((M939-N939)*113/O939),1)</f>
        <v>11.7</v>
      </c>
      <c r="Q939" s="4">
        <v>3.4</v>
      </c>
      <c r="R939" s="17"/>
      <c r="S939" s="17"/>
    </row>
    <row r="940" spans="1:21">
      <c r="D940" s="19" t="s">
        <v>514</v>
      </c>
      <c r="E940" s="21" t="s">
        <v>282</v>
      </c>
      <c r="F940" s="21"/>
      <c r="G940" s="21"/>
      <c r="H940" s="21"/>
      <c r="I940" s="5"/>
      <c r="J940" s="4"/>
      <c r="L940" s="22">
        <v>84</v>
      </c>
      <c r="M940" s="21">
        <v>84</v>
      </c>
      <c r="N940" s="21">
        <v>70.900000000000006</v>
      </c>
      <c r="O940" s="21">
        <v>124</v>
      </c>
      <c r="P940" s="30">
        <f t="shared" si="23"/>
        <v>11.9</v>
      </c>
      <c r="Q940" s="4">
        <v>4.5999999999999996</v>
      </c>
      <c r="R940" s="17"/>
      <c r="S940" s="17"/>
    </row>
    <row r="941" spans="1:21">
      <c r="D941" s="19" t="s">
        <v>290</v>
      </c>
      <c r="E941" s="21" t="s">
        <v>42</v>
      </c>
      <c r="F941" s="21"/>
      <c r="G941" s="21"/>
      <c r="H941" s="21"/>
      <c r="I941" s="5"/>
      <c r="J941" s="5"/>
      <c r="L941" s="22">
        <v>79</v>
      </c>
      <c r="M941" s="21">
        <v>79</v>
      </c>
      <c r="N941" s="21">
        <v>70</v>
      </c>
      <c r="O941" s="21">
        <v>123</v>
      </c>
      <c r="P941" s="30">
        <f t="shared" si="23"/>
        <v>8.3000000000000007</v>
      </c>
      <c r="Q941" s="4">
        <v>7.4</v>
      </c>
      <c r="R941" s="17"/>
      <c r="S941" s="17"/>
    </row>
    <row r="942" spans="1:21">
      <c r="D942" s="19" t="s">
        <v>224</v>
      </c>
      <c r="E942" s="21" t="s">
        <v>225</v>
      </c>
      <c r="F942" s="21"/>
      <c r="G942" s="21"/>
      <c r="H942" s="21"/>
      <c r="I942" s="5"/>
      <c r="J942" s="5"/>
      <c r="L942" s="22">
        <v>80</v>
      </c>
      <c r="M942" s="21">
        <v>80</v>
      </c>
      <c r="N942" s="21">
        <v>69</v>
      </c>
      <c r="O942" s="21">
        <v>125</v>
      </c>
      <c r="P942" s="30">
        <f t="shared" si="23"/>
        <v>9.9</v>
      </c>
      <c r="Q942" s="4">
        <v>7.6</v>
      </c>
      <c r="R942" s="17"/>
      <c r="S942" s="17"/>
    </row>
    <row r="943" spans="1:21">
      <c r="D943" s="19" t="s">
        <v>27</v>
      </c>
      <c r="E943" s="21" t="s">
        <v>28</v>
      </c>
      <c r="F943" s="21"/>
      <c r="G943" s="21"/>
      <c r="H943" s="21"/>
      <c r="I943" s="5"/>
      <c r="J943" s="5"/>
      <c r="L943" s="22">
        <v>87</v>
      </c>
      <c r="M943" s="21">
        <v>84</v>
      </c>
      <c r="N943" s="21">
        <v>69.3</v>
      </c>
      <c r="O943" s="21">
        <v>123</v>
      </c>
      <c r="P943" s="30">
        <f t="shared" si="23"/>
        <v>13.5</v>
      </c>
      <c r="Q943" s="4">
        <v>8</v>
      </c>
      <c r="R943" s="17"/>
      <c r="S943" s="17"/>
    </row>
    <row r="944" spans="1:21">
      <c r="D944" s="19" t="s">
        <v>31</v>
      </c>
      <c r="E944" s="21" t="s">
        <v>32</v>
      </c>
      <c r="F944" s="21"/>
      <c r="G944" s="21"/>
      <c r="H944" s="21"/>
      <c r="I944" s="5"/>
      <c r="J944" s="5"/>
      <c r="L944" s="22">
        <v>81</v>
      </c>
      <c r="M944" s="21">
        <v>81</v>
      </c>
      <c r="N944" s="21">
        <v>71.3</v>
      </c>
      <c r="O944" s="21">
        <v>127</v>
      </c>
      <c r="P944" s="30">
        <f t="shared" si="23"/>
        <v>8.6</v>
      </c>
      <c r="Q944" s="4">
        <v>8.1</v>
      </c>
      <c r="R944" s="17"/>
      <c r="S944" s="17"/>
    </row>
    <row r="945" spans="1:21">
      <c r="D945" s="19" t="s">
        <v>422</v>
      </c>
      <c r="E945" s="21" t="s">
        <v>225</v>
      </c>
      <c r="F945" s="21"/>
      <c r="G945" s="21"/>
      <c r="H945" s="21"/>
      <c r="I945" s="5"/>
      <c r="J945" s="5"/>
      <c r="L945" s="22">
        <v>92</v>
      </c>
      <c r="M945" s="21">
        <v>88</v>
      </c>
      <c r="N945" s="21">
        <v>71.599999999999994</v>
      </c>
      <c r="O945" s="21">
        <v>130</v>
      </c>
      <c r="P945" s="30">
        <f t="shared" si="23"/>
        <v>14.3</v>
      </c>
      <c r="Q945" s="4">
        <v>8.8000000000000007</v>
      </c>
      <c r="R945" s="17"/>
      <c r="S945" s="17"/>
    </row>
    <row r="946" spans="1:21">
      <c r="D946" s="19" t="s">
        <v>227</v>
      </c>
      <c r="E946" s="21" t="s">
        <v>225</v>
      </c>
      <c r="F946" s="21"/>
      <c r="G946" s="21"/>
      <c r="H946" s="21"/>
      <c r="I946" s="5"/>
      <c r="J946" s="5"/>
      <c r="L946" s="22">
        <v>90</v>
      </c>
      <c r="M946" s="21">
        <v>86</v>
      </c>
      <c r="N946" s="21">
        <v>71.599999999999994</v>
      </c>
      <c r="O946" s="21">
        <v>130</v>
      </c>
      <c r="P946" s="30">
        <f t="shared" si="23"/>
        <v>12.5</v>
      </c>
      <c r="Q946" s="4">
        <v>9.5</v>
      </c>
      <c r="R946" s="17"/>
      <c r="S946" s="17"/>
    </row>
    <row r="947" spans="1:21">
      <c r="D947" s="19" t="s">
        <v>37</v>
      </c>
      <c r="E947" s="21" t="s">
        <v>26</v>
      </c>
      <c r="F947" s="21"/>
      <c r="G947" s="21"/>
      <c r="H947" s="21"/>
      <c r="I947" s="5"/>
      <c r="J947" s="4"/>
      <c r="L947" s="22">
        <v>77</v>
      </c>
      <c r="M947" s="21">
        <v>77</v>
      </c>
      <c r="N947" s="21">
        <v>69.2</v>
      </c>
      <c r="O947" s="21">
        <v>129</v>
      </c>
      <c r="P947" s="30">
        <f t="shared" si="23"/>
        <v>6.8</v>
      </c>
      <c r="Q947" s="4">
        <v>9.5</v>
      </c>
      <c r="R947" s="17"/>
      <c r="S947" s="17"/>
    </row>
    <row r="948" spans="1:21">
      <c r="D948" s="19" t="s">
        <v>291</v>
      </c>
      <c r="E948" s="21" t="s">
        <v>292</v>
      </c>
      <c r="F948" s="21"/>
      <c r="G948" s="21"/>
      <c r="H948" s="21"/>
      <c r="I948" s="5"/>
      <c r="J948" s="5"/>
      <c r="L948" s="22">
        <v>82</v>
      </c>
      <c r="M948" s="21">
        <v>82</v>
      </c>
      <c r="N948" s="21">
        <v>71.2</v>
      </c>
      <c r="O948" s="21">
        <v>126</v>
      </c>
      <c r="P948" s="30">
        <f t="shared" si="23"/>
        <v>9.6999999999999993</v>
      </c>
      <c r="Q948" s="4">
        <v>11</v>
      </c>
      <c r="R948" s="17"/>
      <c r="S948" s="17"/>
    </row>
    <row r="949" spans="1:21">
      <c r="D949" s="19" t="s">
        <v>41</v>
      </c>
      <c r="E949" s="21" t="s">
        <v>42</v>
      </c>
      <c r="F949" s="21"/>
      <c r="G949" s="21"/>
      <c r="H949" s="21"/>
      <c r="I949" s="5"/>
      <c r="J949" s="5"/>
      <c r="L949" s="22">
        <v>80</v>
      </c>
      <c r="M949" s="21">
        <v>80</v>
      </c>
      <c r="N949" s="21">
        <v>70</v>
      </c>
      <c r="O949" s="21">
        <v>123</v>
      </c>
      <c r="P949" s="30">
        <f t="shared" si="23"/>
        <v>9.1999999999999993</v>
      </c>
      <c r="Q949" s="4">
        <v>11.5</v>
      </c>
      <c r="R949" s="17"/>
      <c r="S949" s="17"/>
    </row>
    <row r="950" spans="1:21">
      <c r="D950" s="19" t="s">
        <v>293</v>
      </c>
      <c r="E950" s="21" t="s">
        <v>225</v>
      </c>
      <c r="F950" s="21"/>
      <c r="G950" s="21"/>
      <c r="H950" s="21"/>
      <c r="I950" s="5"/>
      <c r="J950" s="5"/>
      <c r="L950" s="22">
        <v>77</v>
      </c>
      <c r="M950" s="21">
        <v>77</v>
      </c>
      <c r="N950" s="21">
        <v>71.599999999999994</v>
      </c>
      <c r="O950" s="21">
        <v>130</v>
      </c>
      <c r="P950" s="30">
        <f t="shared" si="23"/>
        <v>4.7</v>
      </c>
      <c r="Q950" s="4">
        <v>11.8</v>
      </c>
      <c r="R950" s="17"/>
      <c r="S950" s="17"/>
    </row>
    <row r="951" spans="1:21">
      <c r="D951" s="19" t="s">
        <v>43</v>
      </c>
      <c r="E951" s="21" t="s">
        <v>26</v>
      </c>
      <c r="F951" s="21"/>
      <c r="G951" s="21"/>
      <c r="H951" s="21"/>
      <c r="I951" s="5"/>
      <c r="J951" s="5"/>
      <c r="L951" s="22">
        <v>77</v>
      </c>
      <c r="M951" s="21">
        <v>77</v>
      </c>
      <c r="N951" s="21">
        <v>69.2</v>
      </c>
      <c r="O951" s="21">
        <v>129</v>
      </c>
      <c r="P951" s="30">
        <f t="shared" si="23"/>
        <v>6.8</v>
      </c>
      <c r="Q951" s="4">
        <v>11.9</v>
      </c>
      <c r="R951" s="17"/>
      <c r="S951" s="17"/>
    </row>
    <row r="952" spans="1:21">
      <c r="D952" s="19" t="s">
        <v>45</v>
      </c>
      <c r="E952" s="21" t="s">
        <v>34</v>
      </c>
      <c r="F952" s="21"/>
      <c r="G952" s="21"/>
      <c r="H952" s="21"/>
      <c r="I952" s="5"/>
      <c r="J952" s="5"/>
      <c r="L952" s="22">
        <v>78</v>
      </c>
      <c r="M952" s="21">
        <v>78</v>
      </c>
      <c r="N952" s="21">
        <v>68.900000000000006</v>
      </c>
      <c r="O952" s="21">
        <v>120</v>
      </c>
      <c r="P952" s="30">
        <f t="shared" si="23"/>
        <v>8.6</v>
      </c>
      <c r="Q952" s="4">
        <v>14.4</v>
      </c>
      <c r="R952" s="17"/>
      <c r="S952" s="17"/>
    </row>
    <row r="953" spans="1:21">
      <c r="D953" s="19" t="s">
        <v>233</v>
      </c>
      <c r="E953" s="21" t="s">
        <v>225</v>
      </c>
      <c r="F953" s="21"/>
      <c r="G953" s="21"/>
      <c r="H953" s="21"/>
      <c r="I953" s="5"/>
      <c r="J953" s="4"/>
      <c r="L953" s="22">
        <v>81</v>
      </c>
      <c r="M953" s="21">
        <v>81</v>
      </c>
      <c r="N953" s="21">
        <v>71.599999999999994</v>
      </c>
      <c r="O953" s="21">
        <v>130</v>
      </c>
      <c r="P953" s="30">
        <f t="shared" si="23"/>
        <v>8.1999999999999993</v>
      </c>
      <c r="Q953" s="4">
        <v>14.4</v>
      </c>
      <c r="R953" s="17"/>
      <c r="S953" s="17"/>
    </row>
    <row r="954" spans="1:21">
      <c r="D954" s="19" t="s">
        <v>48</v>
      </c>
      <c r="E954" s="21" t="s">
        <v>26</v>
      </c>
      <c r="F954" s="21"/>
      <c r="G954" s="21"/>
      <c r="H954" s="21"/>
      <c r="I954" s="5"/>
      <c r="J954" s="5"/>
      <c r="L954">
        <v>75</v>
      </c>
      <c r="M954">
        <v>75</v>
      </c>
      <c r="N954">
        <v>69.2</v>
      </c>
      <c r="O954">
        <v>129</v>
      </c>
      <c r="P954" s="30">
        <f t="shared" si="23"/>
        <v>5.0999999999999996</v>
      </c>
      <c r="Q954" s="4">
        <v>14.5</v>
      </c>
      <c r="R954" s="17"/>
      <c r="S954" s="17"/>
    </row>
    <row r="955" spans="1:21">
      <c r="D955" s="19" t="s">
        <v>308</v>
      </c>
      <c r="E955" s="21" t="s">
        <v>225</v>
      </c>
      <c r="F955" s="21"/>
      <c r="G955" s="21"/>
      <c r="H955" s="21"/>
      <c r="I955" s="5"/>
      <c r="J955" s="5"/>
      <c r="L955">
        <v>85</v>
      </c>
      <c r="M955">
        <v>85</v>
      </c>
      <c r="N955">
        <v>71.599999999999994</v>
      </c>
      <c r="O955">
        <v>130</v>
      </c>
      <c r="P955" s="30">
        <f t="shared" si="23"/>
        <v>11.6</v>
      </c>
      <c r="Q955" s="4">
        <v>14.6</v>
      </c>
      <c r="R955" s="17"/>
      <c r="S955" s="17"/>
    </row>
    <row r="956" spans="1:21">
      <c r="A956" s="2"/>
      <c r="B956" s="2"/>
      <c r="C956" s="2"/>
      <c r="D956" s="19" t="s">
        <v>310</v>
      </c>
      <c r="E956" s="21" t="s">
        <v>179</v>
      </c>
      <c r="F956" s="21"/>
      <c r="G956" s="21"/>
      <c r="H956" s="21"/>
      <c r="I956" s="5"/>
      <c r="J956" s="5"/>
      <c r="L956">
        <v>86</v>
      </c>
      <c r="M956">
        <v>85</v>
      </c>
      <c r="N956">
        <v>69.900000000000006</v>
      </c>
      <c r="O956">
        <v>129</v>
      </c>
      <c r="P956" s="30">
        <f t="shared" si="23"/>
        <v>13.2</v>
      </c>
      <c r="Q956" s="4">
        <v>15.2</v>
      </c>
      <c r="R956" s="17"/>
      <c r="S956" s="17"/>
    </row>
    <row r="957" spans="1:21">
      <c r="D957" s="19" t="s">
        <v>311</v>
      </c>
      <c r="E957" s="21" t="s">
        <v>312</v>
      </c>
      <c r="F957" s="21"/>
      <c r="G957" s="21"/>
      <c r="H957" s="21"/>
      <c r="I957" s="5"/>
      <c r="J957" s="5"/>
      <c r="L957">
        <v>83</v>
      </c>
      <c r="M957">
        <v>82</v>
      </c>
      <c r="N957">
        <v>70.7</v>
      </c>
      <c r="O957">
        <v>132</v>
      </c>
      <c r="P957" s="30">
        <f t="shared" si="23"/>
        <v>9.6999999999999993</v>
      </c>
      <c r="Q957" s="29">
        <v>18.2</v>
      </c>
      <c r="R957" s="17"/>
    </row>
    <row r="958" spans="1:21">
      <c r="D958" s="19" t="s">
        <v>235</v>
      </c>
      <c r="E958" s="21" t="s">
        <v>236</v>
      </c>
      <c r="F958" s="21"/>
      <c r="G958" s="21"/>
      <c r="H958" s="21"/>
      <c r="I958" s="5"/>
      <c r="J958" s="5"/>
      <c r="L958">
        <v>82</v>
      </c>
      <c r="M958">
        <v>82</v>
      </c>
      <c r="N958">
        <v>70</v>
      </c>
      <c r="O958">
        <v>122</v>
      </c>
      <c r="P958" s="30">
        <f t="shared" si="23"/>
        <v>11.1</v>
      </c>
      <c r="Q958" s="4">
        <v>21</v>
      </c>
    </row>
    <row r="959" spans="1:21">
      <c r="A959">
        <v>1</v>
      </c>
      <c r="B959">
        <v>1</v>
      </c>
      <c r="C959">
        <v>1</v>
      </c>
      <c r="D959" s="19" t="s">
        <v>318</v>
      </c>
      <c r="E959" s="21" t="s">
        <v>319</v>
      </c>
      <c r="F959" s="21">
        <v>92</v>
      </c>
      <c r="G959" s="21">
        <v>91</v>
      </c>
      <c r="H959" s="21">
        <v>84</v>
      </c>
      <c r="I959" s="5">
        <v>-19</v>
      </c>
      <c r="J959" s="5"/>
      <c r="L959">
        <v>92</v>
      </c>
      <c r="M959">
        <v>91</v>
      </c>
      <c r="N959">
        <v>69.8</v>
      </c>
      <c r="O959">
        <v>123</v>
      </c>
      <c r="P959" s="30">
        <f t="shared" si="23"/>
        <v>19.5</v>
      </c>
      <c r="Q959" s="4"/>
      <c r="T959" t="s">
        <v>194</v>
      </c>
      <c r="U959" t="s">
        <v>120</v>
      </c>
    </row>
    <row r="960" spans="1:21">
      <c r="A960">
        <v>2</v>
      </c>
      <c r="B960">
        <v>2</v>
      </c>
      <c r="C960">
        <v>2</v>
      </c>
      <c r="D960" s="19" t="s">
        <v>320</v>
      </c>
      <c r="E960" s="21" t="s">
        <v>321</v>
      </c>
      <c r="F960" s="21">
        <v>94</v>
      </c>
      <c r="G960" s="21">
        <v>94</v>
      </c>
      <c r="H960" s="21">
        <v>86</v>
      </c>
      <c r="I960" s="5">
        <v>-20.5</v>
      </c>
      <c r="J960" s="5"/>
      <c r="L960">
        <v>94</v>
      </c>
      <c r="M960">
        <v>94</v>
      </c>
      <c r="N960">
        <v>69.099999999999994</v>
      </c>
      <c r="O960">
        <v>126</v>
      </c>
      <c r="P960" s="30">
        <f t="shared" si="23"/>
        <v>22.3</v>
      </c>
      <c r="Q960" s="4"/>
      <c r="T960" t="s">
        <v>245</v>
      </c>
      <c r="U960" t="s">
        <v>94</v>
      </c>
    </row>
    <row r="961" spans="1:22">
      <c r="A961">
        <v>3</v>
      </c>
      <c r="B961">
        <v>3</v>
      </c>
      <c r="C961">
        <v>3</v>
      </c>
      <c r="D961" s="19" t="s">
        <v>322</v>
      </c>
      <c r="E961" s="21" t="s">
        <v>323</v>
      </c>
      <c r="F961" s="21">
        <v>91</v>
      </c>
      <c r="G961" s="21">
        <v>90</v>
      </c>
      <c r="H961" s="21">
        <v>83</v>
      </c>
      <c r="I961" s="5">
        <v>-19.5</v>
      </c>
      <c r="J961" s="5"/>
      <c r="L961" s="21">
        <v>91</v>
      </c>
      <c r="M961" s="21">
        <v>90</v>
      </c>
      <c r="N961" s="21">
        <v>67.7</v>
      </c>
      <c r="O961" s="21">
        <v>124</v>
      </c>
      <c r="P961" s="30">
        <f t="shared" si="23"/>
        <v>20.3</v>
      </c>
      <c r="Q961" s="29"/>
      <c r="S961" s="4"/>
      <c r="T961" s="17" t="s">
        <v>375</v>
      </c>
      <c r="U961" s="17" t="s">
        <v>59</v>
      </c>
    </row>
    <row r="962" spans="1:22">
      <c r="A962" s="2">
        <v>4</v>
      </c>
      <c r="B962" s="2">
        <v>4</v>
      </c>
      <c r="C962" s="2">
        <v>4</v>
      </c>
      <c r="D962" s="19" t="s">
        <v>324</v>
      </c>
      <c r="E962" s="21" t="s">
        <v>325</v>
      </c>
      <c r="F962" s="21">
        <v>83</v>
      </c>
      <c r="G962" s="21">
        <v>81</v>
      </c>
      <c r="H962" s="21">
        <v>75</v>
      </c>
      <c r="I962" s="5">
        <v>30.35</v>
      </c>
      <c r="J962" s="5"/>
      <c r="L962" s="21">
        <v>83</v>
      </c>
      <c r="M962" s="21">
        <v>81</v>
      </c>
      <c r="N962" s="21">
        <v>69</v>
      </c>
      <c r="O962" s="21">
        <v>123</v>
      </c>
      <c r="P962" s="30">
        <f t="shared" si="23"/>
        <v>11</v>
      </c>
      <c r="Q962" s="4"/>
      <c r="S962" s="4"/>
      <c r="T962" s="37" t="s">
        <v>71</v>
      </c>
      <c r="U962" s="37" t="s">
        <v>110</v>
      </c>
      <c r="V962" s="21" t="s">
        <v>90</v>
      </c>
    </row>
    <row r="963" spans="1:22">
      <c r="A963">
        <v>5</v>
      </c>
      <c r="B963">
        <v>5</v>
      </c>
      <c r="C963">
        <v>5</v>
      </c>
      <c r="D963" s="19" t="s">
        <v>327</v>
      </c>
      <c r="E963" s="21" t="s">
        <v>328</v>
      </c>
      <c r="F963" s="21">
        <v>83</v>
      </c>
      <c r="G963" s="21">
        <v>82</v>
      </c>
      <c r="H963" s="21">
        <v>75</v>
      </c>
      <c r="I963" s="5">
        <v>-8</v>
      </c>
      <c r="J963" s="4"/>
      <c r="L963" s="19">
        <v>83</v>
      </c>
      <c r="M963" s="21">
        <v>82</v>
      </c>
      <c r="N963" s="21">
        <v>66.599999999999994</v>
      </c>
      <c r="O963" s="21">
        <v>118</v>
      </c>
      <c r="P963" s="30">
        <f t="shared" si="23"/>
        <v>14.7</v>
      </c>
      <c r="Q963" s="4"/>
      <c r="S963" s="4"/>
      <c r="T963" s="17" t="s">
        <v>130</v>
      </c>
      <c r="U963" s="17" t="s">
        <v>63</v>
      </c>
      <c r="V963" t="s">
        <v>82</v>
      </c>
    </row>
    <row r="964" spans="1:22">
      <c r="A964">
        <v>6</v>
      </c>
      <c r="B964">
        <v>6</v>
      </c>
      <c r="C964">
        <v>6</v>
      </c>
      <c r="D964" s="19" t="s">
        <v>554</v>
      </c>
      <c r="E964" s="21" t="s">
        <v>36</v>
      </c>
      <c r="F964" s="21">
        <v>82</v>
      </c>
      <c r="G964" s="21">
        <v>82</v>
      </c>
      <c r="H964" s="21">
        <v>74</v>
      </c>
      <c r="I964" s="5">
        <v>21</v>
      </c>
      <c r="J964" s="4"/>
      <c r="L964" s="19">
        <v>82</v>
      </c>
      <c r="M964" s="21">
        <v>82</v>
      </c>
      <c r="N964" s="21">
        <v>69</v>
      </c>
      <c r="O964" s="21">
        <v>123</v>
      </c>
      <c r="P964" s="30">
        <f t="shared" si="23"/>
        <v>11.9</v>
      </c>
      <c r="Q964" s="29"/>
      <c r="S964" s="4"/>
      <c r="T964" s="17" t="s">
        <v>209</v>
      </c>
      <c r="U964" s="17" t="s">
        <v>85</v>
      </c>
    </row>
    <row r="965" spans="1:22">
      <c r="A965">
        <v>7</v>
      </c>
      <c r="B965">
        <v>7</v>
      </c>
      <c r="C965">
        <v>7</v>
      </c>
      <c r="D965" s="19" t="s">
        <v>555</v>
      </c>
      <c r="E965" s="21" t="s">
        <v>225</v>
      </c>
      <c r="F965" s="21">
        <v>81</v>
      </c>
      <c r="G965" s="21">
        <v>81</v>
      </c>
      <c r="H965" s="21">
        <v>73</v>
      </c>
      <c r="I965" s="5">
        <v>14</v>
      </c>
      <c r="J965" s="5"/>
      <c r="L965" s="19">
        <v>81</v>
      </c>
      <c r="M965" s="21">
        <v>81</v>
      </c>
      <c r="N965" s="21">
        <v>69</v>
      </c>
      <c r="O965" s="21">
        <v>125</v>
      </c>
      <c r="P965" s="30">
        <f t="shared" si="23"/>
        <v>10.8</v>
      </c>
      <c r="Q965" s="4"/>
      <c r="S965" s="4"/>
      <c r="T965" s="17" t="s">
        <v>165</v>
      </c>
      <c r="U965" s="17" t="s">
        <v>414</v>
      </c>
      <c r="V965" t="s">
        <v>126</v>
      </c>
    </row>
    <row r="966" spans="1:22">
      <c r="A966" s="2">
        <v>8</v>
      </c>
      <c r="B966">
        <v>8</v>
      </c>
      <c r="C966">
        <v>8</v>
      </c>
      <c r="D966" s="19" t="s">
        <v>429</v>
      </c>
      <c r="E966" s="21" t="s">
        <v>430</v>
      </c>
      <c r="F966" s="21">
        <v>81</v>
      </c>
      <c r="G966" s="21">
        <v>81</v>
      </c>
      <c r="H966" s="21">
        <v>73</v>
      </c>
      <c r="I966" s="5">
        <v>6.4</v>
      </c>
      <c r="J966" s="5"/>
      <c r="L966" s="19">
        <v>81</v>
      </c>
      <c r="M966" s="21">
        <v>81</v>
      </c>
      <c r="N966" s="21">
        <v>69.599999999999994</v>
      </c>
      <c r="O966" s="21">
        <v>123</v>
      </c>
      <c r="P966" s="30">
        <f t="shared" si="23"/>
        <v>10.5</v>
      </c>
      <c r="Q966" s="21"/>
      <c r="S966" s="4"/>
      <c r="T966" s="17" t="s">
        <v>207</v>
      </c>
      <c r="U966" s="17" t="s">
        <v>129</v>
      </c>
    </row>
    <row r="967" spans="1:22">
      <c r="A967" s="2">
        <v>9</v>
      </c>
      <c r="B967">
        <v>9</v>
      </c>
      <c r="C967">
        <v>9</v>
      </c>
      <c r="D967" s="19" t="s">
        <v>297</v>
      </c>
      <c r="E967" s="21" t="s">
        <v>26</v>
      </c>
      <c r="F967" s="21">
        <v>83</v>
      </c>
      <c r="G967" s="21">
        <v>82</v>
      </c>
      <c r="H967" s="21">
        <v>74</v>
      </c>
      <c r="I967" s="5">
        <v>-16.399999999999999</v>
      </c>
      <c r="J967" s="4"/>
      <c r="L967" s="19">
        <v>83</v>
      </c>
      <c r="M967" s="21">
        <v>82</v>
      </c>
      <c r="N967" s="21">
        <v>69.2</v>
      </c>
      <c r="O967" s="21">
        <v>129</v>
      </c>
      <c r="P967" s="30">
        <f t="shared" si="23"/>
        <v>11.2</v>
      </c>
      <c r="Q967" s="21"/>
      <c r="R967" s="17"/>
      <c r="S967" s="4"/>
      <c r="T967" s="17" t="s">
        <v>103</v>
      </c>
      <c r="U967" s="17" t="s">
        <v>184</v>
      </c>
      <c r="V967" t="s">
        <v>76</v>
      </c>
    </row>
    <row r="968" spans="1:22">
      <c r="A968" s="2">
        <v>10</v>
      </c>
      <c r="B968">
        <v>10</v>
      </c>
      <c r="C968">
        <v>10</v>
      </c>
      <c r="D968" s="19" t="s">
        <v>432</v>
      </c>
      <c r="E968" s="21" t="s">
        <v>252</v>
      </c>
      <c r="F968" s="21">
        <v>84</v>
      </c>
      <c r="G968" s="21">
        <v>84</v>
      </c>
      <c r="H968" s="21">
        <v>76</v>
      </c>
      <c r="I968" s="5">
        <v>-20</v>
      </c>
      <c r="J968" s="5"/>
      <c r="L968" s="19">
        <v>84</v>
      </c>
      <c r="M968" s="21">
        <v>84</v>
      </c>
      <c r="N968" s="21">
        <v>69</v>
      </c>
      <c r="O968" s="21">
        <v>125</v>
      </c>
      <c r="P968" s="30">
        <f t="shared" si="23"/>
        <v>13.6</v>
      </c>
      <c r="Q968" s="21"/>
      <c r="R968" s="17"/>
      <c r="S968" s="4"/>
      <c r="T968" s="17" t="s">
        <v>382</v>
      </c>
      <c r="U968" s="17" t="s">
        <v>109</v>
      </c>
      <c r="V968" t="s">
        <v>139</v>
      </c>
    </row>
    <row r="969" spans="1:22">
      <c r="A969" s="2">
        <v>11</v>
      </c>
      <c r="D969" s="19" t="s">
        <v>335</v>
      </c>
      <c r="E969" s="21" t="s">
        <v>336</v>
      </c>
      <c r="F969" s="21"/>
      <c r="G969" s="21"/>
      <c r="H969" s="21"/>
      <c r="I969" s="5">
        <v>27</v>
      </c>
      <c r="J969" s="5"/>
      <c r="K969" s="12" t="s">
        <v>79</v>
      </c>
      <c r="L969" s="20"/>
      <c r="M969" s="21"/>
      <c r="N969" s="21"/>
      <c r="O969" s="21"/>
      <c r="P969" s="30"/>
      <c r="R969" s="21"/>
      <c r="S969" s="17"/>
      <c r="T969" s="17" t="s">
        <v>398</v>
      </c>
      <c r="U969" s="17"/>
    </row>
    <row r="970" spans="1:22">
      <c r="A970">
        <v>12</v>
      </c>
      <c r="B970">
        <v>11</v>
      </c>
      <c r="C970">
        <v>11</v>
      </c>
      <c r="D970" s="19" t="s">
        <v>87</v>
      </c>
      <c r="E970" s="21" t="s">
        <v>42</v>
      </c>
      <c r="F970" s="21">
        <v>75</v>
      </c>
      <c r="G970" s="21">
        <v>75</v>
      </c>
      <c r="H970" s="21">
        <v>66</v>
      </c>
      <c r="I970" s="5">
        <v>38.700000000000003</v>
      </c>
      <c r="J970" s="5"/>
      <c r="K970" s="26"/>
      <c r="L970" s="20">
        <v>75</v>
      </c>
      <c r="M970" s="21">
        <v>75</v>
      </c>
      <c r="N970" s="21">
        <v>70</v>
      </c>
      <c r="O970" s="21">
        <v>123</v>
      </c>
      <c r="P970" s="30">
        <f t="shared" ref="P970:P977" si="24">ROUND(((M970-N970)*113/O970),1)</f>
        <v>4.5999999999999996</v>
      </c>
      <c r="R970" s="21"/>
      <c r="S970" s="17"/>
      <c r="T970" s="17" t="s">
        <v>257</v>
      </c>
      <c r="U970" s="17" t="s">
        <v>448</v>
      </c>
      <c r="V970" t="s">
        <v>190</v>
      </c>
    </row>
    <row r="971" spans="1:22">
      <c r="A971" s="2">
        <v>13</v>
      </c>
      <c r="B971">
        <v>12</v>
      </c>
      <c r="C971">
        <v>12</v>
      </c>
      <c r="D971" s="19" t="s">
        <v>521</v>
      </c>
      <c r="E971" s="21" t="s">
        <v>252</v>
      </c>
      <c r="F971" s="21">
        <v>84</v>
      </c>
      <c r="G971" s="21">
        <v>84</v>
      </c>
      <c r="H971" s="21">
        <v>75</v>
      </c>
      <c r="I971" s="5">
        <v>-19.7</v>
      </c>
      <c r="J971" s="4"/>
      <c r="L971" s="20">
        <v>84</v>
      </c>
      <c r="M971" s="21">
        <v>84</v>
      </c>
      <c r="N971" s="21">
        <v>69</v>
      </c>
      <c r="O971" s="21">
        <v>125</v>
      </c>
      <c r="P971" s="30">
        <f t="shared" si="24"/>
        <v>13.6</v>
      </c>
      <c r="R971" s="21"/>
      <c r="S971" s="17"/>
      <c r="T971" s="17" t="s">
        <v>556</v>
      </c>
      <c r="U971" s="17" t="s">
        <v>526</v>
      </c>
    </row>
    <row r="972" spans="1:22">
      <c r="A972">
        <v>14</v>
      </c>
      <c r="B972">
        <v>13</v>
      </c>
      <c r="C972">
        <v>13</v>
      </c>
      <c r="D972" s="19" t="s">
        <v>522</v>
      </c>
      <c r="E972" s="21" t="s">
        <v>523</v>
      </c>
      <c r="F972" s="21">
        <v>81</v>
      </c>
      <c r="G972" s="21">
        <v>81</v>
      </c>
      <c r="H972" s="21">
        <v>72</v>
      </c>
      <c r="I972" s="5">
        <v>-11.2</v>
      </c>
      <c r="J972" s="5"/>
      <c r="L972" s="20">
        <v>81</v>
      </c>
      <c r="M972" s="21">
        <v>81</v>
      </c>
      <c r="N972" s="21">
        <v>69.099999999999994</v>
      </c>
      <c r="O972" s="21">
        <v>123</v>
      </c>
      <c r="P972" s="30">
        <f t="shared" si="24"/>
        <v>10.9</v>
      </c>
      <c r="R972" s="21"/>
      <c r="S972" s="17"/>
      <c r="T972" s="17" t="s">
        <v>557</v>
      </c>
      <c r="U972" s="17" t="s">
        <v>125</v>
      </c>
      <c r="V972" t="s">
        <v>197</v>
      </c>
    </row>
    <row r="973" spans="1:22">
      <c r="A973">
        <v>15</v>
      </c>
      <c r="B973">
        <v>14</v>
      </c>
      <c r="C973">
        <v>14</v>
      </c>
      <c r="D973" s="19" t="s">
        <v>558</v>
      </c>
      <c r="E973" s="21" t="s">
        <v>559</v>
      </c>
      <c r="F973" s="21">
        <v>79</v>
      </c>
      <c r="G973" s="21">
        <v>78</v>
      </c>
      <c r="H973" s="21">
        <v>70</v>
      </c>
      <c r="I973" s="5">
        <v>60.75</v>
      </c>
      <c r="J973" s="4">
        <v>3</v>
      </c>
      <c r="K973" s="12" t="s">
        <v>560</v>
      </c>
      <c r="L973" s="20">
        <v>79</v>
      </c>
      <c r="M973" s="21">
        <v>78</v>
      </c>
      <c r="N973" s="21">
        <v>71.3</v>
      </c>
      <c r="O973" s="21">
        <v>124</v>
      </c>
      <c r="P973" s="30">
        <f t="shared" si="24"/>
        <v>6.1</v>
      </c>
      <c r="R973" s="21"/>
      <c r="S973" s="17"/>
      <c r="T973" s="17" t="s">
        <v>181</v>
      </c>
      <c r="U973" s="17" t="s">
        <v>135</v>
      </c>
      <c r="V973" t="s">
        <v>186</v>
      </c>
    </row>
    <row r="974" spans="1:22">
      <c r="A974">
        <v>16</v>
      </c>
      <c r="B974">
        <v>15</v>
      </c>
      <c r="C974">
        <v>15</v>
      </c>
      <c r="D974" s="19" t="s">
        <v>561</v>
      </c>
      <c r="E974" s="21" t="s">
        <v>523</v>
      </c>
      <c r="F974" s="21">
        <v>84</v>
      </c>
      <c r="G974" s="21">
        <v>84</v>
      </c>
      <c r="H974" s="21">
        <v>75</v>
      </c>
      <c r="I974" s="5">
        <v>-18</v>
      </c>
      <c r="J974" s="5"/>
      <c r="L974" s="20">
        <v>84</v>
      </c>
      <c r="M974" s="21">
        <v>84</v>
      </c>
      <c r="N974" s="21">
        <v>69.099999999999994</v>
      </c>
      <c r="O974" s="21">
        <v>123</v>
      </c>
      <c r="P974" s="30">
        <f t="shared" si="24"/>
        <v>13.7</v>
      </c>
      <c r="R974" s="21"/>
      <c r="S974" s="17"/>
      <c r="T974" s="17" t="s">
        <v>72</v>
      </c>
      <c r="U974" s="17" t="s">
        <v>259</v>
      </c>
      <c r="V974" t="s">
        <v>58</v>
      </c>
    </row>
    <row r="975" spans="1:22">
      <c r="A975">
        <v>17</v>
      </c>
      <c r="B975">
        <v>16</v>
      </c>
      <c r="C975">
        <v>16</v>
      </c>
      <c r="D975" s="19" t="s">
        <v>102</v>
      </c>
      <c r="E975" s="21" t="s">
        <v>34</v>
      </c>
      <c r="F975" s="21">
        <v>77</v>
      </c>
      <c r="G975" s="21">
        <v>77</v>
      </c>
      <c r="H975" s="21">
        <v>68</v>
      </c>
      <c r="I975" s="5">
        <v>27</v>
      </c>
      <c r="J975" s="4"/>
      <c r="K975" s="26" t="s">
        <v>562</v>
      </c>
      <c r="L975" s="22">
        <v>77</v>
      </c>
      <c r="M975" s="21">
        <v>77</v>
      </c>
      <c r="N975" s="21">
        <v>68.900000000000006</v>
      </c>
      <c r="O975" s="21">
        <v>120</v>
      </c>
      <c r="P975" s="30">
        <f t="shared" si="24"/>
        <v>7.6</v>
      </c>
      <c r="R975" s="21"/>
      <c r="S975" s="17"/>
      <c r="T975" s="17" t="s">
        <v>66</v>
      </c>
      <c r="U975" s="17" t="s">
        <v>67</v>
      </c>
      <c r="V975" t="s">
        <v>204</v>
      </c>
    </row>
    <row r="976" spans="1:22">
      <c r="A976">
        <v>18</v>
      </c>
      <c r="B976">
        <v>17</v>
      </c>
      <c r="C976">
        <v>17</v>
      </c>
      <c r="D976" s="19" t="s">
        <v>247</v>
      </c>
      <c r="E976" s="21" t="s">
        <v>231</v>
      </c>
      <c r="F976" s="21">
        <v>81</v>
      </c>
      <c r="G976" s="21">
        <v>81</v>
      </c>
      <c r="H976" s="21">
        <v>72</v>
      </c>
      <c r="I976" s="5">
        <v>3.75</v>
      </c>
      <c r="J976" s="5"/>
      <c r="L976" s="22">
        <v>81</v>
      </c>
      <c r="M976" s="21">
        <v>81</v>
      </c>
      <c r="N976" s="21">
        <v>71.3</v>
      </c>
      <c r="O976" s="21">
        <v>124</v>
      </c>
      <c r="P976" s="30">
        <f t="shared" si="24"/>
        <v>8.8000000000000007</v>
      </c>
      <c r="R976" s="21"/>
      <c r="S976" s="17"/>
      <c r="T976" s="17" t="s">
        <v>267</v>
      </c>
      <c r="U976" s="17" t="s">
        <v>80</v>
      </c>
      <c r="V976" t="s">
        <v>117</v>
      </c>
    </row>
    <row r="977" spans="1:24">
      <c r="A977">
        <v>19</v>
      </c>
      <c r="B977">
        <v>18</v>
      </c>
      <c r="C977">
        <v>18</v>
      </c>
      <c r="D977" s="19" t="s">
        <v>106</v>
      </c>
      <c r="E977" s="21" t="s">
        <v>42</v>
      </c>
      <c r="F977" s="21">
        <v>75</v>
      </c>
      <c r="G977" s="21">
        <v>75</v>
      </c>
      <c r="H977" s="21">
        <v>66</v>
      </c>
      <c r="I977" s="5">
        <v>31.3</v>
      </c>
      <c r="J977" s="5"/>
      <c r="K977" s="26" t="s">
        <v>563</v>
      </c>
      <c r="L977" s="22">
        <v>75</v>
      </c>
      <c r="M977" s="21">
        <v>75</v>
      </c>
      <c r="N977" s="21">
        <v>70</v>
      </c>
      <c r="O977" s="21">
        <v>123</v>
      </c>
      <c r="P977" s="30">
        <f t="shared" si="24"/>
        <v>4.5999999999999996</v>
      </c>
      <c r="R977" s="21"/>
      <c r="S977" s="17"/>
      <c r="T977" s="17" t="s">
        <v>564</v>
      </c>
      <c r="U977" s="17" t="s">
        <v>264</v>
      </c>
      <c r="V977" t="s">
        <v>333</v>
      </c>
    </row>
    <row r="978" spans="1:24">
      <c r="A978">
        <v>20</v>
      </c>
      <c r="D978" s="19" t="s">
        <v>352</v>
      </c>
      <c r="E978" s="21" t="s">
        <v>28</v>
      </c>
      <c r="F978" s="21"/>
      <c r="G978" s="21"/>
      <c r="H978" s="21"/>
      <c r="I978" s="5">
        <v>24.5</v>
      </c>
      <c r="J978" s="5"/>
      <c r="K978" s="12" t="s">
        <v>353</v>
      </c>
      <c r="L978" s="22"/>
      <c r="M978" s="21"/>
      <c r="N978" s="21"/>
      <c r="O978" s="21"/>
      <c r="P978" s="30"/>
      <c r="R978" s="21"/>
      <c r="S978" s="17"/>
      <c r="T978" s="17" t="s">
        <v>152</v>
      </c>
      <c r="U978" s="17" t="s">
        <v>531</v>
      </c>
      <c r="V978" t="s">
        <v>121</v>
      </c>
    </row>
    <row r="979" spans="1:24">
      <c r="A979">
        <v>21</v>
      </c>
      <c r="B979">
        <v>19</v>
      </c>
      <c r="C979">
        <v>19</v>
      </c>
      <c r="D979" s="19" t="s">
        <v>358</v>
      </c>
      <c r="E979" s="21" t="s">
        <v>359</v>
      </c>
      <c r="F979" s="21">
        <v>79</v>
      </c>
      <c r="G979" s="21">
        <v>79</v>
      </c>
      <c r="H979" s="21">
        <v>70</v>
      </c>
      <c r="I979" s="5">
        <v>0</v>
      </c>
      <c r="J979" s="5"/>
      <c r="L979" s="22">
        <v>79</v>
      </c>
      <c r="M979" s="21">
        <v>79</v>
      </c>
      <c r="N979" s="21">
        <v>70</v>
      </c>
      <c r="O979" s="21">
        <v>126</v>
      </c>
      <c r="P979" s="30">
        <f t="shared" ref="P979:P985" si="25">ROUND(((M979-N979)*113/O979),1)</f>
        <v>8.1</v>
      </c>
      <c r="R979" s="21"/>
      <c r="S979" s="17"/>
      <c r="T979" s="17" t="s">
        <v>124</v>
      </c>
      <c r="U979" s="17" t="s">
        <v>565</v>
      </c>
      <c r="V979" t="s">
        <v>265</v>
      </c>
    </row>
    <row r="980" spans="1:24">
      <c r="A980" s="2">
        <v>22</v>
      </c>
      <c r="B980">
        <v>20</v>
      </c>
      <c r="C980">
        <v>20</v>
      </c>
      <c r="D980" s="19" t="s">
        <v>111</v>
      </c>
      <c r="E980" s="21" t="s">
        <v>34</v>
      </c>
      <c r="F980" s="21">
        <v>90</v>
      </c>
      <c r="G980" s="21">
        <v>85</v>
      </c>
      <c r="H980" s="21">
        <v>81</v>
      </c>
      <c r="I980" s="5">
        <v>-23</v>
      </c>
      <c r="J980" s="5"/>
      <c r="K980" s="12" t="s">
        <v>566</v>
      </c>
      <c r="L980" s="22">
        <v>90</v>
      </c>
      <c r="M980" s="21">
        <v>85</v>
      </c>
      <c r="N980" s="21">
        <v>68.900000000000006</v>
      </c>
      <c r="O980" s="21">
        <v>120</v>
      </c>
      <c r="P980" s="30">
        <f t="shared" si="25"/>
        <v>15.2</v>
      </c>
      <c r="R980" s="21"/>
      <c r="S980" s="17"/>
      <c r="T980" s="17" t="s">
        <v>100</v>
      </c>
      <c r="U980" s="17" t="s">
        <v>151</v>
      </c>
      <c r="V980" t="s">
        <v>75</v>
      </c>
    </row>
    <row r="981" spans="1:24">
      <c r="A981">
        <v>23</v>
      </c>
      <c r="B981">
        <v>21</v>
      </c>
      <c r="C981">
        <v>21</v>
      </c>
      <c r="D981" s="19" t="s">
        <v>116</v>
      </c>
      <c r="E981" s="21" t="s">
        <v>32</v>
      </c>
      <c r="F981" s="21">
        <v>82</v>
      </c>
      <c r="G981" s="21">
        <v>82</v>
      </c>
      <c r="H981" s="21">
        <v>73</v>
      </c>
      <c r="I981" s="5">
        <v>-7.5</v>
      </c>
      <c r="J981" s="5"/>
      <c r="L981" s="22">
        <v>82</v>
      </c>
      <c r="M981" s="21">
        <v>82</v>
      </c>
      <c r="N981" s="21">
        <v>71.3</v>
      </c>
      <c r="O981" s="21">
        <v>127</v>
      </c>
      <c r="P981" s="30">
        <f t="shared" si="25"/>
        <v>9.5</v>
      </c>
      <c r="R981" s="21"/>
      <c r="S981" s="17"/>
      <c r="T981" s="17" t="s">
        <v>160</v>
      </c>
      <c r="U981" s="17" t="s">
        <v>567</v>
      </c>
    </row>
    <row r="982" spans="1:24">
      <c r="A982">
        <v>24</v>
      </c>
      <c r="B982">
        <v>22</v>
      </c>
      <c r="C982">
        <v>22</v>
      </c>
      <c r="D982" s="19" t="s">
        <v>362</v>
      </c>
      <c r="E982" s="21" t="s">
        <v>28</v>
      </c>
      <c r="F982" s="21">
        <v>86</v>
      </c>
      <c r="G982" s="21">
        <v>85</v>
      </c>
      <c r="H982" s="21">
        <v>77</v>
      </c>
      <c r="I982" s="5">
        <v>-14.5</v>
      </c>
      <c r="J982" s="4"/>
      <c r="L982" s="22">
        <v>86</v>
      </c>
      <c r="M982" s="21">
        <v>85</v>
      </c>
      <c r="N982" s="21">
        <v>69.3</v>
      </c>
      <c r="O982" s="21">
        <v>123</v>
      </c>
      <c r="P982" s="30">
        <f t="shared" si="25"/>
        <v>14.4</v>
      </c>
      <c r="R982" s="21"/>
      <c r="S982" s="17"/>
      <c r="T982" s="17" t="s">
        <v>93</v>
      </c>
      <c r="U982" s="17" t="s">
        <v>213</v>
      </c>
    </row>
    <row r="983" spans="1:24">
      <c r="A983">
        <v>25</v>
      </c>
      <c r="B983">
        <v>23</v>
      </c>
      <c r="C983">
        <v>23</v>
      </c>
      <c r="D983" s="19" t="s">
        <v>367</v>
      </c>
      <c r="E983" s="21" t="s">
        <v>28</v>
      </c>
      <c r="F983" s="21">
        <v>78</v>
      </c>
      <c r="G983" s="21">
        <v>78</v>
      </c>
      <c r="H983" s="21">
        <v>69</v>
      </c>
      <c r="I983" s="5">
        <v>25</v>
      </c>
      <c r="J983" s="5"/>
      <c r="K983" s="12" t="s">
        <v>57</v>
      </c>
      <c r="L983" s="22">
        <v>78</v>
      </c>
      <c r="M983" s="21">
        <v>78</v>
      </c>
      <c r="N983" s="21">
        <v>69.3</v>
      </c>
      <c r="O983" s="21">
        <v>123</v>
      </c>
      <c r="P983" s="30">
        <f t="shared" si="25"/>
        <v>8</v>
      </c>
      <c r="R983" s="21"/>
      <c r="S983" s="17"/>
      <c r="T983" s="17" t="s">
        <v>81</v>
      </c>
      <c r="U983" s="17"/>
    </row>
    <row r="984" spans="1:24">
      <c r="A984">
        <v>26</v>
      </c>
      <c r="B984">
        <v>24</v>
      </c>
      <c r="C984">
        <v>24</v>
      </c>
      <c r="D984" s="19" t="s">
        <v>533</v>
      </c>
      <c r="E984" s="21" t="s">
        <v>425</v>
      </c>
      <c r="F984" s="21">
        <v>86</v>
      </c>
      <c r="G984" s="21">
        <v>84</v>
      </c>
      <c r="H984" s="21">
        <v>77</v>
      </c>
      <c r="I984" s="5">
        <v>-14.5</v>
      </c>
      <c r="J984" s="5"/>
      <c r="L984" s="22">
        <v>86</v>
      </c>
      <c r="M984" s="21">
        <v>84</v>
      </c>
      <c r="N984" s="21">
        <v>70</v>
      </c>
      <c r="O984" s="21">
        <v>133</v>
      </c>
      <c r="P984" s="30">
        <f t="shared" si="25"/>
        <v>11.9</v>
      </c>
      <c r="R984" s="21"/>
      <c r="S984" s="17"/>
      <c r="T984" s="17" t="s">
        <v>568</v>
      </c>
      <c r="U984" s="17" t="s">
        <v>62</v>
      </c>
      <c r="V984" t="s">
        <v>146</v>
      </c>
      <c r="W984" s="17" t="s">
        <v>147</v>
      </c>
      <c r="X984" s="17" t="s">
        <v>329</v>
      </c>
    </row>
    <row r="985" spans="1:24">
      <c r="A985">
        <v>27</v>
      </c>
      <c r="B985">
        <v>25</v>
      </c>
      <c r="C985">
        <v>25</v>
      </c>
      <c r="D985" s="19" t="s">
        <v>370</v>
      </c>
      <c r="E985" s="21" t="s">
        <v>34</v>
      </c>
      <c r="F985" s="21">
        <v>79</v>
      </c>
      <c r="G985" s="21">
        <v>79</v>
      </c>
      <c r="H985" s="21">
        <v>71</v>
      </c>
      <c r="I985" s="5">
        <v>17.95</v>
      </c>
      <c r="J985" s="5"/>
      <c r="K985" s="12" t="s">
        <v>535</v>
      </c>
      <c r="L985" s="22">
        <v>79</v>
      </c>
      <c r="M985" s="21">
        <v>79</v>
      </c>
      <c r="N985" s="21">
        <v>68.900000000000006</v>
      </c>
      <c r="O985" s="21">
        <v>120</v>
      </c>
      <c r="P985" s="30">
        <f t="shared" si="25"/>
        <v>9.5</v>
      </c>
      <c r="R985" s="21"/>
      <c r="S985" s="17"/>
      <c r="T985" s="17" t="s">
        <v>569</v>
      </c>
      <c r="U985" s="17" t="s">
        <v>68</v>
      </c>
      <c r="V985" t="s">
        <v>121</v>
      </c>
    </row>
    <row r="986" spans="1:24">
      <c r="A986">
        <v>28</v>
      </c>
      <c r="D986" s="19" t="s">
        <v>443</v>
      </c>
      <c r="E986" s="21" t="s">
        <v>444</v>
      </c>
      <c r="F986" s="21"/>
      <c r="G986" s="21"/>
      <c r="H986" s="21"/>
      <c r="I986" s="5">
        <v>-1</v>
      </c>
      <c r="J986" s="5"/>
      <c r="K986" s="12" t="s">
        <v>417</v>
      </c>
      <c r="L986" s="22"/>
      <c r="M986" s="21"/>
      <c r="N986" s="21"/>
      <c r="O986" s="21"/>
      <c r="P986" s="30"/>
      <c r="R986" s="21"/>
      <c r="S986" s="17"/>
      <c r="T986" s="17" t="s">
        <v>570</v>
      </c>
      <c r="U986" s="17" t="s">
        <v>418</v>
      </c>
      <c r="V986" t="s">
        <v>98</v>
      </c>
    </row>
    <row r="987" spans="1:24">
      <c r="A987">
        <v>29</v>
      </c>
      <c r="B987">
        <v>26</v>
      </c>
      <c r="C987">
        <v>26</v>
      </c>
      <c r="D987" s="19" t="s">
        <v>131</v>
      </c>
      <c r="E987" s="21" t="s">
        <v>42</v>
      </c>
      <c r="F987" s="21">
        <v>82</v>
      </c>
      <c r="G987" s="21">
        <v>82</v>
      </c>
      <c r="H987" s="21">
        <v>74</v>
      </c>
      <c r="I987" s="5">
        <v>-21.5</v>
      </c>
      <c r="J987" s="5"/>
      <c r="L987" s="22">
        <v>82</v>
      </c>
      <c r="M987" s="21">
        <v>82</v>
      </c>
      <c r="N987" s="21">
        <v>70</v>
      </c>
      <c r="O987" s="21">
        <v>123</v>
      </c>
      <c r="P987" s="30">
        <f t="shared" ref="P987:P993" si="26">ROUND(((M987-N987)*113/O987),1)</f>
        <v>11</v>
      </c>
      <c r="S987" s="17"/>
      <c r="T987" s="17" t="s">
        <v>142</v>
      </c>
      <c r="U987" s="17" t="s">
        <v>470</v>
      </c>
      <c r="V987" t="s">
        <v>339</v>
      </c>
    </row>
    <row r="988" spans="1:24">
      <c r="A988">
        <v>30</v>
      </c>
      <c r="B988">
        <v>27</v>
      </c>
      <c r="C988">
        <v>27</v>
      </c>
      <c r="D988" s="19" t="s">
        <v>256</v>
      </c>
      <c r="E988" s="21" t="s">
        <v>28</v>
      </c>
      <c r="F988" s="21">
        <v>74</v>
      </c>
      <c r="G988" s="21">
        <v>73</v>
      </c>
      <c r="H988" s="21">
        <v>66</v>
      </c>
      <c r="I988" s="5">
        <v>17</v>
      </c>
      <c r="J988" s="4"/>
      <c r="K988" s="26" t="s">
        <v>571</v>
      </c>
      <c r="L988" s="22">
        <v>74</v>
      </c>
      <c r="M988" s="21">
        <v>73</v>
      </c>
      <c r="N988" s="21">
        <v>69.3</v>
      </c>
      <c r="O988" s="21">
        <v>123</v>
      </c>
      <c r="P988" s="30">
        <f t="shared" si="26"/>
        <v>3.4</v>
      </c>
      <c r="R988" s="21"/>
      <c r="S988" s="17"/>
      <c r="T988" s="17" t="s">
        <v>572</v>
      </c>
      <c r="U988" s="17" t="s">
        <v>573</v>
      </c>
      <c r="V988" t="s">
        <v>408</v>
      </c>
    </row>
    <row r="989" spans="1:24">
      <c r="A989">
        <v>31</v>
      </c>
      <c r="B989">
        <v>28</v>
      </c>
      <c r="C989">
        <v>28</v>
      </c>
      <c r="D989" s="19" t="s">
        <v>379</v>
      </c>
      <c r="E989" s="21" t="s">
        <v>252</v>
      </c>
      <c r="F989" s="21">
        <v>85</v>
      </c>
      <c r="G989" s="21">
        <v>85</v>
      </c>
      <c r="H989" s="21">
        <v>78</v>
      </c>
      <c r="I989" s="5">
        <v>-19</v>
      </c>
      <c r="J989" s="5"/>
      <c r="K989" s="26" t="s">
        <v>540</v>
      </c>
      <c r="L989" s="22">
        <v>85</v>
      </c>
      <c r="M989" s="21">
        <v>85</v>
      </c>
      <c r="N989" s="21">
        <v>69</v>
      </c>
      <c r="O989" s="21">
        <v>125</v>
      </c>
      <c r="P989" s="30">
        <f t="shared" si="26"/>
        <v>14.5</v>
      </c>
      <c r="R989" s="21"/>
      <c r="S989" s="17"/>
      <c r="T989" s="17" t="s">
        <v>150</v>
      </c>
      <c r="U989" s="17" t="s">
        <v>298</v>
      </c>
      <c r="V989" t="s">
        <v>574</v>
      </c>
    </row>
    <row r="990" spans="1:24">
      <c r="A990">
        <v>32</v>
      </c>
      <c r="B990">
        <v>29</v>
      </c>
      <c r="C990">
        <v>29</v>
      </c>
      <c r="D990" s="19" t="s">
        <v>575</v>
      </c>
      <c r="E990" s="21" t="s">
        <v>576</v>
      </c>
      <c r="F990" s="21">
        <v>91</v>
      </c>
      <c r="G990" s="21">
        <v>88</v>
      </c>
      <c r="H990" s="21">
        <v>83</v>
      </c>
      <c r="I990" s="5">
        <v>-17.75</v>
      </c>
      <c r="J990" s="5"/>
      <c r="L990" s="22">
        <v>91</v>
      </c>
      <c r="M990" s="21">
        <v>88</v>
      </c>
      <c r="N990" s="21">
        <v>71.099999999999994</v>
      </c>
      <c r="O990" s="21">
        <v>131</v>
      </c>
      <c r="P990" s="30">
        <f t="shared" si="26"/>
        <v>14.6</v>
      </c>
      <c r="R990" s="21"/>
      <c r="S990" s="17"/>
      <c r="T990" s="17" t="s">
        <v>451</v>
      </c>
      <c r="U990" s="17" t="s">
        <v>389</v>
      </c>
    </row>
    <row r="991" spans="1:24">
      <c r="A991">
        <v>33</v>
      </c>
      <c r="B991">
        <v>30</v>
      </c>
      <c r="C991">
        <v>30</v>
      </c>
      <c r="D991" s="19" t="s">
        <v>390</v>
      </c>
      <c r="E991" s="21" t="s">
        <v>391</v>
      </c>
      <c r="F991" s="21">
        <v>86</v>
      </c>
      <c r="G991" s="21">
        <v>84</v>
      </c>
      <c r="H991" s="21">
        <v>78</v>
      </c>
      <c r="I991" s="5">
        <v>-10</v>
      </c>
      <c r="J991" s="5"/>
      <c r="L991" s="22">
        <v>86</v>
      </c>
      <c r="M991" s="21">
        <v>84</v>
      </c>
      <c r="N991" s="21">
        <v>70.599999999999994</v>
      </c>
      <c r="O991" s="21">
        <v>128</v>
      </c>
      <c r="P991" s="30">
        <f t="shared" si="26"/>
        <v>11.8</v>
      </c>
      <c r="R991" s="21"/>
      <c r="S991" s="17"/>
      <c r="T991" s="17" t="s">
        <v>155</v>
      </c>
      <c r="U991" s="17" t="s">
        <v>108</v>
      </c>
      <c r="V991" t="s">
        <v>393</v>
      </c>
    </row>
    <row r="992" spans="1:24">
      <c r="A992">
        <v>34</v>
      </c>
      <c r="B992">
        <v>31</v>
      </c>
      <c r="C992">
        <v>31</v>
      </c>
      <c r="D992" s="19" t="s">
        <v>396</v>
      </c>
      <c r="E992" s="21" t="s">
        <v>397</v>
      </c>
      <c r="F992" s="21">
        <v>79</v>
      </c>
      <c r="G992" s="21">
        <v>79</v>
      </c>
      <c r="H992" s="21">
        <v>72</v>
      </c>
      <c r="I992" s="5">
        <v>-9.5</v>
      </c>
      <c r="J992" s="5"/>
      <c r="L992" s="22">
        <v>79</v>
      </c>
      <c r="M992" s="21">
        <v>79</v>
      </c>
      <c r="N992" s="21">
        <v>70.7</v>
      </c>
      <c r="O992" s="21">
        <v>126</v>
      </c>
      <c r="P992" s="30">
        <f t="shared" si="26"/>
        <v>7.4</v>
      </c>
      <c r="R992" s="21"/>
      <c r="S992" s="17"/>
      <c r="T992" s="17" t="s">
        <v>159</v>
      </c>
      <c r="U992" s="17" t="s">
        <v>577</v>
      </c>
    </row>
    <row r="993" spans="1:22">
      <c r="A993">
        <v>35</v>
      </c>
      <c r="B993">
        <v>32</v>
      </c>
      <c r="C993">
        <v>32</v>
      </c>
      <c r="D993" s="28" t="s">
        <v>157</v>
      </c>
      <c r="E993" s="21" t="s">
        <v>50</v>
      </c>
      <c r="F993" s="21">
        <v>93</v>
      </c>
      <c r="G993" s="21">
        <v>87</v>
      </c>
      <c r="H993" s="21">
        <v>86</v>
      </c>
      <c r="I993" s="5">
        <v>-16.100000000000001</v>
      </c>
      <c r="J993" s="5"/>
      <c r="L993" s="22">
        <v>93</v>
      </c>
      <c r="M993" s="21">
        <v>87</v>
      </c>
      <c r="N993" s="21">
        <v>68</v>
      </c>
      <c r="O993" s="21">
        <v>118</v>
      </c>
      <c r="P993" s="30">
        <f t="shared" si="26"/>
        <v>18.2</v>
      </c>
      <c r="R993" s="17"/>
      <c r="S993" s="17"/>
      <c r="T993" s="37" t="s">
        <v>578</v>
      </c>
      <c r="U993" s="37" t="s">
        <v>368</v>
      </c>
      <c r="V993" s="21" t="s">
        <v>542</v>
      </c>
    </row>
    <row r="994" spans="1:22">
      <c r="D994" s="19" t="s">
        <v>157</v>
      </c>
      <c r="E994" s="21" t="s">
        <v>162</v>
      </c>
      <c r="F994" s="21"/>
      <c r="G994" s="21"/>
      <c r="H994" s="21"/>
      <c r="I994" s="5">
        <v>30</v>
      </c>
      <c r="J994" s="5"/>
      <c r="K994" s="44" t="s">
        <v>547</v>
      </c>
      <c r="L994" s="21"/>
      <c r="M994" s="21"/>
      <c r="N994" s="21"/>
      <c r="O994" s="21"/>
      <c r="P994" s="30"/>
      <c r="R994" s="17"/>
      <c r="S994" s="17"/>
      <c r="T994" s="17"/>
      <c r="U994" s="17"/>
    </row>
    <row r="995" spans="1:22">
      <c r="A995">
        <v>36</v>
      </c>
      <c r="B995">
        <v>33</v>
      </c>
      <c r="C995">
        <v>33</v>
      </c>
      <c r="D995" s="19" t="s">
        <v>164</v>
      </c>
      <c r="E995" s="21" t="s">
        <v>52</v>
      </c>
      <c r="F995" s="21">
        <v>84</v>
      </c>
      <c r="G995" s="21">
        <v>84</v>
      </c>
      <c r="H995" s="21">
        <v>76</v>
      </c>
      <c r="I995" s="5">
        <v>49</v>
      </c>
      <c r="J995" s="5"/>
      <c r="K995" s="44" t="s">
        <v>57</v>
      </c>
      <c r="L995" s="21">
        <v>84</v>
      </c>
      <c r="M995" s="21">
        <v>84</v>
      </c>
      <c r="N995" s="21">
        <v>70.8</v>
      </c>
      <c r="O995" s="21">
        <v>130</v>
      </c>
      <c r="P995" s="30">
        <f>ROUND(((M995-N995)*113/O995),1)</f>
        <v>11.5</v>
      </c>
      <c r="R995" s="17"/>
      <c r="S995" s="17"/>
      <c r="T995" s="37" t="s">
        <v>74</v>
      </c>
      <c r="U995" s="37" t="s">
        <v>201</v>
      </c>
      <c r="V995" s="21" t="s">
        <v>101</v>
      </c>
    </row>
    <row r="996" spans="1:22">
      <c r="A996">
        <v>37</v>
      </c>
      <c r="B996">
        <v>34</v>
      </c>
      <c r="C996">
        <v>34</v>
      </c>
      <c r="D996" s="19" t="s">
        <v>168</v>
      </c>
      <c r="E996" s="21" t="s">
        <v>50</v>
      </c>
      <c r="F996" s="21">
        <v>84</v>
      </c>
      <c r="G996" s="21">
        <v>83</v>
      </c>
      <c r="H996" s="21">
        <v>77</v>
      </c>
      <c r="I996" s="5">
        <v>-6</v>
      </c>
      <c r="J996" s="5"/>
      <c r="L996" s="21">
        <v>84</v>
      </c>
      <c r="M996" s="21">
        <v>83</v>
      </c>
      <c r="N996" s="21">
        <v>68</v>
      </c>
      <c r="O996" s="21">
        <v>118</v>
      </c>
      <c r="P996" s="30">
        <f>ROUND(((M996-N996)*113/O996),1)</f>
        <v>14.4</v>
      </c>
      <c r="R996" s="17"/>
      <c r="S996" s="17"/>
      <c r="T996" s="37" t="s">
        <v>579</v>
      </c>
      <c r="U996" s="37" t="s">
        <v>446</v>
      </c>
      <c r="V996" s="21" t="s">
        <v>113</v>
      </c>
    </row>
    <row r="997" spans="1:22">
      <c r="A997">
        <v>38</v>
      </c>
      <c r="B997">
        <v>35</v>
      </c>
      <c r="C997">
        <v>35</v>
      </c>
      <c r="D997" s="19" t="s">
        <v>170</v>
      </c>
      <c r="E997" s="21" t="s">
        <v>52</v>
      </c>
      <c r="F997" s="21">
        <v>100</v>
      </c>
      <c r="G997" s="21">
        <v>95</v>
      </c>
      <c r="H997" s="21">
        <v>92</v>
      </c>
      <c r="I997" s="5">
        <v>-23</v>
      </c>
      <c r="J997" s="5"/>
      <c r="K997" s="44"/>
      <c r="L997" s="21">
        <v>100</v>
      </c>
      <c r="M997" s="21">
        <v>95</v>
      </c>
      <c r="N997" s="21">
        <v>70.8</v>
      </c>
      <c r="O997" s="21">
        <v>130</v>
      </c>
      <c r="P997" s="30">
        <f>ROUND(((M997-N997)*113/O997),1)</f>
        <v>21</v>
      </c>
      <c r="R997" s="17"/>
      <c r="S997" s="17"/>
      <c r="T997" s="37" t="s">
        <v>97</v>
      </c>
      <c r="U997" s="37" t="s">
        <v>549</v>
      </c>
    </row>
    <row r="998" spans="1:22">
      <c r="D998" s="19"/>
      <c r="E998" s="21"/>
      <c r="F998" s="21"/>
      <c r="G998" s="21"/>
      <c r="I998" s="5"/>
      <c r="J998" s="5"/>
      <c r="R998" s="17"/>
      <c r="S998" s="17"/>
      <c r="T998" s="17"/>
      <c r="U998" s="17"/>
    </row>
    <row r="999" spans="1:22">
      <c r="D999" s="19"/>
      <c r="E999" s="21"/>
      <c r="F999" s="21"/>
      <c r="G999" s="21"/>
      <c r="I999" s="5"/>
      <c r="J999" s="5"/>
      <c r="R999" s="17"/>
      <c r="S999" s="17"/>
      <c r="T999" s="17"/>
      <c r="U999" s="17"/>
    </row>
    <row r="1000" spans="1:22">
      <c r="D1000" s="19"/>
      <c r="E1000" s="21"/>
      <c r="I1000" s="5"/>
      <c r="J1000" s="5"/>
      <c r="R1000" s="17"/>
      <c r="S1000" s="17"/>
      <c r="T1000" s="17"/>
      <c r="U1000" s="17"/>
    </row>
    <row r="1001" spans="1:22">
      <c r="D1001" s="2"/>
      <c r="I1001" s="5"/>
      <c r="J1001" s="5"/>
      <c r="R1001" s="17"/>
      <c r="S1001" s="17"/>
      <c r="T1001" s="17"/>
      <c r="U1001" s="17"/>
    </row>
    <row r="1002" spans="1:22">
      <c r="D1002" s="2"/>
      <c r="I1002" s="5"/>
      <c r="J1002" s="5"/>
      <c r="R1002" s="17"/>
      <c r="S1002" s="17"/>
      <c r="T1002" s="17"/>
      <c r="U1002" s="17"/>
    </row>
    <row r="1003" spans="1:22">
      <c r="D1003" s="2"/>
      <c r="I1003" s="5"/>
      <c r="J1003" s="5"/>
      <c r="R1003" s="17"/>
      <c r="S1003" s="17"/>
      <c r="T1003" s="17"/>
      <c r="U1003" s="17"/>
    </row>
    <row r="1004" spans="1:22">
      <c r="D1004" s="2"/>
      <c r="I1004" s="5"/>
      <c r="J1004" s="5"/>
      <c r="R1004" s="17"/>
      <c r="S1004" s="17"/>
      <c r="T1004" s="17"/>
      <c r="U1004" s="17"/>
    </row>
    <row r="1005" spans="1:22">
      <c r="D1005" s="2"/>
      <c r="I1005" s="5"/>
      <c r="J1005" s="5"/>
      <c r="R1005" s="17"/>
      <c r="S1005" s="17"/>
      <c r="T1005" s="17"/>
      <c r="U1005" s="17"/>
    </row>
    <row r="1006" spans="1:22">
      <c r="D1006" s="2"/>
      <c r="I1006" s="5"/>
      <c r="J1006" s="5"/>
      <c r="R1006" s="17"/>
      <c r="S1006" s="17"/>
    </row>
    <row r="1007" spans="1:22">
      <c r="D1007" s="2"/>
      <c r="I1007" s="5"/>
      <c r="J1007" s="5"/>
      <c r="R1007" s="17"/>
      <c r="S1007" s="17"/>
    </row>
    <row r="1008" spans="1:22">
      <c r="D1008" s="2"/>
      <c r="I1008" s="5"/>
      <c r="J1008" s="5"/>
      <c r="R1008" s="17"/>
      <c r="S1008" s="17"/>
    </row>
    <row r="1009" spans="4:19">
      <c r="D1009" s="2"/>
      <c r="I1009" s="5"/>
      <c r="J1009" s="5"/>
      <c r="R1009" s="17"/>
      <c r="S1009" s="17"/>
    </row>
    <row r="1010" spans="4:19">
      <c r="D1010" s="2"/>
      <c r="I1010" s="5"/>
      <c r="J1010" s="5"/>
      <c r="R1010" s="17"/>
      <c r="S1010" s="17"/>
    </row>
    <row r="1011" spans="4:19">
      <c r="D1011" s="2"/>
      <c r="I1011" s="5"/>
      <c r="J1011" s="5"/>
      <c r="R1011" s="17"/>
      <c r="S1011" s="17"/>
    </row>
    <row r="1012" spans="4:19">
      <c r="I1012" s="5"/>
      <c r="J1012" s="5"/>
      <c r="R1012" s="17"/>
      <c r="S1012" s="17"/>
    </row>
    <row r="1013" spans="4:19">
      <c r="I1013" s="5"/>
      <c r="J1013" s="5"/>
      <c r="R1013" s="17"/>
      <c r="S1013" s="17"/>
    </row>
    <row r="1014" spans="4:19">
      <c r="I1014" s="5"/>
      <c r="J1014" s="5"/>
      <c r="R1014" s="17"/>
      <c r="S1014" s="17"/>
    </row>
    <row r="1015" spans="4:19">
      <c r="I1015" s="5"/>
      <c r="J1015" s="5"/>
      <c r="R1015" s="17"/>
      <c r="S1015" s="17"/>
    </row>
    <row r="1016" spans="4:19">
      <c r="I1016" s="5"/>
      <c r="J1016" s="5"/>
      <c r="R1016" s="17"/>
      <c r="S1016" s="17"/>
    </row>
    <row r="1017" spans="4:19">
      <c r="I1017" s="5"/>
      <c r="J1017" s="5"/>
      <c r="R1017" s="17"/>
      <c r="S1017" s="17"/>
    </row>
    <row r="1018" spans="4:19">
      <c r="I1018" s="5"/>
      <c r="J1018" s="5"/>
      <c r="R1018" s="17"/>
      <c r="S1018" s="17"/>
    </row>
    <row r="1019" spans="4:19">
      <c r="I1019" s="5"/>
      <c r="J1019" s="5"/>
      <c r="R1019" s="17"/>
      <c r="S1019" s="17"/>
    </row>
    <row r="1020" spans="4:19">
      <c r="I1020" s="5"/>
      <c r="J1020" s="5"/>
      <c r="R1020" s="17"/>
      <c r="S1020" s="17"/>
    </row>
    <row r="1021" spans="4:19">
      <c r="I1021" s="5"/>
      <c r="J1021" s="5"/>
      <c r="R1021" s="17"/>
      <c r="S1021" s="17"/>
    </row>
    <row r="1022" spans="4:19">
      <c r="I1022" s="5"/>
      <c r="J1022" s="5"/>
      <c r="R1022" s="17"/>
      <c r="S1022" s="17"/>
    </row>
    <row r="1023" spans="4:19">
      <c r="I1023" s="5"/>
      <c r="J1023" s="5"/>
      <c r="R1023" s="17"/>
      <c r="S1023" s="17"/>
    </row>
    <row r="1024" spans="4:19">
      <c r="I1024" s="5"/>
      <c r="J1024" s="5"/>
      <c r="R1024" s="17"/>
      <c r="S1024" s="17"/>
    </row>
    <row r="1025" spans="1:19">
      <c r="I1025" s="5"/>
      <c r="J1025" s="5"/>
      <c r="R1025" s="17"/>
      <c r="S1025" s="17"/>
    </row>
    <row r="1026" spans="1:19">
      <c r="I1026" s="5"/>
      <c r="J1026" s="5"/>
      <c r="R1026" s="17"/>
      <c r="S1026" s="17"/>
    </row>
    <row r="1027" spans="1:19">
      <c r="I1027" s="5"/>
      <c r="J1027" s="5"/>
      <c r="R1027" s="17"/>
      <c r="S1027" s="17"/>
    </row>
    <row r="1028" spans="1:19">
      <c r="I1028" s="5"/>
      <c r="J1028" s="5"/>
      <c r="R1028" s="17"/>
      <c r="S1028" s="17"/>
    </row>
    <row r="1029" spans="1:19">
      <c r="I1029" s="5"/>
      <c r="J1029" s="5"/>
      <c r="R1029" s="17"/>
      <c r="S1029" s="17"/>
    </row>
    <row r="1030" spans="1:19">
      <c r="A1030">
        <f>COUNT(A939:A1029)</f>
        <v>38</v>
      </c>
      <c r="B1030">
        <f>COUNT(B939:B1029)</f>
        <v>35</v>
      </c>
      <c r="C1030">
        <f>COUNT(C939:C1029)</f>
        <v>35</v>
      </c>
      <c r="F1030">
        <f>AVERAGE(F939:F1029)</f>
        <v>83.657142857142858</v>
      </c>
      <c r="G1030">
        <f>AVERAGE(G939:G1029)</f>
        <v>82.714285714285708</v>
      </c>
      <c r="H1030">
        <f>AVERAGE(H939:H1029)</f>
        <v>75.342857142857142</v>
      </c>
      <c r="I1030" s="5">
        <f>SUM(I936:I1029)</f>
        <v>49.050000000000011</v>
      </c>
      <c r="J1030" s="4">
        <f>SUM(J936:J1029)</f>
        <v>3</v>
      </c>
      <c r="P1030" s="4">
        <f>SUM(Q939:Q948)</f>
        <v>77.900000000000006</v>
      </c>
      <c r="Q1030" s="4">
        <f>(P1030*0.096)-0.05</f>
        <v>7.4284000000000008</v>
      </c>
      <c r="R1030" s="17"/>
      <c r="S1030">
        <f>SUM(S936:S1029)</f>
        <v>0</v>
      </c>
    </row>
    <row r="1031" spans="1:19" ht="18">
      <c r="A1031" s="3" t="s">
        <v>580</v>
      </c>
      <c r="C1031" s="11" t="s">
        <v>581</v>
      </c>
      <c r="D1031">
        <v>3348653</v>
      </c>
      <c r="K1031" s="14"/>
      <c r="M1031" s="17"/>
      <c r="N1031" s="17"/>
      <c r="O1031" s="17"/>
      <c r="P1031" s="17"/>
      <c r="Q1031" s="17"/>
    </row>
    <row r="1032" spans="1:19">
      <c r="A1032" t="s">
        <v>2</v>
      </c>
      <c r="D1032" s="4">
        <v>286</v>
      </c>
      <c r="E1032" t="s">
        <v>3</v>
      </c>
      <c r="F1032" s="4">
        <f>TRUNC(D1032*0.096,1)</f>
        <v>27.4</v>
      </c>
      <c r="H1032" s="4">
        <f>P1130</f>
        <v>293.3</v>
      </c>
      <c r="K1032" s="14"/>
      <c r="M1032" s="17"/>
      <c r="N1032" s="17"/>
      <c r="O1032" s="17"/>
      <c r="P1032" s="17"/>
      <c r="Q1032" s="17"/>
    </row>
    <row r="1033" spans="1:19">
      <c r="A1033" t="s">
        <v>4</v>
      </c>
      <c r="D1033" s="4">
        <v>293.3</v>
      </c>
      <c r="E1033" t="s">
        <v>5</v>
      </c>
      <c r="F1033" s="4">
        <f>TRUNC(D1033*0.096,1)</f>
        <v>28.1</v>
      </c>
      <c r="M1033" s="17"/>
      <c r="N1033" s="17"/>
      <c r="O1033" s="17"/>
      <c r="P1033" s="17"/>
      <c r="Q1033" s="17"/>
    </row>
    <row r="1034" spans="1:19">
      <c r="A1034" s="1" t="s">
        <v>6</v>
      </c>
      <c r="B1034" s="1" t="s">
        <v>7</v>
      </c>
      <c r="C1034" s="1" t="s">
        <v>8</v>
      </c>
      <c r="D1034" s="1" t="s">
        <v>9</v>
      </c>
      <c r="E1034" s="1" t="s">
        <v>10</v>
      </c>
      <c r="F1034" s="1" t="s">
        <v>11</v>
      </c>
      <c r="G1034" s="1" t="s">
        <v>12</v>
      </c>
      <c r="H1034" s="1" t="s">
        <v>8</v>
      </c>
      <c r="I1034" s="1" t="s">
        <v>13</v>
      </c>
      <c r="J1034" s="1" t="s">
        <v>14</v>
      </c>
      <c r="K1034" s="13" t="s">
        <v>15</v>
      </c>
      <c r="L1034" s="13" t="s">
        <v>11</v>
      </c>
      <c r="M1034" s="1" t="s">
        <v>12</v>
      </c>
      <c r="N1034" s="1" t="s">
        <v>16</v>
      </c>
      <c r="O1034" s="1" t="s">
        <v>17</v>
      </c>
      <c r="P1034" s="1" t="s">
        <v>18</v>
      </c>
      <c r="Q1034" s="1" t="s">
        <v>19</v>
      </c>
      <c r="R1034" s="1" t="s">
        <v>20</v>
      </c>
      <c r="S1034" s="1" t="s">
        <v>21</v>
      </c>
    </row>
    <row r="1035" spans="1:19">
      <c r="M1035" s="17"/>
      <c r="N1035" s="17"/>
      <c r="O1035" s="17"/>
      <c r="P1035" s="17"/>
      <c r="Q1035" s="17"/>
    </row>
    <row r="1036" spans="1:19">
      <c r="D1036" s="2"/>
      <c r="E1036" t="s">
        <v>22</v>
      </c>
      <c r="I1036" s="5">
        <v>-12</v>
      </c>
      <c r="J1036" s="5"/>
      <c r="K1036" s="13"/>
      <c r="M1036" s="17"/>
      <c r="N1036" s="17"/>
      <c r="O1036" s="17"/>
      <c r="P1036" s="17"/>
      <c r="Q1036" s="17"/>
    </row>
    <row r="1037" spans="1:19">
      <c r="E1037" t="s">
        <v>23</v>
      </c>
      <c r="I1037" s="5">
        <v>-12</v>
      </c>
      <c r="J1037" s="5"/>
      <c r="M1037" s="17"/>
      <c r="N1037" s="17"/>
      <c r="O1037" s="17"/>
      <c r="P1037" s="17"/>
      <c r="Q1037" s="17"/>
    </row>
    <row r="1038" spans="1:19">
      <c r="D1038" s="2"/>
      <c r="E1038" t="s">
        <v>24</v>
      </c>
      <c r="I1038" s="5">
        <v>-15</v>
      </c>
      <c r="J1038" s="5"/>
      <c r="M1038" s="17"/>
      <c r="N1038" s="17"/>
      <c r="O1038" s="17"/>
      <c r="P1038" s="17"/>
      <c r="Q1038" s="17"/>
    </row>
    <row r="1039" spans="1:19">
      <c r="D1039" s="19" t="s">
        <v>222</v>
      </c>
      <c r="E1039" s="21" t="s">
        <v>34</v>
      </c>
      <c r="F1039" s="21"/>
      <c r="G1039" s="21"/>
      <c r="H1039" s="21"/>
      <c r="I1039" s="5"/>
      <c r="J1039" s="5"/>
      <c r="K1039" s="26"/>
      <c r="L1039" s="19">
        <v>111</v>
      </c>
      <c r="M1039" s="21">
        <v>110</v>
      </c>
      <c r="N1039" s="21">
        <v>68.900000000000006</v>
      </c>
      <c r="O1039" s="31">
        <v>120</v>
      </c>
      <c r="P1039" s="30">
        <f t="shared" ref="P1039:P1058" si="27">ROUND(((M1039-N1039)*113/O1039),1)</f>
        <v>38.700000000000003</v>
      </c>
      <c r="Q1039" s="4">
        <v>25.7</v>
      </c>
    </row>
    <row r="1040" spans="1:19">
      <c r="D1040" s="19" t="s">
        <v>582</v>
      </c>
      <c r="E1040" s="21" t="s">
        <v>36</v>
      </c>
      <c r="F1040" s="21"/>
      <c r="G1040" s="21"/>
      <c r="H1040" s="21"/>
      <c r="I1040" s="5"/>
      <c r="J1040" s="5"/>
      <c r="K1040" s="26"/>
      <c r="L1040" s="19">
        <v>114</v>
      </c>
      <c r="M1040" s="21">
        <v>107</v>
      </c>
      <c r="N1040" s="21">
        <v>69</v>
      </c>
      <c r="O1040" s="31">
        <v>123</v>
      </c>
      <c r="P1040" s="30">
        <f t="shared" si="27"/>
        <v>34.9</v>
      </c>
      <c r="Q1040" s="4">
        <v>25.7</v>
      </c>
    </row>
    <row r="1041" spans="4:22">
      <c r="D1041" s="19" t="s">
        <v>583</v>
      </c>
      <c r="E1041" s="21" t="s">
        <v>30</v>
      </c>
      <c r="F1041" s="21"/>
      <c r="G1041" s="21"/>
      <c r="H1041" s="21"/>
      <c r="I1041" s="5"/>
      <c r="J1041" s="5"/>
      <c r="K1041" s="26"/>
      <c r="L1041" s="19">
        <v>113</v>
      </c>
      <c r="M1041" s="21">
        <v>112</v>
      </c>
      <c r="N1041" s="21">
        <v>70.2</v>
      </c>
      <c r="O1041" s="31">
        <v>128</v>
      </c>
      <c r="P1041" s="30">
        <f t="shared" si="27"/>
        <v>36.9</v>
      </c>
      <c r="Q1041" s="4">
        <v>26.5</v>
      </c>
    </row>
    <row r="1042" spans="4:22">
      <c r="D1042" s="19" t="s">
        <v>491</v>
      </c>
      <c r="E1042" s="21" t="s">
        <v>34</v>
      </c>
      <c r="F1042" s="21"/>
      <c r="G1042" s="21"/>
      <c r="H1042" s="21"/>
      <c r="I1042" s="5"/>
      <c r="J1042" s="5"/>
      <c r="L1042" s="19">
        <v>108</v>
      </c>
      <c r="M1042" s="21">
        <v>107</v>
      </c>
      <c r="N1042" s="21">
        <v>68.900000000000006</v>
      </c>
      <c r="O1042" s="31">
        <v>120</v>
      </c>
      <c r="P1042" s="30">
        <f t="shared" si="27"/>
        <v>35.9</v>
      </c>
      <c r="Q1042" s="4">
        <v>27.6</v>
      </c>
    </row>
    <row r="1043" spans="4:22">
      <c r="D1043" s="19" t="s">
        <v>290</v>
      </c>
      <c r="E1043" s="21" t="s">
        <v>42</v>
      </c>
      <c r="F1043" s="21"/>
      <c r="G1043" s="21"/>
      <c r="H1043" s="21"/>
      <c r="I1043" s="5"/>
      <c r="J1043" s="5"/>
      <c r="L1043" s="19">
        <v>103</v>
      </c>
      <c r="M1043" s="21">
        <v>100</v>
      </c>
      <c r="N1043" s="21">
        <v>70</v>
      </c>
      <c r="O1043" s="31">
        <v>123</v>
      </c>
      <c r="P1043" s="30">
        <f t="shared" si="27"/>
        <v>27.6</v>
      </c>
      <c r="Q1043" s="4">
        <v>29.8</v>
      </c>
    </row>
    <row r="1044" spans="4:22">
      <c r="D1044" s="19" t="s">
        <v>25</v>
      </c>
      <c r="E1044" s="21" t="s">
        <v>26</v>
      </c>
      <c r="F1044" s="21"/>
      <c r="G1044" s="21"/>
      <c r="H1044" s="21"/>
      <c r="I1044" s="5"/>
      <c r="J1044" s="5"/>
      <c r="K1044" s="26"/>
      <c r="L1044" s="19">
        <v>109</v>
      </c>
      <c r="M1044" s="21">
        <v>109</v>
      </c>
      <c r="N1044" s="21">
        <v>69.2</v>
      </c>
      <c r="O1044" s="31">
        <v>129</v>
      </c>
      <c r="P1044" s="30">
        <f t="shared" si="27"/>
        <v>34.9</v>
      </c>
      <c r="Q1044" s="4">
        <v>30.3</v>
      </c>
    </row>
    <row r="1045" spans="4:22">
      <c r="D1045" s="19" t="s">
        <v>33</v>
      </c>
      <c r="E1045" s="21" t="s">
        <v>34</v>
      </c>
      <c r="F1045" s="21"/>
      <c r="G1045" s="21"/>
      <c r="H1045" s="21"/>
      <c r="I1045" s="5"/>
      <c r="J1045" s="5"/>
      <c r="L1045" s="19">
        <v>96</v>
      </c>
      <c r="M1045" s="21">
        <v>96</v>
      </c>
      <c r="N1045" s="21">
        <v>68.900000000000006</v>
      </c>
      <c r="O1045" s="31">
        <v>120</v>
      </c>
      <c r="P1045" s="30">
        <f t="shared" si="27"/>
        <v>25.5</v>
      </c>
      <c r="Q1045" s="4">
        <v>31.2</v>
      </c>
    </row>
    <row r="1046" spans="4:22">
      <c r="D1046" s="19" t="s">
        <v>35</v>
      </c>
      <c r="E1046" s="21" t="s">
        <v>36</v>
      </c>
      <c r="F1046" s="21"/>
      <c r="G1046" s="21"/>
      <c r="H1046" s="21"/>
      <c r="I1046" s="5"/>
      <c r="J1046" s="5"/>
      <c r="L1046" s="19">
        <v>110</v>
      </c>
      <c r="M1046" s="21">
        <v>105</v>
      </c>
      <c r="N1046" s="21">
        <v>69</v>
      </c>
      <c r="O1046" s="31">
        <v>123</v>
      </c>
      <c r="P1046" s="30">
        <f t="shared" si="27"/>
        <v>33.1</v>
      </c>
      <c r="Q1046" s="4">
        <v>31.2</v>
      </c>
    </row>
    <row r="1047" spans="4:22">
      <c r="D1047" s="19" t="s">
        <v>39</v>
      </c>
      <c r="E1047" s="21" t="s">
        <v>30</v>
      </c>
      <c r="F1047" s="21"/>
      <c r="G1047" s="21"/>
      <c r="H1047" s="21"/>
      <c r="I1047" s="5"/>
      <c r="J1047" s="5"/>
      <c r="L1047" s="21">
        <v>107</v>
      </c>
      <c r="M1047" s="21">
        <v>107</v>
      </c>
      <c r="N1047" s="21">
        <v>70.2</v>
      </c>
      <c r="O1047" s="31">
        <v>128</v>
      </c>
      <c r="P1047" s="30">
        <f t="shared" si="27"/>
        <v>32.5</v>
      </c>
      <c r="Q1047" s="4">
        <v>32.200000000000003</v>
      </c>
    </row>
    <row r="1048" spans="4:22">
      <c r="D1048" s="19" t="s">
        <v>40</v>
      </c>
      <c r="E1048" s="21" t="s">
        <v>26</v>
      </c>
      <c r="F1048" s="21"/>
      <c r="G1048" s="21"/>
      <c r="H1048" s="21"/>
      <c r="I1048" s="5"/>
      <c r="J1048" s="5"/>
      <c r="L1048" s="19">
        <v>97</v>
      </c>
      <c r="M1048" s="21">
        <v>97</v>
      </c>
      <c r="N1048" s="21">
        <v>69.2</v>
      </c>
      <c r="O1048" s="31">
        <v>129</v>
      </c>
      <c r="P1048" s="30">
        <f t="shared" si="27"/>
        <v>24.4</v>
      </c>
      <c r="Q1048" s="4">
        <v>33.1</v>
      </c>
    </row>
    <row r="1049" spans="4:22">
      <c r="D1049" s="19" t="s">
        <v>229</v>
      </c>
      <c r="E1049" s="21" t="s">
        <v>34</v>
      </c>
      <c r="F1049" s="21"/>
      <c r="G1049" s="21"/>
      <c r="H1049" s="21"/>
      <c r="I1049" s="5"/>
      <c r="J1049" s="5"/>
      <c r="L1049" s="19">
        <v>103</v>
      </c>
      <c r="M1049" s="21">
        <v>100</v>
      </c>
      <c r="N1049" s="21">
        <v>68.900000000000006</v>
      </c>
      <c r="O1049" s="31">
        <v>120</v>
      </c>
      <c r="P1049" s="30">
        <f t="shared" si="27"/>
        <v>29.3</v>
      </c>
      <c r="Q1049" s="4">
        <v>33.9</v>
      </c>
    </row>
    <row r="1050" spans="4:22">
      <c r="D1050" s="19" t="s">
        <v>41</v>
      </c>
      <c r="E1050" s="21" t="s">
        <v>42</v>
      </c>
      <c r="F1050" s="21"/>
      <c r="G1050" s="21"/>
      <c r="H1050" s="21"/>
      <c r="I1050" s="5"/>
      <c r="J1050" s="5"/>
      <c r="L1050" s="19">
        <v>102</v>
      </c>
      <c r="M1050" s="37">
        <v>101</v>
      </c>
      <c r="N1050" s="21">
        <v>70</v>
      </c>
      <c r="O1050" s="31">
        <v>123</v>
      </c>
      <c r="P1050" s="30">
        <f t="shared" si="27"/>
        <v>28.5</v>
      </c>
      <c r="Q1050" s="4">
        <v>34</v>
      </c>
    </row>
    <row r="1051" spans="4:22">
      <c r="D1051" s="19" t="s">
        <v>584</v>
      </c>
      <c r="E1051" s="21" t="s">
        <v>47</v>
      </c>
      <c r="F1051" s="21"/>
      <c r="G1051" s="21"/>
      <c r="H1051" s="21"/>
      <c r="I1051" s="5"/>
      <c r="J1051" s="5"/>
      <c r="L1051" s="19">
        <v>128</v>
      </c>
      <c r="M1051" s="21">
        <v>121</v>
      </c>
      <c r="N1051" s="29">
        <v>69.7</v>
      </c>
      <c r="O1051" s="31">
        <v>133</v>
      </c>
      <c r="P1051" s="30">
        <f t="shared" si="27"/>
        <v>43.6</v>
      </c>
      <c r="Q1051" s="4">
        <v>35.9</v>
      </c>
      <c r="V1051" t="s">
        <v>585</v>
      </c>
    </row>
    <row r="1052" spans="4:22">
      <c r="D1052" s="19" t="s">
        <v>43</v>
      </c>
      <c r="E1052" s="21" t="s">
        <v>26</v>
      </c>
      <c r="F1052" s="21"/>
      <c r="G1052" s="21"/>
      <c r="H1052" s="21"/>
      <c r="I1052" s="5"/>
      <c r="J1052" s="5"/>
      <c r="L1052" s="19">
        <v>105</v>
      </c>
      <c r="M1052" s="21">
        <v>105</v>
      </c>
      <c r="N1052" s="29">
        <v>69.2</v>
      </c>
      <c r="O1052" s="31">
        <v>129</v>
      </c>
      <c r="P1052" s="30">
        <f t="shared" si="27"/>
        <v>31.4</v>
      </c>
      <c r="Q1052" s="4">
        <v>39.299999999999997</v>
      </c>
    </row>
    <row r="1053" spans="4:22">
      <c r="D1053" s="19" t="s">
        <v>45</v>
      </c>
      <c r="E1053" s="21" t="s">
        <v>34</v>
      </c>
      <c r="F1053" s="21"/>
      <c r="G1053" s="21"/>
      <c r="H1053" s="21"/>
      <c r="I1053" s="5"/>
      <c r="J1053" s="5"/>
      <c r="L1053" s="21">
        <v>109</v>
      </c>
      <c r="M1053" s="17">
        <v>104</v>
      </c>
      <c r="N1053" s="4">
        <v>68.900000000000006</v>
      </c>
      <c r="O1053" s="17">
        <v>120</v>
      </c>
      <c r="P1053" s="30">
        <f t="shared" si="27"/>
        <v>33.1</v>
      </c>
      <c r="Q1053" s="4">
        <v>40.200000000000003</v>
      </c>
    </row>
    <row r="1054" spans="4:22">
      <c r="D1054" s="19" t="s">
        <v>306</v>
      </c>
      <c r="E1054" s="21" t="s">
        <v>47</v>
      </c>
      <c r="F1054" s="21"/>
      <c r="G1054" s="21"/>
      <c r="H1054" s="21"/>
      <c r="I1054" s="5"/>
      <c r="J1054" s="5"/>
      <c r="L1054" s="21">
        <v>109</v>
      </c>
      <c r="M1054" s="17">
        <v>106</v>
      </c>
      <c r="N1054" s="4">
        <v>69.7</v>
      </c>
      <c r="O1054" s="17">
        <v>133</v>
      </c>
      <c r="P1054" s="4">
        <f t="shared" si="27"/>
        <v>30.8</v>
      </c>
      <c r="Q1054" s="4">
        <v>40.6</v>
      </c>
    </row>
    <row r="1055" spans="4:22">
      <c r="D1055" s="19" t="s">
        <v>46</v>
      </c>
      <c r="E1055" s="21" t="s">
        <v>47</v>
      </c>
      <c r="F1055" s="21"/>
      <c r="G1055" s="21"/>
      <c r="H1055" s="21"/>
      <c r="I1055" s="5"/>
      <c r="J1055" s="5"/>
      <c r="K1055" s="26"/>
      <c r="L1055" s="21">
        <v>108</v>
      </c>
      <c r="M1055" s="17">
        <v>108</v>
      </c>
      <c r="N1055" s="4">
        <v>69.7</v>
      </c>
      <c r="O1055" s="17">
        <v>133</v>
      </c>
      <c r="P1055" s="4">
        <f t="shared" si="27"/>
        <v>32.5</v>
      </c>
      <c r="Q1055" s="4">
        <v>40.9</v>
      </c>
    </row>
    <row r="1056" spans="4:22">
      <c r="D1056" s="19" t="s">
        <v>48</v>
      </c>
      <c r="E1056" s="21" t="s">
        <v>26</v>
      </c>
      <c r="F1056" s="21"/>
      <c r="G1056" s="21"/>
      <c r="H1056" s="21"/>
      <c r="I1056" s="5"/>
      <c r="J1056" s="5"/>
      <c r="L1056" s="21">
        <v>96</v>
      </c>
      <c r="M1056" s="17">
        <v>96</v>
      </c>
      <c r="N1056" s="4">
        <v>69.2</v>
      </c>
      <c r="O1056" s="17">
        <v>129</v>
      </c>
      <c r="P1056" s="4">
        <f t="shared" si="27"/>
        <v>23.5</v>
      </c>
      <c r="Q1056" s="4">
        <v>42.7</v>
      </c>
    </row>
    <row r="1057" spans="1:22">
      <c r="D1057" s="19" t="s">
        <v>307</v>
      </c>
      <c r="E1057" s="21" t="s">
        <v>26</v>
      </c>
      <c r="F1057" s="21"/>
      <c r="G1057" s="21"/>
      <c r="H1057" s="21"/>
      <c r="I1057" s="5"/>
      <c r="J1057" s="5"/>
      <c r="L1057" s="21">
        <v>110</v>
      </c>
      <c r="M1057" s="17">
        <v>109</v>
      </c>
      <c r="N1057" s="4">
        <v>69.2</v>
      </c>
      <c r="O1057" s="17">
        <v>129</v>
      </c>
      <c r="P1057" s="4">
        <f t="shared" si="27"/>
        <v>34.9</v>
      </c>
      <c r="Q1057" s="4">
        <v>42.8</v>
      </c>
    </row>
    <row r="1058" spans="1:22">
      <c r="D1058" s="19" t="s">
        <v>457</v>
      </c>
      <c r="E1058" s="21" t="s">
        <v>26</v>
      </c>
      <c r="F1058" s="21"/>
      <c r="G1058" s="21"/>
      <c r="H1058" s="21"/>
      <c r="I1058" s="5"/>
      <c r="J1058" s="5"/>
      <c r="L1058" s="21">
        <v>117</v>
      </c>
      <c r="M1058" s="17">
        <v>115</v>
      </c>
      <c r="N1058" s="4">
        <v>69.2</v>
      </c>
      <c r="O1058" s="17">
        <v>129</v>
      </c>
      <c r="P1058" s="4">
        <f t="shared" si="27"/>
        <v>40.1</v>
      </c>
      <c r="Q1058" s="4">
        <v>46.9</v>
      </c>
    </row>
    <row r="1059" spans="1:22">
      <c r="A1059">
        <v>1</v>
      </c>
      <c r="B1059">
        <v>1</v>
      </c>
      <c r="D1059" s="19" t="s">
        <v>313</v>
      </c>
      <c r="E1059" s="21" t="s">
        <v>42</v>
      </c>
      <c r="F1059" s="21">
        <v>107</v>
      </c>
      <c r="G1059" s="21">
        <v>107</v>
      </c>
      <c r="H1059" s="21"/>
      <c r="I1059" s="5">
        <v>-5.2</v>
      </c>
      <c r="J1059" s="5"/>
      <c r="L1059" s="21"/>
      <c r="M1059" s="17"/>
      <c r="N1059" s="4"/>
      <c r="O1059" s="17"/>
      <c r="P1059" s="4"/>
      <c r="Q1059" s="4"/>
      <c r="T1059" t="s">
        <v>71</v>
      </c>
      <c r="U1059" t="s">
        <v>66</v>
      </c>
      <c r="V1059" t="s">
        <v>90</v>
      </c>
    </row>
    <row r="1060" spans="1:22">
      <c r="A1060">
        <v>2</v>
      </c>
      <c r="B1060">
        <v>2</v>
      </c>
      <c r="D1060" s="19" t="s">
        <v>56</v>
      </c>
      <c r="E1060" s="21" t="s">
        <v>42</v>
      </c>
      <c r="F1060" s="21">
        <v>117</v>
      </c>
      <c r="G1060" s="21">
        <v>117</v>
      </c>
      <c r="H1060" s="21"/>
      <c r="I1060" s="5">
        <v>-18.399999999999999</v>
      </c>
      <c r="J1060" s="5"/>
      <c r="L1060" s="21"/>
      <c r="M1060" s="21"/>
      <c r="N1060" s="17"/>
      <c r="O1060" s="17"/>
      <c r="P1060" s="4"/>
      <c r="Q1060" s="4"/>
      <c r="T1060" t="s">
        <v>124</v>
      </c>
      <c r="U1060" t="s">
        <v>67</v>
      </c>
    </row>
    <row r="1061" spans="1:22">
      <c r="A1061">
        <v>3</v>
      </c>
      <c r="B1061">
        <v>3</v>
      </c>
      <c r="C1061">
        <v>1</v>
      </c>
      <c r="D1061" s="19" t="s">
        <v>322</v>
      </c>
      <c r="E1061" s="21" t="s">
        <v>323</v>
      </c>
      <c r="F1061" s="21">
        <v>123</v>
      </c>
      <c r="G1061" s="21">
        <v>120</v>
      </c>
      <c r="H1061" s="21">
        <v>93</v>
      </c>
      <c r="I1061" s="5">
        <v>-23</v>
      </c>
      <c r="J1061" s="5"/>
      <c r="K1061" s="26" t="s">
        <v>586</v>
      </c>
      <c r="L1061" s="19">
        <v>123</v>
      </c>
      <c r="M1061" s="17">
        <v>120</v>
      </c>
      <c r="N1061" s="4">
        <v>67.7</v>
      </c>
      <c r="O1061" s="17">
        <v>124</v>
      </c>
      <c r="P1061" s="4">
        <f t="shared" ref="P1061:P1062" si="28">ROUND(((M1061-N1061)*113/O1061),1)</f>
        <v>47.7</v>
      </c>
      <c r="Q1061" s="4"/>
      <c r="T1061" t="s">
        <v>120</v>
      </c>
      <c r="U1061" t="s">
        <v>63</v>
      </c>
      <c r="V1061" t="s">
        <v>82</v>
      </c>
    </row>
    <row r="1062" spans="1:22">
      <c r="A1062">
        <v>4</v>
      </c>
      <c r="B1062">
        <v>4</v>
      </c>
      <c r="C1062">
        <v>2</v>
      </c>
      <c r="D1062" s="19" t="s">
        <v>324</v>
      </c>
      <c r="E1062" s="21" t="s">
        <v>325</v>
      </c>
      <c r="F1062" s="21">
        <v>124</v>
      </c>
      <c r="G1062" s="21">
        <v>121</v>
      </c>
      <c r="H1062" s="21">
        <v>94</v>
      </c>
      <c r="I1062" s="5">
        <v>-23</v>
      </c>
      <c r="J1062" s="5"/>
      <c r="L1062" s="19">
        <v>124</v>
      </c>
      <c r="M1062" s="17">
        <v>121</v>
      </c>
      <c r="N1062" s="4">
        <v>69</v>
      </c>
      <c r="O1062" s="17">
        <v>123</v>
      </c>
      <c r="P1062" s="4">
        <f t="shared" si="28"/>
        <v>47.8</v>
      </c>
      <c r="Q1062" s="4"/>
      <c r="R1062" s="21"/>
      <c r="S1062" s="4"/>
      <c r="T1062" s="21" t="s">
        <v>68</v>
      </c>
    </row>
    <row r="1063" spans="1:22">
      <c r="A1063">
        <v>5</v>
      </c>
      <c r="D1063" s="19" t="s">
        <v>324</v>
      </c>
      <c r="E1063" s="21" t="s">
        <v>519</v>
      </c>
      <c r="F1063" s="21"/>
      <c r="G1063" s="21"/>
      <c r="H1063" s="21"/>
      <c r="I1063" s="5">
        <v>-4</v>
      </c>
      <c r="J1063" s="4"/>
      <c r="K1063" s="26" t="s">
        <v>520</v>
      </c>
      <c r="Q1063" s="4"/>
      <c r="R1063" s="21"/>
      <c r="S1063" s="4"/>
      <c r="T1063" s="21" t="s">
        <v>135</v>
      </c>
      <c r="U1063" s="21" t="s">
        <v>126</v>
      </c>
      <c r="V1063" s="21" t="s">
        <v>329</v>
      </c>
    </row>
    <row r="1064" spans="1:22">
      <c r="A1064">
        <v>6</v>
      </c>
      <c r="B1064">
        <v>5</v>
      </c>
      <c r="C1064">
        <v>3</v>
      </c>
      <c r="D1064" s="19" t="s">
        <v>327</v>
      </c>
      <c r="E1064" s="21" t="s">
        <v>328</v>
      </c>
      <c r="F1064" s="21">
        <v>124</v>
      </c>
      <c r="G1064" s="21">
        <v>116</v>
      </c>
      <c r="H1064" s="21">
        <v>95</v>
      </c>
      <c r="I1064" s="5">
        <v>-23</v>
      </c>
      <c r="J1064" s="5"/>
      <c r="L1064" s="19">
        <v>124</v>
      </c>
      <c r="M1064" s="17">
        <v>116</v>
      </c>
      <c r="N1064" s="4">
        <v>66.599999999999994</v>
      </c>
      <c r="O1064" s="17">
        <v>118</v>
      </c>
      <c r="P1064" s="4">
        <f>ROUND(((M1064-N1064)*113/O1064),1)</f>
        <v>47.3</v>
      </c>
      <c r="Q1064" s="4"/>
      <c r="R1064" s="21"/>
      <c r="S1064" s="4"/>
      <c r="T1064" s="21" t="s">
        <v>245</v>
      </c>
      <c r="U1064" s="21" t="s">
        <v>62</v>
      </c>
    </row>
    <row r="1065" spans="1:22">
      <c r="A1065">
        <v>7</v>
      </c>
      <c r="B1065">
        <v>6</v>
      </c>
      <c r="C1065">
        <v>4</v>
      </c>
      <c r="D1065" s="19" t="s">
        <v>587</v>
      </c>
      <c r="E1065" s="21" t="s">
        <v>321</v>
      </c>
      <c r="F1065" s="21">
        <v>113</v>
      </c>
      <c r="G1065" s="21">
        <v>111</v>
      </c>
      <c r="H1065" s="21">
        <v>82</v>
      </c>
      <c r="I1065" s="5">
        <v>-16</v>
      </c>
      <c r="J1065" s="5"/>
      <c r="L1065" s="19">
        <v>113</v>
      </c>
      <c r="M1065" s="17">
        <v>111</v>
      </c>
      <c r="N1065" s="4">
        <v>69.099999999999994</v>
      </c>
      <c r="O1065" s="17">
        <v>126</v>
      </c>
      <c r="P1065" s="4">
        <f>ROUND(((M1065-N1065)*113/O1065),1)</f>
        <v>37.6</v>
      </c>
      <c r="Q1065" s="4"/>
      <c r="R1065" s="21"/>
      <c r="S1065" s="4"/>
      <c r="T1065" s="21" t="s">
        <v>184</v>
      </c>
      <c r="U1065" s="21" t="s">
        <v>334</v>
      </c>
    </row>
    <row r="1066" spans="1:22">
      <c r="A1066">
        <v>8</v>
      </c>
      <c r="B1066">
        <v>7</v>
      </c>
      <c r="D1066" s="19" t="s">
        <v>294</v>
      </c>
      <c r="E1066" s="21" t="s">
        <v>42</v>
      </c>
      <c r="F1066" s="21">
        <v>105</v>
      </c>
      <c r="G1066" s="21">
        <v>105</v>
      </c>
      <c r="H1066" s="21"/>
      <c r="I1066" s="5">
        <v>-10.75</v>
      </c>
      <c r="J1066" s="5"/>
      <c r="L1066" s="21"/>
      <c r="M1066" s="21"/>
      <c r="N1066" s="21"/>
      <c r="O1066" s="21"/>
      <c r="P1066" s="30"/>
      <c r="Q1066" s="4"/>
      <c r="R1066" s="21"/>
      <c r="S1066" s="4"/>
      <c r="T1066" t="s">
        <v>84</v>
      </c>
      <c r="U1066" t="s">
        <v>117</v>
      </c>
    </row>
    <row r="1067" spans="1:22">
      <c r="A1067">
        <v>9</v>
      </c>
      <c r="B1067">
        <v>8</v>
      </c>
      <c r="D1067" s="19" t="s">
        <v>64</v>
      </c>
      <c r="E1067" s="21" t="s">
        <v>26</v>
      </c>
      <c r="F1067" s="21">
        <v>104</v>
      </c>
      <c r="G1067" s="21">
        <v>104</v>
      </c>
      <c r="H1067" s="21"/>
      <c r="I1067" s="5">
        <v>-20.5</v>
      </c>
      <c r="J1067" s="5"/>
      <c r="K1067" s="14"/>
      <c r="L1067" s="19"/>
      <c r="M1067" s="21"/>
      <c r="N1067" s="21"/>
      <c r="O1067" s="17"/>
      <c r="P1067" s="30"/>
      <c r="Q1067" s="4"/>
      <c r="R1067" s="21"/>
      <c r="S1067" s="4"/>
      <c r="T1067" t="s">
        <v>74</v>
      </c>
      <c r="U1067" t="s">
        <v>194</v>
      </c>
      <c r="V1067" t="s">
        <v>121</v>
      </c>
    </row>
    <row r="1068" spans="1:22">
      <c r="A1068">
        <v>10</v>
      </c>
      <c r="B1068">
        <v>9</v>
      </c>
      <c r="D1068" s="19" t="s">
        <v>69</v>
      </c>
      <c r="E1068" s="21" t="s">
        <v>26</v>
      </c>
      <c r="F1068" s="21">
        <v>102</v>
      </c>
      <c r="G1068" s="21">
        <v>102</v>
      </c>
      <c r="H1068" s="21"/>
      <c r="I1068" s="5">
        <v>-18</v>
      </c>
      <c r="J1068" s="5"/>
      <c r="L1068" s="19"/>
      <c r="M1068" s="21"/>
      <c r="N1068" s="21"/>
      <c r="O1068" s="31"/>
      <c r="P1068" s="30"/>
      <c r="Q1068" s="4"/>
      <c r="R1068" s="21"/>
      <c r="S1068" s="4"/>
      <c r="T1068" t="s">
        <v>246</v>
      </c>
      <c r="U1068" t="s">
        <v>61</v>
      </c>
      <c r="V1068" t="s">
        <v>150</v>
      </c>
    </row>
    <row r="1069" spans="1:22">
      <c r="A1069">
        <v>11</v>
      </c>
      <c r="B1069">
        <v>10</v>
      </c>
      <c r="C1069">
        <v>5</v>
      </c>
      <c r="D1069" s="19" t="s">
        <v>554</v>
      </c>
      <c r="E1069" s="21" t="s">
        <v>36</v>
      </c>
      <c r="F1069" s="21">
        <v>98</v>
      </c>
      <c r="G1069" s="21">
        <v>98</v>
      </c>
      <c r="H1069" s="21">
        <v>68</v>
      </c>
      <c r="I1069" s="5">
        <v>23</v>
      </c>
      <c r="J1069" s="4">
        <v>2</v>
      </c>
      <c r="K1069" s="12" t="s">
        <v>57</v>
      </c>
      <c r="L1069" s="19">
        <v>98</v>
      </c>
      <c r="M1069" s="21">
        <v>98</v>
      </c>
      <c r="N1069" s="21">
        <v>69</v>
      </c>
      <c r="O1069" s="31">
        <v>123</v>
      </c>
      <c r="P1069" s="4">
        <f>ROUND(((M1069-N1069)*113/O1069),1)</f>
        <v>26.6</v>
      </c>
      <c r="Q1069" s="4"/>
      <c r="R1069" s="21"/>
      <c r="S1069" s="4"/>
      <c r="T1069" t="s">
        <v>98</v>
      </c>
      <c r="U1069" t="s">
        <v>201</v>
      </c>
    </row>
    <row r="1070" spans="1:22">
      <c r="A1070">
        <v>12</v>
      </c>
      <c r="B1070">
        <v>11</v>
      </c>
      <c r="C1070">
        <v>6</v>
      </c>
      <c r="D1070" s="19" t="s">
        <v>73</v>
      </c>
      <c r="E1070" s="21" t="s">
        <v>42</v>
      </c>
      <c r="F1070" s="21">
        <v>112</v>
      </c>
      <c r="G1070" s="21">
        <v>111</v>
      </c>
      <c r="H1070" s="21">
        <v>82</v>
      </c>
      <c r="I1070" s="5">
        <v>-22</v>
      </c>
      <c r="J1070" s="5"/>
      <c r="L1070" s="19">
        <v>112</v>
      </c>
      <c r="M1070" s="21">
        <v>111</v>
      </c>
      <c r="N1070" s="21">
        <v>70</v>
      </c>
      <c r="O1070" s="31">
        <v>123</v>
      </c>
      <c r="P1070" s="4">
        <f>ROUND(((M1070-N1070)*113/O1070),1)</f>
        <v>37.700000000000003</v>
      </c>
      <c r="Q1070" s="4"/>
      <c r="R1070" s="21"/>
      <c r="S1070" s="4"/>
      <c r="T1070" t="s">
        <v>155</v>
      </c>
      <c r="U1070" t="s">
        <v>109</v>
      </c>
      <c r="V1070" t="s">
        <v>101</v>
      </c>
    </row>
    <row r="1071" spans="1:22">
      <c r="A1071">
        <v>13</v>
      </c>
      <c r="B1071">
        <v>12</v>
      </c>
      <c r="C1071">
        <v>7</v>
      </c>
      <c r="D1071" s="19" t="s">
        <v>588</v>
      </c>
      <c r="E1071" s="21" t="s">
        <v>225</v>
      </c>
      <c r="F1071" s="21">
        <v>108</v>
      </c>
      <c r="G1071" s="21">
        <v>106</v>
      </c>
      <c r="H1071" s="21">
        <v>78</v>
      </c>
      <c r="I1071" s="5">
        <v>-22</v>
      </c>
      <c r="J1071" s="5"/>
      <c r="K1071" s="26"/>
      <c r="L1071" s="19">
        <v>108</v>
      </c>
      <c r="M1071" s="21">
        <v>106</v>
      </c>
      <c r="N1071" s="21">
        <v>69</v>
      </c>
      <c r="O1071" s="31">
        <v>125</v>
      </c>
      <c r="P1071" s="4">
        <f>ROUND(((M1071-N1071)*113/O1071),1)</f>
        <v>33.4</v>
      </c>
      <c r="Q1071" s="4"/>
      <c r="R1071" s="21"/>
      <c r="S1071" s="4"/>
      <c r="T1071" t="s">
        <v>113</v>
      </c>
      <c r="U1071" t="s">
        <v>125</v>
      </c>
      <c r="V1071" t="s">
        <v>59</v>
      </c>
    </row>
    <row r="1072" spans="1:22">
      <c r="A1072">
        <v>14</v>
      </c>
      <c r="D1072" s="19" t="s">
        <v>77</v>
      </c>
      <c r="E1072" s="21" t="s">
        <v>78</v>
      </c>
      <c r="F1072" s="21"/>
      <c r="G1072" s="21"/>
      <c r="H1072" s="21"/>
      <c r="I1072" s="5">
        <v>17.75</v>
      </c>
      <c r="J1072" s="5"/>
      <c r="K1072" s="26" t="s">
        <v>79</v>
      </c>
      <c r="L1072" s="19"/>
      <c r="M1072" s="21"/>
      <c r="N1072" s="21"/>
      <c r="O1072" s="31"/>
      <c r="P1072" s="30"/>
      <c r="Q1072" s="4"/>
      <c r="R1072" s="21"/>
      <c r="S1072" s="4"/>
      <c r="T1072" t="s">
        <v>75</v>
      </c>
      <c r="U1072" t="s">
        <v>85</v>
      </c>
      <c r="V1072" t="s">
        <v>250</v>
      </c>
    </row>
    <row r="1073" spans="1:22">
      <c r="A1073">
        <v>15</v>
      </c>
      <c r="B1073">
        <v>13</v>
      </c>
      <c r="C1073">
        <v>8</v>
      </c>
      <c r="D1073" s="19" t="s">
        <v>297</v>
      </c>
      <c r="E1073" s="21" t="s">
        <v>26</v>
      </c>
      <c r="F1073" s="21">
        <v>97</v>
      </c>
      <c r="G1073" s="21">
        <v>97</v>
      </c>
      <c r="H1073" s="21">
        <v>65</v>
      </c>
      <c r="I1073" s="5">
        <v>60.55</v>
      </c>
      <c r="J1073" s="4">
        <v>2.5</v>
      </c>
      <c r="K1073" s="26" t="s">
        <v>589</v>
      </c>
      <c r="L1073" s="19">
        <v>97</v>
      </c>
      <c r="M1073" s="21">
        <v>97</v>
      </c>
      <c r="N1073" s="21">
        <v>69.2</v>
      </c>
      <c r="O1073" s="31">
        <v>129</v>
      </c>
      <c r="P1073" s="4">
        <f t="shared" ref="P1073:P1102" si="29">ROUND(((M1073-N1073)*113/O1073),1)</f>
        <v>24.4</v>
      </c>
      <c r="Q1073" s="4"/>
      <c r="R1073" s="21"/>
      <c r="S1073" s="4"/>
      <c r="T1073" t="s">
        <v>257</v>
      </c>
      <c r="U1073" t="s">
        <v>209</v>
      </c>
    </row>
    <row r="1074" spans="1:22">
      <c r="A1074">
        <v>16</v>
      </c>
      <c r="B1074">
        <v>14</v>
      </c>
      <c r="C1074">
        <v>9</v>
      </c>
      <c r="D1074" s="19" t="s">
        <v>239</v>
      </c>
      <c r="E1074" s="21" t="s">
        <v>30</v>
      </c>
      <c r="F1074" s="21">
        <v>101</v>
      </c>
      <c r="G1074" s="21">
        <v>101</v>
      </c>
      <c r="H1074" s="21">
        <v>69</v>
      </c>
      <c r="I1074" s="5">
        <v>73.5</v>
      </c>
      <c r="J1074" s="5"/>
      <c r="L1074" s="19">
        <v>101</v>
      </c>
      <c r="M1074" s="21">
        <v>101</v>
      </c>
      <c r="N1074" s="21">
        <v>70.2</v>
      </c>
      <c r="O1074" s="31">
        <v>128</v>
      </c>
      <c r="P1074" s="30">
        <f t="shared" si="29"/>
        <v>27.2</v>
      </c>
      <c r="Q1074" s="4"/>
      <c r="R1074" s="21"/>
      <c r="S1074" s="4"/>
      <c r="T1074" t="s">
        <v>156</v>
      </c>
      <c r="U1074" t="s">
        <v>267</v>
      </c>
      <c r="V1074" t="s">
        <v>103</v>
      </c>
    </row>
    <row r="1075" spans="1:22">
      <c r="A1075">
        <v>17</v>
      </c>
      <c r="B1075">
        <v>15</v>
      </c>
      <c r="C1075">
        <v>10</v>
      </c>
      <c r="D1075" s="19" t="s">
        <v>83</v>
      </c>
      <c r="E1075" s="21" t="s">
        <v>34</v>
      </c>
      <c r="F1075" s="21">
        <v>104</v>
      </c>
      <c r="G1075" s="21">
        <v>103</v>
      </c>
      <c r="H1075" s="21">
        <v>76</v>
      </c>
      <c r="I1075" s="5">
        <v>-19.5</v>
      </c>
      <c r="J1075" s="5"/>
      <c r="K1075" s="26" t="s">
        <v>590</v>
      </c>
      <c r="L1075" s="19">
        <v>104</v>
      </c>
      <c r="M1075" s="21">
        <v>103</v>
      </c>
      <c r="N1075" s="21">
        <v>68.900000000000006</v>
      </c>
      <c r="O1075" s="31">
        <v>120</v>
      </c>
      <c r="P1075" s="30">
        <f t="shared" si="29"/>
        <v>32.1</v>
      </c>
      <c r="Q1075" s="4"/>
      <c r="R1075" s="21"/>
      <c r="S1075" s="4"/>
      <c r="T1075" t="s">
        <v>165</v>
      </c>
      <c r="U1075" t="s">
        <v>133</v>
      </c>
      <c r="V1075" t="s">
        <v>414</v>
      </c>
    </row>
    <row r="1076" spans="1:22">
      <c r="A1076">
        <v>18</v>
      </c>
      <c r="B1076">
        <v>16</v>
      </c>
      <c r="C1076">
        <v>11</v>
      </c>
      <c r="D1076" s="19" t="s">
        <v>87</v>
      </c>
      <c r="E1076" s="21" t="s">
        <v>42</v>
      </c>
      <c r="F1076" s="21">
        <v>102</v>
      </c>
      <c r="G1076" s="21">
        <v>102</v>
      </c>
      <c r="H1076" s="21">
        <v>73</v>
      </c>
      <c r="I1076" s="5">
        <v>-14.5</v>
      </c>
      <c r="J1076" s="5"/>
      <c r="K1076" s="26"/>
      <c r="L1076" s="19">
        <v>102</v>
      </c>
      <c r="M1076" s="21">
        <v>102</v>
      </c>
      <c r="N1076" s="21">
        <v>70</v>
      </c>
      <c r="O1076" s="31">
        <v>123</v>
      </c>
      <c r="P1076" s="30">
        <f t="shared" si="29"/>
        <v>29.4</v>
      </c>
      <c r="Q1076" s="4"/>
      <c r="R1076" s="21"/>
      <c r="S1076" s="4"/>
      <c r="T1076" t="s">
        <v>70</v>
      </c>
      <c r="U1076" t="s">
        <v>152</v>
      </c>
    </row>
    <row r="1077" spans="1:22">
      <c r="A1077">
        <v>19</v>
      </c>
      <c r="B1077">
        <v>17</v>
      </c>
      <c r="C1077">
        <v>12</v>
      </c>
      <c r="D1077" s="19" t="s">
        <v>242</v>
      </c>
      <c r="E1077" s="21" t="s">
        <v>26</v>
      </c>
      <c r="F1077" s="21">
        <v>107</v>
      </c>
      <c r="G1077" s="21">
        <v>107</v>
      </c>
      <c r="H1077" s="21">
        <v>76</v>
      </c>
      <c r="I1077" s="5">
        <v>-19.5</v>
      </c>
      <c r="J1077" s="5"/>
      <c r="K1077" s="26"/>
      <c r="L1077" s="19">
        <v>107</v>
      </c>
      <c r="M1077" s="21">
        <v>107</v>
      </c>
      <c r="N1077" s="21">
        <v>69.2</v>
      </c>
      <c r="O1077" s="31">
        <v>129</v>
      </c>
      <c r="P1077" s="30">
        <f t="shared" si="29"/>
        <v>33.1</v>
      </c>
      <c r="Q1077" s="4"/>
      <c r="R1077" s="21"/>
      <c r="S1077" s="4"/>
      <c r="T1077" t="s">
        <v>212</v>
      </c>
      <c r="U1077" t="s">
        <v>89</v>
      </c>
      <c r="V1077" t="s">
        <v>448</v>
      </c>
    </row>
    <row r="1078" spans="1:22">
      <c r="A1078">
        <v>20</v>
      </c>
      <c r="B1078">
        <v>18</v>
      </c>
      <c r="C1078">
        <v>13</v>
      </c>
      <c r="D1078" s="19" t="s">
        <v>300</v>
      </c>
      <c r="E1078" s="21" t="s">
        <v>301</v>
      </c>
      <c r="F1078" s="21">
        <v>106</v>
      </c>
      <c r="G1078" s="21">
        <v>104</v>
      </c>
      <c r="H1078" s="21">
        <v>78</v>
      </c>
      <c r="I1078" s="5">
        <v>-22</v>
      </c>
      <c r="J1078" s="5"/>
      <c r="L1078" s="19">
        <v>106</v>
      </c>
      <c r="M1078" s="21">
        <v>104</v>
      </c>
      <c r="N1078" s="21">
        <v>68.7</v>
      </c>
      <c r="O1078" s="31">
        <v>117</v>
      </c>
      <c r="P1078" s="30">
        <f t="shared" si="29"/>
        <v>34.1</v>
      </c>
      <c r="Q1078" s="4"/>
      <c r="R1078" s="21"/>
      <c r="S1078" s="4"/>
      <c r="T1078" t="s">
        <v>207</v>
      </c>
      <c r="U1078" t="s">
        <v>349</v>
      </c>
      <c r="V1078" t="s">
        <v>389</v>
      </c>
    </row>
    <row r="1079" spans="1:22">
      <c r="A1079">
        <v>21</v>
      </c>
      <c r="B1079">
        <v>19</v>
      </c>
      <c r="C1079">
        <v>14</v>
      </c>
      <c r="D1079" s="19" t="s">
        <v>91</v>
      </c>
      <c r="E1079" s="21" t="s">
        <v>34</v>
      </c>
      <c r="F1079" s="21">
        <v>107</v>
      </c>
      <c r="G1079" s="21">
        <v>106</v>
      </c>
      <c r="H1079" s="21">
        <v>78</v>
      </c>
      <c r="I1079" s="5">
        <v>-22</v>
      </c>
      <c r="J1079" s="5"/>
      <c r="K1079" s="12" t="s">
        <v>303</v>
      </c>
      <c r="L1079" s="19">
        <v>107</v>
      </c>
      <c r="M1079" s="21">
        <v>106</v>
      </c>
      <c r="N1079" s="21">
        <v>68.900000000000006</v>
      </c>
      <c r="O1079" s="31">
        <v>120</v>
      </c>
      <c r="P1079" s="30">
        <f t="shared" si="29"/>
        <v>34.9</v>
      </c>
      <c r="Q1079" s="4"/>
      <c r="R1079" s="21"/>
      <c r="S1079" s="4"/>
      <c r="T1079" t="s">
        <v>331</v>
      </c>
      <c r="U1079" t="s">
        <v>159</v>
      </c>
      <c r="V1079" t="s">
        <v>160</v>
      </c>
    </row>
    <row r="1080" spans="1:22">
      <c r="A1080">
        <v>22</v>
      </c>
      <c r="B1080">
        <v>20</v>
      </c>
      <c r="C1080">
        <v>15</v>
      </c>
      <c r="D1080" s="19" t="s">
        <v>469</v>
      </c>
      <c r="E1080" s="21" t="s">
        <v>36</v>
      </c>
      <c r="F1080" s="21">
        <v>105</v>
      </c>
      <c r="G1080" s="21">
        <v>104</v>
      </c>
      <c r="H1080" s="21">
        <v>75</v>
      </c>
      <c r="I1080" s="5">
        <v>10.3</v>
      </c>
      <c r="J1080" s="5"/>
      <c r="K1080" s="26"/>
      <c r="L1080" s="19">
        <v>105</v>
      </c>
      <c r="M1080" s="21">
        <v>104</v>
      </c>
      <c r="N1080" s="21">
        <v>69</v>
      </c>
      <c r="O1080" s="31">
        <v>123</v>
      </c>
      <c r="P1080" s="30">
        <f t="shared" si="29"/>
        <v>32.200000000000003</v>
      </c>
      <c r="Q1080" s="4"/>
      <c r="R1080" s="21"/>
      <c r="S1080" s="4"/>
      <c r="T1080" t="s">
        <v>298</v>
      </c>
      <c r="U1080" t="s">
        <v>354</v>
      </c>
      <c r="V1080" t="s">
        <v>470</v>
      </c>
    </row>
    <row r="1081" spans="1:22">
      <c r="A1081">
        <v>23</v>
      </c>
      <c r="B1081">
        <v>21</v>
      </c>
      <c r="C1081">
        <v>16</v>
      </c>
      <c r="D1081" s="19" t="s">
        <v>95</v>
      </c>
      <c r="E1081" s="21" t="s">
        <v>42</v>
      </c>
      <c r="F1081" s="21">
        <v>99</v>
      </c>
      <c r="G1081" s="21">
        <v>99</v>
      </c>
      <c r="H1081" s="21">
        <v>69</v>
      </c>
      <c r="I1081" s="5">
        <v>-14</v>
      </c>
      <c r="J1081" s="5"/>
      <c r="L1081" s="19">
        <v>99</v>
      </c>
      <c r="M1081" s="21">
        <v>99</v>
      </c>
      <c r="N1081" s="21">
        <v>70</v>
      </c>
      <c r="O1081" s="31">
        <v>123</v>
      </c>
      <c r="P1081" s="30">
        <f t="shared" si="29"/>
        <v>26.6</v>
      </c>
      <c r="Q1081" s="4"/>
      <c r="R1081" s="21"/>
      <c r="S1081" s="4"/>
      <c r="T1081" t="s">
        <v>259</v>
      </c>
      <c r="U1081" t="s">
        <v>105</v>
      </c>
    </row>
    <row r="1082" spans="1:22">
      <c r="A1082">
        <v>24</v>
      </c>
      <c r="B1082">
        <v>22</v>
      </c>
      <c r="C1082">
        <v>17</v>
      </c>
      <c r="D1082" s="19" t="s">
        <v>99</v>
      </c>
      <c r="E1082" s="21" t="s">
        <v>30</v>
      </c>
      <c r="F1082" s="21">
        <v>102</v>
      </c>
      <c r="G1082" s="21">
        <v>102</v>
      </c>
      <c r="H1082" s="21">
        <v>70</v>
      </c>
      <c r="I1082" s="5">
        <v>-3.5</v>
      </c>
      <c r="J1082" s="5"/>
      <c r="L1082" s="19">
        <v>102</v>
      </c>
      <c r="M1082" s="21">
        <v>102</v>
      </c>
      <c r="N1082" s="21">
        <v>70.2</v>
      </c>
      <c r="O1082" s="31">
        <v>128</v>
      </c>
      <c r="P1082" s="30">
        <f t="shared" si="29"/>
        <v>28.1</v>
      </c>
      <c r="Q1082" s="4"/>
      <c r="R1082" s="21"/>
      <c r="S1082" s="4"/>
      <c r="T1082" t="s">
        <v>264</v>
      </c>
      <c r="U1082" t="s">
        <v>147</v>
      </c>
      <c r="V1082" t="s">
        <v>86</v>
      </c>
    </row>
    <row r="1083" spans="1:22">
      <c r="A1083">
        <v>25</v>
      </c>
      <c r="B1083">
        <v>23</v>
      </c>
      <c r="C1083">
        <v>18</v>
      </c>
      <c r="D1083" s="19" t="s">
        <v>561</v>
      </c>
      <c r="E1083" s="21" t="s">
        <v>523</v>
      </c>
      <c r="F1083" s="21">
        <v>113</v>
      </c>
      <c r="G1083" s="21">
        <v>106</v>
      </c>
      <c r="H1083" s="21">
        <v>84</v>
      </c>
      <c r="I1083" s="5">
        <v>-22</v>
      </c>
      <c r="J1083" s="5"/>
      <c r="L1083" s="21">
        <v>113</v>
      </c>
      <c r="M1083" s="21">
        <v>106</v>
      </c>
      <c r="N1083" s="21">
        <v>69.099999999999994</v>
      </c>
      <c r="O1083" s="31">
        <v>123</v>
      </c>
      <c r="P1083" s="30">
        <f t="shared" si="29"/>
        <v>33.9</v>
      </c>
      <c r="Q1083" s="4"/>
      <c r="R1083" s="21"/>
      <c r="S1083" s="4"/>
      <c r="T1083" t="s">
        <v>249</v>
      </c>
      <c r="U1083" t="s">
        <v>265</v>
      </c>
      <c r="V1083" t="s">
        <v>58</v>
      </c>
    </row>
    <row r="1084" spans="1:22">
      <c r="A1084">
        <v>26</v>
      </c>
      <c r="B1084">
        <v>24</v>
      </c>
      <c r="C1084">
        <v>19</v>
      </c>
      <c r="D1084" s="19" t="s">
        <v>102</v>
      </c>
      <c r="E1084" s="21" t="s">
        <v>34</v>
      </c>
      <c r="F1084" s="21">
        <v>108</v>
      </c>
      <c r="G1084" s="21">
        <v>102</v>
      </c>
      <c r="H1084" s="21">
        <v>79</v>
      </c>
      <c r="I1084" s="5">
        <v>-23</v>
      </c>
      <c r="J1084" s="5"/>
      <c r="L1084" s="19">
        <v>108</v>
      </c>
      <c r="M1084" s="21">
        <v>102</v>
      </c>
      <c r="N1084" s="21">
        <v>68.900000000000006</v>
      </c>
      <c r="O1084" s="31">
        <v>120</v>
      </c>
      <c r="P1084" s="30">
        <f t="shared" si="29"/>
        <v>31.2</v>
      </c>
      <c r="Q1084" s="4"/>
      <c r="R1084" s="21"/>
      <c r="S1084" s="4"/>
      <c r="T1084" t="s">
        <v>134</v>
      </c>
    </row>
    <row r="1085" spans="1:22">
      <c r="A1085">
        <v>27</v>
      </c>
      <c r="B1085">
        <v>25</v>
      </c>
      <c r="C1085">
        <v>20</v>
      </c>
      <c r="D1085" s="19" t="s">
        <v>106</v>
      </c>
      <c r="E1085" s="21" t="s">
        <v>42</v>
      </c>
      <c r="F1085" s="21">
        <v>99</v>
      </c>
      <c r="G1085" s="21">
        <v>98</v>
      </c>
      <c r="H1085" s="21">
        <v>70</v>
      </c>
      <c r="I1085" s="5">
        <v>8</v>
      </c>
      <c r="J1085" s="5"/>
      <c r="L1085" s="19">
        <v>99</v>
      </c>
      <c r="M1085" s="21">
        <v>98</v>
      </c>
      <c r="N1085" s="21">
        <v>70</v>
      </c>
      <c r="O1085" s="31">
        <v>123</v>
      </c>
      <c r="P1085" s="30">
        <f t="shared" si="29"/>
        <v>25.7</v>
      </c>
      <c r="Q1085" s="4"/>
      <c r="R1085" s="21"/>
      <c r="S1085" s="4"/>
      <c r="T1085" t="s">
        <v>176</v>
      </c>
      <c r="U1085" t="s">
        <v>368</v>
      </c>
    </row>
    <row r="1086" spans="1:22">
      <c r="A1086">
        <v>28</v>
      </c>
      <c r="B1086">
        <v>26</v>
      </c>
      <c r="C1086">
        <v>21</v>
      </c>
      <c r="D1086" s="19" t="s">
        <v>355</v>
      </c>
      <c r="E1086" s="21" t="s">
        <v>26</v>
      </c>
      <c r="F1086" s="21">
        <v>106</v>
      </c>
      <c r="G1086" s="21">
        <v>106</v>
      </c>
      <c r="H1086" s="21">
        <v>75</v>
      </c>
      <c r="I1086" s="5">
        <v>-18.7</v>
      </c>
      <c r="J1086" s="5"/>
      <c r="L1086" s="19">
        <v>106</v>
      </c>
      <c r="M1086" s="37">
        <v>106</v>
      </c>
      <c r="N1086" s="21">
        <v>69.2</v>
      </c>
      <c r="O1086" s="31">
        <v>129</v>
      </c>
      <c r="P1086" s="30">
        <f t="shared" si="29"/>
        <v>32.200000000000003</v>
      </c>
      <c r="Q1086" s="4"/>
      <c r="R1086" s="21"/>
      <c r="S1086" s="4"/>
      <c r="T1086" t="s">
        <v>159</v>
      </c>
      <c r="U1086" t="s">
        <v>302</v>
      </c>
      <c r="V1086" t="s">
        <v>446</v>
      </c>
    </row>
    <row r="1087" spans="1:22">
      <c r="A1087">
        <v>29</v>
      </c>
      <c r="B1087">
        <v>27</v>
      </c>
      <c r="C1087">
        <v>22</v>
      </c>
      <c r="D1087" s="19" t="s">
        <v>111</v>
      </c>
      <c r="E1087" s="21" t="s">
        <v>34</v>
      </c>
      <c r="F1087" s="21">
        <v>113</v>
      </c>
      <c r="G1087" s="21">
        <v>107</v>
      </c>
      <c r="H1087" s="21">
        <v>84</v>
      </c>
      <c r="I1087" s="5">
        <v>-23</v>
      </c>
      <c r="J1087" s="5"/>
      <c r="L1087" s="19">
        <v>113</v>
      </c>
      <c r="M1087" s="21">
        <v>107</v>
      </c>
      <c r="N1087" s="29">
        <v>68.900000000000006</v>
      </c>
      <c r="O1087" s="31">
        <v>120</v>
      </c>
      <c r="P1087" s="30">
        <f t="shared" si="29"/>
        <v>35.9</v>
      </c>
      <c r="Q1087" s="4"/>
      <c r="R1087" s="21"/>
      <c r="S1087" s="4"/>
      <c r="T1087" t="s">
        <v>138</v>
      </c>
      <c r="U1087" t="s">
        <v>408</v>
      </c>
    </row>
    <row r="1088" spans="1:22">
      <c r="A1088">
        <v>30</v>
      </c>
      <c r="B1088">
        <v>28</v>
      </c>
      <c r="C1088">
        <v>23</v>
      </c>
      <c r="D1088" s="19" t="s">
        <v>118</v>
      </c>
      <c r="E1088" s="21" t="s">
        <v>591</v>
      </c>
      <c r="F1088" s="21">
        <v>99</v>
      </c>
      <c r="G1088" s="21">
        <v>99</v>
      </c>
      <c r="H1088" s="21">
        <v>69</v>
      </c>
      <c r="I1088" s="5">
        <v>40</v>
      </c>
      <c r="J1088" s="5"/>
      <c r="K1088" s="12" t="s">
        <v>592</v>
      </c>
      <c r="L1088" s="19">
        <v>99</v>
      </c>
      <c r="M1088" s="21">
        <v>99</v>
      </c>
      <c r="N1088" s="29">
        <v>69</v>
      </c>
      <c r="O1088" s="31">
        <v>123</v>
      </c>
      <c r="P1088" s="30">
        <f t="shared" si="29"/>
        <v>27.6</v>
      </c>
      <c r="Q1088" s="17"/>
      <c r="R1088" s="21"/>
      <c r="S1088" s="4"/>
      <c r="T1088" t="s">
        <v>272</v>
      </c>
      <c r="U1088" t="s">
        <v>593</v>
      </c>
      <c r="V1088" t="s">
        <v>361</v>
      </c>
    </row>
    <row r="1089" spans="1:22">
      <c r="A1089">
        <v>31</v>
      </c>
      <c r="B1089">
        <v>29</v>
      </c>
      <c r="C1089">
        <v>24</v>
      </c>
      <c r="D1089" s="19" t="s">
        <v>122</v>
      </c>
      <c r="E1089" s="21" t="s">
        <v>42</v>
      </c>
      <c r="F1089" s="21">
        <v>103</v>
      </c>
      <c r="G1089" s="21">
        <v>103</v>
      </c>
      <c r="H1089" s="21">
        <v>73</v>
      </c>
      <c r="I1089" s="5">
        <v>-21.5</v>
      </c>
      <c r="J1089" s="5"/>
      <c r="L1089" s="21">
        <v>103</v>
      </c>
      <c r="M1089" s="17">
        <v>103</v>
      </c>
      <c r="N1089" s="4">
        <v>70</v>
      </c>
      <c r="O1089" s="17">
        <v>123</v>
      </c>
      <c r="P1089" s="30">
        <f t="shared" si="29"/>
        <v>30.3</v>
      </c>
      <c r="Q1089" s="17"/>
      <c r="R1089" s="21"/>
      <c r="S1089" s="4"/>
      <c r="T1089" t="s">
        <v>254</v>
      </c>
      <c r="U1089" t="s">
        <v>98</v>
      </c>
      <c r="V1089" t="s">
        <v>386</v>
      </c>
    </row>
    <row r="1090" spans="1:22">
      <c r="A1090">
        <v>32</v>
      </c>
      <c r="B1090">
        <v>30</v>
      </c>
      <c r="C1090">
        <v>25</v>
      </c>
      <c r="D1090" s="19" t="s">
        <v>127</v>
      </c>
      <c r="E1090" s="21" t="s">
        <v>30</v>
      </c>
      <c r="F1090" s="21">
        <v>106</v>
      </c>
      <c r="G1090" s="21">
        <v>104</v>
      </c>
      <c r="H1090" s="21">
        <v>76</v>
      </c>
      <c r="I1090" s="5">
        <v>-6.05</v>
      </c>
      <c r="J1090" s="5"/>
      <c r="L1090" s="21">
        <v>106</v>
      </c>
      <c r="M1090" s="17">
        <v>104</v>
      </c>
      <c r="N1090" s="4">
        <v>70.2</v>
      </c>
      <c r="O1090" s="17">
        <v>128</v>
      </c>
      <c r="P1090" s="4">
        <f t="shared" si="29"/>
        <v>29.8</v>
      </c>
      <c r="Q1090" s="17"/>
      <c r="R1090" s="21"/>
      <c r="S1090" s="4"/>
    </row>
    <row r="1091" spans="1:22">
      <c r="A1091">
        <v>33</v>
      </c>
      <c r="B1091">
        <v>31</v>
      </c>
      <c r="C1091">
        <v>26</v>
      </c>
      <c r="D1091" s="19" t="s">
        <v>128</v>
      </c>
      <c r="E1091" s="21" t="s">
        <v>26</v>
      </c>
      <c r="F1091" s="21">
        <v>107</v>
      </c>
      <c r="G1091" s="21">
        <v>107</v>
      </c>
      <c r="H1091" s="21">
        <v>77</v>
      </c>
      <c r="I1091" s="5">
        <v>-21</v>
      </c>
      <c r="J1091" s="5"/>
      <c r="K1091" s="26"/>
      <c r="L1091" s="21">
        <v>107</v>
      </c>
      <c r="M1091" s="17">
        <v>107</v>
      </c>
      <c r="N1091" s="4">
        <v>69.2</v>
      </c>
      <c r="O1091" s="17">
        <v>129</v>
      </c>
      <c r="P1091" s="4">
        <f t="shared" si="29"/>
        <v>33.1</v>
      </c>
      <c r="Q1091" s="17"/>
      <c r="R1091" s="21"/>
      <c r="S1091" s="4"/>
      <c r="T1091" t="s">
        <v>245</v>
      </c>
      <c r="U1091" t="s">
        <v>270</v>
      </c>
    </row>
    <row r="1092" spans="1:22">
      <c r="A1092">
        <v>34</v>
      </c>
      <c r="B1092">
        <v>32</v>
      </c>
      <c r="C1092">
        <v>27</v>
      </c>
      <c r="D1092" s="19" t="s">
        <v>377</v>
      </c>
      <c r="E1092" s="21" t="s">
        <v>34</v>
      </c>
      <c r="F1092" s="21">
        <v>115</v>
      </c>
      <c r="G1092" s="21">
        <v>112</v>
      </c>
      <c r="H1092" s="21">
        <v>86</v>
      </c>
      <c r="I1092" s="5">
        <v>-23</v>
      </c>
      <c r="J1092" s="5"/>
      <c r="K1092" s="44" t="s">
        <v>594</v>
      </c>
      <c r="L1092" s="21">
        <v>115</v>
      </c>
      <c r="M1092" s="17">
        <v>112</v>
      </c>
      <c r="N1092" s="4">
        <v>68.900000000000006</v>
      </c>
      <c r="O1092" s="17">
        <v>120</v>
      </c>
      <c r="P1092" s="4">
        <f t="shared" si="29"/>
        <v>40.6</v>
      </c>
      <c r="Q1092" s="17"/>
      <c r="R1092" s="21"/>
      <c r="S1092" s="4"/>
      <c r="T1092" t="s">
        <v>471</v>
      </c>
      <c r="U1092" t="s">
        <v>129</v>
      </c>
    </row>
    <row r="1093" spans="1:22">
      <c r="A1093">
        <v>35</v>
      </c>
      <c r="B1093">
        <v>33</v>
      </c>
      <c r="C1093">
        <v>28</v>
      </c>
      <c r="D1093" s="19" t="s">
        <v>136</v>
      </c>
      <c r="E1093" s="21" t="s">
        <v>34</v>
      </c>
      <c r="F1093" s="21">
        <v>98</v>
      </c>
      <c r="G1093" s="21">
        <v>97</v>
      </c>
      <c r="H1093" s="21">
        <v>69</v>
      </c>
      <c r="I1093" s="5">
        <v>42</v>
      </c>
      <c r="J1093" s="5"/>
      <c r="L1093" s="21">
        <v>98</v>
      </c>
      <c r="M1093" s="17">
        <v>97</v>
      </c>
      <c r="N1093" s="4">
        <v>68.900000000000006</v>
      </c>
      <c r="O1093" s="17">
        <v>120</v>
      </c>
      <c r="P1093" s="4">
        <f t="shared" si="29"/>
        <v>26.5</v>
      </c>
      <c r="Q1093" s="17"/>
      <c r="R1093" s="21"/>
      <c r="S1093" s="4"/>
      <c r="T1093" t="s">
        <v>262</v>
      </c>
      <c r="U1093" t="s">
        <v>375</v>
      </c>
      <c r="V1093" t="s">
        <v>395</v>
      </c>
    </row>
    <row r="1094" spans="1:22">
      <c r="A1094">
        <v>36</v>
      </c>
      <c r="B1094">
        <v>34</v>
      </c>
      <c r="C1094">
        <v>29</v>
      </c>
      <c r="D1094" s="19" t="s">
        <v>140</v>
      </c>
      <c r="E1094" s="21" t="s">
        <v>47</v>
      </c>
      <c r="F1094" s="21">
        <v>100</v>
      </c>
      <c r="G1094" s="21">
        <v>100</v>
      </c>
      <c r="H1094" s="21">
        <v>68</v>
      </c>
      <c r="I1094" s="5">
        <v>81.5</v>
      </c>
      <c r="J1094" s="5"/>
      <c r="L1094" s="21">
        <v>100</v>
      </c>
      <c r="M1094" s="17">
        <v>100</v>
      </c>
      <c r="N1094" s="4">
        <v>69.7</v>
      </c>
      <c r="O1094" s="17">
        <v>133</v>
      </c>
      <c r="P1094" s="4">
        <f t="shared" si="29"/>
        <v>25.7</v>
      </c>
      <c r="Q1094" s="17"/>
      <c r="R1094" s="30"/>
      <c r="S1094" s="4"/>
      <c r="T1094" t="s">
        <v>180</v>
      </c>
      <c r="U1094" t="s">
        <v>139</v>
      </c>
    </row>
    <row r="1095" spans="1:22">
      <c r="A1095">
        <v>37</v>
      </c>
      <c r="B1095">
        <v>35</v>
      </c>
      <c r="C1095">
        <v>30</v>
      </c>
      <c r="D1095" s="19" t="s">
        <v>143</v>
      </c>
      <c r="E1095" s="21" t="s">
        <v>47</v>
      </c>
      <c r="F1095" s="21">
        <v>121</v>
      </c>
      <c r="G1095" s="21">
        <v>120</v>
      </c>
      <c r="H1095" s="21">
        <v>89</v>
      </c>
      <c r="I1095" s="5">
        <v>-12</v>
      </c>
      <c r="J1095" s="5"/>
      <c r="L1095" s="21">
        <v>121</v>
      </c>
      <c r="M1095" s="17">
        <v>120</v>
      </c>
      <c r="N1095" s="4">
        <v>69.7</v>
      </c>
      <c r="O1095" s="17">
        <v>133</v>
      </c>
      <c r="P1095" s="4">
        <f t="shared" si="29"/>
        <v>42.7</v>
      </c>
      <c r="Q1095" s="17"/>
      <c r="T1095" t="s">
        <v>97</v>
      </c>
      <c r="U1095" t="s">
        <v>375</v>
      </c>
      <c r="V1095" t="s">
        <v>115</v>
      </c>
    </row>
    <row r="1096" spans="1:22">
      <c r="A1096">
        <v>38</v>
      </c>
      <c r="B1096">
        <v>36</v>
      </c>
      <c r="C1096">
        <v>31</v>
      </c>
      <c r="D1096" s="19" t="s">
        <v>149</v>
      </c>
      <c r="E1096" s="21" t="s">
        <v>42</v>
      </c>
      <c r="F1096" s="21">
        <v>104</v>
      </c>
      <c r="G1096" s="21">
        <v>104</v>
      </c>
      <c r="H1096" s="21">
        <v>75</v>
      </c>
      <c r="I1096" s="5">
        <v>-14.25</v>
      </c>
      <c r="J1096" s="5"/>
      <c r="L1096" s="21">
        <v>104</v>
      </c>
      <c r="M1096" s="17">
        <v>104</v>
      </c>
      <c r="N1096" s="4">
        <v>70</v>
      </c>
      <c r="O1096" s="17">
        <v>123</v>
      </c>
      <c r="P1096" s="4">
        <f t="shared" si="29"/>
        <v>31.2</v>
      </c>
      <c r="Q1096" s="17"/>
      <c r="T1096" t="s">
        <v>384</v>
      </c>
      <c r="U1096" t="s">
        <v>595</v>
      </c>
      <c r="V1096" t="s">
        <v>413</v>
      </c>
    </row>
    <row r="1097" spans="1:22">
      <c r="A1097">
        <v>39</v>
      </c>
      <c r="B1097">
        <v>37</v>
      </c>
      <c r="C1097">
        <v>32</v>
      </c>
      <c r="D1097" s="19" t="s">
        <v>260</v>
      </c>
      <c r="E1097" s="21" t="s">
        <v>26</v>
      </c>
      <c r="F1097" s="21">
        <v>110</v>
      </c>
      <c r="G1097" s="21">
        <v>108</v>
      </c>
      <c r="H1097" s="21">
        <v>79</v>
      </c>
      <c r="I1097" s="5">
        <v>-22</v>
      </c>
      <c r="J1097" s="5"/>
      <c r="L1097" s="21">
        <v>110</v>
      </c>
      <c r="M1097" s="17">
        <v>108</v>
      </c>
      <c r="N1097" s="4">
        <v>69.2</v>
      </c>
      <c r="O1097" s="17">
        <v>129</v>
      </c>
      <c r="P1097" s="4">
        <f t="shared" si="29"/>
        <v>34</v>
      </c>
      <c r="Q1097" s="17"/>
      <c r="T1097" t="s">
        <v>495</v>
      </c>
      <c r="U1097" t="s">
        <v>393</v>
      </c>
      <c r="V1097" t="s">
        <v>190</v>
      </c>
    </row>
    <row r="1098" spans="1:22">
      <c r="A1098">
        <v>40</v>
      </c>
      <c r="B1098">
        <v>38</v>
      </c>
      <c r="C1098">
        <v>33</v>
      </c>
      <c r="D1098" s="19" t="s">
        <v>263</v>
      </c>
      <c r="E1098" s="21" t="s">
        <v>54</v>
      </c>
      <c r="F1098" s="21">
        <v>120</v>
      </c>
      <c r="G1098" s="21">
        <v>113</v>
      </c>
      <c r="H1098" s="21">
        <v>91</v>
      </c>
      <c r="I1098" s="5">
        <v>-12</v>
      </c>
      <c r="J1098" s="5"/>
      <c r="L1098" s="21">
        <v>120</v>
      </c>
      <c r="M1098" s="17">
        <v>113</v>
      </c>
      <c r="N1098" s="4">
        <v>68.8</v>
      </c>
      <c r="O1098" s="17">
        <v>122</v>
      </c>
      <c r="P1098" s="4">
        <f t="shared" si="29"/>
        <v>40.9</v>
      </c>
      <c r="Q1098" s="17"/>
      <c r="T1098" t="s">
        <v>364</v>
      </c>
      <c r="U1098" t="s">
        <v>596</v>
      </c>
    </row>
    <row r="1099" spans="1:22">
      <c r="A1099">
        <v>41</v>
      </c>
      <c r="B1099">
        <v>39</v>
      </c>
      <c r="C1099">
        <v>34</v>
      </c>
      <c r="D1099" s="28" t="s">
        <v>157</v>
      </c>
      <c r="E1099" s="21" t="s">
        <v>50</v>
      </c>
      <c r="F1099" s="21">
        <v>119</v>
      </c>
      <c r="G1099" s="21">
        <v>117</v>
      </c>
      <c r="H1099" s="21">
        <v>91</v>
      </c>
      <c r="I1099" s="5">
        <v>-22.5</v>
      </c>
      <c r="J1099" s="5"/>
      <c r="L1099" s="21">
        <v>119</v>
      </c>
      <c r="M1099" s="31">
        <v>117</v>
      </c>
      <c r="N1099" s="21">
        <v>68</v>
      </c>
      <c r="O1099" s="21">
        <v>118</v>
      </c>
      <c r="P1099" s="4">
        <f t="shared" si="29"/>
        <v>46.9</v>
      </c>
      <c r="Q1099" s="17"/>
      <c r="T1099" s="21" t="s">
        <v>373</v>
      </c>
      <c r="U1099" s="21" t="s">
        <v>597</v>
      </c>
      <c r="V1099" s="21" t="s">
        <v>598</v>
      </c>
    </row>
    <row r="1100" spans="1:22">
      <c r="A1100">
        <v>42</v>
      </c>
      <c r="B1100">
        <v>40</v>
      </c>
      <c r="C1100">
        <v>35</v>
      </c>
      <c r="D1100" s="19" t="s">
        <v>164</v>
      </c>
      <c r="E1100" s="21" t="s">
        <v>52</v>
      </c>
      <c r="F1100" s="21">
        <v>117</v>
      </c>
      <c r="G1100" s="21">
        <v>117</v>
      </c>
      <c r="H1100" s="21">
        <v>86</v>
      </c>
      <c r="I1100" s="5">
        <v>-23</v>
      </c>
      <c r="J1100" s="5"/>
      <c r="K1100" s="44"/>
      <c r="L1100" s="21">
        <v>117</v>
      </c>
      <c r="M1100" s="31">
        <v>117</v>
      </c>
      <c r="N1100" s="21">
        <v>70.8</v>
      </c>
      <c r="O1100" s="21">
        <v>130</v>
      </c>
      <c r="P1100" s="4">
        <f t="shared" si="29"/>
        <v>40.200000000000003</v>
      </c>
      <c r="Q1100" s="17"/>
      <c r="T1100" s="21" t="s">
        <v>173</v>
      </c>
      <c r="U1100" s="21" t="s">
        <v>94</v>
      </c>
    </row>
    <row r="1101" spans="1:22">
      <c r="A1101">
        <v>43</v>
      </c>
      <c r="B1101">
        <v>41</v>
      </c>
      <c r="C1101">
        <v>36</v>
      </c>
      <c r="D1101" s="19" t="s">
        <v>168</v>
      </c>
      <c r="E1101" s="21" t="s">
        <v>50</v>
      </c>
      <c r="F1101" s="21">
        <v>113</v>
      </c>
      <c r="G1101" s="21">
        <v>109</v>
      </c>
      <c r="H1101" s="21">
        <v>85</v>
      </c>
      <c r="I1101" s="5">
        <v>-10.5</v>
      </c>
      <c r="J1101" s="5"/>
      <c r="L1101" s="21">
        <v>113</v>
      </c>
      <c r="M1101" s="31">
        <v>109</v>
      </c>
      <c r="N1101" s="21">
        <v>68</v>
      </c>
      <c r="O1101" s="21">
        <v>118</v>
      </c>
      <c r="P1101" s="4">
        <f t="shared" si="29"/>
        <v>39.299999999999997</v>
      </c>
      <c r="Q1101" s="17"/>
      <c r="T1101" s="21" t="s">
        <v>599</v>
      </c>
      <c r="U1101" s="21" t="s">
        <v>177</v>
      </c>
    </row>
    <row r="1102" spans="1:22">
      <c r="A1102">
        <v>44</v>
      </c>
      <c r="B1102">
        <v>42</v>
      </c>
      <c r="C1102">
        <v>37</v>
      </c>
      <c r="D1102" s="19" t="s">
        <v>170</v>
      </c>
      <c r="E1102" s="21" t="s">
        <v>52</v>
      </c>
      <c r="F1102" s="21">
        <v>124</v>
      </c>
      <c r="G1102" s="21">
        <v>120</v>
      </c>
      <c r="H1102" s="21">
        <v>93</v>
      </c>
      <c r="I1102" s="5">
        <v>-23</v>
      </c>
      <c r="J1102" s="5"/>
      <c r="K1102" s="44"/>
      <c r="L1102" s="21">
        <v>124</v>
      </c>
      <c r="M1102" s="31">
        <v>120</v>
      </c>
      <c r="N1102" s="21">
        <v>70.8</v>
      </c>
      <c r="O1102" s="21">
        <v>130</v>
      </c>
      <c r="P1102" s="4">
        <f t="shared" si="29"/>
        <v>42.8</v>
      </c>
      <c r="Q1102" s="17"/>
      <c r="T1102" s="21" t="s">
        <v>600</v>
      </c>
      <c r="U1102" s="21" t="s">
        <v>110</v>
      </c>
    </row>
    <row r="1103" spans="1:22">
      <c r="A1103">
        <v>45</v>
      </c>
      <c r="B1103">
        <v>43</v>
      </c>
      <c r="D1103" s="19" t="s">
        <v>187</v>
      </c>
      <c r="E1103" s="21" t="s">
        <v>42</v>
      </c>
      <c r="F1103" s="21">
        <v>109</v>
      </c>
      <c r="G1103" s="21">
        <v>109</v>
      </c>
      <c r="I1103" s="5">
        <v>-14.25</v>
      </c>
      <c r="J1103" s="5"/>
      <c r="M1103" s="17"/>
      <c r="N1103" s="17"/>
      <c r="O1103" s="17"/>
      <c r="P1103" s="4"/>
      <c r="Q1103" s="17"/>
      <c r="T1103" s="21" t="s">
        <v>216</v>
      </c>
      <c r="U1103" s="21" t="s">
        <v>186</v>
      </c>
    </row>
    <row r="1104" spans="1:22">
      <c r="A1104">
        <v>46</v>
      </c>
      <c r="B1104">
        <v>44</v>
      </c>
      <c r="D1104" s="19" t="s">
        <v>191</v>
      </c>
      <c r="E1104" s="21" t="s">
        <v>26</v>
      </c>
      <c r="F1104" s="21">
        <v>107</v>
      </c>
      <c r="G1104" s="21">
        <v>107</v>
      </c>
      <c r="I1104" s="5">
        <v>-15.75</v>
      </c>
      <c r="J1104" s="5"/>
      <c r="M1104" s="17"/>
      <c r="N1104" s="17"/>
      <c r="O1104" s="17"/>
      <c r="P1104" s="17"/>
      <c r="Q1104" s="17"/>
      <c r="T1104" s="21" t="s">
        <v>387</v>
      </c>
      <c r="U1104" s="21" t="s">
        <v>80</v>
      </c>
      <c r="V1104" t="s">
        <v>601</v>
      </c>
    </row>
    <row r="1105" spans="1:22">
      <c r="A1105">
        <v>47</v>
      </c>
      <c r="B1105">
        <v>45</v>
      </c>
      <c r="D1105" s="19" t="s">
        <v>195</v>
      </c>
      <c r="E1105" s="21" t="s">
        <v>42</v>
      </c>
      <c r="F1105" s="21">
        <v>103</v>
      </c>
      <c r="G1105" s="21">
        <v>103</v>
      </c>
      <c r="I1105" s="5">
        <v>24.15</v>
      </c>
      <c r="J1105" s="5"/>
      <c r="M1105" s="17"/>
      <c r="N1105" s="17"/>
      <c r="O1105" s="17"/>
      <c r="P1105" s="17"/>
      <c r="Q1105" s="17"/>
      <c r="T1105" s="21" t="s">
        <v>376</v>
      </c>
      <c r="U1105" s="21" t="s">
        <v>92</v>
      </c>
      <c r="V1105" t="s">
        <v>76</v>
      </c>
    </row>
    <row r="1106" spans="1:22">
      <c r="A1106">
        <v>48</v>
      </c>
      <c r="D1106" s="19" t="s">
        <v>205</v>
      </c>
      <c r="E1106" s="21" t="s">
        <v>42</v>
      </c>
      <c r="I1106" s="5">
        <v>-21</v>
      </c>
      <c r="J1106" s="5"/>
      <c r="K1106" s="12" t="s">
        <v>417</v>
      </c>
      <c r="M1106" s="17"/>
      <c r="N1106" s="17"/>
      <c r="O1106" s="17"/>
      <c r="P1106" s="17"/>
      <c r="Q1106" s="17"/>
      <c r="T1106" s="21" t="s">
        <v>403</v>
      </c>
    </row>
    <row r="1107" spans="1:22">
      <c r="A1107">
        <v>49</v>
      </c>
      <c r="B1107">
        <v>46</v>
      </c>
      <c r="D1107" s="19" t="s">
        <v>210</v>
      </c>
      <c r="E1107" s="21" t="s">
        <v>42</v>
      </c>
      <c r="F1107">
        <v>113</v>
      </c>
      <c r="G1107">
        <v>113</v>
      </c>
      <c r="I1107" s="5">
        <v>-22</v>
      </c>
      <c r="J1107" s="5"/>
      <c r="M1107" s="17"/>
      <c r="N1107" s="17"/>
      <c r="O1107" s="17"/>
      <c r="P1107" s="17"/>
      <c r="Q1107" s="17"/>
      <c r="T1107" s="21" t="s">
        <v>402</v>
      </c>
      <c r="U1107" t="s">
        <v>411</v>
      </c>
      <c r="V1107" t="s">
        <v>197</v>
      </c>
    </row>
    <row r="1108" spans="1:22">
      <c r="A1108">
        <v>50</v>
      </c>
      <c r="B1108">
        <v>47</v>
      </c>
      <c r="D1108" s="19" t="s">
        <v>214</v>
      </c>
      <c r="E1108" s="21" t="s">
        <v>42</v>
      </c>
      <c r="F1108">
        <v>108</v>
      </c>
      <c r="G1108">
        <v>108</v>
      </c>
      <c r="I1108" s="5">
        <v>-21</v>
      </c>
      <c r="J1108" s="5"/>
      <c r="M1108" s="17"/>
      <c r="N1108" s="17"/>
      <c r="O1108" s="17"/>
      <c r="P1108" s="17"/>
      <c r="Q1108" s="17"/>
      <c r="T1108" s="21" t="s">
        <v>602</v>
      </c>
      <c r="U1108" t="s">
        <v>81</v>
      </c>
      <c r="V1108" t="s">
        <v>603</v>
      </c>
    </row>
    <row r="1109" spans="1:22">
      <c r="I1109" s="5"/>
      <c r="J1109" s="5"/>
      <c r="M1109" s="17"/>
      <c r="N1109" s="17"/>
      <c r="O1109" s="17"/>
      <c r="P1109" s="17"/>
      <c r="Q1109" s="17"/>
    </row>
    <row r="1110" spans="1:22">
      <c r="I1110" s="5"/>
      <c r="J1110" s="5"/>
      <c r="M1110" s="17"/>
      <c r="N1110" s="17"/>
      <c r="O1110" s="17"/>
      <c r="P1110" s="17"/>
      <c r="Q1110" s="17"/>
    </row>
    <row r="1111" spans="1:22">
      <c r="I1111" s="5"/>
      <c r="J1111" s="5"/>
      <c r="M1111" s="17"/>
      <c r="N1111" s="17"/>
      <c r="O1111" s="17"/>
      <c r="P1111" s="17"/>
      <c r="Q1111" s="17"/>
    </row>
    <row r="1112" spans="1:22">
      <c r="I1112" s="5"/>
      <c r="J1112" s="5"/>
      <c r="M1112" s="17"/>
      <c r="N1112" s="17"/>
      <c r="O1112" s="17"/>
      <c r="P1112" s="17"/>
      <c r="Q1112" s="17"/>
    </row>
    <row r="1113" spans="1:22">
      <c r="I1113" s="5"/>
      <c r="J1113" s="5"/>
      <c r="M1113" s="17"/>
      <c r="N1113" s="17"/>
      <c r="O1113" s="17"/>
      <c r="P1113" s="17"/>
      <c r="Q1113" s="17"/>
    </row>
    <row r="1114" spans="1:22">
      <c r="I1114" s="5"/>
      <c r="J1114" s="5"/>
      <c r="M1114" s="17"/>
      <c r="N1114" s="17"/>
      <c r="O1114" s="17"/>
      <c r="P1114" s="17"/>
      <c r="Q1114" s="17"/>
    </row>
    <row r="1115" spans="1:22">
      <c r="I1115" s="5"/>
      <c r="J1115" s="5"/>
      <c r="M1115" s="17"/>
      <c r="N1115" s="17"/>
      <c r="O1115" s="17"/>
      <c r="P1115" s="17"/>
      <c r="Q1115" s="17"/>
    </row>
    <row r="1116" spans="1:22">
      <c r="I1116" s="5"/>
      <c r="J1116" s="5"/>
      <c r="M1116" s="17"/>
      <c r="N1116" s="17"/>
      <c r="O1116" s="17"/>
      <c r="P1116" s="17"/>
      <c r="Q1116" s="17"/>
    </row>
    <row r="1117" spans="1:22">
      <c r="I1117" s="5"/>
      <c r="J1117" s="5"/>
      <c r="M1117" s="17"/>
      <c r="N1117" s="17"/>
      <c r="O1117" s="17"/>
      <c r="P1117" s="17"/>
      <c r="Q1117" s="17"/>
    </row>
    <row r="1118" spans="1:22">
      <c r="I1118" s="5"/>
      <c r="J1118" s="5"/>
      <c r="M1118" s="17"/>
      <c r="N1118" s="17"/>
      <c r="O1118" s="17"/>
      <c r="P1118" s="17"/>
      <c r="Q1118" s="17"/>
    </row>
    <row r="1119" spans="1:22">
      <c r="I1119" s="5"/>
      <c r="J1119" s="5"/>
      <c r="M1119" s="17"/>
      <c r="N1119" s="17"/>
      <c r="O1119" s="17"/>
      <c r="P1119" s="17"/>
      <c r="Q1119" s="17"/>
    </row>
    <row r="1120" spans="1:22">
      <c r="I1120" s="5"/>
      <c r="J1120" s="5"/>
      <c r="M1120" s="17"/>
      <c r="N1120" s="17"/>
      <c r="O1120" s="17"/>
      <c r="P1120" s="17"/>
      <c r="Q1120" s="17"/>
    </row>
    <row r="1121" spans="1:19">
      <c r="I1121" s="5"/>
      <c r="J1121" s="5"/>
      <c r="M1121" s="17"/>
      <c r="N1121" s="17"/>
      <c r="O1121" s="17"/>
      <c r="P1121" s="17"/>
      <c r="Q1121" s="17"/>
    </row>
    <row r="1122" spans="1:19">
      <c r="I1122" s="5"/>
      <c r="J1122" s="5"/>
      <c r="M1122" s="17"/>
      <c r="N1122" s="17"/>
      <c r="O1122" s="17"/>
      <c r="P1122" s="17"/>
      <c r="Q1122" s="17"/>
    </row>
    <row r="1123" spans="1:19">
      <c r="I1123" s="5"/>
      <c r="J1123" s="5"/>
      <c r="M1123" s="17"/>
      <c r="N1123" s="17"/>
      <c r="O1123" s="17"/>
      <c r="P1123" s="17"/>
      <c r="Q1123" s="17"/>
    </row>
    <row r="1124" spans="1:19">
      <c r="I1124" s="5"/>
      <c r="J1124" s="5"/>
      <c r="M1124" s="17"/>
      <c r="N1124" s="17"/>
      <c r="O1124" s="17"/>
      <c r="P1124" s="17"/>
      <c r="Q1124" s="17"/>
    </row>
    <row r="1125" spans="1:19">
      <c r="I1125" s="5"/>
      <c r="J1125" s="5"/>
      <c r="M1125" s="17"/>
      <c r="N1125" s="17"/>
      <c r="O1125" s="17"/>
      <c r="P1125" s="17"/>
      <c r="Q1125" s="17"/>
    </row>
    <row r="1126" spans="1:19">
      <c r="I1126" s="5"/>
      <c r="J1126" s="5"/>
      <c r="M1126" s="17"/>
      <c r="N1126" s="17"/>
      <c r="O1126" s="17"/>
      <c r="P1126" s="17"/>
      <c r="Q1126" s="17"/>
    </row>
    <row r="1127" spans="1:19">
      <c r="I1127" s="5"/>
      <c r="J1127" s="5"/>
      <c r="M1127" s="17"/>
      <c r="N1127" s="17"/>
      <c r="O1127" s="17"/>
      <c r="P1127" s="17"/>
      <c r="Q1127" s="17"/>
    </row>
    <row r="1128" spans="1:19">
      <c r="I1128" s="5"/>
      <c r="J1128" s="5"/>
      <c r="M1128" s="17"/>
      <c r="N1128" s="17"/>
      <c r="O1128" s="17"/>
      <c r="P1128" s="17"/>
      <c r="Q1128" s="17"/>
    </row>
    <row r="1129" spans="1:19">
      <c r="I1129" s="5"/>
      <c r="J1129" s="5"/>
      <c r="M1129" s="17"/>
      <c r="N1129" s="17"/>
      <c r="O1129" s="17"/>
      <c r="P1129" s="17"/>
      <c r="Q1129" s="17"/>
    </row>
    <row r="1130" spans="1:19">
      <c r="A1130">
        <f>COUNT(A1039:A1129)</f>
        <v>50</v>
      </c>
      <c r="B1130">
        <f>COUNT(B1039:B1129)</f>
        <v>47</v>
      </c>
      <c r="C1130">
        <f>COUNT(C1039:C1129)</f>
        <v>37</v>
      </c>
      <c r="F1130">
        <f>AVERAGE(F1039:F1129)</f>
        <v>108.55319148936171</v>
      </c>
      <c r="G1130">
        <f>AVERAGE(G1039:G1129)</f>
        <v>107.06382978723404</v>
      </c>
      <c r="H1130">
        <f>AVERAGE(H1039:H1129)</f>
        <v>78.918918918918919</v>
      </c>
      <c r="I1130" s="5">
        <f>SUM(I1036:I1129)</f>
        <v>-370.6</v>
      </c>
      <c r="J1130" s="4">
        <f>SUM(J1036:J1129)</f>
        <v>4.5</v>
      </c>
      <c r="P1130" s="4">
        <f>SUM(Q1039:Q1048)</f>
        <v>293.3</v>
      </c>
      <c r="Q1130" s="4">
        <f>(P1130*0.096)-0.05</f>
        <v>28.1068</v>
      </c>
      <c r="S1130">
        <f>SUM(S1036:S1129)</f>
        <v>0</v>
      </c>
    </row>
    <row r="1131" spans="1:19" ht="18">
      <c r="A1131" s="3" t="s">
        <v>604</v>
      </c>
      <c r="C1131" s="11" t="s">
        <v>605</v>
      </c>
      <c r="D1131">
        <v>3484557</v>
      </c>
    </row>
    <row r="1132" spans="1:19">
      <c r="A1132" t="s">
        <v>2</v>
      </c>
      <c r="D1132" s="4">
        <v>146.9</v>
      </c>
      <c r="E1132" t="s">
        <v>3</v>
      </c>
      <c r="F1132" s="4">
        <f>TRUNC(D1132*0.096,1)</f>
        <v>14.1</v>
      </c>
      <c r="H1132" s="4">
        <f>P1230</f>
        <v>143.29999999999998</v>
      </c>
      <c r="K1132" s="14"/>
    </row>
    <row r="1133" spans="1:19">
      <c r="A1133" t="s">
        <v>4</v>
      </c>
      <c r="D1133" s="4">
        <v>143.30000000000001</v>
      </c>
      <c r="E1133" t="s">
        <v>5</v>
      </c>
      <c r="F1133" s="4">
        <f>TRUNC(D1133*0.096,1)</f>
        <v>13.7</v>
      </c>
    </row>
    <row r="1134" spans="1:19">
      <c r="A1134" s="1" t="s">
        <v>6</v>
      </c>
      <c r="B1134" s="1" t="s">
        <v>7</v>
      </c>
      <c r="C1134" s="1" t="s">
        <v>8</v>
      </c>
      <c r="D1134" s="1" t="s">
        <v>9</v>
      </c>
      <c r="E1134" s="1" t="s">
        <v>10</v>
      </c>
      <c r="F1134" s="1" t="s">
        <v>11</v>
      </c>
      <c r="G1134" s="1" t="s">
        <v>12</v>
      </c>
      <c r="H1134" s="1" t="s">
        <v>8</v>
      </c>
      <c r="I1134" s="1" t="s">
        <v>13</v>
      </c>
      <c r="J1134" s="1" t="s">
        <v>14</v>
      </c>
      <c r="K1134" s="13" t="s">
        <v>15</v>
      </c>
      <c r="L1134" s="13" t="s">
        <v>11</v>
      </c>
      <c r="M1134" s="1" t="s">
        <v>12</v>
      </c>
      <c r="N1134" s="1" t="s">
        <v>16</v>
      </c>
      <c r="O1134" s="1" t="s">
        <v>17</v>
      </c>
      <c r="P1134" s="1" t="s">
        <v>18</v>
      </c>
      <c r="Q1134" s="1" t="s">
        <v>19</v>
      </c>
      <c r="R1134" s="1" t="s">
        <v>20</v>
      </c>
      <c r="S1134" s="1" t="s">
        <v>21</v>
      </c>
    </row>
    <row r="1136" spans="1:19">
      <c r="D1136" s="2"/>
      <c r="E1136" t="s">
        <v>22</v>
      </c>
      <c r="I1136" s="5">
        <v>-12</v>
      </c>
      <c r="J1136" s="5"/>
      <c r="K1136" s="13"/>
      <c r="L1136" s="4"/>
    </row>
    <row r="1137" spans="4:17">
      <c r="E1137" t="s">
        <v>23</v>
      </c>
      <c r="I1137" s="5">
        <v>-12</v>
      </c>
      <c r="J1137" s="5"/>
      <c r="L1137" s="1"/>
    </row>
    <row r="1138" spans="4:17">
      <c r="D1138" s="2"/>
      <c r="E1138" t="s">
        <v>24</v>
      </c>
      <c r="I1138" s="5">
        <v>-15</v>
      </c>
      <c r="J1138" s="5"/>
    </row>
    <row r="1139" spans="4:17">
      <c r="D1139" s="19" t="s">
        <v>29</v>
      </c>
      <c r="E1139" s="21" t="s">
        <v>30</v>
      </c>
      <c r="F1139" s="21"/>
      <c r="G1139" s="21"/>
      <c r="H1139" s="21"/>
      <c r="I1139" s="5"/>
      <c r="J1139" s="5"/>
      <c r="L1139" s="19">
        <v>91</v>
      </c>
      <c r="M1139" s="21">
        <v>90</v>
      </c>
      <c r="N1139" s="21">
        <v>70.2</v>
      </c>
      <c r="O1139" s="21">
        <v>128</v>
      </c>
      <c r="P1139" s="4">
        <f t="shared" ref="P1139:P1158" si="30">ROUND(((M1139-N1139)*113/O1139),1)</f>
        <v>17.5</v>
      </c>
      <c r="Q1139" s="4">
        <v>11.9</v>
      </c>
    </row>
    <row r="1140" spans="4:17">
      <c r="D1140" s="19" t="s">
        <v>33</v>
      </c>
      <c r="E1140" s="21" t="s">
        <v>34</v>
      </c>
      <c r="F1140" s="21"/>
      <c r="G1140" s="21"/>
      <c r="H1140" s="21"/>
      <c r="I1140" s="5"/>
      <c r="J1140" s="5"/>
      <c r="K1140" s="26"/>
      <c r="L1140" s="19">
        <v>91</v>
      </c>
      <c r="M1140" s="21">
        <v>87</v>
      </c>
      <c r="N1140" s="21">
        <v>68.900000000000006</v>
      </c>
      <c r="O1140" s="21">
        <v>120</v>
      </c>
      <c r="P1140" s="4">
        <f t="shared" si="30"/>
        <v>17</v>
      </c>
      <c r="Q1140" s="4">
        <v>12.9</v>
      </c>
    </row>
    <row r="1141" spans="4:17">
      <c r="D1141" s="19" t="s">
        <v>38</v>
      </c>
      <c r="E1141" s="21" t="s">
        <v>26</v>
      </c>
      <c r="F1141" s="21"/>
      <c r="G1141" s="21"/>
      <c r="H1141" s="21"/>
      <c r="I1141" s="5"/>
      <c r="J1141" s="5"/>
      <c r="L1141" s="19">
        <v>84</v>
      </c>
      <c r="M1141" s="21">
        <v>83</v>
      </c>
      <c r="N1141" s="21">
        <v>69.2</v>
      </c>
      <c r="O1141" s="21">
        <v>129</v>
      </c>
      <c r="P1141" s="4">
        <f t="shared" si="30"/>
        <v>12.1</v>
      </c>
      <c r="Q1141" s="4">
        <v>13.6</v>
      </c>
    </row>
    <row r="1142" spans="4:17">
      <c r="D1142" s="19" t="s">
        <v>39</v>
      </c>
      <c r="E1142" s="21" t="s">
        <v>30</v>
      </c>
      <c r="F1142" s="21"/>
      <c r="G1142" s="21"/>
      <c r="H1142" s="21"/>
      <c r="I1142" s="5"/>
      <c r="J1142" s="5"/>
      <c r="K1142" s="26"/>
      <c r="L1142" s="19">
        <v>98</v>
      </c>
      <c r="M1142" s="21">
        <v>91</v>
      </c>
      <c r="N1142" s="21">
        <v>70.2</v>
      </c>
      <c r="O1142" s="21">
        <v>128</v>
      </c>
      <c r="P1142" s="4">
        <f t="shared" si="30"/>
        <v>18.399999999999999</v>
      </c>
      <c r="Q1142" s="4">
        <v>13.8</v>
      </c>
    </row>
    <row r="1143" spans="4:17">
      <c r="D1143" s="19" t="s">
        <v>40</v>
      </c>
      <c r="E1143" s="21" t="s">
        <v>26</v>
      </c>
      <c r="F1143" s="21"/>
      <c r="G1143" s="21"/>
      <c r="H1143" s="21"/>
      <c r="I1143" s="5"/>
      <c r="J1143" s="5"/>
      <c r="L1143" s="19">
        <v>87</v>
      </c>
      <c r="M1143" s="21">
        <v>86</v>
      </c>
      <c r="N1143" s="21">
        <v>69.2</v>
      </c>
      <c r="O1143" s="21">
        <v>129</v>
      </c>
      <c r="P1143" s="4">
        <f t="shared" si="30"/>
        <v>14.7</v>
      </c>
      <c r="Q1143" s="4">
        <v>13.8</v>
      </c>
    </row>
    <row r="1144" spans="4:17">
      <c r="D1144" s="19" t="s">
        <v>229</v>
      </c>
      <c r="E1144" s="21" t="s">
        <v>34</v>
      </c>
      <c r="F1144" s="21"/>
      <c r="G1144" s="21"/>
      <c r="H1144" s="21"/>
      <c r="I1144" s="5"/>
      <c r="J1144" s="5"/>
      <c r="L1144" s="19">
        <v>87</v>
      </c>
      <c r="M1144" s="21">
        <v>87</v>
      </c>
      <c r="N1144" s="21">
        <v>68.900000000000006</v>
      </c>
      <c r="O1144" s="21">
        <v>120</v>
      </c>
      <c r="P1144" s="4">
        <f t="shared" si="30"/>
        <v>17</v>
      </c>
      <c r="Q1144" s="4">
        <v>14</v>
      </c>
    </row>
    <row r="1145" spans="4:17">
      <c r="D1145" s="19" t="s">
        <v>41</v>
      </c>
      <c r="E1145" s="21" t="s">
        <v>42</v>
      </c>
      <c r="F1145" s="21"/>
      <c r="G1145" s="21"/>
      <c r="H1145" s="21"/>
      <c r="I1145" s="5"/>
      <c r="J1145" s="5"/>
      <c r="L1145" s="19">
        <v>92</v>
      </c>
      <c r="M1145" s="21">
        <v>89</v>
      </c>
      <c r="N1145" s="21">
        <v>70</v>
      </c>
      <c r="O1145" s="21">
        <v>123</v>
      </c>
      <c r="P1145" s="4">
        <f t="shared" si="30"/>
        <v>17.5</v>
      </c>
      <c r="Q1145" s="29">
        <v>14.2</v>
      </c>
    </row>
    <row r="1146" spans="4:17">
      <c r="D1146" s="19" t="s">
        <v>43</v>
      </c>
      <c r="E1146" s="21" t="s">
        <v>26</v>
      </c>
      <c r="F1146" s="21"/>
      <c r="G1146" s="21"/>
      <c r="H1146" s="21"/>
      <c r="I1146" s="5"/>
      <c r="J1146" s="5"/>
      <c r="L1146" s="21">
        <v>82</v>
      </c>
      <c r="M1146" s="21">
        <v>82</v>
      </c>
      <c r="N1146" s="21">
        <v>69.2</v>
      </c>
      <c r="O1146" s="21">
        <v>129</v>
      </c>
      <c r="P1146" s="4">
        <f t="shared" si="30"/>
        <v>11.2</v>
      </c>
      <c r="Q1146" s="29">
        <v>15.6</v>
      </c>
    </row>
    <row r="1147" spans="4:17">
      <c r="D1147" s="19" t="s">
        <v>44</v>
      </c>
      <c r="E1147" s="21" t="s">
        <v>28</v>
      </c>
      <c r="F1147" s="21"/>
      <c r="G1147" s="21"/>
      <c r="H1147" s="21"/>
      <c r="I1147" s="5"/>
      <c r="J1147" s="5"/>
      <c r="K1147" s="26"/>
      <c r="L1147" s="21">
        <v>90</v>
      </c>
      <c r="M1147" s="21">
        <v>88</v>
      </c>
      <c r="N1147" s="21">
        <v>69.3</v>
      </c>
      <c r="O1147" s="21">
        <v>123</v>
      </c>
      <c r="P1147" s="4">
        <f t="shared" si="30"/>
        <v>17.2</v>
      </c>
      <c r="Q1147" s="4">
        <v>16.3</v>
      </c>
    </row>
    <row r="1148" spans="4:17">
      <c r="D1148" s="19" t="s">
        <v>45</v>
      </c>
      <c r="E1148" s="21" t="s">
        <v>34</v>
      </c>
      <c r="F1148" s="21"/>
      <c r="G1148" s="21"/>
      <c r="H1148" s="21"/>
      <c r="I1148" s="5"/>
      <c r="J1148" s="5"/>
      <c r="L1148" s="21">
        <v>83</v>
      </c>
      <c r="M1148" s="21">
        <v>81</v>
      </c>
      <c r="N1148" s="21">
        <v>68.900000000000006</v>
      </c>
      <c r="O1148" s="21">
        <v>120</v>
      </c>
      <c r="P1148" s="4">
        <f t="shared" si="30"/>
        <v>11.4</v>
      </c>
      <c r="Q1148" s="4">
        <v>17.2</v>
      </c>
    </row>
    <row r="1149" spans="4:17">
      <c r="D1149" s="19" t="s">
        <v>46</v>
      </c>
      <c r="E1149" s="21" t="s">
        <v>47</v>
      </c>
      <c r="F1149" s="21"/>
      <c r="G1149" s="21"/>
      <c r="H1149" s="21"/>
      <c r="I1149" s="5"/>
      <c r="J1149" s="5"/>
      <c r="L1149" s="21">
        <v>96</v>
      </c>
      <c r="M1149" s="21">
        <v>96</v>
      </c>
      <c r="N1149" s="21">
        <v>69.7</v>
      </c>
      <c r="O1149" s="21">
        <v>133</v>
      </c>
      <c r="P1149" s="4">
        <f t="shared" si="30"/>
        <v>22.3</v>
      </c>
      <c r="Q1149" s="4">
        <v>17.5</v>
      </c>
    </row>
    <row r="1150" spans="4:17">
      <c r="D1150" s="19" t="s">
        <v>48</v>
      </c>
      <c r="E1150" s="21" t="s">
        <v>26</v>
      </c>
      <c r="F1150" s="21"/>
      <c r="G1150" s="21"/>
      <c r="H1150" s="21"/>
      <c r="I1150" s="5"/>
      <c r="J1150" s="5"/>
      <c r="L1150" s="21">
        <v>87</v>
      </c>
      <c r="M1150" s="21">
        <v>85</v>
      </c>
      <c r="N1150" s="21">
        <v>69.2</v>
      </c>
      <c r="O1150" s="21">
        <v>129</v>
      </c>
      <c r="P1150" s="4">
        <f t="shared" si="30"/>
        <v>13.8</v>
      </c>
      <c r="Q1150" s="4">
        <v>18.899999999999999</v>
      </c>
    </row>
    <row r="1151" spans="4:17">
      <c r="D1151" s="19" t="s">
        <v>307</v>
      </c>
      <c r="E1151" s="21" t="s">
        <v>26</v>
      </c>
      <c r="F1151" s="21"/>
      <c r="G1151" s="21"/>
      <c r="H1151" s="21"/>
      <c r="I1151" s="5"/>
      <c r="J1151" s="5"/>
      <c r="L1151" s="21">
        <v>87</v>
      </c>
      <c r="M1151" s="21">
        <v>87</v>
      </c>
      <c r="N1151" s="21">
        <v>69.2</v>
      </c>
      <c r="O1151" s="21">
        <v>129</v>
      </c>
      <c r="P1151" s="4">
        <f t="shared" si="30"/>
        <v>15.6</v>
      </c>
      <c r="Q1151" s="4">
        <v>18.899999999999999</v>
      </c>
    </row>
    <row r="1152" spans="4:17">
      <c r="D1152" s="19" t="s">
        <v>234</v>
      </c>
      <c r="E1152" s="21" t="s">
        <v>154</v>
      </c>
      <c r="F1152" s="21"/>
      <c r="G1152" s="21"/>
      <c r="H1152" s="21"/>
      <c r="I1152" s="5"/>
      <c r="J1152" s="5"/>
      <c r="K1152" s="26"/>
      <c r="L1152" s="21">
        <v>101</v>
      </c>
      <c r="M1152" s="21">
        <v>95</v>
      </c>
      <c r="N1152" s="21">
        <v>70.7</v>
      </c>
      <c r="O1152" s="21">
        <v>134</v>
      </c>
      <c r="P1152" s="4">
        <f t="shared" si="30"/>
        <v>20.5</v>
      </c>
      <c r="Q1152" s="4">
        <v>20</v>
      </c>
    </row>
    <row r="1153" spans="1:22">
      <c r="D1153" s="19" t="s">
        <v>49</v>
      </c>
      <c r="E1153" s="21" t="s">
        <v>50</v>
      </c>
      <c r="F1153" s="21"/>
      <c r="G1153" s="21"/>
      <c r="H1153" s="21"/>
      <c r="I1153" s="5"/>
      <c r="J1153" s="5"/>
      <c r="L1153" s="21">
        <v>95</v>
      </c>
      <c r="M1153" s="21">
        <v>92</v>
      </c>
      <c r="N1153" s="21">
        <v>69.8</v>
      </c>
      <c r="O1153" s="21">
        <v>127</v>
      </c>
      <c r="P1153" s="4">
        <f t="shared" si="30"/>
        <v>19.8</v>
      </c>
      <c r="Q1153" s="29">
        <v>20</v>
      </c>
    </row>
    <row r="1154" spans="1:22">
      <c r="D1154" s="19" t="s">
        <v>51</v>
      </c>
      <c r="E1154" s="21" t="s">
        <v>52</v>
      </c>
      <c r="F1154" s="21"/>
      <c r="G1154" s="21"/>
      <c r="H1154" s="21"/>
      <c r="I1154" s="5"/>
      <c r="J1154" s="5"/>
      <c r="L1154" s="21">
        <v>95</v>
      </c>
      <c r="M1154" s="21">
        <v>95</v>
      </c>
      <c r="N1154" s="21">
        <v>70.8</v>
      </c>
      <c r="O1154" s="21">
        <v>130</v>
      </c>
      <c r="P1154" s="4">
        <f t="shared" si="30"/>
        <v>21</v>
      </c>
      <c r="Q1154" s="4">
        <v>20.100000000000001</v>
      </c>
    </row>
    <row r="1155" spans="1:22">
      <c r="D1155" s="19" t="s">
        <v>53</v>
      </c>
      <c r="E1155" s="21" t="s">
        <v>54</v>
      </c>
      <c r="F1155" s="21"/>
      <c r="G1155" s="21"/>
      <c r="H1155" s="21"/>
      <c r="I1155" s="5"/>
      <c r="J1155" s="5"/>
      <c r="L1155" s="21">
        <v>90</v>
      </c>
      <c r="M1155" s="21">
        <v>90</v>
      </c>
      <c r="N1155" s="21">
        <v>70.900000000000006</v>
      </c>
      <c r="O1155" s="21">
        <v>128</v>
      </c>
      <c r="P1155" s="4">
        <f t="shared" si="30"/>
        <v>16.899999999999999</v>
      </c>
      <c r="Q1155" s="4">
        <v>20.8</v>
      </c>
    </row>
    <row r="1156" spans="1:22">
      <c r="D1156" s="19" t="s">
        <v>55</v>
      </c>
      <c r="E1156" s="21" t="s">
        <v>52</v>
      </c>
      <c r="F1156" s="21"/>
      <c r="G1156" s="21"/>
      <c r="H1156" s="21"/>
      <c r="I1156" s="5"/>
      <c r="J1156" s="5"/>
      <c r="L1156" s="21">
        <v>93</v>
      </c>
      <c r="M1156" s="21">
        <v>91</v>
      </c>
      <c r="N1156">
        <v>70.8</v>
      </c>
      <c r="O1156">
        <v>130</v>
      </c>
      <c r="P1156" s="4">
        <f t="shared" si="30"/>
        <v>17.600000000000001</v>
      </c>
      <c r="Q1156" s="4">
        <v>21.9</v>
      </c>
    </row>
    <row r="1157" spans="1:22">
      <c r="D1157" s="19" t="s">
        <v>457</v>
      </c>
      <c r="E1157" s="21" t="s">
        <v>26</v>
      </c>
      <c r="F1157" s="21"/>
      <c r="G1157" s="21"/>
      <c r="H1157" s="21"/>
      <c r="I1157" s="5"/>
      <c r="J1157" s="5"/>
      <c r="L1157" s="21">
        <v>91</v>
      </c>
      <c r="M1157" s="21">
        <v>91</v>
      </c>
      <c r="N1157" s="21">
        <v>69.2</v>
      </c>
      <c r="O1157" s="21">
        <v>129</v>
      </c>
      <c r="P1157" s="4">
        <f t="shared" si="30"/>
        <v>19.100000000000001</v>
      </c>
      <c r="Q1157" s="4">
        <v>23.6</v>
      </c>
    </row>
    <row r="1158" spans="1:22">
      <c r="D1158" s="19" t="s">
        <v>311</v>
      </c>
      <c r="E1158" s="21" t="s">
        <v>34</v>
      </c>
      <c r="F1158" s="21"/>
      <c r="G1158" s="21"/>
      <c r="H1158" s="21"/>
      <c r="I1158" s="5"/>
      <c r="J1158" s="5"/>
      <c r="L1158" s="21">
        <v>93</v>
      </c>
      <c r="M1158" s="21">
        <v>92</v>
      </c>
      <c r="N1158" s="21">
        <v>68.900000000000006</v>
      </c>
      <c r="O1158" s="21">
        <v>120</v>
      </c>
      <c r="P1158" s="4">
        <f t="shared" si="30"/>
        <v>21.8</v>
      </c>
      <c r="Q1158" s="4">
        <v>25.2</v>
      </c>
    </row>
    <row r="1159" spans="1:22">
      <c r="A1159">
        <v>1</v>
      </c>
      <c r="B1159">
        <v>1</v>
      </c>
      <c r="D1159" s="19" t="s">
        <v>56</v>
      </c>
      <c r="E1159" s="21" t="s">
        <v>42</v>
      </c>
      <c r="F1159" s="21">
        <v>92</v>
      </c>
      <c r="G1159" s="21">
        <v>92</v>
      </c>
      <c r="H1159" s="21"/>
      <c r="I1159" s="5">
        <v>-4.1500000000000004</v>
      </c>
      <c r="J1159" s="5"/>
      <c r="L1159" s="21"/>
      <c r="M1159" s="21"/>
      <c r="N1159" s="21"/>
      <c r="O1159" s="21"/>
      <c r="P1159" s="4"/>
      <c r="Q1159" s="4"/>
      <c r="T1159" t="s">
        <v>71</v>
      </c>
      <c r="U1159" t="s">
        <v>72</v>
      </c>
    </row>
    <row r="1160" spans="1:22">
      <c r="A1160">
        <v>2</v>
      </c>
      <c r="B1160">
        <v>2</v>
      </c>
      <c r="D1160" s="19" t="s">
        <v>294</v>
      </c>
      <c r="E1160" s="21" t="s">
        <v>42</v>
      </c>
      <c r="F1160" s="21">
        <v>84</v>
      </c>
      <c r="G1160" s="21">
        <v>84</v>
      </c>
      <c r="H1160" s="21"/>
      <c r="I1160" s="5">
        <v>57.5</v>
      </c>
      <c r="J1160" s="5"/>
      <c r="K1160" s="12" t="s">
        <v>606</v>
      </c>
      <c r="L1160" s="21"/>
      <c r="M1160" s="21"/>
      <c r="N1160" s="21"/>
      <c r="O1160" s="21"/>
      <c r="P1160" s="4"/>
      <c r="Q1160" s="4"/>
      <c r="T1160" t="s">
        <v>119</v>
      </c>
      <c r="U1160" t="s">
        <v>90</v>
      </c>
    </row>
    <row r="1161" spans="1:22">
      <c r="A1161">
        <v>3</v>
      </c>
      <c r="B1161">
        <v>3</v>
      </c>
      <c r="D1161" s="19" t="s">
        <v>64</v>
      </c>
      <c r="E1161" s="21" t="s">
        <v>26</v>
      </c>
      <c r="F1161" s="21">
        <v>89</v>
      </c>
      <c r="G1161" s="21">
        <v>89</v>
      </c>
      <c r="H1161" s="21"/>
      <c r="I1161" s="5">
        <v>-9.6999999999999993</v>
      </c>
      <c r="J1161" s="5"/>
      <c r="L1161" s="21"/>
      <c r="M1161" s="21"/>
      <c r="N1161" s="21"/>
      <c r="O1161" s="21"/>
      <c r="P1161" s="4"/>
      <c r="Q1161" s="4"/>
      <c r="T1161" t="s">
        <v>246</v>
      </c>
      <c r="U1161" t="s">
        <v>66</v>
      </c>
      <c r="V1161" t="s">
        <v>68</v>
      </c>
    </row>
    <row r="1162" spans="1:22">
      <c r="A1162">
        <v>4</v>
      </c>
      <c r="B1162">
        <v>4</v>
      </c>
      <c r="D1162" s="19" t="s">
        <v>69</v>
      </c>
      <c r="E1162" s="21" t="s">
        <v>26</v>
      </c>
      <c r="F1162" s="21">
        <v>90</v>
      </c>
      <c r="G1162" s="21">
        <v>90</v>
      </c>
      <c r="H1162" s="21"/>
      <c r="I1162" s="5">
        <v>-17</v>
      </c>
      <c r="J1162" s="5"/>
      <c r="L1162" s="21"/>
      <c r="M1162" s="21"/>
      <c r="N1162" s="21"/>
      <c r="O1162" s="21"/>
      <c r="P1162" s="4"/>
      <c r="Q1162" s="4"/>
      <c r="T1162" t="s">
        <v>62</v>
      </c>
      <c r="U1162" t="s">
        <v>76</v>
      </c>
      <c r="V1162" t="s">
        <v>59</v>
      </c>
    </row>
    <row r="1163" spans="1:22">
      <c r="A1163">
        <v>5</v>
      </c>
      <c r="B1163">
        <v>5</v>
      </c>
      <c r="C1163">
        <v>1</v>
      </c>
      <c r="D1163" s="19" t="s">
        <v>554</v>
      </c>
      <c r="E1163" s="21" t="s">
        <v>36</v>
      </c>
      <c r="F1163" s="21">
        <v>105</v>
      </c>
      <c r="G1163" s="21">
        <v>100</v>
      </c>
      <c r="H1163" s="21">
        <v>90</v>
      </c>
      <c r="I1163" s="5">
        <v>-22</v>
      </c>
      <c r="J1163" s="5"/>
      <c r="L1163" s="20">
        <v>105</v>
      </c>
      <c r="M1163" s="21">
        <v>100</v>
      </c>
      <c r="N1163" s="21">
        <v>69</v>
      </c>
      <c r="O1163" s="21">
        <v>123</v>
      </c>
      <c r="P1163" s="4">
        <f t="shared" ref="P1163:P1194" si="31">ROUND(((M1163-N1163)*113/O1163),1)</f>
        <v>28.5</v>
      </c>
      <c r="Q1163" s="4"/>
      <c r="R1163" s="21"/>
      <c r="S1163" s="4"/>
      <c r="T1163" t="s">
        <v>165</v>
      </c>
      <c r="U1163" t="s">
        <v>109</v>
      </c>
    </row>
    <row r="1164" spans="1:22">
      <c r="A1164">
        <v>6</v>
      </c>
      <c r="B1164">
        <v>6</v>
      </c>
      <c r="C1164">
        <v>2</v>
      </c>
      <c r="D1164" s="19" t="s">
        <v>73</v>
      </c>
      <c r="E1164" s="21" t="s">
        <v>42</v>
      </c>
      <c r="F1164" s="21">
        <v>92</v>
      </c>
      <c r="G1164" s="21">
        <v>92</v>
      </c>
      <c r="H1164" s="21">
        <v>77</v>
      </c>
      <c r="I1164" s="5">
        <v>-19</v>
      </c>
      <c r="J1164" s="5"/>
      <c r="L1164" s="20">
        <v>92</v>
      </c>
      <c r="M1164" s="21">
        <v>92</v>
      </c>
      <c r="N1164" s="21">
        <v>70</v>
      </c>
      <c r="O1164" s="21">
        <v>123</v>
      </c>
      <c r="P1164" s="4">
        <f t="shared" si="31"/>
        <v>20.2</v>
      </c>
      <c r="Q1164" s="4"/>
      <c r="R1164" s="21"/>
      <c r="S1164" s="4"/>
      <c r="T1164" t="s">
        <v>160</v>
      </c>
      <c r="U1164" t="s">
        <v>98</v>
      </c>
      <c r="V1164" t="s">
        <v>333</v>
      </c>
    </row>
    <row r="1165" spans="1:22">
      <c r="A1165">
        <v>7</v>
      </c>
      <c r="D1165" s="19" t="s">
        <v>77</v>
      </c>
      <c r="E1165" s="21" t="s">
        <v>78</v>
      </c>
      <c r="F1165" s="21"/>
      <c r="G1165" s="21"/>
      <c r="H1165" s="21"/>
      <c r="I1165" s="5">
        <v>-18.5</v>
      </c>
      <c r="J1165" s="5"/>
      <c r="K1165" s="26" t="s">
        <v>79</v>
      </c>
      <c r="L1165" s="20"/>
      <c r="M1165" s="21"/>
      <c r="N1165" s="21"/>
      <c r="O1165" s="21"/>
      <c r="P1165" s="4"/>
      <c r="Q1165" s="4"/>
      <c r="R1165" s="21"/>
      <c r="S1165" s="4"/>
      <c r="T1165" t="s">
        <v>124</v>
      </c>
      <c r="U1165" t="s">
        <v>298</v>
      </c>
      <c r="V1165" t="s">
        <v>74</v>
      </c>
    </row>
    <row r="1166" spans="1:22">
      <c r="A1166">
        <v>8</v>
      </c>
      <c r="B1166">
        <v>7</v>
      </c>
      <c r="C1166">
        <v>3</v>
      </c>
      <c r="D1166" s="19" t="s">
        <v>297</v>
      </c>
      <c r="E1166" s="21" t="s">
        <v>26</v>
      </c>
      <c r="F1166" s="21">
        <v>90</v>
      </c>
      <c r="G1166" s="21">
        <v>89</v>
      </c>
      <c r="H1166" s="21">
        <v>74</v>
      </c>
      <c r="I1166" s="5">
        <v>-16.399999999999999</v>
      </c>
      <c r="J1166" s="5"/>
      <c r="L1166" s="20">
        <v>90</v>
      </c>
      <c r="M1166" s="21">
        <v>89</v>
      </c>
      <c r="N1166" s="21">
        <v>69.2</v>
      </c>
      <c r="O1166" s="21">
        <v>129</v>
      </c>
      <c r="P1166" s="4">
        <f t="shared" si="31"/>
        <v>17.3</v>
      </c>
      <c r="Q1166" s="4"/>
      <c r="R1166" s="21"/>
      <c r="S1166" s="4"/>
      <c r="T1166" t="s">
        <v>150</v>
      </c>
      <c r="U1166" t="s">
        <v>339</v>
      </c>
      <c r="V1166" t="s">
        <v>82</v>
      </c>
    </row>
    <row r="1167" spans="1:22">
      <c r="A1167">
        <v>9</v>
      </c>
      <c r="B1167">
        <v>8</v>
      </c>
      <c r="C1167">
        <v>4</v>
      </c>
      <c r="D1167" s="19" t="s">
        <v>239</v>
      </c>
      <c r="E1167" s="21" t="s">
        <v>30</v>
      </c>
      <c r="F1167" s="21">
        <v>95</v>
      </c>
      <c r="G1167" s="21">
        <v>90</v>
      </c>
      <c r="H1167" s="21">
        <v>79</v>
      </c>
      <c r="I1167" s="5">
        <v>-22</v>
      </c>
      <c r="J1167" s="5"/>
      <c r="L1167" s="20">
        <v>95</v>
      </c>
      <c r="M1167" s="21">
        <v>90</v>
      </c>
      <c r="N1167" s="21">
        <v>70.2</v>
      </c>
      <c r="O1167" s="21">
        <v>128</v>
      </c>
      <c r="P1167" s="4">
        <f t="shared" si="31"/>
        <v>17.5</v>
      </c>
      <c r="Q1167" s="4"/>
      <c r="R1167" s="21"/>
      <c r="S1167" s="4"/>
      <c r="T1167" t="s">
        <v>192</v>
      </c>
      <c r="U1167" t="s">
        <v>257</v>
      </c>
      <c r="V1167" t="s">
        <v>103</v>
      </c>
    </row>
    <row r="1168" spans="1:22">
      <c r="A1168">
        <v>10</v>
      </c>
      <c r="B1168">
        <v>9</v>
      </c>
      <c r="C1168">
        <v>5</v>
      </c>
      <c r="D1168" s="19" t="s">
        <v>83</v>
      </c>
      <c r="E1168" s="21" t="s">
        <v>34</v>
      </c>
      <c r="F1168" s="21">
        <v>87</v>
      </c>
      <c r="G1168" s="21">
        <v>86</v>
      </c>
      <c r="H1168" s="21">
        <v>71</v>
      </c>
      <c r="I1168" s="5">
        <v>-5.5</v>
      </c>
      <c r="J1168" s="5"/>
      <c r="L1168" s="20">
        <v>87</v>
      </c>
      <c r="M1168" s="21">
        <v>86</v>
      </c>
      <c r="N1168" s="21">
        <v>68.900000000000006</v>
      </c>
      <c r="O1168" s="21">
        <v>120</v>
      </c>
      <c r="P1168" s="4">
        <f t="shared" si="31"/>
        <v>16.100000000000001</v>
      </c>
      <c r="Q1168" s="29"/>
      <c r="R1168" s="21"/>
      <c r="S1168" s="4"/>
      <c r="T1168" t="s">
        <v>272</v>
      </c>
      <c r="U1168" t="s">
        <v>85</v>
      </c>
      <c r="V1168" t="s">
        <v>86</v>
      </c>
    </row>
    <row r="1169" spans="1:22">
      <c r="A1169">
        <v>11</v>
      </c>
      <c r="B1169">
        <v>10</v>
      </c>
      <c r="C1169">
        <v>6</v>
      </c>
      <c r="D1169" s="19" t="s">
        <v>87</v>
      </c>
      <c r="E1169" s="21" t="s">
        <v>42</v>
      </c>
      <c r="F1169" s="21">
        <v>87</v>
      </c>
      <c r="G1169" s="21">
        <v>87</v>
      </c>
      <c r="H1169" s="21">
        <v>71</v>
      </c>
      <c r="I1169" s="5">
        <v>-19</v>
      </c>
      <c r="J1169" s="5"/>
      <c r="K1169" s="12" t="s">
        <v>607</v>
      </c>
      <c r="L1169" s="20">
        <v>87</v>
      </c>
      <c r="M1169" s="21">
        <v>87</v>
      </c>
      <c r="N1169" s="21">
        <v>70</v>
      </c>
      <c r="O1169" s="21">
        <v>123</v>
      </c>
      <c r="P1169" s="4">
        <f t="shared" si="31"/>
        <v>15.6</v>
      </c>
      <c r="Q1169" s="4"/>
      <c r="R1169" s="21"/>
      <c r="S1169" s="4"/>
      <c r="T1169" t="s">
        <v>75</v>
      </c>
      <c r="U1169" t="s">
        <v>58</v>
      </c>
      <c r="V1169" t="s">
        <v>120</v>
      </c>
    </row>
    <row r="1170" spans="1:22">
      <c r="A1170">
        <v>12</v>
      </c>
      <c r="B1170">
        <v>11</v>
      </c>
      <c r="C1170">
        <v>7</v>
      </c>
      <c r="D1170" s="19" t="s">
        <v>242</v>
      </c>
      <c r="E1170" s="21" t="s">
        <v>26</v>
      </c>
      <c r="F1170" s="21">
        <v>88</v>
      </c>
      <c r="G1170" s="21">
        <v>88</v>
      </c>
      <c r="H1170" s="21">
        <v>71</v>
      </c>
      <c r="I1170" s="5">
        <v>4.25</v>
      </c>
      <c r="J1170" s="4"/>
      <c r="L1170" s="20">
        <v>88</v>
      </c>
      <c r="M1170" s="21">
        <v>88</v>
      </c>
      <c r="N1170" s="21">
        <v>69.2</v>
      </c>
      <c r="O1170" s="21">
        <v>129</v>
      </c>
      <c r="P1170" s="4">
        <f t="shared" si="31"/>
        <v>16.5</v>
      </c>
      <c r="Q1170" s="4"/>
      <c r="R1170" s="21"/>
      <c r="S1170" s="4"/>
      <c r="T1170" t="s">
        <v>125</v>
      </c>
      <c r="U1170" t="s">
        <v>117</v>
      </c>
    </row>
    <row r="1171" spans="1:22">
      <c r="A1171">
        <v>13</v>
      </c>
      <c r="B1171">
        <v>12</v>
      </c>
      <c r="C1171">
        <v>8</v>
      </c>
      <c r="D1171" s="19" t="s">
        <v>91</v>
      </c>
      <c r="E1171" s="21" t="s">
        <v>34</v>
      </c>
      <c r="F1171" s="21">
        <v>95</v>
      </c>
      <c r="G1171" s="21">
        <v>94</v>
      </c>
      <c r="H1171" s="21">
        <v>79</v>
      </c>
      <c r="I1171" s="5">
        <v>-23</v>
      </c>
      <c r="J1171" s="5"/>
      <c r="K1171" s="44"/>
      <c r="L1171" s="20">
        <v>95</v>
      </c>
      <c r="M1171" s="21">
        <v>94</v>
      </c>
      <c r="N1171" s="21">
        <v>68.900000000000006</v>
      </c>
      <c r="O1171" s="21">
        <v>120</v>
      </c>
      <c r="P1171" s="4">
        <f t="shared" si="31"/>
        <v>23.6</v>
      </c>
      <c r="Q1171" s="21"/>
      <c r="R1171" s="21"/>
      <c r="S1171" s="4"/>
      <c r="T1171" t="s">
        <v>245</v>
      </c>
      <c r="U1171" t="s">
        <v>207</v>
      </c>
      <c r="V1171" t="s">
        <v>113</v>
      </c>
    </row>
    <row r="1172" spans="1:22">
      <c r="A1172">
        <v>14</v>
      </c>
      <c r="B1172">
        <v>13</v>
      </c>
      <c r="C1172">
        <v>9</v>
      </c>
      <c r="D1172" s="9" t="s">
        <v>95</v>
      </c>
      <c r="E1172" s="21" t="s">
        <v>42</v>
      </c>
      <c r="F1172" s="21">
        <v>93</v>
      </c>
      <c r="G1172" s="21">
        <v>89</v>
      </c>
      <c r="H1172" s="21">
        <v>77</v>
      </c>
      <c r="I1172" s="5">
        <v>-23</v>
      </c>
      <c r="J1172" s="5"/>
      <c r="K1172" s="12" t="s">
        <v>608</v>
      </c>
      <c r="L1172" s="20">
        <v>93</v>
      </c>
      <c r="M1172" s="21">
        <v>89</v>
      </c>
      <c r="N1172" s="21">
        <v>70</v>
      </c>
      <c r="O1172" s="21">
        <v>123</v>
      </c>
      <c r="P1172" s="4">
        <f t="shared" si="31"/>
        <v>17.5</v>
      </c>
      <c r="Q1172" s="21"/>
      <c r="R1172" s="21"/>
      <c r="S1172" s="4"/>
      <c r="T1172" t="s">
        <v>267</v>
      </c>
      <c r="U1172" t="s">
        <v>89</v>
      </c>
      <c r="V1172" t="s">
        <v>194</v>
      </c>
    </row>
    <row r="1173" spans="1:22">
      <c r="A1173">
        <v>15</v>
      </c>
      <c r="B1173">
        <v>14</v>
      </c>
      <c r="C1173">
        <v>10</v>
      </c>
      <c r="D1173" s="19" t="s">
        <v>558</v>
      </c>
      <c r="E1173" s="21" t="s">
        <v>231</v>
      </c>
      <c r="F1173" s="21">
        <v>89</v>
      </c>
      <c r="G1173" s="21">
        <v>89</v>
      </c>
      <c r="H1173" s="21">
        <v>72</v>
      </c>
      <c r="I1173" s="5">
        <v>8</v>
      </c>
      <c r="J1173" s="5"/>
      <c r="L1173" s="20">
        <v>89</v>
      </c>
      <c r="M1173" s="21">
        <v>89</v>
      </c>
      <c r="N1173" s="21">
        <v>71.3</v>
      </c>
      <c r="O1173" s="21">
        <v>124</v>
      </c>
      <c r="P1173" s="4">
        <f t="shared" si="31"/>
        <v>16.100000000000001</v>
      </c>
      <c r="Q1173" s="21"/>
      <c r="R1173" s="21"/>
      <c r="S1173" s="4"/>
      <c r="T1173" t="s">
        <v>259</v>
      </c>
      <c r="U1173" t="s">
        <v>129</v>
      </c>
    </row>
    <row r="1174" spans="1:22">
      <c r="A1174">
        <v>16</v>
      </c>
      <c r="B1174">
        <v>15</v>
      </c>
      <c r="C1174">
        <v>11</v>
      </c>
      <c r="D1174" s="19" t="s">
        <v>99</v>
      </c>
      <c r="E1174" s="21" t="s">
        <v>30</v>
      </c>
      <c r="F1174" s="21">
        <v>86</v>
      </c>
      <c r="G1174" s="21">
        <v>86</v>
      </c>
      <c r="H1174" s="21">
        <v>69</v>
      </c>
      <c r="I1174" s="5">
        <v>37.65</v>
      </c>
      <c r="J1174" s="5"/>
      <c r="L1174" s="20">
        <v>86</v>
      </c>
      <c r="M1174" s="21">
        <v>86</v>
      </c>
      <c r="N1174" s="21">
        <v>70.2</v>
      </c>
      <c r="O1174" s="21">
        <v>128</v>
      </c>
      <c r="P1174" s="4">
        <f t="shared" si="31"/>
        <v>13.9</v>
      </c>
      <c r="Q1174" s="21"/>
      <c r="R1174" s="21"/>
      <c r="S1174" s="4"/>
      <c r="T1174" t="s">
        <v>133</v>
      </c>
      <c r="U1174" t="s">
        <v>139</v>
      </c>
      <c r="V1174" t="s">
        <v>329</v>
      </c>
    </row>
    <row r="1175" spans="1:22">
      <c r="A1175">
        <v>17</v>
      </c>
      <c r="B1175">
        <v>16</v>
      </c>
      <c r="C1175">
        <v>12</v>
      </c>
      <c r="D1175" s="19" t="s">
        <v>102</v>
      </c>
      <c r="E1175" s="21" t="s">
        <v>34</v>
      </c>
      <c r="F1175" s="21">
        <v>86</v>
      </c>
      <c r="G1175" s="21">
        <v>86</v>
      </c>
      <c r="H1175" s="21">
        <v>70</v>
      </c>
      <c r="I1175" s="5">
        <v>-1</v>
      </c>
      <c r="J1175" s="5"/>
      <c r="K1175" s="44"/>
      <c r="L1175" s="20">
        <v>86</v>
      </c>
      <c r="M1175" s="21">
        <v>86</v>
      </c>
      <c r="N1175" s="21">
        <v>68.900000000000006</v>
      </c>
      <c r="O1175" s="21">
        <v>120</v>
      </c>
      <c r="P1175" s="4">
        <f t="shared" si="31"/>
        <v>16.100000000000001</v>
      </c>
      <c r="Q1175" s="21"/>
      <c r="R1175" s="21"/>
      <c r="S1175" s="4"/>
      <c r="T1175" t="s">
        <v>302</v>
      </c>
      <c r="U1175" t="s">
        <v>249</v>
      </c>
      <c r="V1175" t="s">
        <v>190</v>
      </c>
    </row>
    <row r="1176" spans="1:22">
      <c r="A1176">
        <v>18</v>
      </c>
      <c r="B1176">
        <v>17</v>
      </c>
      <c r="C1176">
        <v>13</v>
      </c>
      <c r="D1176" s="19" t="s">
        <v>106</v>
      </c>
      <c r="E1176" s="21" t="s">
        <v>42</v>
      </c>
      <c r="F1176" s="21">
        <v>85</v>
      </c>
      <c r="G1176" s="21">
        <v>85</v>
      </c>
      <c r="H1176" s="21">
        <v>68</v>
      </c>
      <c r="I1176" s="5">
        <v>7.15</v>
      </c>
      <c r="J1176" s="5"/>
      <c r="L1176" s="20">
        <v>85</v>
      </c>
      <c r="M1176" s="21">
        <v>85</v>
      </c>
      <c r="N1176" s="21">
        <v>70</v>
      </c>
      <c r="O1176" s="21">
        <v>123</v>
      </c>
      <c r="P1176" s="4">
        <f t="shared" si="31"/>
        <v>13.8</v>
      </c>
      <c r="Q1176" s="21"/>
      <c r="R1176" s="21"/>
      <c r="S1176" s="4"/>
      <c r="T1176" t="s">
        <v>211</v>
      </c>
      <c r="U1176" t="s">
        <v>368</v>
      </c>
    </row>
    <row r="1177" spans="1:22">
      <c r="A1177">
        <v>19</v>
      </c>
      <c r="B1177">
        <v>18</v>
      </c>
      <c r="C1177">
        <v>14</v>
      </c>
      <c r="D1177" s="19" t="s">
        <v>355</v>
      </c>
      <c r="E1177" s="21" t="s">
        <v>26</v>
      </c>
      <c r="F1177" s="21">
        <v>93</v>
      </c>
      <c r="G1177" s="21">
        <v>92</v>
      </c>
      <c r="H1177" s="21">
        <v>76</v>
      </c>
      <c r="I1177" s="5">
        <v>-19.5</v>
      </c>
      <c r="J1177" s="5"/>
      <c r="L1177" s="20">
        <v>93</v>
      </c>
      <c r="M1177" s="21">
        <v>92</v>
      </c>
      <c r="N1177" s="21">
        <v>69.2</v>
      </c>
      <c r="O1177" s="21">
        <v>129</v>
      </c>
      <c r="P1177" s="4">
        <f t="shared" si="31"/>
        <v>20</v>
      </c>
      <c r="Q1177" s="21"/>
      <c r="R1177" s="21"/>
      <c r="S1177" s="4"/>
      <c r="T1177" t="s">
        <v>254</v>
      </c>
      <c r="U1177" t="s">
        <v>255</v>
      </c>
      <c r="V1177" t="s">
        <v>212</v>
      </c>
    </row>
    <row r="1178" spans="1:22">
      <c r="A1178">
        <v>20</v>
      </c>
      <c r="B1178">
        <v>19</v>
      </c>
      <c r="C1178">
        <v>15</v>
      </c>
      <c r="D1178" s="19" t="s">
        <v>111</v>
      </c>
      <c r="E1178" s="21" t="s">
        <v>34</v>
      </c>
      <c r="F1178" s="21">
        <v>84</v>
      </c>
      <c r="G1178" s="21">
        <v>84</v>
      </c>
      <c r="H1178" s="21">
        <v>68</v>
      </c>
      <c r="I1178" s="5">
        <v>3.1</v>
      </c>
      <c r="J1178" s="5"/>
      <c r="L1178" s="20">
        <v>84</v>
      </c>
      <c r="M1178" s="21">
        <v>84</v>
      </c>
      <c r="N1178" s="21">
        <v>68.900000000000006</v>
      </c>
      <c r="O1178" s="21">
        <v>120</v>
      </c>
      <c r="P1178" s="4">
        <f t="shared" si="31"/>
        <v>14.2</v>
      </c>
      <c r="Q1178" s="21"/>
      <c r="R1178" s="21"/>
      <c r="S1178" s="4"/>
      <c r="T1178" t="s">
        <v>152</v>
      </c>
    </row>
    <row r="1179" spans="1:22">
      <c r="A1179">
        <v>21</v>
      </c>
      <c r="B1179">
        <v>20</v>
      </c>
      <c r="C1179">
        <v>16</v>
      </c>
      <c r="D1179" s="19" t="s">
        <v>118</v>
      </c>
      <c r="E1179" s="21" t="s">
        <v>36</v>
      </c>
      <c r="F1179" s="21">
        <v>96</v>
      </c>
      <c r="G1179" s="21">
        <v>88</v>
      </c>
      <c r="H1179" s="21">
        <v>80</v>
      </c>
      <c r="I1179" s="5">
        <v>-18.25</v>
      </c>
      <c r="J1179" s="5"/>
      <c r="K1179" s="12" t="s">
        <v>609</v>
      </c>
      <c r="L1179" s="20">
        <v>96</v>
      </c>
      <c r="M1179" s="21">
        <v>88</v>
      </c>
      <c r="N1179" s="21">
        <v>69</v>
      </c>
      <c r="O1179" s="21">
        <v>123</v>
      </c>
      <c r="P1179" s="4">
        <f t="shared" si="31"/>
        <v>17.5</v>
      </c>
      <c r="Q1179" s="21"/>
      <c r="R1179" s="21"/>
      <c r="S1179" s="4"/>
      <c r="T1179" t="s">
        <v>155</v>
      </c>
      <c r="U1179" t="s">
        <v>304</v>
      </c>
      <c r="V1179" t="s">
        <v>134</v>
      </c>
    </row>
    <row r="1180" spans="1:22">
      <c r="A1180">
        <v>22</v>
      </c>
      <c r="B1180">
        <v>21</v>
      </c>
      <c r="C1180">
        <v>17</v>
      </c>
      <c r="D1180" s="19" t="s">
        <v>122</v>
      </c>
      <c r="E1180" s="21" t="s">
        <v>42</v>
      </c>
      <c r="F1180" s="21">
        <v>85</v>
      </c>
      <c r="G1180" s="21">
        <v>84</v>
      </c>
      <c r="H1180" s="21">
        <v>69</v>
      </c>
      <c r="I1180" s="5">
        <v>-10.199999999999999</v>
      </c>
      <c r="J1180" s="5"/>
      <c r="L1180" s="20">
        <v>85</v>
      </c>
      <c r="M1180" s="21">
        <v>84</v>
      </c>
      <c r="N1180" s="21">
        <v>70</v>
      </c>
      <c r="O1180" s="21">
        <v>123</v>
      </c>
      <c r="P1180" s="4">
        <f t="shared" si="31"/>
        <v>12.9</v>
      </c>
      <c r="Q1180" s="21"/>
      <c r="R1180" s="21"/>
      <c r="S1180" s="4"/>
      <c r="T1180" t="s">
        <v>262</v>
      </c>
      <c r="U1180" t="s">
        <v>81</v>
      </c>
      <c r="V1180" s="21" t="s">
        <v>197</v>
      </c>
    </row>
    <row r="1181" spans="1:22">
      <c r="A1181">
        <v>23</v>
      </c>
      <c r="B1181">
        <v>22</v>
      </c>
      <c r="C1181">
        <v>18</v>
      </c>
      <c r="D1181" s="19" t="s">
        <v>251</v>
      </c>
      <c r="E1181" s="21" t="s">
        <v>252</v>
      </c>
      <c r="F1181" s="21">
        <v>85</v>
      </c>
      <c r="G1181" s="21">
        <v>84</v>
      </c>
      <c r="H1181" s="21">
        <v>68</v>
      </c>
      <c r="I1181" s="5">
        <v>0.5</v>
      </c>
      <c r="J1181" s="5"/>
      <c r="K1181" s="26"/>
      <c r="L1181" s="20">
        <v>85</v>
      </c>
      <c r="M1181" s="21">
        <v>84</v>
      </c>
      <c r="N1181" s="21">
        <v>69</v>
      </c>
      <c r="O1181" s="21">
        <v>125</v>
      </c>
      <c r="P1181" s="4">
        <f t="shared" si="31"/>
        <v>13.6</v>
      </c>
      <c r="Q1181" s="21"/>
      <c r="R1181" s="21"/>
      <c r="S1181" s="4"/>
      <c r="T1181" t="s">
        <v>100</v>
      </c>
      <c r="U1181" t="s">
        <v>146</v>
      </c>
      <c r="V1181" t="s">
        <v>389</v>
      </c>
    </row>
    <row r="1182" spans="1:22">
      <c r="A1182">
        <v>24</v>
      </c>
      <c r="B1182">
        <v>23</v>
      </c>
      <c r="C1182">
        <v>19</v>
      </c>
      <c r="D1182" s="19" t="s">
        <v>128</v>
      </c>
      <c r="E1182" s="21" t="s">
        <v>26</v>
      </c>
      <c r="F1182" s="21">
        <v>87</v>
      </c>
      <c r="G1182" s="21">
        <v>87</v>
      </c>
      <c r="H1182" s="21">
        <v>71</v>
      </c>
      <c r="I1182" s="5">
        <v>-6</v>
      </c>
      <c r="J1182" s="5"/>
      <c r="L1182" s="20">
        <v>87</v>
      </c>
      <c r="M1182" s="21">
        <v>87</v>
      </c>
      <c r="N1182" s="21">
        <v>69.2</v>
      </c>
      <c r="O1182" s="21">
        <v>129</v>
      </c>
      <c r="P1182" s="4">
        <f t="shared" si="31"/>
        <v>15.6</v>
      </c>
      <c r="Q1182" s="21"/>
      <c r="R1182" s="21"/>
      <c r="S1182" s="4"/>
      <c r="T1182" t="s">
        <v>349</v>
      </c>
      <c r="U1182" t="s">
        <v>198</v>
      </c>
      <c r="V1182" t="s">
        <v>121</v>
      </c>
    </row>
    <row r="1183" spans="1:22">
      <c r="A1183">
        <v>25</v>
      </c>
      <c r="B1183">
        <v>24</v>
      </c>
      <c r="C1183">
        <v>20</v>
      </c>
      <c r="D1183" s="19" t="s">
        <v>377</v>
      </c>
      <c r="E1183" s="21" t="s">
        <v>34</v>
      </c>
      <c r="F1183" s="21">
        <v>89</v>
      </c>
      <c r="G1183" s="21">
        <v>89</v>
      </c>
      <c r="H1183" s="21">
        <v>74</v>
      </c>
      <c r="I1183" s="5">
        <v>-19.5</v>
      </c>
      <c r="J1183" s="5"/>
      <c r="K1183" s="26"/>
      <c r="L1183" s="20">
        <v>89</v>
      </c>
      <c r="M1183" s="21">
        <v>89</v>
      </c>
      <c r="N1183" s="21">
        <v>68.900000000000006</v>
      </c>
      <c r="O1183" s="21">
        <v>120</v>
      </c>
      <c r="P1183" s="4">
        <f t="shared" si="31"/>
        <v>18.899999999999999</v>
      </c>
      <c r="Q1183" s="21"/>
      <c r="R1183" s="21"/>
      <c r="S1183" s="4"/>
      <c r="T1183" t="s">
        <v>97</v>
      </c>
      <c r="U1183" t="s">
        <v>330</v>
      </c>
      <c r="V1183" t="s">
        <v>266</v>
      </c>
    </row>
    <row r="1184" spans="1:22">
      <c r="A1184">
        <v>26</v>
      </c>
      <c r="B1184">
        <v>25</v>
      </c>
      <c r="C1184">
        <v>21</v>
      </c>
      <c r="D1184" s="19" t="s">
        <v>131</v>
      </c>
      <c r="E1184" s="21" t="s">
        <v>42</v>
      </c>
      <c r="F1184" s="21">
        <v>83</v>
      </c>
      <c r="G1184" s="21">
        <v>83</v>
      </c>
      <c r="H1184" s="21">
        <v>68</v>
      </c>
      <c r="I1184" s="5">
        <v>1.4</v>
      </c>
      <c r="J1184" s="5"/>
      <c r="L1184" s="20">
        <v>83</v>
      </c>
      <c r="M1184" s="21">
        <v>83</v>
      </c>
      <c r="N1184" s="21">
        <v>70</v>
      </c>
      <c r="O1184" s="21">
        <v>123</v>
      </c>
      <c r="P1184" s="4">
        <f t="shared" si="31"/>
        <v>11.9</v>
      </c>
      <c r="Q1184" s="21"/>
      <c r="R1184" s="21"/>
      <c r="S1184" s="4"/>
      <c r="T1184" t="s">
        <v>354</v>
      </c>
      <c r="U1184" t="s">
        <v>92</v>
      </c>
      <c r="V1184" t="s">
        <v>418</v>
      </c>
    </row>
    <row r="1185" spans="1:22">
      <c r="A1185">
        <v>27</v>
      </c>
      <c r="B1185">
        <v>26</v>
      </c>
      <c r="C1185">
        <v>22</v>
      </c>
      <c r="D1185" s="19" t="s">
        <v>496</v>
      </c>
      <c r="E1185" s="21" t="s">
        <v>26</v>
      </c>
      <c r="F1185" s="21">
        <v>86</v>
      </c>
      <c r="G1185" s="21">
        <v>85</v>
      </c>
      <c r="H1185" s="21">
        <v>70</v>
      </c>
      <c r="I1185" s="5">
        <v>-14.5</v>
      </c>
      <c r="J1185" s="5"/>
      <c r="L1185" s="20">
        <v>86</v>
      </c>
      <c r="M1185" s="21">
        <v>85</v>
      </c>
      <c r="N1185" s="21">
        <v>69.2</v>
      </c>
      <c r="O1185" s="21">
        <v>129</v>
      </c>
      <c r="P1185" s="4">
        <f t="shared" si="31"/>
        <v>13.8</v>
      </c>
      <c r="Q1185" s="21"/>
      <c r="R1185" s="21"/>
      <c r="S1185" s="4"/>
      <c r="T1185" t="s">
        <v>471</v>
      </c>
      <c r="U1185" t="s">
        <v>610</v>
      </c>
      <c r="V1185" s="21" t="s">
        <v>204</v>
      </c>
    </row>
    <row r="1186" spans="1:22">
      <c r="A1186">
        <v>28</v>
      </c>
      <c r="B1186">
        <v>27</v>
      </c>
      <c r="C1186">
        <v>23</v>
      </c>
      <c r="D1186" s="19" t="s">
        <v>136</v>
      </c>
      <c r="E1186" s="21" t="s">
        <v>34</v>
      </c>
      <c r="F1186" s="21">
        <v>89</v>
      </c>
      <c r="G1186" s="21">
        <v>89</v>
      </c>
      <c r="H1186" s="21">
        <v>75</v>
      </c>
      <c r="I1186" s="5">
        <v>-14</v>
      </c>
      <c r="J1186" s="5"/>
      <c r="L1186" s="20">
        <v>89</v>
      </c>
      <c r="M1186" s="21">
        <v>89</v>
      </c>
      <c r="N1186" s="21">
        <v>68.900000000000006</v>
      </c>
      <c r="O1186" s="21">
        <v>120</v>
      </c>
      <c r="P1186" s="4">
        <f t="shared" si="31"/>
        <v>18.899999999999999</v>
      </c>
      <c r="Q1186" s="21"/>
      <c r="R1186" s="21"/>
      <c r="S1186" s="4"/>
      <c r="T1186" t="s">
        <v>611</v>
      </c>
      <c r="U1186" t="s">
        <v>350</v>
      </c>
      <c r="V1186" t="s">
        <v>104</v>
      </c>
    </row>
    <row r="1187" spans="1:22">
      <c r="A1187">
        <v>29</v>
      </c>
      <c r="B1187">
        <v>28</v>
      </c>
      <c r="C1187">
        <v>24</v>
      </c>
      <c r="D1187" s="19" t="s">
        <v>143</v>
      </c>
      <c r="E1187" s="21" t="s">
        <v>47</v>
      </c>
      <c r="F1187" s="21">
        <v>91</v>
      </c>
      <c r="G1187" s="21">
        <v>90</v>
      </c>
      <c r="H1187" s="21">
        <v>75</v>
      </c>
      <c r="I1187" s="5">
        <v>22.95</v>
      </c>
      <c r="J1187" s="5"/>
      <c r="L1187" s="22">
        <v>91</v>
      </c>
      <c r="M1187" s="21">
        <v>90</v>
      </c>
      <c r="N1187" s="21">
        <v>69.7</v>
      </c>
      <c r="O1187" s="21">
        <v>133</v>
      </c>
      <c r="P1187" s="4">
        <f t="shared" si="31"/>
        <v>17.2</v>
      </c>
      <c r="Q1187" s="21"/>
      <c r="R1187" s="21"/>
      <c r="S1187" s="4"/>
      <c r="T1187" t="s">
        <v>495</v>
      </c>
      <c r="U1187" t="s">
        <v>80</v>
      </c>
    </row>
    <row r="1188" spans="1:22">
      <c r="A1188">
        <v>30</v>
      </c>
      <c r="B1188">
        <v>29</v>
      </c>
      <c r="C1188">
        <v>25</v>
      </c>
      <c r="D1188" s="19" t="s">
        <v>260</v>
      </c>
      <c r="E1188" s="21" t="s">
        <v>26</v>
      </c>
      <c r="F1188" s="21">
        <v>93</v>
      </c>
      <c r="G1188" s="21">
        <v>92</v>
      </c>
      <c r="H1188" s="21">
        <v>78</v>
      </c>
      <c r="I1188" s="5">
        <v>-21</v>
      </c>
      <c r="J1188" s="5"/>
      <c r="K1188" s="26"/>
      <c r="L1188" s="22">
        <v>93</v>
      </c>
      <c r="M1188" s="21">
        <v>92</v>
      </c>
      <c r="N1188" s="21">
        <v>69.2</v>
      </c>
      <c r="O1188" s="21">
        <v>129</v>
      </c>
      <c r="P1188" s="4">
        <f t="shared" si="31"/>
        <v>20</v>
      </c>
      <c r="Q1188" s="21"/>
      <c r="R1188" s="21"/>
      <c r="S1188" s="4"/>
      <c r="T1188" t="s">
        <v>159</v>
      </c>
      <c r="U1188" t="s">
        <v>394</v>
      </c>
      <c r="V1188" t="s">
        <v>101</v>
      </c>
    </row>
    <row r="1189" spans="1:22">
      <c r="A1189">
        <v>31</v>
      </c>
      <c r="B1189">
        <v>30</v>
      </c>
      <c r="C1189">
        <v>26</v>
      </c>
      <c r="D1189" s="19" t="s">
        <v>263</v>
      </c>
      <c r="E1189" s="21" t="s">
        <v>54</v>
      </c>
      <c r="F1189" s="21">
        <v>101</v>
      </c>
      <c r="G1189" s="21">
        <v>96</v>
      </c>
      <c r="H1189" s="21">
        <v>86</v>
      </c>
      <c r="I1189" s="5">
        <v>-13</v>
      </c>
      <c r="J1189" s="5"/>
      <c r="L1189" s="22">
        <v>101</v>
      </c>
      <c r="M1189" s="21">
        <v>96</v>
      </c>
      <c r="N1189" s="21">
        <v>68.8</v>
      </c>
      <c r="O1189" s="21">
        <v>122</v>
      </c>
      <c r="P1189" s="4">
        <f t="shared" si="31"/>
        <v>25.2</v>
      </c>
      <c r="R1189" s="21"/>
      <c r="S1189" s="4"/>
      <c r="T1189" t="s">
        <v>196</v>
      </c>
      <c r="U1189" t="s">
        <v>93</v>
      </c>
    </row>
    <row r="1190" spans="1:22">
      <c r="A1190">
        <v>32</v>
      </c>
      <c r="B1190">
        <v>31</v>
      </c>
      <c r="C1190">
        <v>27</v>
      </c>
      <c r="D1190" s="28" t="s">
        <v>157</v>
      </c>
      <c r="E1190" s="21" t="s">
        <v>50</v>
      </c>
      <c r="F1190" s="21">
        <v>86</v>
      </c>
      <c r="G1190" s="21">
        <v>85</v>
      </c>
      <c r="H1190" s="21">
        <v>72</v>
      </c>
      <c r="I1190" s="5">
        <v>97.9</v>
      </c>
      <c r="J1190" s="5"/>
      <c r="K1190" s="26" t="s">
        <v>57</v>
      </c>
      <c r="L1190" s="22">
        <v>86</v>
      </c>
      <c r="M1190" s="21">
        <v>85</v>
      </c>
      <c r="N1190" s="21">
        <v>68</v>
      </c>
      <c r="O1190" s="21">
        <v>118</v>
      </c>
      <c r="P1190" s="4">
        <f t="shared" si="31"/>
        <v>16.3</v>
      </c>
      <c r="R1190" s="21"/>
      <c r="S1190" s="4"/>
      <c r="T1190" s="21" t="s">
        <v>407</v>
      </c>
      <c r="U1190" s="21" t="s">
        <v>218</v>
      </c>
      <c r="V1190" s="21" t="s">
        <v>201</v>
      </c>
    </row>
    <row r="1191" spans="1:22">
      <c r="A1191">
        <v>33</v>
      </c>
      <c r="B1191">
        <v>32</v>
      </c>
      <c r="C1191">
        <v>28</v>
      </c>
      <c r="D1191" s="19" t="s">
        <v>164</v>
      </c>
      <c r="E1191" s="21" t="s">
        <v>52</v>
      </c>
      <c r="F1191" s="21">
        <v>98</v>
      </c>
      <c r="G1191" s="21">
        <v>96</v>
      </c>
      <c r="H1191" s="21">
        <v>82</v>
      </c>
      <c r="I1191" s="5">
        <v>-19.5</v>
      </c>
      <c r="J1191" s="5"/>
      <c r="K1191" s="44"/>
      <c r="L1191" s="22">
        <v>98</v>
      </c>
      <c r="M1191" s="21">
        <v>96</v>
      </c>
      <c r="N1191" s="21">
        <v>70.8</v>
      </c>
      <c r="O1191" s="21">
        <v>130</v>
      </c>
      <c r="P1191" s="4">
        <f t="shared" si="31"/>
        <v>21.9</v>
      </c>
      <c r="R1191" s="21"/>
      <c r="S1191" s="4"/>
      <c r="T1191" s="21" t="s">
        <v>479</v>
      </c>
      <c r="U1191" s="21" t="s">
        <v>451</v>
      </c>
    </row>
    <row r="1192" spans="1:22">
      <c r="A1192">
        <v>34</v>
      </c>
      <c r="B1192">
        <v>33</v>
      </c>
      <c r="C1192">
        <v>29</v>
      </c>
      <c r="D1192" s="19" t="s">
        <v>168</v>
      </c>
      <c r="E1192" s="21" t="s">
        <v>50</v>
      </c>
      <c r="F1192" s="21">
        <v>89</v>
      </c>
      <c r="G1192" s="21">
        <v>89</v>
      </c>
      <c r="H1192" s="21">
        <v>75</v>
      </c>
      <c r="I1192" s="5">
        <v>14.7</v>
      </c>
      <c r="J1192" s="5"/>
      <c r="L1192" s="21">
        <v>89</v>
      </c>
      <c r="M1192" s="21">
        <v>89</v>
      </c>
      <c r="N1192" s="21">
        <v>68</v>
      </c>
      <c r="O1192" s="21">
        <v>118</v>
      </c>
      <c r="P1192" s="4">
        <f t="shared" si="31"/>
        <v>20.100000000000001</v>
      </c>
      <c r="R1192" s="21"/>
      <c r="S1192" s="4"/>
      <c r="T1192" s="21" t="s">
        <v>550</v>
      </c>
      <c r="U1192" s="21" t="s">
        <v>412</v>
      </c>
      <c r="V1192" t="s">
        <v>105</v>
      </c>
    </row>
    <row r="1193" spans="1:22">
      <c r="A1193">
        <v>35</v>
      </c>
      <c r="B1193">
        <v>34</v>
      </c>
      <c r="C1193">
        <v>30</v>
      </c>
      <c r="D1193" s="19" t="s">
        <v>170</v>
      </c>
      <c r="E1193" s="21" t="s">
        <v>52</v>
      </c>
      <c r="F1193" s="21">
        <v>102</v>
      </c>
      <c r="G1193" s="21">
        <v>98</v>
      </c>
      <c r="H1193" s="21">
        <v>86</v>
      </c>
      <c r="I1193" s="5">
        <v>-21.35</v>
      </c>
      <c r="J1193" s="5"/>
      <c r="K1193" s="44"/>
      <c r="L1193" s="21">
        <v>102</v>
      </c>
      <c r="M1193" s="21">
        <v>98</v>
      </c>
      <c r="N1193" s="21">
        <v>70.8</v>
      </c>
      <c r="O1193" s="21">
        <v>130</v>
      </c>
      <c r="P1193" s="4">
        <f t="shared" si="31"/>
        <v>23.6</v>
      </c>
      <c r="R1193" s="21"/>
      <c r="S1193" s="4"/>
      <c r="T1193" s="21" t="s">
        <v>180</v>
      </c>
      <c r="U1193" s="21" t="s">
        <v>108</v>
      </c>
      <c r="V1193" s="21" t="s">
        <v>93</v>
      </c>
    </row>
    <row r="1194" spans="1:22">
      <c r="A1194">
        <v>36</v>
      </c>
      <c r="B1194">
        <v>35</v>
      </c>
      <c r="C1194">
        <v>31</v>
      </c>
      <c r="D1194" s="19" t="s">
        <v>175</v>
      </c>
      <c r="E1194" s="21" t="s">
        <v>26</v>
      </c>
      <c r="F1194" s="21">
        <v>93</v>
      </c>
      <c r="G1194" s="21">
        <v>93</v>
      </c>
      <c r="H1194" s="21">
        <v>77</v>
      </c>
      <c r="I1194" s="5">
        <v>-24</v>
      </c>
      <c r="J1194" s="5"/>
      <c r="K1194" s="26"/>
      <c r="L1194" s="21">
        <v>93</v>
      </c>
      <c r="M1194" s="21">
        <v>93</v>
      </c>
      <c r="N1194" s="21">
        <v>69.2</v>
      </c>
      <c r="O1194" s="21">
        <v>129</v>
      </c>
      <c r="P1194" s="4">
        <f t="shared" si="31"/>
        <v>20.8</v>
      </c>
      <c r="R1194" s="21"/>
      <c r="S1194" s="4"/>
      <c r="T1194" s="21" t="s">
        <v>387</v>
      </c>
      <c r="U1194" s="21" t="s">
        <v>138</v>
      </c>
      <c r="V1194" s="21"/>
    </row>
    <row r="1195" spans="1:22">
      <c r="A1195">
        <v>37</v>
      </c>
      <c r="B1195">
        <v>36</v>
      </c>
      <c r="C1195">
        <v>32</v>
      </c>
      <c r="D1195" s="19" t="s">
        <v>182</v>
      </c>
      <c r="E1195" s="21" t="s">
        <v>183</v>
      </c>
      <c r="F1195" s="21">
        <v>87</v>
      </c>
      <c r="G1195" s="21">
        <v>87</v>
      </c>
      <c r="H1195" s="21">
        <v>71</v>
      </c>
      <c r="I1195" s="5">
        <v>105.65</v>
      </c>
      <c r="J1195" s="5"/>
      <c r="K1195" s="26" t="s">
        <v>57</v>
      </c>
      <c r="L1195" s="21">
        <v>87</v>
      </c>
      <c r="M1195" s="21">
        <v>87</v>
      </c>
      <c r="N1195" s="21">
        <v>70.7</v>
      </c>
      <c r="O1195" s="21">
        <v>132</v>
      </c>
      <c r="P1195" s="4">
        <f t="shared" ref="P1195" si="32">ROUND(((M1195-N1195)*113/O1195),1)</f>
        <v>14</v>
      </c>
      <c r="R1195" s="21"/>
      <c r="S1195" s="4"/>
      <c r="T1195" s="21" t="s">
        <v>209</v>
      </c>
      <c r="U1195" s="21" t="s">
        <v>213</v>
      </c>
      <c r="V1195" s="21" t="s">
        <v>334</v>
      </c>
    </row>
    <row r="1196" spans="1:22">
      <c r="A1196">
        <v>38</v>
      </c>
      <c r="B1196">
        <v>37</v>
      </c>
      <c r="D1196" s="19" t="s">
        <v>612</v>
      </c>
      <c r="E1196" s="21" t="s">
        <v>26</v>
      </c>
      <c r="F1196" s="21">
        <v>91</v>
      </c>
      <c r="G1196" s="21">
        <v>91</v>
      </c>
      <c r="H1196" s="21"/>
      <c r="I1196" s="5">
        <v>4.3</v>
      </c>
      <c r="J1196" s="5"/>
      <c r="K1196" s="12" t="s">
        <v>65</v>
      </c>
      <c r="L1196" s="21"/>
      <c r="M1196" s="21"/>
      <c r="N1196" s="21"/>
      <c r="O1196" s="21"/>
      <c r="P1196" s="4"/>
      <c r="R1196" s="21"/>
      <c r="S1196" s="4"/>
      <c r="T1196" s="21" t="s">
        <v>613</v>
      </c>
      <c r="U1196" s="21" t="s">
        <v>142</v>
      </c>
      <c r="V1196" s="21" t="s">
        <v>573</v>
      </c>
    </row>
    <row r="1197" spans="1:22">
      <c r="A1197">
        <v>39</v>
      </c>
      <c r="B1197">
        <v>38</v>
      </c>
      <c r="D1197" s="19" t="s">
        <v>187</v>
      </c>
      <c r="E1197" s="21" t="s">
        <v>42</v>
      </c>
      <c r="F1197" s="21">
        <v>83</v>
      </c>
      <c r="G1197" s="21">
        <v>83</v>
      </c>
      <c r="H1197" s="21"/>
      <c r="I1197" s="5">
        <v>14.25</v>
      </c>
      <c r="J1197" s="5"/>
      <c r="L1197" s="21"/>
      <c r="M1197" s="21"/>
      <c r="N1197" s="21"/>
      <c r="O1197" s="21"/>
      <c r="P1197" s="4"/>
      <c r="T1197" s="21" t="s">
        <v>346</v>
      </c>
      <c r="U1197" s="21" t="s">
        <v>63</v>
      </c>
    </row>
    <row r="1198" spans="1:22">
      <c r="A1198">
        <v>40</v>
      </c>
      <c r="B1198">
        <v>39</v>
      </c>
      <c r="D1198" s="19" t="s">
        <v>191</v>
      </c>
      <c r="E1198" s="21" t="s">
        <v>26</v>
      </c>
      <c r="F1198" s="21">
        <v>85</v>
      </c>
      <c r="G1198" s="21">
        <v>85</v>
      </c>
      <c r="H1198" s="21"/>
      <c r="I1198" s="5">
        <v>22.3</v>
      </c>
      <c r="J1198" s="5"/>
      <c r="L1198" s="21"/>
      <c r="M1198" s="21"/>
      <c r="P1198" s="4"/>
      <c r="T1198" s="21" t="s">
        <v>364</v>
      </c>
    </row>
    <row r="1199" spans="1:22">
      <c r="A1199">
        <v>41</v>
      </c>
      <c r="B1199">
        <v>40</v>
      </c>
      <c r="D1199" s="19" t="s">
        <v>195</v>
      </c>
      <c r="E1199" s="21" t="s">
        <v>42</v>
      </c>
      <c r="F1199" s="21">
        <v>94</v>
      </c>
      <c r="G1199" s="21">
        <v>94</v>
      </c>
      <c r="H1199" s="21"/>
      <c r="I1199" s="5">
        <v>-22</v>
      </c>
      <c r="J1199" s="5"/>
      <c r="L1199" s="21"/>
      <c r="M1199" s="21"/>
      <c r="N1199" s="21"/>
      <c r="O1199" s="21"/>
      <c r="P1199" s="4"/>
      <c r="T1199" s="21" t="s">
        <v>361</v>
      </c>
      <c r="U1199" t="s">
        <v>442</v>
      </c>
    </row>
    <row r="1200" spans="1:22">
      <c r="A1200">
        <v>42</v>
      </c>
      <c r="B1200">
        <v>41</v>
      </c>
      <c r="D1200" s="19" t="s">
        <v>199</v>
      </c>
      <c r="E1200" s="21" t="s">
        <v>42</v>
      </c>
      <c r="F1200" s="21">
        <v>88</v>
      </c>
      <c r="G1200" s="21">
        <v>88</v>
      </c>
      <c r="H1200" s="21"/>
      <c r="I1200" s="5">
        <v>6</v>
      </c>
      <c r="J1200" s="5"/>
      <c r="L1200" s="21"/>
      <c r="M1200" s="21"/>
      <c r="N1200" s="21"/>
      <c r="O1200" s="21"/>
      <c r="P1200" s="4"/>
      <c r="T1200" s="21" t="s">
        <v>614</v>
      </c>
      <c r="U1200" t="s">
        <v>419</v>
      </c>
    </row>
    <row r="1201" spans="1:22">
      <c r="A1201">
        <v>43</v>
      </c>
      <c r="D1201" s="19" t="s">
        <v>205</v>
      </c>
      <c r="E1201" s="21" t="s">
        <v>42</v>
      </c>
      <c r="F1201" s="21"/>
      <c r="G1201" s="21"/>
      <c r="H1201" s="21"/>
      <c r="I1201" s="5">
        <v>6</v>
      </c>
      <c r="J1201" s="5"/>
      <c r="K1201" s="12" t="s">
        <v>417</v>
      </c>
      <c r="L1201" s="21"/>
      <c r="M1201" s="21"/>
      <c r="N1201" s="21"/>
      <c r="O1201" s="21"/>
      <c r="P1201" s="4"/>
      <c r="T1201" s="21" t="s">
        <v>357</v>
      </c>
    </row>
    <row r="1202" spans="1:22">
      <c r="A1202">
        <v>44</v>
      </c>
      <c r="B1202">
        <v>42</v>
      </c>
      <c r="D1202" s="19" t="s">
        <v>214</v>
      </c>
      <c r="E1202" s="21" t="s">
        <v>42</v>
      </c>
      <c r="F1202" s="21">
        <v>83</v>
      </c>
      <c r="G1202" s="21">
        <v>83</v>
      </c>
      <c r="H1202" s="21"/>
      <c r="I1202" s="5">
        <v>-1</v>
      </c>
      <c r="J1202" s="5"/>
      <c r="L1202" s="21"/>
      <c r="M1202" s="21"/>
      <c r="N1202" s="21"/>
      <c r="O1202" s="21"/>
      <c r="P1202" s="4"/>
      <c r="T1202" s="21" t="s">
        <v>402</v>
      </c>
      <c r="U1202" t="s">
        <v>167</v>
      </c>
      <c r="V1202" t="s">
        <v>449</v>
      </c>
    </row>
    <row r="1203" spans="1:22">
      <c r="D1203" s="19"/>
      <c r="E1203" s="21"/>
      <c r="F1203" s="21"/>
      <c r="G1203" s="21"/>
      <c r="H1203" s="21"/>
      <c r="I1203" s="5"/>
      <c r="J1203" s="5"/>
      <c r="L1203" s="21"/>
      <c r="M1203" s="21"/>
      <c r="N1203" s="21"/>
      <c r="O1203" s="21"/>
      <c r="P1203" s="4"/>
    </row>
    <row r="1204" spans="1:22">
      <c r="D1204" s="19"/>
      <c r="E1204" s="21"/>
      <c r="F1204" s="21"/>
      <c r="G1204" s="21"/>
      <c r="H1204" s="21"/>
      <c r="I1204" s="5"/>
      <c r="J1204" s="5"/>
      <c r="L1204" s="21"/>
      <c r="M1204" s="21"/>
      <c r="N1204" s="21"/>
      <c r="O1204" s="21"/>
      <c r="P1204" s="4"/>
    </row>
    <row r="1205" spans="1:22">
      <c r="D1205" s="19"/>
      <c r="E1205" s="21"/>
      <c r="F1205" s="21"/>
      <c r="G1205" s="21"/>
      <c r="I1205" s="5"/>
      <c r="J1205" s="5"/>
    </row>
    <row r="1206" spans="1:22">
      <c r="D1206" s="19"/>
      <c r="E1206" s="21"/>
      <c r="F1206" s="21"/>
      <c r="G1206" s="21"/>
      <c r="I1206" s="5"/>
      <c r="J1206" s="5"/>
    </row>
    <row r="1207" spans="1:22">
      <c r="D1207" s="19"/>
      <c r="E1207" s="21"/>
      <c r="F1207" s="21"/>
      <c r="G1207" s="21"/>
      <c r="I1207" s="5"/>
      <c r="J1207" s="5"/>
    </row>
    <row r="1208" spans="1:22">
      <c r="D1208" s="19"/>
      <c r="E1208" s="21"/>
      <c r="F1208" s="21"/>
      <c r="G1208" s="21"/>
      <c r="I1208" s="5"/>
      <c r="J1208" s="5"/>
    </row>
    <row r="1209" spans="1:22">
      <c r="D1209" s="19"/>
      <c r="E1209" s="21"/>
      <c r="F1209" s="21"/>
      <c r="G1209" s="21"/>
      <c r="I1209" s="5"/>
      <c r="J1209" s="5"/>
    </row>
    <row r="1210" spans="1:22">
      <c r="D1210" s="19"/>
      <c r="E1210" s="21"/>
      <c r="F1210" s="21"/>
      <c r="G1210" s="21"/>
      <c r="I1210" s="5"/>
      <c r="J1210" s="5"/>
    </row>
    <row r="1211" spans="1:22">
      <c r="D1211" s="19"/>
      <c r="E1211" s="21"/>
      <c r="F1211" s="21"/>
      <c r="G1211" s="21"/>
      <c r="I1211" s="5"/>
      <c r="J1211" s="5"/>
    </row>
    <row r="1212" spans="1:22">
      <c r="D1212" s="19"/>
      <c r="E1212" s="21"/>
      <c r="F1212" s="21"/>
      <c r="G1212" s="21"/>
      <c r="I1212" s="5"/>
      <c r="J1212" s="5"/>
    </row>
    <row r="1213" spans="1:22">
      <c r="D1213" s="19"/>
      <c r="E1213" s="21"/>
      <c r="F1213" s="21"/>
      <c r="G1213" s="21"/>
      <c r="I1213" s="5"/>
      <c r="J1213" s="5"/>
    </row>
    <row r="1214" spans="1:22">
      <c r="D1214" s="19"/>
      <c r="E1214" s="21"/>
      <c r="F1214" s="21"/>
      <c r="G1214" s="21"/>
      <c r="I1214" s="5"/>
      <c r="J1214" s="5"/>
    </row>
    <row r="1215" spans="1:22">
      <c r="I1215" s="5"/>
      <c r="J1215" s="5"/>
    </row>
    <row r="1216" spans="1:22">
      <c r="I1216" s="5"/>
      <c r="J1216" s="5"/>
    </row>
    <row r="1217" spans="1:19">
      <c r="I1217" s="5"/>
      <c r="J1217" s="5"/>
    </row>
    <row r="1218" spans="1:19">
      <c r="I1218" s="5"/>
      <c r="J1218" s="5"/>
    </row>
    <row r="1219" spans="1:19">
      <c r="I1219" s="5"/>
      <c r="J1219" s="5"/>
    </row>
    <row r="1220" spans="1:19">
      <c r="I1220" s="5"/>
      <c r="J1220" s="5"/>
    </row>
    <row r="1221" spans="1:19">
      <c r="I1221" s="5"/>
      <c r="J1221" s="5"/>
    </row>
    <row r="1222" spans="1:19">
      <c r="I1222" s="5"/>
      <c r="J1222" s="5"/>
    </row>
    <row r="1223" spans="1:19">
      <c r="I1223" s="5"/>
      <c r="J1223" s="5"/>
    </row>
    <row r="1224" spans="1:19">
      <c r="I1224" s="5"/>
      <c r="J1224" s="5"/>
    </row>
    <row r="1225" spans="1:19">
      <c r="I1225" s="5"/>
      <c r="J1225" s="5"/>
    </row>
    <row r="1226" spans="1:19">
      <c r="I1226" s="5"/>
      <c r="J1226" s="5"/>
    </row>
    <row r="1227" spans="1:19">
      <c r="I1227" s="5"/>
      <c r="J1227" s="5"/>
    </row>
    <row r="1228" spans="1:19">
      <c r="I1228" s="5"/>
      <c r="J1228" s="5"/>
    </row>
    <row r="1229" spans="1:19">
      <c r="I1229" s="5"/>
      <c r="J1229" s="5"/>
    </row>
    <row r="1230" spans="1:19">
      <c r="A1230">
        <f>COUNT(A1139:A1229)</f>
        <v>44</v>
      </c>
      <c r="B1230">
        <f>COUNT(B1139:B1229)</f>
        <v>42</v>
      </c>
      <c r="C1230">
        <f>COUNT(C1139:C1229)</f>
        <v>32</v>
      </c>
      <c r="F1230">
        <f>AVERAGE(F1139:F1229)</f>
        <v>89.857142857142861</v>
      </c>
      <c r="G1230">
        <f>AVERAGE(G1139:G1229)</f>
        <v>88.833333333333329</v>
      </c>
      <c r="H1230">
        <f>AVERAGE(H1139:H1229)</f>
        <v>74.65625</v>
      </c>
      <c r="I1230" s="5">
        <f>SUM(I1136:I1229)</f>
        <v>-49.449999999999989</v>
      </c>
      <c r="J1230" s="4">
        <f>SUM(J1136:J1229)</f>
        <v>0</v>
      </c>
      <c r="P1230" s="4">
        <f>SUM(Q1139:Q1148)</f>
        <v>143.29999999999998</v>
      </c>
      <c r="Q1230" s="4">
        <f>(P1230*0.096)-0.05</f>
        <v>13.706799999999998</v>
      </c>
      <c r="S1230">
        <f>SUM(S1136:S1229)</f>
        <v>0</v>
      </c>
    </row>
    <row r="1231" spans="1:19" ht="18">
      <c r="A1231" s="3" t="s">
        <v>615</v>
      </c>
      <c r="C1231" s="11" t="s">
        <v>616</v>
      </c>
      <c r="D1231">
        <v>3484545</v>
      </c>
    </row>
    <row r="1232" spans="1:19">
      <c r="A1232" t="s">
        <v>2</v>
      </c>
      <c r="D1232" s="4">
        <v>358.1</v>
      </c>
      <c r="E1232" t="s">
        <v>3</v>
      </c>
      <c r="F1232" s="4">
        <f>TRUNC(D1232*0.096,1)</f>
        <v>34.299999999999997</v>
      </c>
      <c r="H1232" s="4">
        <f>P1330</f>
        <v>381.59999999999997</v>
      </c>
      <c r="K1232" s="14"/>
    </row>
    <row r="1233" spans="1:19">
      <c r="A1233" t="s">
        <v>4</v>
      </c>
      <c r="D1233" s="4">
        <v>380</v>
      </c>
      <c r="E1233" t="s">
        <v>5</v>
      </c>
      <c r="F1233" s="4">
        <f>TRUNC(D1233*0.096,1)</f>
        <v>36.4</v>
      </c>
    </row>
    <row r="1234" spans="1:19">
      <c r="A1234" s="1" t="s">
        <v>6</v>
      </c>
      <c r="B1234" s="1" t="s">
        <v>7</v>
      </c>
      <c r="C1234" s="1" t="s">
        <v>8</v>
      </c>
      <c r="D1234" s="1" t="s">
        <v>9</v>
      </c>
      <c r="E1234" s="1" t="s">
        <v>10</v>
      </c>
      <c r="F1234" s="1" t="s">
        <v>11</v>
      </c>
      <c r="G1234" s="1" t="s">
        <v>12</v>
      </c>
      <c r="H1234" s="1" t="s">
        <v>8</v>
      </c>
      <c r="I1234" s="1" t="s">
        <v>13</v>
      </c>
      <c r="J1234" s="1" t="s">
        <v>14</v>
      </c>
      <c r="K1234" s="13" t="s">
        <v>15</v>
      </c>
      <c r="L1234" s="13" t="s">
        <v>11</v>
      </c>
      <c r="M1234" s="1" t="s">
        <v>12</v>
      </c>
      <c r="N1234" s="1" t="s">
        <v>16</v>
      </c>
      <c r="O1234" s="1" t="s">
        <v>17</v>
      </c>
      <c r="P1234" s="1" t="s">
        <v>18</v>
      </c>
      <c r="Q1234" s="1" t="s">
        <v>19</v>
      </c>
      <c r="R1234" s="1" t="s">
        <v>20</v>
      </c>
      <c r="S1234" s="1" t="s">
        <v>21</v>
      </c>
    </row>
    <row r="1236" spans="1:19">
      <c r="D1236" s="2"/>
      <c r="E1236" t="s">
        <v>22</v>
      </c>
      <c r="I1236" s="5">
        <v>-12</v>
      </c>
      <c r="J1236" s="5"/>
      <c r="K1236" s="13"/>
      <c r="L1236" s="4"/>
    </row>
    <row r="1237" spans="1:19">
      <c r="E1237" t="s">
        <v>23</v>
      </c>
      <c r="I1237" s="5">
        <v>-12</v>
      </c>
      <c r="J1237" s="5"/>
      <c r="L1237" s="1"/>
    </row>
    <row r="1238" spans="1:19">
      <c r="D1238" s="2"/>
      <c r="E1238" t="s">
        <v>24</v>
      </c>
      <c r="I1238" s="5">
        <v>-15</v>
      </c>
      <c r="J1238" s="5"/>
    </row>
    <row r="1239" spans="1:19">
      <c r="D1239" s="19" t="s">
        <v>617</v>
      </c>
      <c r="E1239" s="21" t="s">
        <v>26</v>
      </c>
      <c r="F1239" s="21"/>
      <c r="G1239" s="21"/>
      <c r="H1239" s="21"/>
      <c r="I1239" s="5"/>
      <c r="J1239" s="5"/>
      <c r="K1239" s="26"/>
      <c r="L1239" s="21">
        <v>113</v>
      </c>
      <c r="M1239" s="21">
        <v>111</v>
      </c>
      <c r="N1239" s="21">
        <v>69</v>
      </c>
      <c r="O1239" s="21">
        <v>126</v>
      </c>
      <c r="P1239" s="4">
        <f t="shared" ref="P1239:P1269" si="33">ROUND(((M1239-N1239)*113/O1239),1)</f>
        <v>37.700000000000003</v>
      </c>
      <c r="Q1239" s="4">
        <v>21.8</v>
      </c>
    </row>
    <row r="1240" spans="1:19">
      <c r="D1240" s="19" t="s">
        <v>618</v>
      </c>
      <c r="E1240" s="21" t="s">
        <v>26</v>
      </c>
      <c r="F1240" s="21"/>
      <c r="G1240" s="21"/>
      <c r="H1240" s="21"/>
      <c r="I1240" s="5"/>
      <c r="J1240" s="5"/>
      <c r="L1240" s="21">
        <v>109</v>
      </c>
      <c r="M1240" s="21">
        <v>109</v>
      </c>
      <c r="N1240" s="21">
        <v>69</v>
      </c>
      <c r="O1240" s="21">
        <v>126</v>
      </c>
      <c r="P1240" s="4">
        <f t="shared" si="33"/>
        <v>35.9</v>
      </c>
      <c r="Q1240" s="4">
        <v>32.200000000000003</v>
      </c>
    </row>
    <row r="1241" spans="1:19">
      <c r="D1241" s="19" t="s">
        <v>511</v>
      </c>
      <c r="E1241" s="21" t="s">
        <v>34</v>
      </c>
      <c r="F1241" s="21"/>
      <c r="G1241" s="21"/>
      <c r="H1241" s="21"/>
      <c r="I1241" s="5"/>
      <c r="J1241" s="5"/>
      <c r="K1241" s="26"/>
      <c r="L1241" s="21">
        <v>125</v>
      </c>
      <c r="M1241" s="21">
        <v>124</v>
      </c>
      <c r="N1241" s="21">
        <v>68.900000000000006</v>
      </c>
      <c r="O1241" s="21">
        <v>120</v>
      </c>
      <c r="P1241" s="4">
        <f t="shared" si="33"/>
        <v>51.9</v>
      </c>
      <c r="Q1241" s="4">
        <v>36.6</v>
      </c>
    </row>
    <row r="1242" spans="1:19">
      <c r="D1242" s="19" t="s">
        <v>484</v>
      </c>
      <c r="E1242" s="21" t="s">
        <v>42</v>
      </c>
      <c r="F1242" s="21"/>
      <c r="G1242" s="21"/>
      <c r="H1242" s="21"/>
      <c r="I1242" s="5"/>
      <c r="J1242" s="5"/>
      <c r="L1242" s="21">
        <v>108</v>
      </c>
      <c r="M1242" s="21">
        <v>108</v>
      </c>
      <c r="N1242" s="21">
        <v>70</v>
      </c>
      <c r="O1242" s="21">
        <v>123</v>
      </c>
      <c r="P1242" s="4">
        <f t="shared" si="33"/>
        <v>34.9</v>
      </c>
      <c r="Q1242" s="4">
        <v>36.799999999999997</v>
      </c>
    </row>
    <row r="1243" spans="1:19">
      <c r="D1243" s="19" t="s">
        <v>275</v>
      </c>
      <c r="E1243" s="21" t="s">
        <v>276</v>
      </c>
      <c r="F1243" s="21"/>
      <c r="G1243" s="21"/>
      <c r="H1243" s="21"/>
      <c r="I1243" s="5"/>
      <c r="J1243" s="5"/>
      <c r="L1243" s="21">
        <v>114</v>
      </c>
      <c r="M1243" s="21">
        <v>114</v>
      </c>
      <c r="N1243" s="21">
        <v>70.2</v>
      </c>
      <c r="O1243" s="21">
        <v>125</v>
      </c>
      <c r="P1243" s="4">
        <f t="shared" si="33"/>
        <v>39.6</v>
      </c>
      <c r="Q1243" s="4">
        <v>39.799999999999997</v>
      </c>
    </row>
    <row r="1244" spans="1:19">
      <c r="D1244" s="19" t="s">
        <v>619</v>
      </c>
      <c r="E1244" s="21" t="s">
        <v>34</v>
      </c>
      <c r="F1244" s="21"/>
      <c r="G1244" s="21"/>
      <c r="H1244" s="21"/>
      <c r="I1244" s="5"/>
      <c r="J1244" s="5"/>
      <c r="L1244" s="21">
        <v>123</v>
      </c>
      <c r="M1244" s="21">
        <v>119</v>
      </c>
      <c r="N1244" s="21">
        <v>68.900000000000006</v>
      </c>
      <c r="O1244" s="21">
        <v>120</v>
      </c>
      <c r="P1244" s="4">
        <f t="shared" si="33"/>
        <v>47.2</v>
      </c>
      <c r="Q1244" s="4">
        <v>40.4</v>
      </c>
    </row>
    <row r="1245" spans="1:19">
      <c r="D1245" s="19" t="s">
        <v>513</v>
      </c>
      <c r="E1245" s="21" t="s">
        <v>292</v>
      </c>
      <c r="F1245" s="21"/>
      <c r="G1245" s="21"/>
      <c r="H1245" s="21"/>
      <c r="I1245" s="5"/>
      <c r="J1245" s="5"/>
      <c r="L1245" s="21">
        <v>144</v>
      </c>
      <c r="M1245" s="21">
        <v>138</v>
      </c>
      <c r="N1245" s="21">
        <v>71.2</v>
      </c>
      <c r="O1245" s="21">
        <v>126</v>
      </c>
      <c r="P1245" s="4">
        <f t="shared" si="33"/>
        <v>59.9</v>
      </c>
      <c r="Q1245" s="4">
        <v>41.9</v>
      </c>
    </row>
    <row r="1246" spans="1:19">
      <c r="D1246" s="19" t="s">
        <v>583</v>
      </c>
      <c r="E1246" s="21" t="s">
        <v>30</v>
      </c>
      <c r="F1246" s="21"/>
      <c r="G1246" s="21"/>
      <c r="H1246" s="21"/>
      <c r="I1246" s="5"/>
      <c r="J1246" s="5"/>
      <c r="K1246" s="26"/>
      <c r="L1246" s="21">
        <v>120</v>
      </c>
      <c r="M1246" s="21">
        <v>116</v>
      </c>
      <c r="N1246" s="21">
        <v>70.2</v>
      </c>
      <c r="O1246" s="21">
        <v>128</v>
      </c>
      <c r="P1246" s="4">
        <f t="shared" si="33"/>
        <v>40.4</v>
      </c>
      <c r="Q1246" s="4">
        <v>42.7</v>
      </c>
    </row>
    <row r="1247" spans="1:19">
      <c r="D1247" s="19" t="s">
        <v>491</v>
      </c>
      <c r="E1247" s="21" t="s">
        <v>34</v>
      </c>
      <c r="F1247" s="21"/>
      <c r="G1247" s="21"/>
      <c r="H1247" s="21"/>
      <c r="I1247" s="5"/>
      <c r="J1247" s="5"/>
      <c r="K1247" s="26"/>
      <c r="L1247" s="19">
        <v>118</v>
      </c>
      <c r="M1247" s="21">
        <v>118</v>
      </c>
      <c r="N1247" s="21">
        <v>68.900000000000006</v>
      </c>
      <c r="O1247" s="21">
        <v>120</v>
      </c>
      <c r="P1247" s="4">
        <f t="shared" si="33"/>
        <v>46.2</v>
      </c>
      <c r="Q1247" s="4">
        <v>43.2</v>
      </c>
    </row>
    <row r="1248" spans="1:19">
      <c r="D1248" s="19" t="s">
        <v>514</v>
      </c>
      <c r="E1248" s="21" t="s">
        <v>282</v>
      </c>
      <c r="F1248" s="21"/>
      <c r="G1248" s="21"/>
      <c r="H1248" s="21"/>
      <c r="I1248" s="5"/>
      <c r="J1248" s="5"/>
      <c r="K1248" s="26"/>
      <c r="L1248" s="21">
        <v>118</v>
      </c>
      <c r="M1248" s="21">
        <v>118</v>
      </c>
      <c r="N1248" s="21">
        <v>70.900000000000006</v>
      </c>
      <c r="O1248" s="21">
        <v>124</v>
      </c>
      <c r="P1248" s="4">
        <f t="shared" si="33"/>
        <v>42.9</v>
      </c>
      <c r="Q1248" s="4">
        <v>46.2</v>
      </c>
    </row>
    <row r="1249" spans="1:22">
      <c r="D1249" s="19" t="s">
        <v>25</v>
      </c>
      <c r="E1249" s="21" t="s">
        <v>26</v>
      </c>
      <c r="F1249" s="21"/>
      <c r="G1249" s="21"/>
      <c r="H1249" s="21"/>
      <c r="I1249" s="5"/>
      <c r="J1249" s="5"/>
      <c r="K1249" s="26"/>
      <c r="L1249" s="19">
        <v>109</v>
      </c>
      <c r="M1249" s="21">
        <v>108</v>
      </c>
      <c r="N1249" s="21">
        <v>69.2</v>
      </c>
      <c r="O1249" s="21">
        <v>129</v>
      </c>
      <c r="P1249" s="4">
        <f t="shared" si="33"/>
        <v>34</v>
      </c>
      <c r="Q1249" s="4">
        <v>46.9</v>
      </c>
    </row>
    <row r="1250" spans="1:22">
      <c r="D1250" s="19" t="s">
        <v>33</v>
      </c>
      <c r="E1250" s="21" t="s">
        <v>34</v>
      </c>
      <c r="F1250" s="21"/>
      <c r="G1250" s="21"/>
      <c r="H1250" s="21"/>
      <c r="I1250" s="5"/>
      <c r="J1250" s="5"/>
      <c r="K1250" s="42"/>
      <c r="L1250" s="19">
        <v>92</v>
      </c>
      <c r="M1250" s="21">
        <v>92</v>
      </c>
      <c r="N1250" s="21">
        <v>68.900000000000006</v>
      </c>
      <c r="O1250" s="21">
        <v>120</v>
      </c>
      <c r="P1250" s="4">
        <f t="shared" si="33"/>
        <v>21.8</v>
      </c>
      <c r="Q1250" s="4">
        <v>49.1</v>
      </c>
    </row>
    <row r="1251" spans="1:22">
      <c r="D1251" s="19" t="s">
        <v>38</v>
      </c>
      <c r="E1251" s="21" t="s">
        <v>26</v>
      </c>
      <c r="F1251" s="21"/>
      <c r="G1251" s="21"/>
      <c r="H1251" s="21"/>
      <c r="I1251" s="5"/>
      <c r="J1251" s="5"/>
      <c r="L1251" s="19">
        <v>111</v>
      </c>
      <c r="M1251" s="21">
        <v>111</v>
      </c>
      <c r="N1251" s="21">
        <v>69.2</v>
      </c>
      <c r="O1251" s="21">
        <v>129</v>
      </c>
      <c r="P1251" s="4">
        <f t="shared" si="33"/>
        <v>36.6</v>
      </c>
      <c r="Q1251" s="4">
        <v>52.8</v>
      </c>
    </row>
    <row r="1252" spans="1:22">
      <c r="D1252" s="19" t="s">
        <v>41</v>
      </c>
      <c r="E1252" s="21" t="s">
        <v>42</v>
      </c>
      <c r="F1252" s="21"/>
      <c r="G1252" s="21"/>
      <c r="H1252" s="21"/>
      <c r="I1252" s="5"/>
      <c r="J1252" s="5"/>
      <c r="K1252" s="26"/>
      <c r="L1252" s="21">
        <v>115</v>
      </c>
      <c r="M1252" s="21">
        <v>114</v>
      </c>
      <c r="N1252" s="21">
        <v>70</v>
      </c>
      <c r="O1252" s="21">
        <v>123</v>
      </c>
      <c r="P1252" s="4">
        <f t="shared" si="33"/>
        <v>40.4</v>
      </c>
      <c r="Q1252" s="4">
        <v>54.2</v>
      </c>
    </row>
    <row r="1253" spans="1:22">
      <c r="D1253" s="19" t="s">
        <v>584</v>
      </c>
      <c r="E1253" s="21" t="s">
        <v>47</v>
      </c>
      <c r="F1253" s="21"/>
      <c r="G1253" s="21"/>
      <c r="H1253" s="21"/>
      <c r="I1253" s="5"/>
      <c r="J1253" s="5"/>
      <c r="L1253" s="21">
        <v>116</v>
      </c>
      <c r="M1253" s="21">
        <v>113</v>
      </c>
      <c r="N1253" s="21">
        <v>69.7</v>
      </c>
      <c r="O1253" s="21">
        <v>133</v>
      </c>
      <c r="P1253" s="4">
        <f t="shared" si="33"/>
        <v>36.799999999999997</v>
      </c>
      <c r="Q1253" s="4">
        <v>55.1</v>
      </c>
    </row>
    <row r="1254" spans="1:22">
      <c r="D1254" s="19" t="s">
        <v>46</v>
      </c>
      <c r="E1254" s="21" t="s">
        <v>47</v>
      </c>
      <c r="F1254" s="21"/>
      <c r="G1254" s="21"/>
      <c r="H1254" s="21"/>
      <c r="I1254" s="5"/>
      <c r="J1254" s="5"/>
      <c r="K1254" s="26"/>
      <c r="L1254" s="21">
        <v>140</v>
      </c>
      <c r="M1254" s="21">
        <v>135</v>
      </c>
      <c r="N1254" s="21">
        <v>69.7</v>
      </c>
      <c r="O1254" s="21">
        <v>133</v>
      </c>
      <c r="P1254" s="30">
        <f t="shared" si="33"/>
        <v>55.5</v>
      </c>
      <c r="Q1254" s="4">
        <v>55.5</v>
      </c>
    </row>
    <row r="1255" spans="1:22">
      <c r="D1255" s="19" t="s">
        <v>457</v>
      </c>
      <c r="E1255" s="21" t="s">
        <v>26</v>
      </c>
      <c r="F1255" s="21"/>
      <c r="G1255" s="21"/>
      <c r="H1255" s="21"/>
      <c r="I1255" s="5"/>
      <c r="J1255" s="5"/>
      <c r="L1255" s="21">
        <v>120</v>
      </c>
      <c r="M1255" s="21">
        <v>118</v>
      </c>
      <c r="N1255" s="21">
        <v>69.2</v>
      </c>
      <c r="O1255" s="21">
        <v>129</v>
      </c>
      <c r="P1255" s="30">
        <f t="shared" si="33"/>
        <v>42.7</v>
      </c>
      <c r="Q1255" s="4">
        <v>55.9</v>
      </c>
    </row>
    <row r="1256" spans="1:22">
      <c r="D1256" s="19" t="s">
        <v>310</v>
      </c>
      <c r="E1256" s="21" t="s">
        <v>179</v>
      </c>
      <c r="F1256" s="21"/>
      <c r="G1256" s="21"/>
      <c r="H1256" s="21"/>
      <c r="I1256" s="5"/>
      <c r="J1256" s="5"/>
      <c r="L1256" s="21">
        <v>151</v>
      </c>
      <c r="M1256" s="21">
        <v>140</v>
      </c>
      <c r="N1256" s="21">
        <v>69.900000000000006</v>
      </c>
      <c r="O1256" s="21">
        <v>129</v>
      </c>
      <c r="P1256" s="4">
        <f t="shared" si="33"/>
        <v>61.4</v>
      </c>
      <c r="Q1256" s="4">
        <v>60.2</v>
      </c>
    </row>
    <row r="1257" spans="1:22">
      <c r="D1257" s="19" t="s">
        <v>311</v>
      </c>
      <c r="E1257" s="21" t="s">
        <v>312</v>
      </c>
      <c r="F1257" s="21"/>
      <c r="G1257" s="21"/>
      <c r="H1257" s="21"/>
      <c r="I1257" s="5"/>
      <c r="J1257" s="5"/>
      <c r="L1257" s="21">
        <v>151</v>
      </c>
      <c r="M1257" s="21">
        <v>136</v>
      </c>
      <c r="N1257" s="21">
        <v>70.7</v>
      </c>
      <c r="O1257" s="21">
        <v>132</v>
      </c>
      <c r="P1257" s="4">
        <f t="shared" si="33"/>
        <v>55.9</v>
      </c>
      <c r="Q1257" s="4">
        <v>61.4</v>
      </c>
    </row>
    <row r="1258" spans="1:22">
      <c r="D1258" s="19" t="s">
        <v>235</v>
      </c>
      <c r="E1258" s="21" t="s">
        <v>236</v>
      </c>
      <c r="F1258" s="21"/>
      <c r="G1258" s="21"/>
      <c r="H1258" s="21"/>
      <c r="I1258" s="5"/>
      <c r="J1258" s="5"/>
      <c r="L1258" s="21">
        <v>131</v>
      </c>
      <c r="M1258" s="21">
        <v>123</v>
      </c>
      <c r="N1258" s="21">
        <v>70</v>
      </c>
      <c r="O1258" s="21">
        <v>122</v>
      </c>
      <c r="P1258" s="4">
        <f t="shared" si="33"/>
        <v>49.1</v>
      </c>
      <c r="Q1258" s="4">
        <v>67.3</v>
      </c>
    </row>
    <row r="1259" spans="1:22">
      <c r="A1259">
        <v>1</v>
      </c>
      <c r="B1259">
        <v>1</v>
      </c>
      <c r="C1259">
        <v>1</v>
      </c>
      <c r="D1259" s="19" t="s">
        <v>73</v>
      </c>
      <c r="E1259" s="21" t="s">
        <v>42</v>
      </c>
      <c r="F1259" s="21">
        <v>131</v>
      </c>
      <c r="G1259" s="21">
        <v>130</v>
      </c>
      <c r="H1259" s="21">
        <v>94</v>
      </c>
      <c r="I1259" s="5">
        <v>-23</v>
      </c>
      <c r="J1259" s="5"/>
      <c r="L1259" s="21">
        <v>131</v>
      </c>
      <c r="M1259" s="21">
        <v>130</v>
      </c>
      <c r="N1259" s="21">
        <v>70</v>
      </c>
      <c r="O1259" s="21">
        <v>123</v>
      </c>
      <c r="P1259" s="4">
        <f t="shared" si="33"/>
        <v>55.1</v>
      </c>
      <c r="Q1259" s="4"/>
      <c r="T1259" t="s">
        <v>194</v>
      </c>
      <c r="U1259" t="s">
        <v>59</v>
      </c>
      <c r="V1259" t="s">
        <v>63</v>
      </c>
    </row>
    <row r="1260" spans="1:22">
      <c r="A1260">
        <v>2</v>
      </c>
      <c r="B1260">
        <v>2</v>
      </c>
      <c r="C1260">
        <v>2</v>
      </c>
      <c r="D1260" s="19" t="s">
        <v>83</v>
      </c>
      <c r="E1260" s="21" t="s">
        <v>34</v>
      </c>
      <c r="F1260" s="21">
        <v>129</v>
      </c>
      <c r="G1260" s="21">
        <v>125</v>
      </c>
      <c r="H1260" s="21">
        <v>92</v>
      </c>
      <c r="I1260" s="5">
        <v>-23</v>
      </c>
      <c r="J1260" s="5"/>
      <c r="K1260" s="12" t="s">
        <v>620</v>
      </c>
      <c r="L1260" s="21">
        <v>129</v>
      </c>
      <c r="M1260" s="21">
        <v>125</v>
      </c>
      <c r="N1260" s="21">
        <v>68.900000000000006</v>
      </c>
      <c r="O1260" s="21">
        <v>120</v>
      </c>
      <c r="P1260" s="4">
        <f t="shared" si="33"/>
        <v>52.8</v>
      </c>
      <c r="Q1260" s="4"/>
      <c r="T1260" t="s">
        <v>68</v>
      </c>
      <c r="U1260" t="s">
        <v>90</v>
      </c>
      <c r="V1260" t="s">
        <v>126</v>
      </c>
    </row>
    <row r="1261" spans="1:22">
      <c r="A1261">
        <v>3</v>
      </c>
      <c r="B1261">
        <v>3</v>
      </c>
      <c r="C1261">
        <v>3</v>
      </c>
      <c r="D1261" s="19" t="s">
        <v>95</v>
      </c>
      <c r="E1261" s="21" t="s">
        <v>42</v>
      </c>
      <c r="F1261" s="21">
        <v>105</v>
      </c>
      <c r="G1261" s="21">
        <v>105</v>
      </c>
      <c r="H1261" s="21">
        <v>66</v>
      </c>
      <c r="I1261" s="5">
        <v>20.7</v>
      </c>
      <c r="J1261" s="5"/>
      <c r="K1261" s="26" t="s">
        <v>621</v>
      </c>
      <c r="L1261" s="21">
        <v>105</v>
      </c>
      <c r="M1261" s="21">
        <v>105</v>
      </c>
      <c r="N1261" s="21">
        <v>70</v>
      </c>
      <c r="O1261" s="21">
        <v>123</v>
      </c>
      <c r="P1261" s="4">
        <f t="shared" si="33"/>
        <v>32.200000000000003</v>
      </c>
      <c r="Q1261" s="4"/>
      <c r="R1261" s="21"/>
      <c r="S1261" s="4"/>
      <c r="T1261" t="s">
        <v>85</v>
      </c>
      <c r="U1261" t="s">
        <v>186</v>
      </c>
    </row>
    <row r="1262" spans="1:22">
      <c r="A1262">
        <v>4</v>
      </c>
      <c r="B1262">
        <v>4</v>
      </c>
      <c r="C1262">
        <v>4</v>
      </c>
      <c r="D1262" s="19" t="s">
        <v>558</v>
      </c>
      <c r="E1262" s="21" t="s">
        <v>231</v>
      </c>
      <c r="F1262" s="21">
        <v>122</v>
      </c>
      <c r="G1262" s="21">
        <v>122</v>
      </c>
      <c r="H1262" s="21">
        <v>83</v>
      </c>
      <c r="I1262" s="5">
        <v>-22</v>
      </c>
      <c r="J1262" s="5"/>
      <c r="K1262" s="26"/>
      <c r="L1262" s="19">
        <v>122</v>
      </c>
      <c r="M1262" s="21">
        <v>122</v>
      </c>
      <c r="N1262" s="21">
        <v>71.3</v>
      </c>
      <c r="O1262" s="21">
        <v>124</v>
      </c>
      <c r="P1262" s="4">
        <f t="shared" si="33"/>
        <v>46.2</v>
      </c>
      <c r="Q1262" s="21"/>
      <c r="R1262" s="21"/>
      <c r="S1262" s="4"/>
      <c r="T1262" t="s">
        <v>249</v>
      </c>
      <c r="U1262" t="s">
        <v>120</v>
      </c>
      <c r="V1262" t="s">
        <v>603</v>
      </c>
    </row>
    <row r="1263" spans="1:22">
      <c r="A1263">
        <v>5</v>
      </c>
      <c r="B1263">
        <v>5</v>
      </c>
      <c r="C1263">
        <v>5</v>
      </c>
      <c r="D1263" s="19" t="s">
        <v>435</v>
      </c>
      <c r="E1263" s="21" t="s">
        <v>42</v>
      </c>
      <c r="F1263" s="21">
        <v>123</v>
      </c>
      <c r="G1263" s="21">
        <v>117</v>
      </c>
      <c r="H1263" s="21">
        <v>85</v>
      </c>
      <c r="I1263" s="5">
        <v>-22</v>
      </c>
      <c r="J1263" s="5"/>
      <c r="K1263" s="26"/>
      <c r="L1263" s="21">
        <v>123</v>
      </c>
      <c r="M1263" s="21">
        <v>117</v>
      </c>
      <c r="N1263" s="21">
        <v>70</v>
      </c>
      <c r="O1263" s="21">
        <v>123</v>
      </c>
      <c r="P1263" s="4">
        <f t="shared" si="33"/>
        <v>43.2</v>
      </c>
      <c r="Q1263" s="21"/>
      <c r="R1263" s="21"/>
      <c r="S1263" s="4"/>
      <c r="T1263" t="s">
        <v>135</v>
      </c>
      <c r="U1263" t="s">
        <v>622</v>
      </c>
    </row>
    <row r="1264" spans="1:22">
      <c r="A1264">
        <v>6</v>
      </c>
      <c r="B1264">
        <v>6</v>
      </c>
      <c r="C1264">
        <v>6</v>
      </c>
      <c r="D1264" s="19" t="s">
        <v>623</v>
      </c>
      <c r="E1264" s="21" t="s">
        <v>624</v>
      </c>
      <c r="F1264" s="21">
        <v>126</v>
      </c>
      <c r="G1264" s="21">
        <v>122</v>
      </c>
      <c r="H1264" s="21">
        <v>86</v>
      </c>
      <c r="I1264" s="5">
        <v>-10</v>
      </c>
      <c r="J1264" s="5"/>
      <c r="K1264" s="26"/>
      <c r="L1264" s="19">
        <v>126</v>
      </c>
      <c r="M1264" s="21">
        <v>122</v>
      </c>
      <c r="N1264" s="21">
        <v>69.7</v>
      </c>
      <c r="O1264" s="21">
        <v>126</v>
      </c>
      <c r="P1264" s="4">
        <f t="shared" si="33"/>
        <v>46.9</v>
      </c>
      <c r="Q1264" s="21"/>
      <c r="R1264" s="21"/>
      <c r="S1264" s="4"/>
      <c r="T1264" t="s">
        <v>147</v>
      </c>
      <c r="U1264" t="s">
        <v>625</v>
      </c>
    </row>
    <row r="1265" spans="1:22">
      <c r="A1265">
        <v>7</v>
      </c>
      <c r="B1265">
        <v>7</v>
      </c>
      <c r="C1265">
        <v>7</v>
      </c>
      <c r="D1265" s="19" t="s">
        <v>128</v>
      </c>
      <c r="E1265" s="21" t="s">
        <v>26</v>
      </c>
      <c r="F1265" s="21">
        <v>122</v>
      </c>
      <c r="G1265" s="21">
        <v>117</v>
      </c>
      <c r="H1265" s="21">
        <v>81</v>
      </c>
      <c r="I1265" s="5">
        <v>-11</v>
      </c>
      <c r="J1265" s="5"/>
      <c r="K1265" s="42"/>
      <c r="L1265" s="19">
        <v>122</v>
      </c>
      <c r="M1265" s="21">
        <v>117</v>
      </c>
      <c r="N1265" s="21">
        <v>69.2</v>
      </c>
      <c r="O1265" s="21">
        <v>129</v>
      </c>
      <c r="P1265" s="4">
        <f t="shared" si="33"/>
        <v>41.9</v>
      </c>
      <c r="Q1265" s="21"/>
      <c r="R1265" s="21"/>
      <c r="S1265" s="4"/>
      <c r="T1265" t="s">
        <v>262</v>
      </c>
      <c r="U1265" t="s">
        <v>257</v>
      </c>
      <c r="V1265" t="s">
        <v>109</v>
      </c>
    </row>
    <row r="1266" spans="1:22">
      <c r="A1266">
        <v>8</v>
      </c>
      <c r="B1266">
        <v>8</v>
      </c>
      <c r="C1266">
        <v>8</v>
      </c>
      <c r="D1266" s="19" t="s">
        <v>379</v>
      </c>
      <c r="E1266" s="21" t="s">
        <v>252</v>
      </c>
      <c r="F1266" s="21">
        <v>113</v>
      </c>
      <c r="G1266" s="21">
        <v>113</v>
      </c>
      <c r="H1266" s="21">
        <v>74</v>
      </c>
      <c r="I1266" s="5">
        <v>-24</v>
      </c>
      <c r="J1266" s="5"/>
      <c r="L1266" s="19">
        <v>113</v>
      </c>
      <c r="M1266" s="21">
        <v>113</v>
      </c>
      <c r="N1266" s="21">
        <v>69</v>
      </c>
      <c r="O1266" s="21">
        <v>125</v>
      </c>
      <c r="P1266" s="4">
        <f t="shared" si="33"/>
        <v>39.799999999999997</v>
      </c>
      <c r="Q1266" s="21"/>
      <c r="R1266" s="21"/>
      <c r="S1266" s="4"/>
      <c r="T1266" t="s">
        <v>125</v>
      </c>
      <c r="U1266" t="s">
        <v>408</v>
      </c>
      <c r="V1266" t="s">
        <v>626</v>
      </c>
    </row>
    <row r="1267" spans="1:22">
      <c r="A1267">
        <v>9</v>
      </c>
      <c r="B1267">
        <v>9</v>
      </c>
      <c r="C1267">
        <v>9</v>
      </c>
      <c r="D1267" s="19" t="s">
        <v>178</v>
      </c>
      <c r="E1267" s="21" t="s">
        <v>179</v>
      </c>
      <c r="F1267" s="21">
        <v>161</v>
      </c>
      <c r="G1267" s="21">
        <v>147</v>
      </c>
      <c r="H1267" s="21">
        <v>121</v>
      </c>
      <c r="I1267" s="5">
        <v>-22</v>
      </c>
      <c r="J1267" s="5"/>
      <c r="K1267" s="26"/>
      <c r="L1267" s="21">
        <v>161</v>
      </c>
      <c r="M1267" s="21">
        <v>147</v>
      </c>
      <c r="N1267" s="21">
        <v>70.2</v>
      </c>
      <c r="O1267" s="21">
        <v>129</v>
      </c>
      <c r="P1267" s="4">
        <f t="shared" si="33"/>
        <v>67.3</v>
      </c>
      <c r="R1267" s="21"/>
      <c r="S1267" s="4"/>
      <c r="T1267" s="21" t="s">
        <v>245</v>
      </c>
      <c r="U1267" s="21" t="s">
        <v>76</v>
      </c>
    </row>
    <row r="1268" spans="1:22">
      <c r="A1268">
        <v>10</v>
      </c>
      <c r="B1268">
        <v>10</v>
      </c>
      <c r="C1268">
        <v>10</v>
      </c>
      <c r="D1268" s="19" t="s">
        <v>182</v>
      </c>
      <c r="E1268" s="21" t="s">
        <v>183</v>
      </c>
      <c r="F1268" s="21">
        <v>136</v>
      </c>
      <c r="G1268" s="21">
        <v>134</v>
      </c>
      <c r="H1268" s="21">
        <v>95</v>
      </c>
      <c r="I1268" s="5">
        <v>-22</v>
      </c>
      <c r="J1268" s="5"/>
      <c r="L1268" s="21">
        <v>136</v>
      </c>
      <c r="M1268" s="21">
        <v>134</v>
      </c>
      <c r="N1268" s="21">
        <v>70.7</v>
      </c>
      <c r="O1268" s="21">
        <v>132</v>
      </c>
      <c r="P1268" s="4">
        <f t="shared" si="33"/>
        <v>54.2</v>
      </c>
      <c r="R1268" s="21"/>
      <c r="S1268" s="4"/>
      <c r="T1268" s="21" t="s">
        <v>165</v>
      </c>
      <c r="U1268" s="21" t="s">
        <v>62</v>
      </c>
      <c r="V1268" s="21"/>
    </row>
    <row r="1269" spans="1:22">
      <c r="A1269">
        <v>11</v>
      </c>
      <c r="B1269">
        <v>11</v>
      </c>
      <c r="C1269">
        <v>11</v>
      </c>
      <c r="D1269" s="19" t="s">
        <v>627</v>
      </c>
      <c r="E1269" s="21" t="s">
        <v>236</v>
      </c>
      <c r="F1269" s="21">
        <v>136</v>
      </c>
      <c r="G1269" s="21">
        <v>135</v>
      </c>
      <c r="H1269" s="21">
        <v>98</v>
      </c>
      <c r="I1269" s="5">
        <v>-18</v>
      </c>
      <c r="J1269" s="5"/>
      <c r="K1269" s="26"/>
      <c r="L1269" s="21">
        <v>136</v>
      </c>
      <c r="M1269" s="21">
        <v>135</v>
      </c>
      <c r="N1269" s="21">
        <v>70</v>
      </c>
      <c r="O1269" s="21">
        <v>122</v>
      </c>
      <c r="P1269" s="30">
        <f t="shared" si="33"/>
        <v>60.2</v>
      </c>
      <c r="R1269" s="21"/>
      <c r="S1269" s="4"/>
      <c r="T1269" s="21" t="s">
        <v>628</v>
      </c>
      <c r="U1269" s="21" t="s">
        <v>82</v>
      </c>
    </row>
    <row r="1270" spans="1:22">
      <c r="D1270" s="19"/>
      <c r="E1270" s="21"/>
      <c r="F1270" s="21"/>
      <c r="G1270" s="21"/>
      <c r="H1270" s="21"/>
      <c r="I1270" s="5"/>
      <c r="J1270" s="5"/>
      <c r="K1270" s="26"/>
      <c r="L1270" s="21"/>
      <c r="M1270" s="21"/>
      <c r="N1270" s="21"/>
      <c r="O1270" s="21"/>
      <c r="P1270" s="4"/>
      <c r="R1270" s="21"/>
      <c r="S1270" s="4"/>
    </row>
    <row r="1271" spans="1:22">
      <c r="D1271" s="19"/>
      <c r="E1271" s="21"/>
      <c r="F1271" s="21"/>
      <c r="G1271" s="21"/>
      <c r="H1271" s="21"/>
      <c r="I1271" s="5"/>
      <c r="J1271" s="5"/>
      <c r="L1271" s="21"/>
      <c r="M1271" s="21"/>
      <c r="N1271" s="21"/>
      <c r="O1271" s="21"/>
      <c r="P1271" s="30"/>
      <c r="R1271" s="21"/>
      <c r="S1271" s="4"/>
    </row>
    <row r="1272" spans="1:22">
      <c r="D1272" s="19"/>
      <c r="E1272" s="21"/>
      <c r="F1272" s="21"/>
      <c r="G1272" s="21"/>
      <c r="H1272" s="21"/>
      <c r="I1272" s="5"/>
      <c r="J1272" s="5"/>
      <c r="L1272" s="21"/>
      <c r="M1272" s="21"/>
      <c r="N1272" s="21"/>
      <c r="O1272" s="21"/>
      <c r="P1272" s="4"/>
    </row>
    <row r="1273" spans="1:22">
      <c r="D1273" s="19"/>
      <c r="E1273" s="21"/>
      <c r="F1273" s="21"/>
      <c r="G1273" s="21"/>
      <c r="H1273" s="21"/>
      <c r="I1273" s="5"/>
      <c r="J1273" s="5"/>
      <c r="L1273" s="21"/>
      <c r="M1273" s="21"/>
      <c r="N1273" s="21"/>
      <c r="O1273" s="21"/>
      <c r="P1273" s="4"/>
    </row>
    <row r="1274" spans="1:22">
      <c r="D1274" s="19"/>
      <c r="E1274" s="21"/>
      <c r="F1274" s="21"/>
      <c r="G1274" s="21"/>
      <c r="H1274" s="21"/>
      <c r="I1274" s="5"/>
      <c r="J1274" s="5"/>
      <c r="L1274" s="21"/>
      <c r="M1274" s="21"/>
      <c r="N1274" s="21"/>
      <c r="O1274" s="21"/>
      <c r="P1274" s="4"/>
    </row>
    <row r="1275" spans="1:22">
      <c r="I1275" s="5"/>
      <c r="J1275" s="5"/>
    </row>
    <row r="1276" spans="1:22">
      <c r="I1276" s="5"/>
      <c r="J1276" s="5"/>
    </row>
    <row r="1277" spans="1:22">
      <c r="I1277" s="5"/>
      <c r="J1277" s="5"/>
    </row>
    <row r="1278" spans="1:22">
      <c r="I1278" s="5"/>
      <c r="J1278" s="5"/>
    </row>
    <row r="1279" spans="1:22">
      <c r="I1279" s="5"/>
      <c r="J1279" s="5"/>
    </row>
    <row r="1280" spans="1:22">
      <c r="I1280" s="5"/>
      <c r="J1280" s="5"/>
    </row>
    <row r="1281" spans="9:10">
      <c r="I1281" s="5"/>
      <c r="J1281" s="5"/>
    </row>
    <row r="1282" spans="9:10">
      <c r="I1282" s="5"/>
      <c r="J1282" s="5"/>
    </row>
    <row r="1283" spans="9:10">
      <c r="I1283" s="5"/>
      <c r="J1283" s="5"/>
    </row>
    <row r="1284" spans="9:10">
      <c r="I1284" s="5"/>
      <c r="J1284" s="5"/>
    </row>
    <row r="1285" spans="9:10">
      <c r="I1285" s="5"/>
      <c r="J1285" s="5"/>
    </row>
    <row r="1286" spans="9:10">
      <c r="I1286" s="5"/>
      <c r="J1286" s="5"/>
    </row>
    <row r="1287" spans="9:10">
      <c r="I1287" s="5"/>
      <c r="J1287" s="5"/>
    </row>
    <row r="1288" spans="9:10">
      <c r="I1288" s="5"/>
      <c r="J1288" s="5"/>
    </row>
    <row r="1289" spans="9:10">
      <c r="I1289" s="5"/>
      <c r="J1289" s="5"/>
    </row>
    <row r="1290" spans="9:10">
      <c r="I1290" s="5"/>
      <c r="J1290" s="5"/>
    </row>
    <row r="1291" spans="9:10">
      <c r="I1291" s="5"/>
      <c r="J1291" s="5"/>
    </row>
    <row r="1292" spans="9:10">
      <c r="I1292" s="5"/>
      <c r="J1292" s="5"/>
    </row>
    <row r="1293" spans="9:10">
      <c r="I1293" s="5"/>
      <c r="J1293" s="5"/>
    </row>
    <row r="1294" spans="9:10">
      <c r="I1294" s="5"/>
      <c r="J1294" s="5"/>
    </row>
    <row r="1295" spans="9:10">
      <c r="I1295" s="5"/>
      <c r="J1295" s="5"/>
    </row>
    <row r="1296" spans="9:10">
      <c r="I1296" s="5"/>
      <c r="J1296" s="5"/>
    </row>
    <row r="1297" spans="9:10">
      <c r="I1297" s="5"/>
      <c r="J1297" s="5"/>
    </row>
    <row r="1298" spans="9:10">
      <c r="I1298" s="5"/>
      <c r="J1298" s="5"/>
    </row>
    <row r="1299" spans="9:10">
      <c r="I1299" s="5"/>
      <c r="J1299" s="5"/>
    </row>
    <row r="1300" spans="9:10">
      <c r="I1300" s="5"/>
      <c r="J1300" s="5"/>
    </row>
    <row r="1301" spans="9:10">
      <c r="I1301" s="5"/>
      <c r="J1301" s="5"/>
    </row>
    <row r="1302" spans="9:10">
      <c r="I1302" s="5"/>
      <c r="J1302" s="5"/>
    </row>
    <row r="1303" spans="9:10">
      <c r="I1303" s="5"/>
      <c r="J1303" s="5"/>
    </row>
    <row r="1304" spans="9:10">
      <c r="I1304" s="5"/>
      <c r="J1304" s="5"/>
    </row>
    <row r="1305" spans="9:10">
      <c r="I1305" s="5"/>
      <c r="J1305" s="5"/>
    </row>
    <row r="1306" spans="9:10">
      <c r="I1306" s="5"/>
      <c r="J1306" s="5"/>
    </row>
    <row r="1307" spans="9:10">
      <c r="I1307" s="5"/>
      <c r="J1307" s="5"/>
    </row>
    <row r="1308" spans="9:10">
      <c r="I1308" s="5"/>
      <c r="J1308" s="5"/>
    </row>
    <row r="1309" spans="9:10">
      <c r="I1309" s="5"/>
      <c r="J1309" s="5"/>
    </row>
    <row r="1310" spans="9:10">
      <c r="I1310" s="5"/>
      <c r="J1310" s="5"/>
    </row>
    <row r="1311" spans="9:10">
      <c r="I1311" s="5"/>
      <c r="J1311" s="5"/>
    </row>
    <row r="1312" spans="9:10">
      <c r="I1312" s="5"/>
      <c r="J1312" s="5"/>
    </row>
    <row r="1313" spans="9:10">
      <c r="I1313" s="5"/>
      <c r="J1313" s="5"/>
    </row>
    <row r="1314" spans="9:10">
      <c r="I1314" s="5"/>
      <c r="J1314" s="5"/>
    </row>
    <row r="1315" spans="9:10">
      <c r="I1315" s="5"/>
      <c r="J1315" s="5"/>
    </row>
    <row r="1316" spans="9:10">
      <c r="I1316" s="5"/>
      <c r="J1316" s="5"/>
    </row>
    <row r="1317" spans="9:10">
      <c r="I1317" s="5"/>
      <c r="J1317" s="5"/>
    </row>
    <row r="1318" spans="9:10">
      <c r="I1318" s="5"/>
      <c r="J1318" s="5"/>
    </row>
    <row r="1319" spans="9:10">
      <c r="I1319" s="5"/>
      <c r="J1319" s="5"/>
    </row>
    <row r="1320" spans="9:10">
      <c r="I1320" s="5"/>
      <c r="J1320" s="5"/>
    </row>
    <row r="1321" spans="9:10">
      <c r="I1321" s="5"/>
      <c r="J1321" s="5"/>
    </row>
    <row r="1322" spans="9:10">
      <c r="I1322" s="5"/>
      <c r="J1322" s="5"/>
    </row>
    <row r="1323" spans="9:10">
      <c r="I1323" s="5"/>
      <c r="J1323" s="5"/>
    </row>
    <row r="1324" spans="9:10">
      <c r="I1324" s="5"/>
      <c r="J1324" s="5"/>
    </row>
    <row r="1325" spans="9:10">
      <c r="I1325" s="5"/>
      <c r="J1325" s="5"/>
    </row>
    <row r="1326" spans="9:10">
      <c r="I1326" s="5"/>
      <c r="J1326" s="5"/>
    </row>
    <row r="1327" spans="9:10">
      <c r="I1327" s="5"/>
      <c r="J1327" s="5"/>
    </row>
    <row r="1328" spans="9:10">
      <c r="I1328" s="5"/>
      <c r="J1328" s="5"/>
    </row>
    <row r="1329" spans="1:19">
      <c r="I1329" s="5"/>
      <c r="J1329" s="5"/>
    </row>
    <row r="1330" spans="1:19">
      <c r="A1330">
        <f>COUNT(A1240:A1329)</f>
        <v>11</v>
      </c>
      <c r="B1330">
        <f>COUNT(B1240:B1329)</f>
        <v>11</v>
      </c>
      <c r="C1330">
        <f>COUNT(C1240:C1329)</f>
        <v>11</v>
      </c>
      <c r="F1330">
        <f>AVERAGE(F1240:F1329)</f>
        <v>127.63636363636364</v>
      </c>
      <c r="G1330">
        <f>AVERAGE(G1240:G1329)</f>
        <v>124.27272727272727</v>
      </c>
      <c r="H1330">
        <f>AVERAGE(H1240:H1329)</f>
        <v>88.63636363636364</v>
      </c>
      <c r="I1330" s="5">
        <f>SUM(I1236:I1329)</f>
        <v>-215.3</v>
      </c>
      <c r="J1330" s="4">
        <f>SUM(J1236:J1329)</f>
        <v>0</v>
      </c>
      <c r="P1330" s="4">
        <f>SUM(Q1239:Q1248)</f>
        <v>381.59999999999997</v>
      </c>
      <c r="Q1330" s="4">
        <f>(P1330*0.096)-0.05</f>
        <v>36.583599999999997</v>
      </c>
      <c r="S1330">
        <f>SUM(S1236:S1329)</f>
        <v>0</v>
      </c>
    </row>
    <row r="1331" spans="1:19" ht="18">
      <c r="A1331" s="3" t="s">
        <v>629</v>
      </c>
      <c r="C1331" s="11" t="s">
        <v>630</v>
      </c>
      <c r="D1331">
        <v>5792653</v>
      </c>
    </row>
    <row r="1332" spans="1:19">
      <c r="A1332" t="s">
        <v>2</v>
      </c>
      <c r="D1332" s="4">
        <v>131.1</v>
      </c>
      <c r="E1332" t="s">
        <v>3</v>
      </c>
      <c r="F1332" s="4">
        <f>TRUNC(D1332*0.096,1)</f>
        <v>12.5</v>
      </c>
      <c r="H1332" s="4">
        <f>P1430</f>
        <v>142.80000000000001</v>
      </c>
      <c r="K1332" s="14"/>
    </row>
    <row r="1333" spans="1:19">
      <c r="A1333" t="s">
        <v>4</v>
      </c>
      <c r="D1333" s="4">
        <v>142.80000000000001</v>
      </c>
      <c r="E1333" t="s">
        <v>5</v>
      </c>
      <c r="F1333" s="4">
        <f>TRUNC(D1333*0.096,1)</f>
        <v>13.7</v>
      </c>
    </row>
    <row r="1334" spans="1:19">
      <c r="A1334" s="1" t="s">
        <v>6</v>
      </c>
      <c r="B1334" s="1" t="s">
        <v>7</v>
      </c>
      <c r="C1334" s="1" t="s">
        <v>8</v>
      </c>
      <c r="D1334" s="1" t="s">
        <v>9</v>
      </c>
      <c r="E1334" s="1" t="s">
        <v>10</v>
      </c>
      <c r="F1334" s="1" t="s">
        <v>11</v>
      </c>
      <c r="G1334" s="1" t="s">
        <v>12</v>
      </c>
      <c r="H1334" s="1" t="s">
        <v>8</v>
      </c>
      <c r="I1334" s="1" t="s">
        <v>13</v>
      </c>
      <c r="J1334" s="1" t="s">
        <v>14</v>
      </c>
      <c r="K1334" s="13" t="s">
        <v>15</v>
      </c>
      <c r="L1334" s="13" t="s">
        <v>11</v>
      </c>
      <c r="M1334" s="1" t="s">
        <v>12</v>
      </c>
      <c r="N1334" s="1" t="s">
        <v>16</v>
      </c>
      <c r="O1334" s="1" t="s">
        <v>17</v>
      </c>
      <c r="P1334" s="1" t="s">
        <v>18</v>
      </c>
      <c r="Q1334" s="1" t="s">
        <v>19</v>
      </c>
      <c r="R1334" s="1" t="s">
        <v>20</v>
      </c>
      <c r="S1334" s="1" t="s">
        <v>21</v>
      </c>
    </row>
    <row r="1336" spans="1:19">
      <c r="D1336" s="2"/>
      <c r="E1336" t="s">
        <v>22</v>
      </c>
      <c r="I1336" s="5">
        <v>-12</v>
      </c>
      <c r="J1336" s="5"/>
      <c r="K1336" s="13"/>
      <c r="L1336" s="4"/>
    </row>
    <row r="1337" spans="1:19">
      <c r="E1337" t="s">
        <v>23</v>
      </c>
      <c r="I1337" s="5">
        <v>-12</v>
      </c>
      <c r="J1337" s="5"/>
      <c r="L1337" s="1"/>
    </row>
    <row r="1338" spans="1:19">
      <c r="D1338" s="2"/>
      <c r="E1338" t="s">
        <v>24</v>
      </c>
      <c r="I1338" s="5">
        <v>-15</v>
      </c>
      <c r="J1338" s="5"/>
    </row>
    <row r="1339" spans="1:19">
      <c r="D1339" s="19" t="s">
        <v>422</v>
      </c>
      <c r="E1339" s="21" t="s">
        <v>225</v>
      </c>
      <c r="F1339" s="21"/>
      <c r="G1339" s="21"/>
      <c r="H1339" s="21"/>
      <c r="I1339" s="5"/>
      <c r="J1339" s="4"/>
      <c r="K1339" s="26"/>
      <c r="L1339" s="19">
        <v>82</v>
      </c>
      <c r="M1339" s="21">
        <v>82</v>
      </c>
      <c r="N1339" s="29">
        <v>71.599999999999994</v>
      </c>
      <c r="O1339" s="21">
        <v>130</v>
      </c>
      <c r="P1339" s="30">
        <f t="shared" ref="P1339:P1372" si="34">ROUND(((M1339-N1339)*113/O1339),1)</f>
        <v>9</v>
      </c>
      <c r="Q1339" s="4">
        <v>10.8</v>
      </c>
    </row>
    <row r="1340" spans="1:19">
      <c r="D1340" s="19" t="s">
        <v>227</v>
      </c>
      <c r="E1340" s="21" t="s">
        <v>225</v>
      </c>
      <c r="F1340" s="21"/>
      <c r="G1340" s="21"/>
      <c r="H1340" s="21"/>
      <c r="I1340" s="5"/>
      <c r="J1340" s="5"/>
      <c r="L1340" s="19">
        <v>87</v>
      </c>
      <c r="M1340" s="21">
        <v>87</v>
      </c>
      <c r="N1340" s="29">
        <v>71.599999999999994</v>
      </c>
      <c r="O1340" s="21">
        <v>130</v>
      </c>
      <c r="P1340" s="30">
        <f t="shared" si="34"/>
        <v>13.4</v>
      </c>
      <c r="Q1340" s="4">
        <v>12.9</v>
      </c>
    </row>
    <row r="1341" spans="1:19">
      <c r="D1341" s="19" t="s">
        <v>38</v>
      </c>
      <c r="E1341" s="21" t="s">
        <v>26</v>
      </c>
      <c r="F1341" s="21"/>
      <c r="G1341" s="21"/>
      <c r="H1341" s="21"/>
      <c r="I1341" s="5"/>
      <c r="J1341" s="4"/>
      <c r="L1341" s="19">
        <v>91</v>
      </c>
      <c r="M1341" s="21">
        <v>90</v>
      </c>
      <c r="N1341" s="29">
        <v>69.2</v>
      </c>
      <c r="O1341" s="21">
        <v>129</v>
      </c>
      <c r="P1341" s="30">
        <f t="shared" si="34"/>
        <v>18.2</v>
      </c>
      <c r="Q1341" s="4">
        <v>13.1</v>
      </c>
    </row>
    <row r="1342" spans="1:19">
      <c r="D1342" s="19" t="s">
        <v>39</v>
      </c>
      <c r="E1342" s="21" t="s">
        <v>30</v>
      </c>
      <c r="F1342" s="21"/>
      <c r="G1342" s="21"/>
      <c r="H1342" s="21"/>
      <c r="I1342" s="5"/>
      <c r="J1342" s="5"/>
      <c r="L1342" s="19">
        <v>85</v>
      </c>
      <c r="M1342" s="21">
        <v>85</v>
      </c>
      <c r="N1342" s="29">
        <v>70.2</v>
      </c>
      <c r="O1342" s="21">
        <v>128</v>
      </c>
      <c r="P1342" s="30">
        <f t="shared" si="34"/>
        <v>13.1</v>
      </c>
      <c r="Q1342" s="4">
        <v>13.5</v>
      </c>
    </row>
    <row r="1343" spans="1:19">
      <c r="D1343" s="19" t="s">
        <v>40</v>
      </c>
      <c r="E1343" s="21" t="s">
        <v>26</v>
      </c>
      <c r="F1343" s="21"/>
      <c r="G1343" s="21"/>
      <c r="H1343" s="21"/>
      <c r="I1343" s="5"/>
      <c r="J1343" s="5"/>
      <c r="L1343" s="19">
        <v>95</v>
      </c>
      <c r="M1343" s="21">
        <v>92</v>
      </c>
      <c r="N1343" s="29">
        <v>69.2</v>
      </c>
      <c r="O1343" s="21">
        <v>129</v>
      </c>
      <c r="P1343" s="30">
        <f t="shared" si="34"/>
        <v>20</v>
      </c>
      <c r="Q1343" s="4">
        <v>13.6</v>
      </c>
    </row>
    <row r="1344" spans="1:19">
      <c r="D1344" s="19" t="s">
        <v>229</v>
      </c>
      <c r="E1344" s="21" t="s">
        <v>34</v>
      </c>
      <c r="F1344" s="21"/>
      <c r="G1344" s="21"/>
      <c r="H1344" s="21"/>
      <c r="I1344" s="5"/>
      <c r="J1344" s="5"/>
      <c r="L1344" s="21">
        <v>93</v>
      </c>
      <c r="M1344" s="21">
        <v>91</v>
      </c>
      <c r="N1344" s="29">
        <v>68.900000000000006</v>
      </c>
      <c r="O1344" s="21">
        <v>120</v>
      </c>
      <c r="P1344" s="30">
        <f t="shared" si="34"/>
        <v>20.8</v>
      </c>
      <c r="Q1344" s="4">
        <v>13.8</v>
      </c>
    </row>
    <row r="1345" spans="1:22">
      <c r="D1345" s="19" t="s">
        <v>230</v>
      </c>
      <c r="E1345" s="21" t="s">
        <v>231</v>
      </c>
      <c r="F1345" s="21"/>
      <c r="G1345" s="21"/>
      <c r="H1345" s="21"/>
      <c r="I1345" s="5"/>
      <c r="J1345" s="5"/>
      <c r="L1345" s="21">
        <v>89</v>
      </c>
      <c r="M1345" s="21">
        <v>86</v>
      </c>
      <c r="N1345" s="29">
        <v>71.3</v>
      </c>
      <c r="O1345" s="21">
        <v>124</v>
      </c>
      <c r="P1345" s="30">
        <f t="shared" si="34"/>
        <v>13.4</v>
      </c>
      <c r="Q1345" s="4">
        <v>14.8</v>
      </c>
    </row>
    <row r="1346" spans="1:22">
      <c r="D1346" s="19" t="s">
        <v>41</v>
      </c>
      <c r="E1346" s="21" t="s">
        <v>42</v>
      </c>
      <c r="F1346" s="21"/>
      <c r="G1346" s="21"/>
      <c r="H1346" s="21"/>
      <c r="I1346" s="5"/>
      <c r="J1346" s="5"/>
      <c r="L1346" s="21">
        <v>85</v>
      </c>
      <c r="M1346" s="21">
        <v>85</v>
      </c>
      <c r="N1346" s="29">
        <v>70</v>
      </c>
      <c r="O1346" s="21">
        <v>123</v>
      </c>
      <c r="P1346" s="30">
        <f t="shared" si="34"/>
        <v>13.8</v>
      </c>
      <c r="Q1346" s="4">
        <v>15.6</v>
      </c>
    </row>
    <row r="1347" spans="1:22">
      <c r="D1347" s="19" t="s">
        <v>293</v>
      </c>
      <c r="E1347" s="21" t="s">
        <v>225</v>
      </c>
      <c r="F1347" s="21"/>
      <c r="G1347" s="21"/>
      <c r="H1347" s="21"/>
      <c r="I1347" s="5"/>
      <c r="J1347" s="5"/>
      <c r="L1347" s="21">
        <v>94</v>
      </c>
      <c r="M1347" s="21">
        <v>91</v>
      </c>
      <c r="N1347" s="29">
        <v>71.599999999999994</v>
      </c>
      <c r="O1347" s="21">
        <v>130</v>
      </c>
      <c r="P1347" s="30">
        <f t="shared" si="34"/>
        <v>16.899999999999999</v>
      </c>
      <c r="Q1347" s="4">
        <v>17.2</v>
      </c>
    </row>
    <row r="1348" spans="1:22">
      <c r="D1348" s="19" t="s">
        <v>43</v>
      </c>
      <c r="E1348" s="21" t="s">
        <v>26</v>
      </c>
      <c r="F1348" s="21"/>
      <c r="G1348" s="21"/>
      <c r="H1348" s="21"/>
      <c r="I1348" s="5"/>
      <c r="J1348" s="5"/>
      <c r="K1348" s="26"/>
      <c r="L1348" s="21">
        <v>86</v>
      </c>
      <c r="M1348" s="21">
        <v>86</v>
      </c>
      <c r="N1348" s="29">
        <v>69.2</v>
      </c>
      <c r="O1348" s="21">
        <v>129</v>
      </c>
      <c r="P1348" s="30">
        <f t="shared" si="34"/>
        <v>14.7</v>
      </c>
      <c r="Q1348" s="4">
        <v>17.5</v>
      </c>
    </row>
    <row r="1349" spans="1:22">
      <c r="D1349" s="19" t="s">
        <v>44</v>
      </c>
      <c r="E1349" s="21" t="s">
        <v>28</v>
      </c>
      <c r="F1349" s="21"/>
      <c r="G1349" s="21"/>
      <c r="H1349" s="21"/>
      <c r="I1349" s="5"/>
      <c r="J1349" s="5"/>
      <c r="L1349" s="21">
        <v>88</v>
      </c>
      <c r="M1349" s="21">
        <v>85</v>
      </c>
      <c r="N1349" s="29">
        <v>69.3</v>
      </c>
      <c r="O1349" s="21">
        <v>123</v>
      </c>
      <c r="P1349" s="30">
        <f t="shared" si="34"/>
        <v>14.4</v>
      </c>
      <c r="Q1349" s="4">
        <v>18</v>
      </c>
    </row>
    <row r="1350" spans="1:22">
      <c r="D1350" s="19" t="s">
        <v>232</v>
      </c>
      <c r="E1350" s="21" t="s">
        <v>225</v>
      </c>
      <c r="F1350" s="21"/>
      <c r="G1350" s="21"/>
      <c r="H1350" s="21"/>
      <c r="I1350" s="5"/>
      <c r="J1350" s="5"/>
      <c r="K1350" s="26"/>
      <c r="L1350" s="21">
        <v>104</v>
      </c>
      <c r="M1350" s="21">
        <v>100</v>
      </c>
      <c r="N1350" s="4">
        <v>71.599999999999994</v>
      </c>
      <c r="O1350" s="21">
        <v>130</v>
      </c>
      <c r="P1350" s="30">
        <f t="shared" si="34"/>
        <v>24.7</v>
      </c>
      <c r="Q1350" s="4">
        <v>18</v>
      </c>
    </row>
    <row r="1351" spans="1:22">
      <c r="D1351" s="19" t="s">
        <v>45</v>
      </c>
      <c r="E1351" s="21" t="s">
        <v>34</v>
      </c>
      <c r="F1351" s="21"/>
      <c r="G1351" s="21"/>
      <c r="H1351" s="21"/>
      <c r="I1351" s="5"/>
      <c r="J1351" s="5"/>
      <c r="L1351" s="21">
        <v>87</v>
      </c>
      <c r="M1351" s="21">
        <v>87</v>
      </c>
      <c r="N1351" s="4">
        <v>68.900000000000006</v>
      </c>
      <c r="O1351" s="21">
        <v>120</v>
      </c>
      <c r="P1351" s="30">
        <f t="shared" si="34"/>
        <v>17</v>
      </c>
      <c r="Q1351" s="4">
        <v>18.100000000000001</v>
      </c>
    </row>
    <row r="1352" spans="1:22">
      <c r="D1352" s="19" t="s">
        <v>48</v>
      </c>
      <c r="E1352" s="21" t="s">
        <v>26</v>
      </c>
      <c r="F1352" s="21"/>
      <c r="G1352" s="21"/>
      <c r="H1352" s="21"/>
      <c r="I1352" s="5"/>
      <c r="J1352" s="5"/>
      <c r="L1352" s="21">
        <v>85</v>
      </c>
      <c r="M1352" s="21">
        <v>85</v>
      </c>
      <c r="N1352" s="4">
        <v>69.2</v>
      </c>
      <c r="O1352" s="21">
        <v>129</v>
      </c>
      <c r="P1352" s="4">
        <f t="shared" si="34"/>
        <v>13.8</v>
      </c>
      <c r="Q1352" s="4">
        <v>19.3</v>
      </c>
    </row>
    <row r="1353" spans="1:22">
      <c r="D1353" s="19" t="s">
        <v>456</v>
      </c>
      <c r="E1353" s="21" t="s">
        <v>30</v>
      </c>
      <c r="F1353" s="21"/>
      <c r="G1353" s="21"/>
      <c r="H1353" s="21"/>
      <c r="I1353" s="5"/>
      <c r="J1353" s="5"/>
      <c r="K1353" s="26"/>
      <c r="L1353" s="21">
        <v>86</v>
      </c>
      <c r="M1353" s="21">
        <v>86</v>
      </c>
      <c r="N1353" s="4">
        <v>70.2</v>
      </c>
      <c r="O1353" s="21">
        <v>128</v>
      </c>
      <c r="P1353" s="4">
        <f t="shared" si="34"/>
        <v>13.9</v>
      </c>
      <c r="Q1353" s="4">
        <v>19.3</v>
      </c>
    </row>
    <row r="1354" spans="1:22">
      <c r="D1354" s="19" t="s">
        <v>234</v>
      </c>
      <c r="E1354" s="21" t="s">
        <v>154</v>
      </c>
      <c r="F1354" s="21"/>
      <c r="G1354" s="21"/>
      <c r="H1354" s="21"/>
      <c r="I1354" s="5"/>
      <c r="J1354" s="5"/>
      <c r="L1354" s="21">
        <v>104</v>
      </c>
      <c r="M1354" s="21">
        <v>99</v>
      </c>
      <c r="N1354" s="4">
        <v>70.7</v>
      </c>
      <c r="O1354" s="21">
        <v>134</v>
      </c>
      <c r="P1354" s="4">
        <f t="shared" si="34"/>
        <v>23.9</v>
      </c>
      <c r="Q1354" s="4">
        <v>20.8</v>
      </c>
    </row>
    <row r="1355" spans="1:22">
      <c r="D1355" s="19" t="s">
        <v>49</v>
      </c>
      <c r="E1355" s="21" t="s">
        <v>50</v>
      </c>
      <c r="F1355" s="21"/>
      <c r="G1355" s="21"/>
      <c r="H1355" s="21"/>
      <c r="I1355" s="5"/>
      <c r="J1355" s="5"/>
      <c r="L1355" s="21">
        <v>88</v>
      </c>
      <c r="M1355" s="21">
        <v>87</v>
      </c>
      <c r="N1355" s="21">
        <v>69.8</v>
      </c>
      <c r="O1355" s="21">
        <v>127</v>
      </c>
      <c r="P1355" s="4">
        <f t="shared" si="34"/>
        <v>15.3</v>
      </c>
      <c r="Q1355" s="4">
        <v>21.1</v>
      </c>
    </row>
    <row r="1356" spans="1:22">
      <c r="D1356" s="19" t="s">
        <v>51</v>
      </c>
      <c r="E1356" s="21" t="s">
        <v>52</v>
      </c>
      <c r="F1356" s="21"/>
      <c r="G1356" s="21"/>
      <c r="H1356" s="21"/>
      <c r="I1356" s="5"/>
      <c r="J1356" s="5"/>
      <c r="L1356" s="21">
        <v>96</v>
      </c>
      <c r="M1356" s="21">
        <v>93</v>
      </c>
      <c r="N1356" s="21">
        <v>70.8</v>
      </c>
      <c r="O1356" s="21">
        <v>130</v>
      </c>
      <c r="P1356" s="4">
        <f t="shared" si="34"/>
        <v>19.3</v>
      </c>
      <c r="Q1356" s="4">
        <v>21.1</v>
      </c>
    </row>
    <row r="1357" spans="1:22">
      <c r="D1357" s="19" t="s">
        <v>53</v>
      </c>
      <c r="E1357" s="21" t="s">
        <v>54</v>
      </c>
      <c r="F1357" s="21"/>
      <c r="G1357" s="21"/>
      <c r="H1357" s="21"/>
      <c r="I1357" s="5"/>
      <c r="J1357" s="5"/>
      <c r="L1357" s="21">
        <v>89</v>
      </c>
      <c r="M1357" s="21">
        <v>84</v>
      </c>
      <c r="N1357" s="21">
        <v>70.900000000000006</v>
      </c>
      <c r="O1357" s="21">
        <v>128</v>
      </c>
      <c r="P1357" s="4">
        <f t="shared" si="34"/>
        <v>11.6</v>
      </c>
      <c r="Q1357" s="4">
        <v>21.9</v>
      </c>
    </row>
    <row r="1358" spans="1:22">
      <c r="D1358" s="19" t="s">
        <v>55</v>
      </c>
      <c r="E1358" s="21" t="s">
        <v>52</v>
      </c>
      <c r="F1358" s="21"/>
      <c r="G1358" s="21"/>
      <c r="H1358" s="21"/>
      <c r="I1358" s="5"/>
      <c r="J1358" s="5"/>
      <c r="L1358" s="21">
        <v>92</v>
      </c>
      <c r="M1358" s="21">
        <v>91</v>
      </c>
      <c r="N1358">
        <v>70.8</v>
      </c>
      <c r="O1358">
        <v>130</v>
      </c>
      <c r="P1358" s="4">
        <f t="shared" si="34"/>
        <v>17.600000000000001</v>
      </c>
      <c r="Q1358" s="4">
        <v>32.6</v>
      </c>
    </row>
    <row r="1359" spans="1:22">
      <c r="A1359">
        <v>1</v>
      </c>
      <c r="B1359">
        <v>1</v>
      </c>
      <c r="D1359" s="19" t="s">
        <v>313</v>
      </c>
      <c r="E1359" s="21" t="s">
        <v>42</v>
      </c>
      <c r="F1359" s="21">
        <v>86</v>
      </c>
      <c r="G1359" s="21">
        <v>86</v>
      </c>
      <c r="H1359" s="21"/>
      <c r="I1359" s="5">
        <v>-1.5</v>
      </c>
      <c r="J1359" s="5"/>
      <c r="L1359" s="21"/>
      <c r="M1359" s="21"/>
      <c r="P1359" s="4"/>
      <c r="Q1359" s="4"/>
      <c r="T1359" t="s">
        <v>165</v>
      </c>
      <c r="U1359" t="s">
        <v>75</v>
      </c>
      <c r="V1359" t="s">
        <v>58</v>
      </c>
    </row>
    <row r="1360" spans="1:22">
      <c r="A1360">
        <v>2</v>
      </c>
      <c r="B1360">
        <v>2</v>
      </c>
      <c r="C1360">
        <v>1</v>
      </c>
      <c r="D1360" s="19" t="s">
        <v>73</v>
      </c>
      <c r="E1360" s="21" t="s">
        <v>42</v>
      </c>
      <c r="F1360" s="21">
        <v>89</v>
      </c>
      <c r="G1360" s="21">
        <v>89</v>
      </c>
      <c r="H1360" s="21">
        <v>75</v>
      </c>
      <c r="I1360" s="5">
        <v>-7.25</v>
      </c>
      <c r="J1360" s="5"/>
      <c r="L1360" s="21">
        <v>89</v>
      </c>
      <c r="M1360" s="21">
        <v>89</v>
      </c>
      <c r="N1360" s="4">
        <v>70</v>
      </c>
      <c r="O1360" s="21">
        <v>123</v>
      </c>
      <c r="P1360" s="4">
        <f t="shared" si="34"/>
        <v>17.5</v>
      </c>
      <c r="Q1360" s="4"/>
      <c r="T1360" t="s">
        <v>207</v>
      </c>
      <c r="U1360" t="s">
        <v>80</v>
      </c>
      <c r="V1360" t="s">
        <v>105</v>
      </c>
    </row>
    <row r="1361" spans="1:22">
      <c r="A1361">
        <v>3</v>
      </c>
      <c r="B1361">
        <v>3</v>
      </c>
      <c r="C1361">
        <v>2</v>
      </c>
      <c r="D1361" s="19" t="s">
        <v>297</v>
      </c>
      <c r="E1361" s="21" t="s">
        <v>26</v>
      </c>
      <c r="F1361" s="21">
        <v>91</v>
      </c>
      <c r="G1361" s="21">
        <v>88</v>
      </c>
      <c r="H1361" s="21">
        <v>76</v>
      </c>
      <c r="I1361" s="5">
        <v>-18</v>
      </c>
      <c r="J1361" s="5"/>
      <c r="L1361" s="21">
        <v>91</v>
      </c>
      <c r="M1361" s="21">
        <v>88</v>
      </c>
      <c r="N1361" s="21">
        <v>69.2</v>
      </c>
      <c r="O1361" s="21">
        <v>129</v>
      </c>
      <c r="P1361" s="30">
        <f t="shared" si="34"/>
        <v>16.5</v>
      </c>
      <c r="Q1361" s="4"/>
      <c r="T1361" t="s">
        <v>72</v>
      </c>
      <c r="U1361" t="s">
        <v>194</v>
      </c>
    </row>
    <row r="1362" spans="1:22">
      <c r="A1362">
        <v>4</v>
      </c>
      <c r="B1362">
        <v>4</v>
      </c>
      <c r="C1362">
        <v>3</v>
      </c>
      <c r="D1362" s="19" t="s">
        <v>432</v>
      </c>
      <c r="E1362" s="21" t="s">
        <v>252</v>
      </c>
      <c r="F1362" s="21">
        <v>89</v>
      </c>
      <c r="G1362" s="21">
        <v>86</v>
      </c>
      <c r="H1362" s="21">
        <v>75</v>
      </c>
      <c r="I1362" s="5">
        <v>3</v>
      </c>
      <c r="J1362" s="5"/>
      <c r="L1362" s="21">
        <v>89</v>
      </c>
      <c r="M1362" s="21">
        <v>86</v>
      </c>
      <c r="N1362" s="21">
        <v>69</v>
      </c>
      <c r="O1362" s="21">
        <v>125</v>
      </c>
      <c r="P1362" s="30">
        <f t="shared" si="34"/>
        <v>15.4</v>
      </c>
      <c r="Q1362" s="4"/>
      <c r="R1362" s="21"/>
      <c r="S1362" s="4"/>
      <c r="T1362" t="s">
        <v>209</v>
      </c>
      <c r="U1362" t="s">
        <v>68</v>
      </c>
      <c r="V1362" t="s">
        <v>63</v>
      </c>
    </row>
    <row r="1363" spans="1:22">
      <c r="A1363">
        <v>5</v>
      </c>
      <c r="B1363">
        <v>5</v>
      </c>
      <c r="C1363">
        <v>4</v>
      </c>
      <c r="D1363" s="19" t="s">
        <v>239</v>
      </c>
      <c r="E1363" s="21" t="s">
        <v>30</v>
      </c>
      <c r="F1363" s="21">
        <v>91</v>
      </c>
      <c r="G1363" s="21">
        <v>90</v>
      </c>
      <c r="H1363" s="21">
        <v>76</v>
      </c>
      <c r="I1363" s="5">
        <v>-17</v>
      </c>
      <c r="J1363" s="5"/>
      <c r="L1363" s="21">
        <v>91</v>
      </c>
      <c r="M1363" s="21">
        <v>90</v>
      </c>
      <c r="N1363" s="21">
        <v>70.2</v>
      </c>
      <c r="O1363" s="21">
        <v>128</v>
      </c>
      <c r="P1363" s="30">
        <f t="shared" si="34"/>
        <v>17.5</v>
      </c>
      <c r="Q1363" s="4"/>
      <c r="R1363" s="21"/>
      <c r="S1363" s="4"/>
      <c r="T1363" t="s">
        <v>119</v>
      </c>
      <c r="U1363" t="s">
        <v>67</v>
      </c>
      <c r="V1363" t="s">
        <v>103</v>
      </c>
    </row>
    <row r="1364" spans="1:22">
      <c r="A1364">
        <v>6</v>
      </c>
      <c r="D1364" s="19" t="s">
        <v>335</v>
      </c>
      <c r="E1364" s="21" t="s">
        <v>336</v>
      </c>
      <c r="F1364" s="21"/>
      <c r="G1364" s="21"/>
      <c r="H1364" s="21"/>
      <c r="I1364" s="5">
        <v>-19</v>
      </c>
      <c r="J1364" s="5"/>
      <c r="K1364" s="12" t="s">
        <v>79</v>
      </c>
      <c r="L1364" s="19"/>
      <c r="M1364" s="21"/>
      <c r="N1364" s="21"/>
      <c r="O1364" s="21"/>
      <c r="P1364" s="30"/>
      <c r="Q1364" s="21"/>
      <c r="R1364" s="21"/>
      <c r="S1364" s="4"/>
      <c r="T1364" t="s">
        <v>414</v>
      </c>
    </row>
    <row r="1365" spans="1:22">
      <c r="A1365">
        <v>7</v>
      </c>
      <c r="B1365">
        <v>6</v>
      </c>
      <c r="C1365">
        <v>5</v>
      </c>
      <c r="D1365" s="19" t="s">
        <v>83</v>
      </c>
      <c r="E1365" s="21" t="s">
        <v>34</v>
      </c>
      <c r="F1365" s="21">
        <v>90</v>
      </c>
      <c r="G1365" s="21">
        <v>89</v>
      </c>
      <c r="H1365" s="21">
        <v>75</v>
      </c>
      <c r="I1365" s="5">
        <v>-16.5</v>
      </c>
      <c r="J1365" s="5"/>
      <c r="K1365" s="12" t="s">
        <v>631</v>
      </c>
      <c r="L1365" s="19">
        <v>90</v>
      </c>
      <c r="M1365" s="21">
        <v>89</v>
      </c>
      <c r="N1365" s="21">
        <v>68.900000000000006</v>
      </c>
      <c r="O1365" s="21">
        <v>120</v>
      </c>
      <c r="P1365" s="30">
        <f t="shared" si="34"/>
        <v>18.899999999999999</v>
      </c>
      <c r="Q1365" s="21"/>
      <c r="R1365" s="21"/>
      <c r="S1365" s="4"/>
      <c r="T1365" t="s">
        <v>71</v>
      </c>
      <c r="U1365" t="s">
        <v>93</v>
      </c>
      <c r="V1365" t="s">
        <v>333</v>
      </c>
    </row>
    <row r="1366" spans="1:22">
      <c r="A1366">
        <v>8</v>
      </c>
      <c r="B1366">
        <v>7</v>
      </c>
      <c r="C1366">
        <v>6</v>
      </c>
      <c r="D1366" s="19" t="s">
        <v>240</v>
      </c>
      <c r="E1366" s="21" t="s">
        <v>632</v>
      </c>
      <c r="F1366" s="21">
        <v>81</v>
      </c>
      <c r="G1366" s="21">
        <v>81</v>
      </c>
      <c r="H1366" s="21">
        <v>67</v>
      </c>
      <c r="I1366" s="5">
        <v>38.15</v>
      </c>
      <c r="J1366" s="5"/>
      <c r="K1366" s="26" t="s">
        <v>538</v>
      </c>
      <c r="L1366" s="21">
        <v>81</v>
      </c>
      <c r="M1366" s="21">
        <v>81</v>
      </c>
      <c r="N1366" s="21">
        <v>68</v>
      </c>
      <c r="O1366" s="21">
        <v>115</v>
      </c>
      <c r="P1366" s="30">
        <f t="shared" si="34"/>
        <v>12.8</v>
      </c>
      <c r="Q1366" s="21"/>
      <c r="R1366" s="21"/>
      <c r="S1366" s="4"/>
      <c r="T1366" t="s">
        <v>59</v>
      </c>
      <c r="U1366" t="s">
        <v>90</v>
      </c>
    </row>
    <row r="1367" spans="1:22">
      <c r="A1367">
        <v>9</v>
      </c>
      <c r="B1367">
        <v>8</v>
      </c>
      <c r="C1367">
        <v>7</v>
      </c>
      <c r="D1367" s="19" t="s">
        <v>87</v>
      </c>
      <c r="E1367" s="21" t="s">
        <v>42</v>
      </c>
      <c r="F1367" s="21">
        <v>81</v>
      </c>
      <c r="G1367" s="21">
        <v>81</v>
      </c>
      <c r="H1367" s="21">
        <v>66</v>
      </c>
      <c r="I1367" s="5">
        <v>22.3</v>
      </c>
      <c r="J1367" s="5"/>
      <c r="L1367" s="19">
        <v>81</v>
      </c>
      <c r="M1367" s="21">
        <v>81</v>
      </c>
      <c r="N1367" s="21">
        <v>70</v>
      </c>
      <c r="O1367" s="21">
        <v>123</v>
      </c>
      <c r="P1367" s="30">
        <f t="shared" si="34"/>
        <v>10.1</v>
      </c>
      <c r="Q1367" s="21"/>
      <c r="R1367" s="21"/>
      <c r="S1367" s="4"/>
      <c r="T1367" t="s">
        <v>249</v>
      </c>
      <c r="U1367" t="s">
        <v>448</v>
      </c>
      <c r="V1367" t="s">
        <v>85</v>
      </c>
    </row>
    <row r="1368" spans="1:22">
      <c r="A1368">
        <v>10</v>
      </c>
      <c r="B1368">
        <v>9</v>
      </c>
      <c r="C1368">
        <v>8</v>
      </c>
      <c r="D1368" s="19" t="s">
        <v>521</v>
      </c>
      <c r="E1368" s="21" t="s">
        <v>252</v>
      </c>
      <c r="F1368" s="21">
        <v>90</v>
      </c>
      <c r="G1368" s="21">
        <v>90</v>
      </c>
      <c r="H1368" s="21">
        <v>75</v>
      </c>
      <c r="I1368" s="5">
        <v>-17.45</v>
      </c>
      <c r="J1368" s="5"/>
      <c r="L1368" s="19">
        <v>90</v>
      </c>
      <c r="M1368" s="21">
        <v>90</v>
      </c>
      <c r="N1368" s="21">
        <v>69</v>
      </c>
      <c r="O1368" s="21">
        <v>125</v>
      </c>
      <c r="P1368" s="30">
        <f t="shared" si="34"/>
        <v>19</v>
      </c>
      <c r="Q1368" s="21"/>
      <c r="R1368" s="21"/>
      <c r="S1368" s="4"/>
      <c r="T1368" t="s">
        <v>129</v>
      </c>
      <c r="U1368" t="s">
        <v>117</v>
      </c>
    </row>
    <row r="1369" spans="1:22">
      <c r="A1369">
        <v>11</v>
      </c>
      <c r="B1369">
        <v>10</v>
      </c>
      <c r="C1369">
        <v>9</v>
      </c>
      <c r="D1369" s="19" t="s">
        <v>242</v>
      </c>
      <c r="E1369" s="21" t="s">
        <v>26</v>
      </c>
      <c r="F1369" s="21">
        <v>97</v>
      </c>
      <c r="G1369" s="21">
        <v>93</v>
      </c>
      <c r="H1369" s="21">
        <v>88</v>
      </c>
      <c r="I1369" s="5">
        <v>-22</v>
      </c>
      <c r="J1369" s="5"/>
      <c r="L1369" s="19">
        <v>97</v>
      </c>
      <c r="M1369" s="21">
        <v>93</v>
      </c>
      <c r="N1369" s="21">
        <v>69.2</v>
      </c>
      <c r="O1369" s="21">
        <v>129</v>
      </c>
      <c r="P1369" s="30">
        <f t="shared" si="34"/>
        <v>20.8</v>
      </c>
      <c r="Q1369" s="21"/>
      <c r="R1369" s="21"/>
      <c r="S1369" s="4"/>
      <c r="T1369" t="s">
        <v>245</v>
      </c>
      <c r="U1369" t="s">
        <v>259</v>
      </c>
    </row>
    <row r="1370" spans="1:22">
      <c r="A1370">
        <v>12</v>
      </c>
      <c r="B1370">
        <v>11</v>
      </c>
      <c r="C1370">
        <v>10</v>
      </c>
      <c r="D1370" s="19" t="s">
        <v>469</v>
      </c>
      <c r="E1370" s="21" t="s">
        <v>36</v>
      </c>
      <c r="F1370" s="21">
        <v>96</v>
      </c>
      <c r="G1370" s="21">
        <v>91</v>
      </c>
      <c r="H1370" s="21">
        <v>82</v>
      </c>
      <c r="I1370" s="5">
        <v>-22</v>
      </c>
      <c r="J1370" s="5"/>
      <c r="L1370" s="19">
        <v>96</v>
      </c>
      <c r="M1370" s="21">
        <v>91</v>
      </c>
      <c r="N1370" s="21">
        <v>69</v>
      </c>
      <c r="O1370" s="21">
        <v>123</v>
      </c>
      <c r="P1370" s="30">
        <f t="shared" si="34"/>
        <v>20.2</v>
      </c>
      <c r="Q1370" s="21"/>
      <c r="R1370" s="21"/>
      <c r="S1370" s="4"/>
      <c r="T1370" t="s">
        <v>92</v>
      </c>
      <c r="U1370" t="s">
        <v>139</v>
      </c>
      <c r="V1370" t="s">
        <v>121</v>
      </c>
    </row>
    <row r="1371" spans="1:22">
      <c r="A1371">
        <v>13</v>
      </c>
      <c r="B1371">
        <v>12</v>
      </c>
      <c r="C1371">
        <v>11</v>
      </c>
      <c r="D1371" s="19" t="s">
        <v>95</v>
      </c>
      <c r="E1371" s="21" t="s">
        <v>42</v>
      </c>
      <c r="F1371" s="21">
        <v>103</v>
      </c>
      <c r="G1371" s="21">
        <v>100</v>
      </c>
      <c r="H1371" s="21">
        <v>88</v>
      </c>
      <c r="I1371" s="5">
        <v>-23</v>
      </c>
      <c r="J1371" s="5"/>
      <c r="L1371" s="19">
        <v>103</v>
      </c>
      <c r="M1371" s="21">
        <v>100</v>
      </c>
      <c r="N1371" s="21">
        <v>70</v>
      </c>
      <c r="O1371" s="21">
        <v>123</v>
      </c>
      <c r="P1371" s="30">
        <f t="shared" si="34"/>
        <v>27.6</v>
      </c>
      <c r="Q1371" s="21"/>
      <c r="R1371" s="21"/>
      <c r="S1371" s="4"/>
      <c r="T1371" t="s">
        <v>84</v>
      </c>
      <c r="U1371" t="s">
        <v>89</v>
      </c>
      <c r="V1371" t="s">
        <v>470</v>
      </c>
    </row>
    <row r="1372" spans="1:22">
      <c r="A1372">
        <v>14</v>
      </c>
      <c r="B1372">
        <v>13</v>
      </c>
      <c r="C1372">
        <v>12</v>
      </c>
      <c r="D1372" s="19" t="s">
        <v>561</v>
      </c>
      <c r="E1372" s="21" t="s">
        <v>523</v>
      </c>
      <c r="F1372" s="21">
        <v>98</v>
      </c>
      <c r="G1372" s="21">
        <v>96</v>
      </c>
      <c r="H1372" s="21">
        <v>83</v>
      </c>
      <c r="I1372" s="5">
        <v>-17.350000000000001</v>
      </c>
      <c r="J1372" s="5"/>
      <c r="L1372" s="19">
        <v>98</v>
      </c>
      <c r="M1372" s="21">
        <v>96</v>
      </c>
      <c r="N1372" s="21">
        <v>69.099999999999994</v>
      </c>
      <c r="O1372" s="21">
        <v>123</v>
      </c>
      <c r="P1372" s="30">
        <f t="shared" si="34"/>
        <v>24.7</v>
      </c>
      <c r="Q1372" s="21"/>
      <c r="R1372" s="21"/>
      <c r="S1372" s="4"/>
      <c r="T1372" t="s">
        <v>109</v>
      </c>
      <c r="U1372" t="s">
        <v>595</v>
      </c>
    </row>
    <row r="1373" spans="1:22">
      <c r="A1373">
        <v>15</v>
      </c>
      <c r="D1373" s="19" t="s">
        <v>247</v>
      </c>
      <c r="E1373" s="21" t="s">
        <v>231</v>
      </c>
      <c r="F1373" s="21" t="s">
        <v>494</v>
      </c>
      <c r="G1373" s="21"/>
      <c r="H1373" s="21"/>
      <c r="I1373" s="5">
        <v>-18.5</v>
      </c>
      <c r="J1373" s="5"/>
      <c r="L1373" s="19"/>
      <c r="M1373" s="21"/>
      <c r="N1373" s="21"/>
      <c r="O1373" s="21"/>
      <c r="P1373" s="30"/>
      <c r="Q1373" s="21"/>
      <c r="R1373" s="21"/>
      <c r="S1373" s="4"/>
      <c r="T1373" t="s">
        <v>360</v>
      </c>
      <c r="U1373" t="s">
        <v>142</v>
      </c>
      <c r="V1373" t="s">
        <v>201</v>
      </c>
    </row>
    <row r="1374" spans="1:22">
      <c r="A1374">
        <v>16</v>
      </c>
      <c r="B1374">
        <v>14</v>
      </c>
      <c r="C1374">
        <v>13</v>
      </c>
      <c r="D1374" s="19" t="s">
        <v>435</v>
      </c>
      <c r="E1374" s="21" t="s">
        <v>42</v>
      </c>
      <c r="F1374" s="21">
        <v>90</v>
      </c>
      <c r="G1374" s="21">
        <v>88</v>
      </c>
      <c r="H1374" s="21">
        <v>75</v>
      </c>
      <c r="I1374" s="5">
        <v>-14.5</v>
      </c>
      <c r="J1374" s="5"/>
      <c r="K1374" s="12" t="s">
        <v>633</v>
      </c>
      <c r="L1374" s="19">
        <v>90</v>
      </c>
      <c r="M1374" s="21">
        <v>88</v>
      </c>
      <c r="N1374" s="21">
        <v>70</v>
      </c>
      <c r="O1374" s="21">
        <v>123</v>
      </c>
      <c r="P1374" s="30">
        <f t="shared" ref="P1374:P1378" si="35">ROUND(((M1374-N1374)*113/O1374),1)</f>
        <v>16.5</v>
      </c>
      <c r="Q1374" s="21"/>
      <c r="R1374" s="21"/>
      <c r="S1374" s="4"/>
      <c r="T1374" t="s">
        <v>375</v>
      </c>
      <c r="U1374" t="s">
        <v>76</v>
      </c>
    </row>
    <row r="1375" spans="1:22">
      <c r="A1375">
        <v>17</v>
      </c>
      <c r="B1375">
        <v>15</v>
      </c>
      <c r="C1375">
        <v>14</v>
      </c>
      <c r="D1375" s="19" t="s">
        <v>106</v>
      </c>
      <c r="E1375" s="21" t="s">
        <v>42</v>
      </c>
      <c r="F1375" s="21">
        <v>97</v>
      </c>
      <c r="G1375" s="21">
        <v>95</v>
      </c>
      <c r="H1375" s="21">
        <v>82</v>
      </c>
      <c r="I1375" s="5">
        <v>-24</v>
      </c>
      <c r="J1375" s="5"/>
      <c r="L1375" s="19">
        <v>97</v>
      </c>
      <c r="M1375" s="21">
        <v>95</v>
      </c>
      <c r="N1375" s="21">
        <v>70</v>
      </c>
      <c r="O1375" s="21">
        <v>123</v>
      </c>
      <c r="P1375" s="30">
        <f t="shared" si="35"/>
        <v>23</v>
      </c>
      <c r="Q1375" s="21"/>
      <c r="R1375" s="21"/>
      <c r="S1375" s="4"/>
      <c r="T1375" t="s">
        <v>192</v>
      </c>
      <c r="U1375" t="s">
        <v>156</v>
      </c>
    </row>
    <row r="1376" spans="1:22">
      <c r="A1376">
        <v>18</v>
      </c>
      <c r="D1376" s="19" t="s">
        <v>352</v>
      </c>
      <c r="E1376" s="21" t="s">
        <v>28</v>
      </c>
      <c r="F1376" s="21"/>
      <c r="G1376" s="21"/>
      <c r="H1376" s="21"/>
      <c r="I1376" s="5">
        <v>-5</v>
      </c>
      <c r="J1376" s="5"/>
      <c r="K1376" s="12" t="s">
        <v>353</v>
      </c>
      <c r="L1376" s="19"/>
      <c r="M1376" s="21"/>
      <c r="N1376" s="21"/>
      <c r="O1376" s="21"/>
      <c r="P1376" s="30"/>
      <c r="Q1376" s="21"/>
      <c r="R1376" s="21"/>
      <c r="S1376" s="4"/>
      <c r="T1376" s="21" t="s">
        <v>124</v>
      </c>
      <c r="U1376" t="s">
        <v>62</v>
      </c>
      <c r="V1376" t="s">
        <v>120</v>
      </c>
    </row>
    <row r="1377" spans="1:22">
      <c r="A1377">
        <v>19</v>
      </c>
      <c r="B1377">
        <v>16</v>
      </c>
      <c r="C1377">
        <v>15</v>
      </c>
      <c r="D1377" s="19" t="s">
        <v>355</v>
      </c>
      <c r="E1377" s="21" t="s">
        <v>26</v>
      </c>
      <c r="F1377" s="21">
        <v>82</v>
      </c>
      <c r="G1377" s="21">
        <v>82</v>
      </c>
      <c r="H1377" s="21">
        <v>66</v>
      </c>
      <c r="I1377" s="5">
        <v>38</v>
      </c>
      <c r="J1377" s="4"/>
      <c r="K1377" s="26"/>
      <c r="L1377" s="19">
        <v>82</v>
      </c>
      <c r="M1377" s="21">
        <v>82</v>
      </c>
      <c r="N1377" s="21">
        <v>69.2</v>
      </c>
      <c r="O1377" s="21">
        <v>129</v>
      </c>
      <c r="P1377" s="30">
        <f t="shared" si="35"/>
        <v>11.2</v>
      </c>
      <c r="Q1377" s="21"/>
      <c r="R1377" s="21"/>
      <c r="S1377" s="4"/>
      <c r="T1377" s="21" t="s">
        <v>125</v>
      </c>
      <c r="U1377" t="s">
        <v>361</v>
      </c>
    </row>
    <row r="1378" spans="1:22">
      <c r="A1378">
        <v>20</v>
      </c>
      <c r="B1378">
        <v>17</v>
      </c>
      <c r="C1378">
        <v>16</v>
      </c>
      <c r="D1378" s="19" t="s">
        <v>358</v>
      </c>
      <c r="E1378" s="21" t="s">
        <v>359</v>
      </c>
      <c r="F1378" s="21">
        <v>92</v>
      </c>
      <c r="G1378" s="21">
        <v>92</v>
      </c>
      <c r="H1378" s="21">
        <v>76</v>
      </c>
      <c r="I1378" s="5">
        <v>-18.5</v>
      </c>
      <c r="J1378" s="5"/>
      <c r="L1378" s="19">
        <v>92</v>
      </c>
      <c r="M1378" s="21">
        <v>92</v>
      </c>
      <c r="N1378" s="21">
        <v>70</v>
      </c>
      <c r="O1378" s="21">
        <v>126</v>
      </c>
      <c r="P1378" s="30">
        <f t="shared" si="35"/>
        <v>19.7</v>
      </c>
      <c r="Q1378" s="21"/>
      <c r="R1378" s="21"/>
      <c r="S1378" s="4"/>
      <c r="T1378" s="21" t="s">
        <v>167</v>
      </c>
      <c r="U1378" t="s">
        <v>601</v>
      </c>
      <c r="V1378" t="s">
        <v>135</v>
      </c>
    </row>
    <row r="1379" spans="1:22">
      <c r="A1379">
        <v>21</v>
      </c>
      <c r="B1379">
        <v>18</v>
      </c>
      <c r="C1379">
        <v>17</v>
      </c>
      <c r="D1379" s="19" t="s">
        <v>530</v>
      </c>
      <c r="E1379" s="21" t="s">
        <v>30</v>
      </c>
      <c r="F1379" s="21">
        <v>92</v>
      </c>
      <c r="G1379" s="21">
        <v>90</v>
      </c>
      <c r="H1379" s="21">
        <v>76</v>
      </c>
      <c r="I1379" s="5">
        <v>-16</v>
      </c>
      <c r="J1379" s="5"/>
      <c r="L1379" s="19">
        <v>92</v>
      </c>
      <c r="M1379" s="21">
        <v>90</v>
      </c>
      <c r="N1379" s="21">
        <v>70.2</v>
      </c>
      <c r="O1379" s="21">
        <v>128</v>
      </c>
      <c r="P1379" s="30">
        <f t="shared" ref="P1379:P1399" si="36">ROUND(((M1379-N1379)*113/O1379),1)</f>
        <v>17.5</v>
      </c>
      <c r="Q1379" s="21"/>
      <c r="R1379" s="21"/>
      <c r="S1379" s="4"/>
      <c r="T1379" s="21" t="s">
        <v>382</v>
      </c>
      <c r="U1379" t="s">
        <v>94</v>
      </c>
      <c r="V1379" t="s">
        <v>339</v>
      </c>
    </row>
    <row r="1380" spans="1:22">
      <c r="A1380">
        <v>22</v>
      </c>
      <c r="B1380">
        <v>19</v>
      </c>
      <c r="C1380">
        <v>18</v>
      </c>
      <c r="D1380" s="19" t="s">
        <v>634</v>
      </c>
      <c r="E1380" s="21" t="s">
        <v>635</v>
      </c>
      <c r="F1380" s="21">
        <v>100</v>
      </c>
      <c r="G1380" s="21">
        <v>99</v>
      </c>
      <c r="H1380" s="21">
        <v>83</v>
      </c>
      <c r="I1380" s="5">
        <v>-12</v>
      </c>
      <c r="J1380" s="5"/>
      <c r="L1380" s="19">
        <v>100</v>
      </c>
      <c r="M1380" s="21">
        <v>99</v>
      </c>
      <c r="N1380" s="29">
        <v>73</v>
      </c>
      <c r="O1380" s="21">
        <v>139</v>
      </c>
      <c r="P1380" s="30">
        <f t="shared" si="36"/>
        <v>21.1</v>
      </c>
      <c r="Q1380" s="21"/>
      <c r="T1380" s="21" t="s">
        <v>92</v>
      </c>
      <c r="U1380" t="s">
        <v>386</v>
      </c>
    </row>
    <row r="1381" spans="1:22">
      <c r="A1381">
        <v>23</v>
      </c>
      <c r="B1381">
        <v>20</v>
      </c>
      <c r="C1381">
        <v>19</v>
      </c>
      <c r="D1381" s="19" t="s">
        <v>367</v>
      </c>
      <c r="E1381" s="21" t="s">
        <v>28</v>
      </c>
      <c r="F1381" s="21">
        <v>85</v>
      </c>
      <c r="G1381" s="21">
        <v>84</v>
      </c>
      <c r="H1381" s="21">
        <v>70</v>
      </c>
      <c r="I1381" s="5">
        <v>23</v>
      </c>
      <c r="J1381" s="4"/>
      <c r="L1381" s="19">
        <v>85</v>
      </c>
      <c r="M1381" s="21">
        <v>84</v>
      </c>
      <c r="N1381" s="29">
        <v>69.3</v>
      </c>
      <c r="O1381" s="21">
        <v>123</v>
      </c>
      <c r="P1381" s="30">
        <f t="shared" si="36"/>
        <v>13.5</v>
      </c>
      <c r="Q1381" s="21"/>
      <c r="R1381" s="21"/>
      <c r="S1381" s="4"/>
      <c r="T1381" s="21" t="s">
        <v>150</v>
      </c>
      <c r="U1381" t="s">
        <v>169</v>
      </c>
    </row>
    <row r="1382" spans="1:22">
      <c r="A1382">
        <v>24</v>
      </c>
      <c r="B1382">
        <v>21</v>
      </c>
      <c r="C1382">
        <v>20</v>
      </c>
      <c r="D1382" s="19" t="s">
        <v>122</v>
      </c>
      <c r="E1382" s="21" t="s">
        <v>42</v>
      </c>
      <c r="F1382" s="21">
        <v>86</v>
      </c>
      <c r="G1382" s="21">
        <v>84</v>
      </c>
      <c r="H1382" s="21">
        <v>71</v>
      </c>
      <c r="I1382" s="5">
        <v>0</v>
      </c>
      <c r="J1382" s="5"/>
      <c r="K1382" s="12" t="s">
        <v>636</v>
      </c>
      <c r="L1382" s="19">
        <v>86</v>
      </c>
      <c r="M1382" s="21">
        <v>84</v>
      </c>
      <c r="N1382" s="29">
        <v>70</v>
      </c>
      <c r="O1382" s="21">
        <v>123</v>
      </c>
      <c r="P1382" s="30">
        <f t="shared" si="36"/>
        <v>12.9</v>
      </c>
      <c r="Q1382" s="21"/>
      <c r="R1382" s="21"/>
      <c r="S1382" s="4"/>
      <c r="T1382" s="21" t="s">
        <v>133</v>
      </c>
      <c r="U1382" t="s">
        <v>610</v>
      </c>
      <c r="V1382" t="s">
        <v>637</v>
      </c>
    </row>
    <row r="1383" spans="1:22">
      <c r="A1383">
        <v>25</v>
      </c>
      <c r="B1383">
        <v>22</v>
      </c>
      <c r="C1383">
        <v>21</v>
      </c>
      <c r="D1383" s="19" t="s">
        <v>638</v>
      </c>
      <c r="E1383" s="21" t="s">
        <v>639</v>
      </c>
      <c r="F1383" s="21">
        <v>90</v>
      </c>
      <c r="G1383" s="21">
        <v>90</v>
      </c>
      <c r="H1383" s="21">
        <v>74</v>
      </c>
      <c r="I1383" s="5">
        <v>1.25</v>
      </c>
      <c r="J1383" s="5"/>
      <c r="L1383" s="19">
        <v>90</v>
      </c>
      <c r="M1383" s="21">
        <v>90</v>
      </c>
      <c r="N1383" s="29">
        <v>69.5</v>
      </c>
      <c r="O1383" s="21">
        <v>128</v>
      </c>
      <c r="P1383" s="30">
        <f t="shared" si="36"/>
        <v>18.100000000000001</v>
      </c>
      <c r="Q1383" s="21"/>
      <c r="T1383" s="21" t="s">
        <v>640</v>
      </c>
      <c r="U1383" t="s">
        <v>413</v>
      </c>
    </row>
    <row r="1384" spans="1:22">
      <c r="A1384">
        <v>26</v>
      </c>
      <c r="B1384">
        <v>23</v>
      </c>
      <c r="C1384">
        <v>22</v>
      </c>
      <c r="D1384" s="19" t="s">
        <v>251</v>
      </c>
      <c r="E1384" s="21" t="s">
        <v>252</v>
      </c>
      <c r="F1384" s="21">
        <v>82</v>
      </c>
      <c r="G1384" s="21">
        <v>81</v>
      </c>
      <c r="H1384" s="21">
        <v>67</v>
      </c>
      <c r="I1384" s="5">
        <v>25</v>
      </c>
      <c r="J1384" s="5"/>
      <c r="K1384" s="12" t="s">
        <v>641</v>
      </c>
      <c r="L1384" s="21">
        <v>82</v>
      </c>
      <c r="M1384" s="21">
        <v>81</v>
      </c>
      <c r="N1384" s="29">
        <v>69</v>
      </c>
      <c r="O1384" s="21">
        <v>125</v>
      </c>
      <c r="P1384" s="30">
        <f t="shared" si="36"/>
        <v>10.8</v>
      </c>
      <c r="R1384" s="21"/>
      <c r="S1384" s="4"/>
      <c r="T1384" s="21" t="s">
        <v>74</v>
      </c>
      <c r="U1384" t="s">
        <v>642</v>
      </c>
      <c r="V1384" t="s">
        <v>190</v>
      </c>
    </row>
    <row r="1385" spans="1:22">
      <c r="A1385">
        <v>27</v>
      </c>
      <c r="B1385">
        <v>24</v>
      </c>
      <c r="C1385">
        <v>23</v>
      </c>
      <c r="D1385" s="19" t="s">
        <v>127</v>
      </c>
      <c r="E1385" s="21" t="s">
        <v>30</v>
      </c>
      <c r="F1385" s="21">
        <v>85</v>
      </c>
      <c r="G1385" s="21">
        <v>85</v>
      </c>
      <c r="H1385" s="21">
        <v>70</v>
      </c>
      <c r="I1385" s="5">
        <v>-3</v>
      </c>
      <c r="J1385" s="5"/>
      <c r="L1385" s="21">
        <v>85</v>
      </c>
      <c r="M1385" s="21">
        <v>85</v>
      </c>
      <c r="N1385" s="29">
        <v>70.2</v>
      </c>
      <c r="O1385" s="21">
        <v>128</v>
      </c>
      <c r="P1385" s="30">
        <f t="shared" si="36"/>
        <v>13.1</v>
      </c>
      <c r="R1385" s="21"/>
      <c r="S1385" s="4"/>
    </row>
    <row r="1386" spans="1:22">
      <c r="A1386">
        <v>28</v>
      </c>
      <c r="B1386">
        <v>25</v>
      </c>
      <c r="C1386">
        <v>24</v>
      </c>
      <c r="D1386" s="19" t="s">
        <v>370</v>
      </c>
      <c r="E1386" s="21" t="s">
        <v>34</v>
      </c>
      <c r="F1386" s="21">
        <v>88</v>
      </c>
      <c r="G1386" s="21">
        <v>88</v>
      </c>
      <c r="H1386" s="21">
        <v>74</v>
      </c>
      <c r="I1386" s="5">
        <v>-8.15</v>
      </c>
      <c r="J1386" s="5"/>
      <c r="L1386" s="21">
        <v>88</v>
      </c>
      <c r="M1386" s="21">
        <v>88</v>
      </c>
      <c r="N1386" s="29">
        <v>68.900000000000006</v>
      </c>
      <c r="O1386" s="21">
        <v>120</v>
      </c>
      <c r="P1386" s="30">
        <f t="shared" si="36"/>
        <v>18</v>
      </c>
      <c r="R1386" s="21"/>
      <c r="S1386" s="4"/>
      <c r="T1386" t="s">
        <v>193</v>
      </c>
      <c r="U1386" t="s">
        <v>152</v>
      </c>
      <c r="V1386" t="s">
        <v>147</v>
      </c>
    </row>
    <row r="1387" spans="1:22">
      <c r="A1387">
        <v>29</v>
      </c>
      <c r="B1387">
        <v>26</v>
      </c>
      <c r="C1387">
        <v>25</v>
      </c>
      <c r="D1387" s="19" t="s">
        <v>128</v>
      </c>
      <c r="E1387" s="21" t="s">
        <v>26</v>
      </c>
      <c r="F1387" s="21">
        <v>90</v>
      </c>
      <c r="G1387" s="21">
        <v>87</v>
      </c>
      <c r="H1387" s="21">
        <v>75</v>
      </c>
      <c r="I1387" s="5">
        <v>-8.25</v>
      </c>
      <c r="J1387" s="5"/>
      <c r="L1387" s="21">
        <v>90</v>
      </c>
      <c r="M1387" s="21">
        <v>87</v>
      </c>
      <c r="N1387" s="29">
        <v>69.2</v>
      </c>
      <c r="O1387" s="21">
        <v>129</v>
      </c>
      <c r="P1387" s="30">
        <f t="shared" si="36"/>
        <v>15.6</v>
      </c>
      <c r="R1387" s="21"/>
      <c r="S1387" s="4"/>
      <c r="T1387" t="s">
        <v>262</v>
      </c>
      <c r="U1387" t="s">
        <v>181</v>
      </c>
      <c r="V1387" t="s">
        <v>389</v>
      </c>
    </row>
    <row r="1388" spans="1:22">
      <c r="A1388">
        <v>30</v>
      </c>
      <c r="B1388">
        <v>27</v>
      </c>
      <c r="C1388">
        <v>26</v>
      </c>
      <c r="D1388" s="19" t="s">
        <v>372</v>
      </c>
      <c r="E1388" s="21" t="s">
        <v>30</v>
      </c>
      <c r="F1388" s="21">
        <v>88</v>
      </c>
      <c r="G1388" s="21">
        <v>87</v>
      </c>
      <c r="H1388" s="21">
        <v>73</v>
      </c>
      <c r="I1388" s="5">
        <v>16.600000000000001</v>
      </c>
      <c r="J1388" s="5"/>
      <c r="K1388" s="26"/>
      <c r="L1388" s="21">
        <v>88</v>
      </c>
      <c r="M1388" s="21">
        <v>87</v>
      </c>
      <c r="N1388" s="29">
        <v>70.2</v>
      </c>
      <c r="O1388" s="21">
        <v>128</v>
      </c>
      <c r="P1388" s="30">
        <f t="shared" si="36"/>
        <v>14.8</v>
      </c>
      <c r="R1388" s="21"/>
      <c r="S1388" s="4"/>
      <c r="T1388" t="s">
        <v>81</v>
      </c>
      <c r="U1388" t="s">
        <v>408</v>
      </c>
    </row>
    <row r="1389" spans="1:22">
      <c r="A1389">
        <v>31</v>
      </c>
      <c r="B1389">
        <v>28</v>
      </c>
      <c r="C1389">
        <v>27</v>
      </c>
      <c r="D1389" s="19" t="s">
        <v>256</v>
      </c>
      <c r="E1389" s="21" t="s">
        <v>78</v>
      </c>
      <c r="F1389" s="21">
        <v>89</v>
      </c>
      <c r="G1389" s="21">
        <v>88</v>
      </c>
      <c r="H1389" s="21">
        <v>75</v>
      </c>
      <c r="I1389" s="5">
        <v>-20</v>
      </c>
      <c r="J1389" s="5"/>
      <c r="L1389" s="21">
        <v>89</v>
      </c>
      <c r="M1389" s="21">
        <v>88</v>
      </c>
      <c r="N1389" s="29">
        <v>69.3</v>
      </c>
      <c r="O1389" s="21">
        <v>123</v>
      </c>
      <c r="P1389" s="30">
        <f t="shared" si="36"/>
        <v>17.2</v>
      </c>
      <c r="R1389" s="21"/>
      <c r="S1389" s="4"/>
      <c r="T1389" t="s">
        <v>100</v>
      </c>
      <c r="U1389" t="s">
        <v>393</v>
      </c>
    </row>
    <row r="1390" spans="1:22">
      <c r="A1390">
        <v>32</v>
      </c>
      <c r="B1390">
        <v>29</v>
      </c>
      <c r="C1390">
        <v>28</v>
      </c>
      <c r="D1390" s="19" t="s">
        <v>496</v>
      </c>
      <c r="E1390" s="21" t="s">
        <v>26</v>
      </c>
      <c r="F1390" s="21">
        <v>100</v>
      </c>
      <c r="G1390" s="21">
        <v>93</v>
      </c>
      <c r="H1390" s="21">
        <v>85</v>
      </c>
      <c r="I1390" s="5">
        <v>-22</v>
      </c>
      <c r="J1390" s="5"/>
      <c r="K1390" s="26"/>
      <c r="L1390" s="21">
        <v>100</v>
      </c>
      <c r="M1390" s="21">
        <v>93</v>
      </c>
      <c r="N1390" s="4">
        <v>69.2</v>
      </c>
      <c r="O1390" s="21">
        <v>129</v>
      </c>
      <c r="P1390" s="30">
        <f t="shared" si="36"/>
        <v>20.8</v>
      </c>
      <c r="R1390" s="31"/>
      <c r="S1390" s="4"/>
      <c r="T1390" t="s">
        <v>255</v>
      </c>
      <c r="U1390" t="s">
        <v>113</v>
      </c>
      <c r="V1390" t="s">
        <v>86</v>
      </c>
    </row>
    <row r="1391" spans="1:22">
      <c r="A1391">
        <v>33</v>
      </c>
      <c r="B1391">
        <v>30</v>
      </c>
      <c r="C1391">
        <v>29</v>
      </c>
      <c r="D1391" s="19" t="s">
        <v>379</v>
      </c>
      <c r="E1391" s="21" t="s">
        <v>252</v>
      </c>
      <c r="F1391" s="21">
        <v>84</v>
      </c>
      <c r="G1391" s="21">
        <v>84</v>
      </c>
      <c r="H1391" s="21">
        <v>69</v>
      </c>
      <c r="I1391" s="5">
        <v>-14</v>
      </c>
      <c r="J1391" s="5"/>
      <c r="L1391" s="21">
        <v>84</v>
      </c>
      <c r="M1391" s="21">
        <v>84</v>
      </c>
      <c r="N1391" s="4">
        <v>69</v>
      </c>
      <c r="O1391" s="21">
        <v>125</v>
      </c>
      <c r="P1391" s="30">
        <f t="shared" si="36"/>
        <v>13.6</v>
      </c>
      <c r="T1391" t="s">
        <v>212</v>
      </c>
      <c r="U1391" t="s">
        <v>146</v>
      </c>
      <c r="V1391" t="s">
        <v>197</v>
      </c>
    </row>
    <row r="1392" spans="1:22">
      <c r="A1392">
        <v>34</v>
      </c>
      <c r="B1392">
        <v>31</v>
      </c>
      <c r="C1392">
        <v>30</v>
      </c>
      <c r="D1392" s="19" t="s">
        <v>136</v>
      </c>
      <c r="E1392" s="21" t="s">
        <v>34</v>
      </c>
      <c r="F1392" s="21">
        <v>90</v>
      </c>
      <c r="G1392" s="21">
        <v>88</v>
      </c>
      <c r="H1392" s="21">
        <v>75</v>
      </c>
      <c r="I1392" s="5">
        <v>-14</v>
      </c>
      <c r="J1392" s="5"/>
      <c r="L1392" s="21">
        <v>90</v>
      </c>
      <c r="M1392" s="21">
        <v>88</v>
      </c>
      <c r="N1392" s="4">
        <v>68.900000000000006</v>
      </c>
      <c r="O1392" s="21">
        <v>120</v>
      </c>
      <c r="P1392" s="4">
        <f t="shared" si="36"/>
        <v>18</v>
      </c>
      <c r="T1392" t="s">
        <v>155</v>
      </c>
      <c r="U1392" t="s">
        <v>264</v>
      </c>
      <c r="V1392" t="s">
        <v>98</v>
      </c>
    </row>
    <row r="1393" spans="1:22">
      <c r="A1393">
        <v>35</v>
      </c>
      <c r="B1393">
        <v>32</v>
      </c>
      <c r="C1393">
        <v>31</v>
      </c>
      <c r="D1393" s="19" t="s">
        <v>149</v>
      </c>
      <c r="E1393" s="21" t="s">
        <v>42</v>
      </c>
      <c r="F1393" s="21">
        <v>94</v>
      </c>
      <c r="G1393" s="21">
        <v>91</v>
      </c>
      <c r="H1393" s="21">
        <v>80</v>
      </c>
      <c r="I1393" s="5">
        <v>-19.2</v>
      </c>
      <c r="J1393" s="5"/>
      <c r="K1393" s="26"/>
      <c r="L1393" s="21">
        <v>94</v>
      </c>
      <c r="M1393" s="21">
        <v>91</v>
      </c>
      <c r="N1393" s="4">
        <v>70</v>
      </c>
      <c r="O1393" s="21">
        <v>123</v>
      </c>
      <c r="P1393" s="4">
        <f t="shared" si="36"/>
        <v>19.3</v>
      </c>
      <c r="T1393" t="s">
        <v>211</v>
      </c>
      <c r="U1393" t="s">
        <v>643</v>
      </c>
      <c r="V1393" t="s">
        <v>416</v>
      </c>
    </row>
    <row r="1394" spans="1:22">
      <c r="A1394">
        <v>36</v>
      </c>
      <c r="B1394">
        <v>33</v>
      </c>
      <c r="C1394">
        <v>32</v>
      </c>
      <c r="D1394" s="19" t="s">
        <v>260</v>
      </c>
      <c r="E1394" s="21" t="s">
        <v>26</v>
      </c>
      <c r="F1394" s="21">
        <v>85</v>
      </c>
      <c r="G1394" s="21">
        <v>85</v>
      </c>
      <c r="H1394" s="21">
        <v>70</v>
      </c>
      <c r="I1394" s="5">
        <v>2.25</v>
      </c>
      <c r="J1394" s="5"/>
      <c r="L1394" s="21">
        <v>85</v>
      </c>
      <c r="M1394" s="21">
        <v>85</v>
      </c>
      <c r="N1394" s="4">
        <v>69.2</v>
      </c>
      <c r="O1394" s="21">
        <v>129</v>
      </c>
      <c r="P1394" s="4">
        <f t="shared" si="36"/>
        <v>13.8</v>
      </c>
      <c r="T1394" t="s">
        <v>151</v>
      </c>
      <c r="U1394" t="s">
        <v>611</v>
      </c>
      <c r="V1394" t="s">
        <v>515</v>
      </c>
    </row>
    <row r="1395" spans="1:22">
      <c r="A1395">
        <v>37</v>
      </c>
      <c r="D1395" s="19" t="s">
        <v>153</v>
      </c>
      <c r="E1395" s="21" t="s">
        <v>154</v>
      </c>
      <c r="F1395" s="21"/>
      <c r="G1395" s="21"/>
      <c r="H1395" s="21"/>
      <c r="I1395" s="5">
        <v>-21.5</v>
      </c>
      <c r="J1395" s="5"/>
      <c r="K1395" s="12" t="s">
        <v>79</v>
      </c>
      <c r="L1395" s="21"/>
      <c r="M1395" s="21"/>
      <c r="N1395" s="29"/>
      <c r="O1395" s="21"/>
      <c r="P1395" s="4"/>
      <c r="T1395" t="s">
        <v>349</v>
      </c>
      <c r="U1395" t="s">
        <v>203</v>
      </c>
    </row>
    <row r="1396" spans="1:22">
      <c r="A1396">
        <v>38</v>
      </c>
      <c r="B1396">
        <v>34</v>
      </c>
      <c r="C1396">
        <v>33</v>
      </c>
      <c r="D1396" s="28" t="s">
        <v>157</v>
      </c>
      <c r="E1396" s="21" t="s">
        <v>50</v>
      </c>
      <c r="F1396" s="21">
        <v>104</v>
      </c>
      <c r="G1396" s="21">
        <v>102</v>
      </c>
      <c r="H1396" s="21">
        <v>90</v>
      </c>
      <c r="I1396" s="5">
        <v>-21</v>
      </c>
      <c r="J1396" s="5"/>
      <c r="L1396" s="21">
        <v>104</v>
      </c>
      <c r="M1396" s="21">
        <v>102</v>
      </c>
      <c r="N1396" s="21">
        <v>68</v>
      </c>
      <c r="O1396" s="21">
        <v>118</v>
      </c>
      <c r="P1396" s="4">
        <f t="shared" si="36"/>
        <v>32.6</v>
      </c>
      <c r="T1396" s="21" t="s">
        <v>398</v>
      </c>
      <c r="U1396" s="21" t="s">
        <v>383</v>
      </c>
      <c r="V1396" s="21" t="s">
        <v>110</v>
      </c>
    </row>
    <row r="1397" spans="1:22">
      <c r="A1397">
        <v>39</v>
      </c>
      <c r="B1397">
        <v>35</v>
      </c>
      <c r="C1397">
        <v>34</v>
      </c>
      <c r="D1397" s="19" t="s">
        <v>164</v>
      </c>
      <c r="E1397" s="21" t="s">
        <v>52</v>
      </c>
      <c r="F1397" s="21">
        <v>98</v>
      </c>
      <c r="G1397" s="21">
        <v>96</v>
      </c>
      <c r="H1397" s="21">
        <v>83</v>
      </c>
      <c r="I1397" s="5">
        <v>-17.75</v>
      </c>
      <c r="J1397" s="5"/>
      <c r="K1397" s="44"/>
      <c r="L1397" s="21">
        <v>98</v>
      </c>
      <c r="M1397" s="21">
        <v>96</v>
      </c>
      <c r="N1397" s="21">
        <v>70.8</v>
      </c>
      <c r="O1397" s="21">
        <v>130</v>
      </c>
      <c r="P1397" s="4">
        <f t="shared" si="36"/>
        <v>21.9</v>
      </c>
      <c r="T1397" s="21" t="s">
        <v>172</v>
      </c>
      <c r="U1397" s="21" t="s">
        <v>66</v>
      </c>
    </row>
    <row r="1398" spans="1:22">
      <c r="A1398">
        <v>40</v>
      </c>
      <c r="B1398">
        <v>36</v>
      </c>
      <c r="C1398">
        <v>35</v>
      </c>
      <c r="D1398" s="19" t="s">
        <v>168</v>
      </c>
      <c r="E1398" s="21" t="s">
        <v>50</v>
      </c>
      <c r="F1398" s="21">
        <v>98</v>
      </c>
      <c r="G1398" s="21">
        <v>90</v>
      </c>
      <c r="H1398" s="21">
        <v>84</v>
      </c>
      <c r="I1398" s="5">
        <v>12.5</v>
      </c>
      <c r="J1398" s="5"/>
      <c r="K1398" s="12" t="s">
        <v>644</v>
      </c>
      <c r="L1398" s="21">
        <v>98</v>
      </c>
      <c r="M1398" s="21">
        <v>90</v>
      </c>
      <c r="N1398" s="21">
        <v>68</v>
      </c>
      <c r="O1398" s="21">
        <v>118</v>
      </c>
      <c r="P1398" s="4">
        <f t="shared" si="36"/>
        <v>21.1</v>
      </c>
      <c r="T1398" s="21" t="s">
        <v>346</v>
      </c>
      <c r="U1398" s="21" t="s">
        <v>134</v>
      </c>
    </row>
    <row r="1399" spans="1:22">
      <c r="A1399">
        <v>41</v>
      </c>
      <c r="B1399">
        <v>37</v>
      </c>
      <c r="C1399">
        <v>36</v>
      </c>
      <c r="D1399" s="19" t="s">
        <v>170</v>
      </c>
      <c r="E1399" s="21" t="s">
        <v>52</v>
      </c>
      <c r="F1399" s="21">
        <v>94</v>
      </c>
      <c r="G1399" s="21">
        <v>93</v>
      </c>
      <c r="H1399" s="21">
        <v>79</v>
      </c>
      <c r="I1399" s="5">
        <v>-16</v>
      </c>
      <c r="J1399" s="5"/>
      <c r="K1399" s="44"/>
      <c r="L1399" s="21">
        <v>94</v>
      </c>
      <c r="M1399" s="21">
        <v>93</v>
      </c>
      <c r="N1399" s="21">
        <v>70.8</v>
      </c>
      <c r="O1399" s="21">
        <v>130</v>
      </c>
      <c r="P1399" s="4">
        <f t="shared" si="36"/>
        <v>19.3</v>
      </c>
      <c r="T1399" s="21" t="s">
        <v>357</v>
      </c>
      <c r="U1399" s="21" t="s">
        <v>130</v>
      </c>
    </row>
    <row r="1400" spans="1:22">
      <c r="D1400" s="19"/>
      <c r="E1400" s="21"/>
      <c r="F1400" s="21"/>
      <c r="G1400" s="21"/>
      <c r="I1400" s="5"/>
      <c r="J1400" s="5"/>
      <c r="N1400" s="4"/>
    </row>
    <row r="1401" spans="1:22">
      <c r="D1401" s="19"/>
      <c r="E1401" s="21"/>
      <c r="F1401" s="21"/>
      <c r="G1401" s="21"/>
      <c r="I1401" s="5"/>
      <c r="J1401" s="5"/>
    </row>
    <row r="1402" spans="1:22">
      <c r="D1402" s="19"/>
      <c r="E1402" s="21"/>
      <c r="F1402" s="21"/>
      <c r="G1402" s="21"/>
      <c r="I1402" s="5"/>
      <c r="J1402" s="5"/>
    </row>
    <row r="1403" spans="1:22">
      <c r="I1403" s="5"/>
      <c r="J1403" s="5"/>
    </row>
    <row r="1404" spans="1:22">
      <c r="I1404" s="5"/>
      <c r="J1404" s="5"/>
    </row>
    <row r="1405" spans="1:22">
      <c r="I1405" s="5"/>
      <c r="J1405" s="5"/>
    </row>
    <row r="1406" spans="1:22">
      <c r="I1406" s="5"/>
      <c r="J1406" s="5"/>
    </row>
    <row r="1407" spans="1:22">
      <c r="I1407" s="5"/>
      <c r="J1407" s="5"/>
    </row>
    <row r="1408" spans="1:22">
      <c r="I1408" s="5"/>
      <c r="J1408" s="5"/>
    </row>
    <row r="1409" spans="9:10">
      <c r="I1409" s="5"/>
      <c r="J1409" s="5"/>
    </row>
    <row r="1410" spans="9:10">
      <c r="I1410" s="5"/>
      <c r="J1410" s="5"/>
    </row>
    <row r="1411" spans="9:10">
      <c r="I1411" s="5"/>
      <c r="J1411" s="5"/>
    </row>
    <row r="1412" spans="9:10">
      <c r="I1412" s="5"/>
      <c r="J1412" s="5"/>
    </row>
    <row r="1413" spans="9:10">
      <c r="I1413" s="5"/>
      <c r="J1413" s="5"/>
    </row>
    <row r="1414" spans="9:10">
      <c r="I1414" s="5"/>
      <c r="J1414" s="5"/>
    </row>
    <row r="1415" spans="9:10">
      <c r="I1415" s="5"/>
      <c r="J1415" s="5"/>
    </row>
    <row r="1416" spans="9:10">
      <c r="I1416" s="5"/>
      <c r="J1416" s="5"/>
    </row>
    <row r="1417" spans="9:10">
      <c r="I1417" s="5"/>
      <c r="J1417" s="5"/>
    </row>
    <row r="1418" spans="9:10">
      <c r="I1418" s="5"/>
      <c r="J1418" s="5"/>
    </row>
    <row r="1419" spans="9:10">
      <c r="I1419" s="5"/>
      <c r="J1419" s="5"/>
    </row>
    <row r="1420" spans="9:10">
      <c r="I1420" s="5"/>
      <c r="J1420" s="5"/>
    </row>
    <row r="1421" spans="9:10">
      <c r="I1421" s="5"/>
      <c r="J1421" s="5"/>
    </row>
    <row r="1422" spans="9:10">
      <c r="I1422" s="5"/>
      <c r="J1422" s="5"/>
    </row>
    <row r="1423" spans="9:10">
      <c r="I1423" s="5"/>
      <c r="J1423" s="5"/>
    </row>
    <row r="1424" spans="9:10">
      <c r="I1424" s="5"/>
      <c r="J1424" s="5"/>
    </row>
    <row r="1425" spans="1:19">
      <c r="I1425" s="5"/>
      <c r="J1425" s="5"/>
    </row>
    <row r="1426" spans="1:19">
      <c r="I1426" s="5"/>
      <c r="J1426" s="5"/>
    </row>
    <row r="1427" spans="1:19">
      <c r="I1427" s="5"/>
      <c r="J1427" s="5"/>
    </row>
    <row r="1428" spans="1:19">
      <c r="I1428" s="5"/>
      <c r="J1428" s="5"/>
    </row>
    <row r="1429" spans="1:19">
      <c r="I1429" s="5"/>
      <c r="J1429" s="5"/>
    </row>
    <row r="1430" spans="1:19">
      <c r="A1430">
        <f>COUNT(A1339:A1429)</f>
        <v>41</v>
      </c>
      <c r="B1430">
        <f>COUNT(B1339:B1429)</f>
        <v>37</v>
      </c>
      <c r="C1430">
        <f>COUNT(C1339:C1429)</f>
        <v>36</v>
      </c>
      <c r="F1430">
        <f>AVERAGE(F1339:F1429)</f>
        <v>90.945945945945951</v>
      </c>
      <c r="G1430">
        <f>AVERAGE(G1339:G1429)</f>
        <v>89.243243243243242</v>
      </c>
      <c r="H1430">
        <f>AVERAGE(H1339:H1429)</f>
        <v>76.333333333333329</v>
      </c>
      <c r="I1430" s="5">
        <f>SUM(I1336:I1429)</f>
        <v>-331.35</v>
      </c>
      <c r="J1430" s="4">
        <f>SUM(J1336:J1429)</f>
        <v>0</v>
      </c>
      <c r="P1430" s="4">
        <f>SUM(Q1339:Q1348)</f>
        <v>142.80000000000001</v>
      </c>
      <c r="Q1430" s="4">
        <f>(P1430*0.096)-0.05</f>
        <v>13.658800000000001</v>
      </c>
      <c r="S1430">
        <f>SUM(S1336:S1429)</f>
        <v>0</v>
      </c>
    </row>
    <row r="1431" spans="1:19" ht="18">
      <c r="A1431" s="3" t="s">
        <v>645</v>
      </c>
      <c r="C1431" s="11" t="s">
        <v>1</v>
      </c>
      <c r="D1431">
        <v>3348637</v>
      </c>
    </row>
    <row r="1432" spans="1:19">
      <c r="A1432" t="s">
        <v>2</v>
      </c>
      <c r="D1432" s="4">
        <v>154.69999999999999</v>
      </c>
      <c r="E1432" t="s">
        <v>3</v>
      </c>
      <c r="F1432" s="4">
        <f>TRUNC(D1432*0.096,1)</f>
        <v>14.8</v>
      </c>
      <c r="H1432" s="4">
        <f>P1530</f>
        <v>166.4</v>
      </c>
      <c r="K1432" s="14"/>
    </row>
    <row r="1433" spans="1:19">
      <c r="A1433" t="s">
        <v>4</v>
      </c>
      <c r="D1433" s="4">
        <v>166.4</v>
      </c>
      <c r="E1433" t="s">
        <v>5</v>
      </c>
      <c r="F1433" s="4">
        <f>TRUNC(D1433*0.096,1)</f>
        <v>15.9</v>
      </c>
    </row>
    <row r="1434" spans="1:19">
      <c r="A1434" s="1" t="s">
        <v>6</v>
      </c>
      <c r="B1434" s="1" t="s">
        <v>7</v>
      </c>
      <c r="C1434" s="1" t="s">
        <v>8</v>
      </c>
      <c r="D1434" s="1" t="s">
        <v>9</v>
      </c>
      <c r="E1434" s="1" t="s">
        <v>10</v>
      </c>
      <c r="F1434" s="1" t="s">
        <v>11</v>
      </c>
      <c r="G1434" s="1" t="s">
        <v>12</v>
      </c>
      <c r="H1434" s="1" t="s">
        <v>8</v>
      </c>
      <c r="I1434" s="1" t="s">
        <v>13</v>
      </c>
      <c r="J1434" s="1" t="s">
        <v>14</v>
      </c>
      <c r="K1434" s="13" t="s">
        <v>15</v>
      </c>
      <c r="L1434" s="13" t="s">
        <v>11</v>
      </c>
      <c r="M1434" s="1" t="s">
        <v>12</v>
      </c>
      <c r="N1434" s="1" t="s">
        <v>16</v>
      </c>
      <c r="O1434" s="1" t="s">
        <v>17</v>
      </c>
      <c r="P1434" s="1" t="s">
        <v>18</v>
      </c>
      <c r="Q1434" s="1" t="s">
        <v>19</v>
      </c>
      <c r="R1434" s="1" t="s">
        <v>20</v>
      </c>
      <c r="S1434" s="1" t="s">
        <v>21</v>
      </c>
    </row>
    <row r="1436" spans="1:19">
      <c r="D1436" s="2"/>
      <c r="E1436" t="s">
        <v>646</v>
      </c>
      <c r="I1436" s="5">
        <v>-12</v>
      </c>
      <c r="J1436" s="5"/>
      <c r="K1436" s="13"/>
      <c r="L1436" s="4"/>
    </row>
    <row r="1437" spans="1:19">
      <c r="E1437" t="s">
        <v>23</v>
      </c>
      <c r="I1437" s="5">
        <v>0</v>
      </c>
      <c r="J1437" s="5"/>
      <c r="L1437" s="1"/>
    </row>
    <row r="1438" spans="1:19">
      <c r="D1438" s="2"/>
      <c r="E1438" t="s">
        <v>24</v>
      </c>
      <c r="I1438" s="5">
        <v>-15</v>
      </c>
      <c r="J1438" s="5"/>
    </row>
    <row r="1439" spans="1:19">
      <c r="D1439" s="19" t="s">
        <v>485</v>
      </c>
      <c r="E1439" s="21" t="s">
        <v>34</v>
      </c>
      <c r="F1439" s="21"/>
      <c r="G1439" s="21"/>
      <c r="H1439" s="21"/>
      <c r="I1439" s="5"/>
      <c r="J1439" s="5"/>
      <c r="L1439" s="33">
        <v>85</v>
      </c>
      <c r="M1439" s="21">
        <v>85</v>
      </c>
      <c r="N1439" s="21">
        <v>68.900000000000006</v>
      </c>
      <c r="O1439" s="21">
        <v>120</v>
      </c>
      <c r="P1439" s="30">
        <f t="shared" ref="P1439:P1473" si="37">ROUND(((M1439-N1439)*113/O1439),1)</f>
        <v>15.2</v>
      </c>
      <c r="Q1439" s="4">
        <v>14.7</v>
      </c>
    </row>
    <row r="1440" spans="1:19">
      <c r="D1440" s="19" t="s">
        <v>486</v>
      </c>
      <c r="E1440" s="21" t="s">
        <v>34</v>
      </c>
      <c r="F1440" s="21"/>
      <c r="G1440" s="21"/>
      <c r="H1440" s="21"/>
      <c r="I1440" s="5"/>
      <c r="J1440" s="5"/>
      <c r="L1440" s="33">
        <v>94</v>
      </c>
      <c r="M1440" s="21">
        <v>92</v>
      </c>
      <c r="N1440" s="21">
        <v>68.900000000000006</v>
      </c>
      <c r="O1440" s="21">
        <v>120</v>
      </c>
      <c r="P1440" s="30">
        <f t="shared" si="37"/>
        <v>21.8</v>
      </c>
      <c r="Q1440" s="4">
        <v>14.7</v>
      </c>
    </row>
    <row r="1441" spans="4:17">
      <c r="D1441" s="19" t="s">
        <v>647</v>
      </c>
      <c r="E1441" s="21" t="s">
        <v>26</v>
      </c>
      <c r="F1441" s="21"/>
      <c r="G1441" s="21"/>
      <c r="H1441" s="21"/>
      <c r="I1441" s="5"/>
      <c r="J1441" s="5"/>
      <c r="L1441" s="33">
        <v>86</v>
      </c>
      <c r="M1441" s="21">
        <v>86</v>
      </c>
      <c r="N1441" s="21">
        <v>69</v>
      </c>
      <c r="O1441" s="21">
        <v>126</v>
      </c>
      <c r="P1441" s="30">
        <f t="shared" si="37"/>
        <v>15.2</v>
      </c>
      <c r="Q1441" s="4">
        <v>15.6</v>
      </c>
    </row>
    <row r="1442" spans="4:17">
      <c r="D1442" s="19" t="s">
        <v>619</v>
      </c>
      <c r="E1442" s="21" t="s">
        <v>34</v>
      </c>
      <c r="F1442" s="21"/>
      <c r="G1442" s="21"/>
      <c r="H1442" s="21"/>
      <c r="I1442" s="5"/>
      <c r="J1442" s="5"/>
      <c r="L1442" s="33">
        <v>89</v>
      </c>
      <c r="M1442" s="21">
        <v>89</v>
      </c>
      <c r="N1442" s="21">
        <v>68.900000000000006</v>
      </c>
      <c r="O1442" s="21">
        <v>120</v>
      </c>
      <c r="P1442" s="30">
        <f t="shared" si="37"/>
        <v>18.899999999999999</v>
      </c>
      <c r="Q1442" s="4">
        <v>15.6</v>
      </c>
    </row>
    <row r="1443" spans="4:17">
      <c r="D1443" s="19" t="s">
        <v>283</v>
      </c>
      <c r="E1443" s="21" t="s">
        <v>26</v>
      </c>
      <c r="F1443" s="21"/>
      <c r="G1443" s="21"/>
      <c r="H1443" s="21"/>
      <c r="I1443" s="5"/>
      <c r="J1443" s="5"/>
      <c r="L1443" s="33">
        <v>96</v>
      </c>
      <c r="M1443" s="21">
        <v>96</v>
      </c>
      <c r="N1443" s="21">
        <v>69</v>
      </c>
      <c r="O1443" s="21">
        <v>126</v>
      </c>
      <c r="P1443" s="30">
        <f t="shared" si="37"/>
        <v>24.2</v>
      </c>
      <c r="Q1443" s="4">
        <v>16.5</v>
      </c>
    </row>
    <row r="1444" spans="4:17">
      <c r="D1444" s="19" t="s">
        <v>490</v>
      </c>
      <c r="E1444" s="21" t="s">
        <v>42</v>
      </c>
      <c r="F1444" s="21"/>
      <c r="G1444" s="21"/>
      <c r="H1444" s="21"/>
      <c r="I1444" s="5"/>
      <c r="J1444" s="5"/>
      <c r="L1444" s="31">
        <v>87</v>
      </c>
      <c r="M1444" s="21">
        <v>86</v>
      </c>
      <c r="N1444" s="21">
        <v>70</v>
      </c>
      <c r="O1444" s="21">
        <v>123</v>
      </c>
      <c r="P1444" s="30">
        <f t="shared" si="37"/>
        <v>14.7</v>
      </c>
      <c r="Q1444" s="4">
        <v>16.5</v>
      </c>
    </row>
    <row r="1445" spans="4:17">
      <c r="D1445" s="19" t="s">
        <v>222</v>
      </c>
      <c r="E1445" s="21" t="s">
        <v>34</v>
      </c>
      <c r="F1445" s="21"/>
      <c r="G1445" s="21"/>
      <c r="H1445" s="21"/>
      <c r="I1445" s="5"/>
      <c r="J1445" s="5"/>
      <c r="L1445" s="33">
        <v>90</v>
      </c>
      <c r="M1445" s="21">
        <v>89</v>
      </c>
      <c r="N1445" s="21">
        <v>68.900000000000006</v>
      </c>
      <c r="O1445" s="21">
        <v>120</v>
      </c>
      <c r="P1445" s="30">
        <f t="shared" si="37"/>
        <v>18.899999999999999</v>
      </c>
      <c r="Q1445" s="4">
        <v>17.5</v>
      </c>
    </row>
    <row r="1446" spans="4:17">
      <c r="D1446" s="19" t="s">
        <v>648</v>
      </c>
      <c r="E1446" s="21" t="s">
        <v>649</v>
      </c>
      <c r="F1446" s="21"/>
      <c r="G1446" s="21"/>
      <c r="H1446" s="21"/>
      <c r="I1446" s="5"/>
      <c r="J1446" s="5"/>
      <c r="K1446" s="26"/>
      <c r="L1446" s="33">
        <v>83</v>
      </c>
      <c r="M1446" s="21">
        <v>83</v>
      </c>
      <c r="N1446" s="21">
        <v>70</v>
      </c>
      <c r="O1446" s="21">
        <v>130</v>
      </c>
      <c r="P1446" s="30">
        <f t="shared" si="37"/>
        <v>11.3</v>
      </c>
      <c r="Q1446" s="4">
        <v>18</v>
      </c>
    </row>
    <row r="1447" spans="4:17">
      <c r="D1447" s="19" t="s">
        <v>583</v>
      </c>
      <c r="E1447" s="21" t="s">
        <v>30</v>
      </c>
      <c r="F1447" s="21"/>
      <c r="G1447" s="21"/>
      <c r="H1447" s="21"/>
      <c r="I1447" s="5"/>
      <c r="J1447" s="5"/>
      <c r="L1447" s="33">
        <v>91</v>
      </c>
      <c r="M1447" s="21">
        <v>91</v>
      </c>
      <c r="N1447" s="21">
        <v>70.2</v>
      </c>
      <c r="O1447" s="21">
        <v>128</v>
      </c>
      <c r="P1447" s="30">
        <f t="shared" si="37"/>
        <v>18.399999999999999</v>
      </c>
      <c r="Q1447" s="4">
        <v>18.399999999999999</v>
      </c>
    </row>
    <row r="1448" spans="4:17">
      <c r="D1448" s="19" t="s">
        <v>491</v>
      </c>
      <c r="E1448" s="21" t="s">
        <v>34</v>
      </c>
      <c r="F1448" s="21"/>
      <c r="G1448" s="21"/>
      <c r="H1448" s="21"/>
      <c r="I1448" s="5"/>
      <c r="J1448" s="5"/>
      <c r="K1448" s="26"/>
      <c r="L1448" s="31">
        <v>103</v>
      </c>
      <c r="M1448" s="21">
        <v>101</v>
      </c>
      <c r="N1448" s="21">
        <v>68.900000000000006</v>
      </c>
      <c r="O1448" s="21">
        <v>120</v>
      </c>
      <c r="P1448" s="30">
        <f t="shared" si="37"/>
        <v>30.2</v>
      </c>
      <c r="Q1448" s="4">
        <v>18.899999999999999</v>
      </c>
    </row>
    <row r="1449" spans="4:17">
      <c r="D1449" s="19" t="s">
        <v>290</v>
      </c>
      <c r="E1449" s="21" t="s">
        <v>42</v>
      </c>
      <c r="F1449" s="21"/>
      <c r="G1449" s="21"/>
      <c r="H1449" s="21"/>
      <c r="I1449" s="5"/>
      <c r="J1449" s="5"/>
      <c r="L1449" s="33">
        <v>90</v>
      </c>
      <c r="M1449" s="21">
        <v>90</v>
      </c>
      <c r="N1449" s="21">
        <v>70</v>
      </c>
      <c r="O1449" s="21">
        <v>123</v>
      </c>
      <c r="P1449" s="30">
        <f t="shared" si="37"/>
        <v>18.399999999999999</v>
      </c>
      <c r="Q1449" s="4">
        <v>19.100000000000001</v>
      </c>
    </row>
    <row r="1450" spans="4:17">
      <c r="D1450" s="19" t="s">
        <v>25</v>
      </c>
      <c r="E1450" s="21" t="s">
        <v>26</v>
      </c>
      <c r="F1450" s="21"/>
      <c r="G1450" s="21"/>
      <c r="H1450" s="21"/>
      <c r="I1450" s="5"/>
      <c r="J1450" s="5"/>
      <c r="L1450" s="33">
        <v>87</v>
      </c>
      <c r="M1450" s="21">
        <v>87</v>
      </c>
      <c r="N1450" s="21">
        <v>69.2</v>
      </c>
      <c r="O1450" s="21">
        <v>129</v>
      </c>
      <c r="P1450" s="30">
        <f t="shared" si="37"/>
        <v>15.6</v>
      </c>
      <c r="Q1450" s="4">
        <v>19.3</v>
      </c>
    </row>
    <row r="1451" spans="4:17">
      <c r="D1451" s="19" t="s">
        <v>40</v>
      </c>
      <c r="E1451" s="21" t="s">
        <v>26</v>
      </c>
      <c r="F1451" s="21"/>
      <c r="G1451" s="21"/>
      <c r="H1451" s="21"/>
      <c r="I1451" s="5"/>
      <c r="J1451" s="5"/>
      <c r="K1451" s="26"/>
      <c r="L1451" s="33">
        <v>85</v>
      </c>
      <c r="M1451" s="21">
        <v>85</v>
      </c>
      <c r="N1451" s="21">
        <v>69.2</v>
      </c>
      <c r="O1451" s="21">
        <v>129</v>
      </c>
      <c r="P1451" s="30">
        <f t="shared" si="37"/>
        <v>13.8</v>
      </c>
      <c r="Q1451" s="4">
        <v>20.2</v>
      </c>
    </row>
    <row r="1452" spans="4:17">
      <c r="D1452" s="19" t="s">
        <v>41</v>
      </c>
      <c r="E1452" s="21" t="s">
        <v>42</v>
      </c>
      <c r="F1452" s="21"/>
      <c r="G1452" s="21"/>
      <c r="H1452" s="21"/>
      <c r="I1452" s="5"/>
      <c r="J1452" s="5"/>
      <c r="L1452" s="33">
        <v>87</v>
      </c>
      <c r="M1452" s="21">
        <v>87</v>
      </c>
      <c r="N1452" s="21">
        <v>70</v>
      </c>
      <c r="O1452" s="21">
        <v>123</v>
      </c>
      <c r="P1452" s="30">
        <f t="shared" si="37"/>
        <v>15.6</v>
      </c>
      <c r="Q1452" s="4">
        <v>20.2</v>
      </c>
    </row>
    <row r="1453" spans="4:17">
      <c r="D1453" s="19" t="s">
        <v>45</v>
      </c>
      <c r="E1453" s="21" t="s">
        <v>34</v>
      </c>
      <c r="F1453" s="21"/>
      <c r="G1453" s="21"/>
      <c r="H1453" s="21"/>
      <c r="I1453" s="5"/>
      <c r="J1453" s="5"/>
      <c r="L1453" s="33">
        <v>91</v>
      </c>
      <c r="M1453" s="21">
        <v>90</v>
      </c>
      <c r="N1453" s="21">
        <v>68.900000000000006</v>
      </c>
      <c r="O1453" s="21">
        <v>120</v>
      </c>
      <c r="P1453" s="30">
        <f t="shared" si="37"/>
        <v>19.899999999999999</v>
      </c>
      <c r="Q1453" s="4">
        <v>20.8</v>
      </c>
    </row>
    <row r="1454" spans="4:17">
      <c r="D1454" s="19" t="s">
        <v>46</v>
      </c>
      <c r="E1454" s="21" t="s">
        <v>47</v>
      </c>
      <c r="F1454" s="21"/>
      <c r="G1454" s="21"/>
      <c r="H1454" s="21"/>
      <c r="I1454" s="5"/>
      <c r="J1454" s="5"/>
      <c r="L1454" s="32">
        <v>100</v>
      </c>
      <c r="M1454" s="21">
        <v>95</v>
      </c>
      <c r="N1454" s="21">
        <v>69.7</v>
      </c>
      <c r="O1454" s="21">
        <v>133</v>
      </c>
      <c r="P1454" s="30">
        <f t="shared" si="37"/>
        <v>21.5</v>
      </c>
      <c r="Q1454" s="4">
        <v>21.5</v>
      </c>
    </row>
    <row r="1455" spans="4:17">
      <c r="D1455" s="19" t="s">
        <v>48</v>
      </c>
      <c r="E1455" s="21" t="s">
        <v>26</v>
      </c>
      <c r="F1455" s="21"/>
      <c r="G1455" s="21"/>
      <c r="H1455" s="21"/>
      <c r="I1455" s="5"/>
      <c r="J1455" s="5"/>
      <c r="L1455" s="33">
        <v>90</v>
      </c>
      <c r="M1455" s="21">
        <v>88</v>
      </c>
      <c r="N1455" s="21">
        <v>69.2</v>
      </c>
      <c r="O1455" s="21">
        <v>129</v>
      </c>
      <c r="P1455" s="30">
        <f t="shared" si="37"/>
        <v>16.5</v>
      </c>
      <c r="Q1455" s="4">
        <v>21.8</v>
      </c>
    </row>
    <row r="1456" spans="4:17">
      <c r="D1456" s="19" t="s">
        <v>307</v>
      </c>
      <c r="E1456" s="21" t="s">
        <v>26</v>
      </c>
      <c r="F1456" s="21"/>
      <c r="G1456" s="21"/>
      <c r="H1456" s="21"/>
      <c r="I1456" s="5"/>
      <c r="J1456" s="5"/>
      <c r="L1456" s="33">
        <v>93</v>
      </c>
      <c r="M1456" s="21">
        <v>93</v>
      </c>
      <c r="N1456" s="21">
        <v>69.2</v>
      </c>
      <c r="O1456" s="21">
        <v>129</v>
      </c>
      <c r="P1456" s="30">
        <f t="shared" si="37"/>
        <v>20.8</v>
      </c>
      <c r="Q1456" s="4">
        <v>22.6</v>
      </c>
    </row>
    <row r="1457" spans="1:22">
      <c r="D1457" s="19" t="s">
        <v>234</v>
      </c>
      <c r="E1457" s="21" t="s">
        <v>34</v>
      </c>
      <c r="F1457" s="21"/>
      <c r="G1457" s="21"/>
      <c r="H1457" s="21"/>
      <c r="I1457" s="5"/>
      <c r="J1457" s="5"/>
      <c r="L1457" s="33">
        <v>94</v>
      </c>
      <c r="M1457" s="21">
        <v>93</v>
      </c>
      <c r="N1457" s="21">
        <v>68.900000000000006</v>
      </c>
      <c r="O1457" s="21">
        <v>120</v>
      </c>
      <c r="P1457" s="30">
        <f t="shared" si="37"/>
        <v>22.7</v>
      </c>
      <c r="Q1457" s="4">
        <v>22.7</v>
      </c>
    </row>
    <row r="1458" spans="1:22">
      <c r="D1458" s="19" t="s">
        <v>311</v>
      </c>
      <c r="E1458" s="21" t="s">
        <v>34</v>
      </c>
      <c r="F1458" s="21"/>
      <c r="G1458" s="21"/>
      <c r="H1458" s="21"/>
      <c r="I1458" s="5"/>
      <c r="J1458" s="5"/>
      <c r="L1458" s="33">
        <v>93</v>
      </c>
      <c r="M1458" s="21">
        <v>92</v>
      </c>
      <c r="N1458" s="21">
        <v>68.900000000000006</v>
      </c>
      <c r="O1458" s="21">
        <v>120</v>
      </c>
      <c r="P1458" s="30">
        <f t="shared" si="37"/>
        <v>21.8</v>
      </c>
      <c r="Q1458" s="4">
        <v>23.2</v>
      </c>
    </row>
    <row r="1459" spans="1:22">
      <c r="A1459">
        <v>1</v>
      </c>
      <c r="B1459">
        <v>1</v>
      </c>
      <c r="C1459">
        <v>1</v>
      </c>
      <c r="D1459" s="19" t="s">
        <v>239</v>
      </c>
      <c r="E1459" s="21" t="s">
        <v>30</v>
      </c>
      <c r="F1459" s="21">
        <v>91</v>
      </c>
      <c r="G1459" s="21">
        <v>91</v>
      </c>
      <c r="H1459" s="21">
        <v>74</v>
      </c>
      <c r="I1459" s="5">
        <v>-1.5</v>
      </c>
      <c r="J1459" s="5"/>
      <c r="L1459" s="33">
        <v>91</v>
      </c>
      <c r="M1459" s="21">
        <v>91</v>
      </c>
      <c r="N1459" s="21">
        <v>70.2</v>
      </c>
      <c r="O1459" s="21">
        <v>128</v>
      </c>
      <c r="P1459" s="30">
        <f t="shared" si="37"/>
        <v>18.399999999999999</v>
      </c>
      <c r="Q1459" s="4"/>
      <c r="T1459" t="s">
        <v>66</v>
      </c>
      <c r="U1459" t="s">
        <v>194</v>
      </c>
      <c r="V1459" t="s">
        <v>59</v>
      </c>
    </row>
    <row r="1460" spans="1:22">
      <c r="A1460">
        <v>2</v>
      </c>
      <c r="B1460">
        <v>2</v>
      </c>
      <c r="C1460">
        <v>2</v>
      </c>
      <c r="D1460" s="19" t="s">
        <v>87</v>
      </c>
      <c r="E1460" s="21" t="s">
        <v>42</v>
      </c>
      <c r="F1460" s="21">
        <v>91</v>
      </c>
      <c r="G1460" s="21">
        <v>91</v>
      </c>
      <c r="H1460" s="21">
        <v>75</v>
      </c>
      <c r="I1460" s="5">
        <v>-6.95</v>
      </c>
      <c r="J1460" s="5"/>
      <c r="K1460" s="12" t="s">
        <v>650</v>
      </c>
      <c r="L1460" s="33">
        <v>91</v>
      </c>
      <c r="M1460" s="21">
        <v>91</v>
      </c>
      <c r="N1460" s="21">
        <v>70</v>
      </c>
      <c r="O1460" s="21">
        <v>123</v>
      </c>
      <c r="P1460" s="30">
        <f t="shared" si="37"/>
        <v>19.3</v>
      </c>
      <c r="Q1460" s="4"/>
      <c r="R1460" s="21"/>
      <c r="S1460" s="4"/>
      <c r="T1460" t="s">
        <v>165</v>
      </c>
      <c r="U1460" t="s">
        <v>94</v>
      </c>
      <c r="V1460" t="s">
        <v>333</v>
      </c>
    </row>
    <row r="1461" spans="1:22">
      <c r="A1461">
        <v>3</v>
      </c>
      <c r="B1461">
        <v>3</v>
      </c>
      <c r="C1461">
        <v>3</v>
      </c>
      <c r="D1461" s="19" t="s">
        <v>242</v>
      </c>
      <c r="E1461" s="21" t="s">
        <v>26</v>
      </c>
      <c r="F1461" s="21">
        <v>91</v>
      </c>
      <c r="G1461" s="21">
        <v>91</v>
      </c>
      <c r="H1461" s="21">
        <v>74</v>
      </c>
      <c r="I1461" s="5">
        <v>-11.5</v>
      </c>
      <c r="J1461" s="5"/>
      <c r="K1461" s="12" t="s">
        <v>651</v>
      </c>
      <c r="L1461" s="31">
        <v>91</v>
      </c>
      <c r="M1461" s="21">
        <v>91</v>
      </c>
      <c r="N1461" s="21">
        <v>69.2</v>
      </c>
      <c r="O1461" s="21">
        <v>129</v>
      </c>
      <c r="P1461" s="30">
        <f t="shared" si="37"/>
        <v>19.100000000000001</v>
      </c>
      <c r="Q1461" s="4"/>
      <c r="R1461" s="21"/>
      <c r="S1461" s="4"/>
      <c r="T1461" t="s">
        <v>75</v>
      </c>
      <c r="U1461" t="s">
        <v>58</v>
      </c>
      <c r="V1461" t="s">
        <v>101</v>
      </c>
    </row>
    <row r="1462" spans="1:22">
      <c r="A1462">
        <v>4</v>
      </c>
      <c r="B1462">
        <v>4</v>
      </c>
      <c r="C1462">
        <v>4</v>
      </c>
      <c r="D1462" s="19" t="s">
        <v>95</v>
      </c>
      <c r="E1462" s="21" t="s">
        <v>42</v>
      </c>
      <c r="F1462" s="21">
        <v>88</v>
      </c>
      <c r="G1462" s="21">
        <v>88</v>
      </c>
      <c r="H1462" s="21">
        <v>71</v>
      </c>
      <c r="I1462" s="5">
        <v>-8.6999999999999993</v>
      </c>
      <c r="J1462" s="5"/>
      <c r="L1462" s="33">
        <v>88</v>
      </c>
      <c r="M1462" s="21">
        <v>88</v>
      </c>
      <c r="N1462" s="21">
        <v>70</v>
      </c>
      <c r="O1462" s="21">
        <v>123</v>
      </c>
      <c r="P1462" s="30">
        <f t="shared" si="37"/>
        <v>16.5</v>
      </c>
      <c r="Q1462" s="21"/>
      <c r="R1462" s="21"/>
      <c r="S1462" s="4"/>
      <c r="T1462" t="s">
        <v>80</v>
      </c>
      <c r="U1462" t="s">
        <v>109</v>
      </c>
      <c r="V1462" t="s">
        <v>86</v>
      </c>
    </row>
    <row r="1463" spans="1:22">
      <c r="A1463">
        <v>5</v>
      </c>
      <c r="B1463">
        <v>5</v>
      </c>
      <c r="C1463">
        <v>5</v>
      </c>
      <c r="D1463" s="19" t="s">
        <v>99</v>
      </c>
      <c r="E1463" s="21" t="s">
        <v>30</v>
      </c>
      <c r="F1463" s="21">
        <v>90</v>
      </c>
      <c r="G1463" s="21">
        <v>90</v>
      </c>
      <c r="H1463" s="21">
        <v>72</v>
      </c>
      <c r="I1463" s="5">
        <v>-15.7</v>
      </c>
      <c r="J1463" s="5"/>
      <c r="K1463" s="26"/>
      <c r="L1463" s="33">
        <v>90</v>
      </c>
      <c r="M1463" s="21">
        <v>90</v>
      </c>
      <c r="N1463" s="21">
        <v>70.2</v>
      </c>
      <c r="O1463" s="21">
        <v>128</v>
      </c>
      <c r="P1463" s="30">
        <f t="shared" si="37"/>
        <v>17.5</v>
      </c>
      <c r="Q1463" s="21"/>
      <c r="R1463" s="21"/>
      <c r="S1463" s="4"/>
      <c r="T1463" t="s">
        <v>160</v>
      </c>
      <c r="U1463" t="s">
        <v>62</v>
      </c>
      <c r="V1463" t="s">
        <v>76</v>
      </c>
    </row>
    <row r="1464" spans="1:22">
      <c r="A1464">
        <v>6</v>
      </c>
      <c r="B1464">
        <v>6</v>
      </c>
      <c r="C1464">
        <v>6</v>
      </c>
      <c r="D1464" s="19" t="s">
        <v>106</v>
      </c>
      <c r="E1464" s="21" t="s">
        <v>42</v>
      </c>
      <c r="F1464" s="21">
        <v>87</v>
      </c>
      <c r="G1464" s="21">
        <v>87</v>
      </c>
      <c r="H1464" s="21">
        <v>71</v>
      </c>
      <c r="I1464" s="5">
        <v>0.3</v>
      </c>
      <c r="J1464" s="5"/>
      <c r="K1464" s="12" t="s">
        <v>652</v>
      </c>
      <c r="L1464" s="33">
        <v>87</v>
      </c>
      <c r="M1464" s="21">
        <v>87</v>
      </c>
      <c r="N1464" s="21">
        <v>70</v>
      </c>
      <c r="O1464" s="21">
        <v>123</v>
      </c>
      <c r="P1464" s="30">
        <f t="shared" si="37"/>
        <v>15.6</v>
      </c>
      <c r="Q1464" s="21"/>
      <c r="R1464" s="21"/>
      <c r="S1464" s="4"/>
      <c r="T1464" t="s">
        <v>62</v>
      </c>
      <c r="U1464" t="s">
        <v>93</v>
      </c>
      <c r="V1464" t="s">
        <v>104</v>
      </c>
    </row>
    <row r="1465" spans="1:22">
      <c r="A1465">
        <v>7</v>
      </c>
      <c r="B1465">
        <v>7</v>
      </c>
      <c r="C1465">
        <v>7</v>
      </c>
      <c r="D1465" s="19" t="s">
        <v>355</v>
      </c>
      <c r="E1465" s="21" t="s">
        <v>26</v>
      </c>
      <c r="F1465" s="21">
        <v>86</v>
      </c>
      <c r="G1465" s="21">
        <v>86</v>
      </c>
      <c r="H1465" s="21">
        <v>69</v>
      </c>
      <c r="I1465" s="5">
        <v>-0.2</v>
      </c>
      <c r="J1465" s="5"/>
      <c r="K1465" s="26"/>
      <c r="L1465" s="31">
        <v>86</v>
      </c>
      <c r="M1465" s="21">
        <v>86</v>
      </c>
      <c r="N1465" s="21">
        <v>69.2</v>
      </c>
      <c r="O1465" s="21">
        <v>129</v>
      </c>
      <c r="P1465" s="30">
        <f t="shared" si="37"/>
        <v>14.7</v>
      </c>
      <c r="Q1465" s="21"/>
      <c r="R1465" s="21"/>
      <c r="S1465" s="4"/>
      <c r="T1465" t="s">
        <v>67</v>
      </c>
      <c r="U1465" t="s">
        <v>103</v>
      </c>
      <c r="V1465" t="s">
        <v>74</v>
      </c>
    </row>
    <row r="1466" spans="1:22">
      <c r="A1466">
        <v>8</v>
      </c>
      <c r="B1466">
        <v>8</v>
      </c>
      <c r="C1466">
        <v>8</v>
      </c>
      <c r="D1466" s="19" t="s">
        <v>122</v>
      </c>
      <c r="E1466" s="21" t="s">
        <v>42</v>
      </c>
      <c r="F1466" s="21">
        <v>92</v>
      </c>
      <c r="G1466" s="21">
        <v>92</v>
      </c>
      <c r="H1466" s="21">
        <v>76</v>
      </c>
      <c r="I1466" s="5">
        <v>-23</v>
      </c>
      <c r="J1466" s="5"/>
      <c r="L1466" s="33">
        <v>92</v>
      </c>
      <c r="M1466" s="21">
        <v>92</v>
      </c>
      <c r="N1466" s="21">
        <v>70</v>
      </c>
      <c r="O1466" s="21">
        <v>123</v>
      </c>
      <c r="P1466" s="30">
        <f t="shared" si="37"/>
        <v>20.2</v>
      </c>
      <c r="Q1466" s="21"/>
      <c r="R1466" s="21"/>
      <c r="S1466" s="4"/>
      <c r="T1466" t="s">
        <v>72</v>
      </c>
      <c r="U1466" t="s">
        <v>68</v>
      </c>
      <c r="V1466" t="s">
        <v>90</v>
      </c>
    </row>
    <row r="1467" spans="1:22">
      <c r="A1467">
        <v>9</v>
      </c>
      <c r="B1467">
        <v>9</v>
      </c>
      <c r="C1467">
        <v>9</v>
      </c>
      <c r="D1467" s="19" t="s">
        <v>128</v>
      </c>
      <c r="E1467" s="21" t="s">
        <v>26</v>
      </c>
      <c r="F1467" s="21">
        <v>92</v>
      </c>
      <c r="G1467" s="21">
        <v>87</v>
      </c>
      <c r="H1467" s="21">
        <v>74</v>
      </c>
      <c r="I1467" s="5">
        <v>-5.7</v>
      </c>
      <c r="J1467" s="5"/>
      <c r="L1467" s="33">
        <v>92</v>
      </c>
      <c r="M1467" s="21">
        <v>87</v>
      </c>
      <c r="N1467" s="21">
        <v>69.2</v>
      </c>
      <c r="O1467" s="21">
        <v>129</v>
      </c>
      <c r="P1467" s="30">
        <f t="shared" si="37"/>
        <v>15.6</v>
      </c>
      <c r="Q1467" s="21"/>
      <c r="R1467" s="21"/>
      <c r="S1467" s="4"/>
      <c r="T1467" t="s">
        <v>100</v>
      </c>
      <c r="U1467" t="s">
        <v>133</v>
      </c>
      <c r="V1467" t="s">
        <v>108</v>
      </c>
    </row>
    <row r="1468" spans="1:22">
      <c r="A1468">
        <v>10</v>
      </c>
      <c r="B1468">
        <v>10</v>
      </c>
      <c r="C1468">
        <v>10</v>
      </c>
      <c r="D1468" s="19" t="s">
        <v>377</v>
      </c>
      <c r="E1468" s="21" t="s">
        <v>34</v>
      </c>
      <c r="F1468" s="21">
        <v>88</v>
      </c>
      <c r="G1468" s="21">
        <v>88</v>
      </c>
      <c r="H1468" s="21">
        <v>72</v>
      </c>
      <c r="I1468" s="5">
        <v>15.5</v>
      </c>
      <c r="J1468" s="5"/>
      <c r="K1468" s="26"/>
      <c r="L1468" s="33">
        <v>88</v>
      </c>
      <c r="M1468" s="21">
        <v>88</v>
      </c>
      <c r="N1468" s="21">
        <v>68.900000000000006</v>
      </c>
      <c r="O1468" s="21">
        <v>120</v>
      </c>
      <c r="P1468" s="30">
        <f t="shared" si="37"/>
        <v>18</v>
      </c>
      <c r="Q1468" s="21"/>
      <c r="R1468" s="21"/>
      <c r="S1468" s="4"/>
      <c r="T1468" t="s">
        <v>119</v>
      </c>
      <c r="U1468" t="s">
        <v>85</v>
      </c>
    </row>
    <row r="1469" spans="1:22">
      <c r="A1469">
        <v>11</v>
      </c>
      <c r="B1469">
        <v>11</v>
      </c>
      <c r="C1469">
        <v>11</v>
      </c>
      <c r="D1469" s="19" t="s">
        <v>131</v>
      </c>
      <c r="E1469" s="21" t="s">
        <v>42</v>
      </c>
      <c r="F1469" s="21">
        <v>92</v>
      </c>
      <c r="G1469" s="21">
        <v>92</v>
      </c>
      <c r="H1469" s="21">
        <v>75</v>
      </c>
      <c r="I1469" s="5">
        <v>-22</v>
      </c>
      <c r="J1469" s="5"/>
      <c r="L1469" s="33">
        <v>92</v>
      </c>
      <c r="M1469" s="21">
        <v>92</v>
      </c>
      <c r="N1469" s="21">
        <v>70</v>
      </c>
      <c r="O1469" s="21">
        <v>123</v>
      </c>
      <c r="P1469" s="30">
        <f t="shared" si="37"/>
        <v>20.2</v>
      </c>
      <c r="Q1469" s="21"/>
      <c r="R1469" s="21"/>
      <c r="S1469" s="4"/>
      <c r="T1469" t="s">
        <v>653</v>
      </c>
      <c r="U1469" t="s">
        <v>105</v>
      </c>
    </row>
    <row r="1470" spans="1:22">
      <c r="A1470">
        <v>12</v>
      </c>
      <c r="B1470">
        <v>12</v>
      </c>
      <c r="C1470">
        <v>12</v>
      </c>
      <c r="D1470" s="19" t="s">
        <v>496</v>
      </c>
      <c r="E1470" s="21" t="s">
        <v>26</v>
      </c>
      <c r="F1470" s="21">
        <v>96</v>
      </c>
      <c r="G1470" s="21">
        <v>95</v>
      </c>
      <c r="H1470" s="21">
        <v>79</v>
      </c>
      <c r="I1470" s="5">
        <v>-18.7</v>
      </c>
      <c r="J1470" s="5"/>
      <c r="L1470" s="33">
        <v>96</v>
      </c>
      <c r="M1470" s="21">
        <v>95</v>
      </c>
      <c r="N1470" s="21">
        <v>69.2</v>
      </c>
      <c r="O1470" s="21">
        <v>129</v>
      </c>
      <c r="P1470" s="30">
        <f t="shared" si="37"/>
        <v>22.6</v>
      </c>
      <c r="Q1470" s="21"/>
      <c r="R1470" s="21"/>
      <c r="S1470" s="4"/>
      <c r="T1470" t="s">
        <v>84</v>
      </c>
      <c r="U1470" t="s">
        <v>92</v>
      </c>
      <c r="V1470" t="s">
        <v>129</v>
      </c>
    </row>
    <row r="1471" spans="1:22">
      <c r="A1471">
        <v>13</v>
      </c>
      <c r="B1471">
        <v>13</v>
      </c>
      <c r="C1471">
        <v>13</v>
      </c>
      <c r="D1471" s="19" t="s">
        <v>136</v>
      </c>
      <c r="E1471" s="21" t="s">
        <v>34</v>
      </c>
      <c r="F1471" s="21">
        <v>89</v>
      </c>
      <c r="G1471" s="21">
        <v>89</v>
      </c>
      <c r="H1471" s="21">
        <v>73</v>
      </c>
      <c r="I1471" s="5">
        <v>-16</v>
      </c>
      <c r="J1471" s="5"/>
      <c r="L1471" s="32">
        <v>89</v>
      </c>
      <c r="M1471" s="21">
        <v>89</v>
      </c>
      <c r="N1471" s="21">
        <v>68.900000000000006</v>
      </c>
      <c r="O1471" s="21">
        <v>120</v>
      </c>
      <c r="P1471" s="30">
        <f t="shared" si="37"/>
        <v>18.899999999999999</v>
      </c>
      <c r="Q1471" s="21"/>
      <c r="R1471" s="21"/>
      <c r="S1471" s="4"/>
      <c r="T1471" t="s">
        <v>108</v>
      </c>
      <c r="U1471" t="s">
        <v>125</v>
      </c>
      <c r="V1471" t="s">
        <v>209</v>
      </c>
    </row>
    <row r="1472" spans="1:22">
      <c r="A1472">
        <v>14</v>
      </c>
      <c r="B1472">
        <v>14</v>
      </c>
      <c r="C1472">
        <v>14</v>
      </c>
      <c r="D1472" s="19" t="s">
        <v>143</v>
      </c>
      <c r="E1472" s="21" t="s">
        <v>47</v>
      </c>
      <c r="F1472" s="21">
        <v>100</v>
      </c>
      <c r="G1472" s="21">
        <v>97</v>
      </c>
      <c r="H1472" s="21">
        <v>82</v>
      </c>
      <c r="I1472" s="5">
        <v>-14.6</v>
      </c>
      <c r="J1472" s="5"/>
      <c r="L1472" s="33">
        <v>100</v>
      </c>
      <c r="M1472" s="21">
        <v>97</v>
      </c>
      <c r="N1472" s="21">
        <v>69.7</v>
      </c>
      <c r="O1472" s="21">
        <v>133</v>
      </c>
      <c r="P1472" s="30">
        <f t="shared" si="37"/>
        <v>23.2</v>
      </c>
      <c r="Q1472" s="21"/>
      <c r="R1472" s="21"/>
      <c r="S1472" s="4"/>
      <c r="T1472" t="s">
        <v>156</v>
      </c>
      <c r="U1472" t="s">
        <v>142</v>
      </c>
    </row>
    <row r="1473" spans="1:22">
      <c r="A1473">
        <v>15</v>
      </c>
      <c r="B1473">
        <v>15</v>
      </c>
      <c r="C1473">
        <v>15</v>
      </c>
      <c r="D1473" s="19" t="s">
        <v>260</v>
      </c>
      <c r="E1473" s="21" t="s">
        <v>26</v>
      </c>
      <c r="F1473" s="21">
        <v>86</v>
      </c>
      <c r="G1473" s="21">
        <v>86</v>
      </c>
      <c r="H1473" s="21">
        <v>67</v>
      </c>
      <c r="I1473" s="5">
        <v>29.55</v>
      </c>
      <c r="J1473" s="5"/>
      <c r="L1473" s="33">
        <v>86</v>
      </c>
      <c r="M1473" s="21">
        <v>86</v>
      </c>
      <c r="N1473" s="21">
        <v>69.2</v>
      </c>
      <c r="O1473" s="21">
        <v>129</v>
      </c>
      <c r="P1473" s="30">
        <f t="shared" si="37"/>
        <v>14.7</v>
      </c>
      <c r="Q1473" s="21"/>
      <c r="R1473" s="21"/>
      <c r="S1473" s="4"/>
      <c r="T1473" t="s">
        <v>192</v>
      </c>
      <c r="U1473" t="s">
        <v>152</v>
      </c>
      <c r="V1473" t="s">
        <v>139</v>
      </c>
    </row>
    <row r="1474" spans="1:22">
      <c r="D1474" s="19"/>
      <c r="E1474" s="21"/>
      <c r="F1474" s="21"/>
      <c r="G1474" s="21"/>
      <c r="H1474" s="21"/>
      <c r="I1474" s="5"/>
      <c r="J1474" s="5"/>
      <c r="L1474" s="33"/>
      <c r="M1474" s="21"/>
      <c r="N1474" s="21"/>
      <c r="O1474" s="21"/>
      <c r="P1474" s="30"/>
      <c r="Q1474" s="21"/>
      <c r="R1474" s="21"/>
      <c r="S1474" s="4"/>
    </row>
    <row r="1475" spans="1:22">
      <c r="D1475" s="19"/>
      <c r="E1475" s="21"/>
      <c r="F1475" s="21"/>
      <c r="G1475" s="21"/>
      <c r="H1475" s="21"/>
      <c r="I1475" s="5"/>
      <c r="J1475" s="5"/>
      <c r="L1475" s="33"/>
      <c r="M1475" s="21"/>
      <c r="N1475" s="21"/>
      <c r="O1475" s="21"/>
      <c r="P1475" s="30"/>
      <c r="Q1475" s="21"/>
      <c r="R1475" s="21"/>
      <c r="S1475" s="4"/>
    </row>
    <row r="1476" spans="1:22">
      <c r="D1476" s="19"/>
      <c r="E1476" s="21"/>
      <c r="F1476" s="21"/>
      <c r="G1476" s="21"/>
      <c r="H1476" s="21"/>
      <c r="I1476" s="5"/>
      <c r="J1476" s="5"/>
      <c r="L1476" s="33"/>
      <c r="M1476" s="21"/>
      <c r="N1476" s="21"/>
      <c r="O1476" s="21"/>
      <c r="P1476" s="30"/>
      <c r="Q1476" s="21"/>
      <c r="R1476" s="21"/>
      <c r="S1476" s="4"/>
    </row>
    <row r="1477" spans="1:22">
      <c r="D1477" s="19"/>
      <c r="E1477" s="21"/>
      <c r="F1477" s="21"/>
      <c r="G1477" s="21"/>
      <c r="H1477" s="21"/>
      <c r="I1477" s="5"/>
      <c r="J1477" s="5"/>
      <c r="L1477" s="33"/>
      <c r="M1477" s="21"/>
      <c r="N1477" s="21"/>
      <c r="O1477" s="21"/>
      <c r="P1477" s="30"/>
      <c r="Q1477" s="21"/>
      <c r="R1477" s="21"/>
      <c r="S1477" s="4"/>
    </row>
    <row r="1478" spans="1:22">
      <c r="D1478" s="2"/>
      <c r="E1478" s="21"/>
      <c r="F1478" s="21"/>
      <c r="G1478" s="21"/>
      <c r="H1478" s="21"/>
      <c r="I1478" s="5"/>
      <c r="J1478" s="5"/>
      <c r="L1478" s="33"/>
      <c r="M1478" s="21"/>
      <c r="N1478" s="21"/>
      <c r="O1478" s="21"/>
      <c r="P1478" s="30"/>
      <c r="Q1478" s="21"/>
      <c r="R1478" s="21"/>
      <c r="S1478" s="4"/>
    </row>
    <row r="1479" spans="1:22">
      <c r="D1479" s="9"/>
      <c r="E1479" s="21"/>
      <c r="F1479" s="21"/>
      <c r="G1479" s="21"/>
      <c r="H1479" s="21"/>
      <c r="I1479" s="5"/>
      <c r="J1479" s="5"/>
      <c r="L1479" s="32"/>
      <c r="M1479" s="21"/>
      <c r="N1479" s="21"/>
      <c r="O1479" s="21"/>
      <c r="P1479" s="30"/>
      <c r="Q1479" s="21"/>
      <c r="R1479" s="21"/>
      <c r="S1479" s="4"/>
    </row>
    <row r="1480" spans="1:22">
      <c r="D1480" s="2"/>
      <c r="E1480" s="21"/>
      <c r="F1480" s="21"/>
      <c r="G1480" s="21"/>
      <c r="H1480" s="21"/>
      <c r="I1480" s="5"/>
      <c r="J1480" s="5"/>
      <c r="L1480" s="17"/>
      <c r="M1480" s="21"/>
      <c r="N1480" s="21"/>
      <c r="O1480" s="21"/>
      <c r="P1480" s="30"/>
      <c r="R1480" s="21"/>
      <c r="S1480" s="4"/>
    </row>
    <row r="1481" spans="1:22">
      <c r="D1481" s="2"/>
      <c r="I1481" s="5"/>
      <c r="J1481" s="5"/>
      <c r="L1481" s="17"/>
      <c r="R1481" s="21"/>
      <c r="S1481" s="4"/>
    </row>
    <row r="1482" spans="1:22">
      <c r="D1482" s="2"/>
      <c r="I1482" s="5"/>
      <c r="J1482" s="5"/>
      <c r="R1482" s="21"/>
      <c r="S1482" s="4"/>
    </row>
    <row r="1483" spans="1:22">
      <c r="D1483" s="2"/>
      <c r="I1483" s="5"/>
      <c r="J1483" s="5"/>
      <c r="R1483" s="21"/>
      <c r="S1483" s="4"/>
    </row>
    <row r="1484" spans="1:22">
      <c r="I1484" s="5"/>
      <c r="J1484" s="5"/>
      <c r="R1484" s="21"/>
      <c r="S1484" s="4"/>
    </row>
    <row r="1485" spans="1:22">
      <c r="I1485" s="5"/>
      <c r="J1485" s="5"/>
      <c r="R1485" s="21"/>
      <c r="S1485" s="4"/>
    </row>
    <row r="1486" spans="1:22">
      <c r="I1486" s="5"/>
      <c r="J1486" s="5"/>
      <c r="R1486" s="21"/>
      <c r="S1486" s="4"/>
    </row>
    <row r="1487" spans="1:22">
      <c r="I1487" s="5"/>
      <c r="J1487" s="5"/>
      <c r="R1487" s="21"/>
      <c r="S1487" s="4"/>
    </row>
    <row r="1488" spans="1:22">
      <c r="I1488" s="5"/>
      <c r="J1488" s="5"/>
      <c r="R1488" s="21"/>
      <c r="S1488" s="4"/>
    </row>
    <row r="1489" spans="9:19">
      <c r="I1489" s="5"/>
      <c r="J1489" s="5"/>
      <c r="R1489" s="21"/>
      <c r="S1489" s="4"/>
    </row>
    <row r="1490" spans="9:19">
      <c r="I1490" s="5"/>
      <c r="J1490" s="5"/>
      <c r="R1490" s="21"/>
      <c r="S1490" s="4"/>
    </row>
    <row r="1491" spans="9:19">
      <c r="I1491" s="5"/>
      <c r="J1491" s="5"/>
      <c r="R1491" s="21"/>
      <c r="S1491" s="4"/>
    </row>
    <row r="1492" spans="9:19">
      <c r="I1492" s="5"/>
      <c r="J1492" s="5"/>
      <c r="R1492" s="21"/>
      <c r="S1492" s="4"/>
    </row>
    <row r="1493" spans="9:19">
      <c r="I1493" s="5"/>
      <c r="J1493" s="5"/>
      <c r="R1493" s="21"/>
      <c r="S1493" s="4"/>
    </row>
    <row r="1494" spans="9:19">
      <c r="I1494" s="5"/>
      <c r="J1494" s="5"/>
      <c r="R1494" s="21"/>
      <c r="S1494" s="4"/>
    </row>
    <row r="1495" spans="9:19">
      <c r="I1495" s="5"/>
      <c r="J1495" s="5"/>
      <c r="R1495" s="21"/>
      <c r="S1495" s="4"/>
    </row>
    <row r="1496" spans="9:19">
      <c r="I1496" s="5"/>
      <c r="J1496" s="5"/>
      <c r="R1496" s="21"/>
      <c r="S1496" s="4"/>
    </row>
    <row r="1497" spans="9:19">
      <c r="I1497" s="5"/>
      <c r="J1497" s="5"/>
      <c r="R1497" s="21"/>
      <c r="S1497" s="4"/>
    </row>
    <row r="1498" spans="9:19">
      <c r="I1498" s="5"/>
      <c r="J1498" s="5"/>
      <c r="R1498" s="21"/>
      <c r="S1498" s="4"/>
    </row>
    <row r="1499" spans="9:19">
      <c r="I1499" s="5"/>
      <c r="J1499" s="5"/>
    </row>
    <row r="1500" spans="9:19">
      <c r="I1500" s="5"/>
      <c r="J1500" s="5"/>
    </row>
    <row r="1501" spans="9:19">
      <c r="I1501" s="5"/>
      <c r="J1501" s="5"/>
    </row>
    <row r="1502" spans="9:19">
      <c r="I1502" s="5"/>
      <c r="J1502" s="5"/>
    </row>
    <row r="1503" spans="9:19">
      <c r="I1503" s="5"/>
      <c r="J1503" s="5"/>
    </row>
    <row r="1504" spans="9:19">
      <c r="I1504" s="5"/>
      <c r="J1504" s="5"/>
    </row>
    <row r="1505" spans="9:10">
      <c r="I1505" s="5"/>
      <c r="J1505" s="5"/>
    </row>
    <row r="1506" spans="9:10">
      <c r="I1506" s="5"/>
      <c r="J1506" s="5"/>
    </row>
    <row r="1507" spans="9:10">
      <c r="I1507" s="5"/>
      <c r="J1507" s="5"/>
    </row>
    <row r="1508" spans="9:10">
      <c r="I1508" s="5"/>
      <c r="J1508" s="5"/>
    </row>
    <row r="1509" spans="9:10">
      <c r="I1509" s="5"/>
      <c r="J1509" s="5"/>
    </row>
    <row r="1510" spans="9:10">
      <c r="I1510" s="5"/>
      <c r="J1510" s="5"/>
    </row>
    <row r="1511" spans="9:10">
      <c r="I1511" s="5"/>
      <c r="J1511" s="5"/>
    </row>
    <row r="1512" spans="9:10">
      <c r="I1512" s="5"/>
      <c r="J1512" s="5"/>
    </row>
    <row r="1513" spans="9:10">
      <c r="I1513" s="5"/>
      <c r="J1513" s="5"/>
    </row>
    <row r="1514" spans="9:10">
      <c r="I1514" s="5"/>
      <c r="J1514" s="5"/>
    </row>
    <row r="1515" spans="9:10">
      <c r="I1515" s="5"/>
      <c r="J1515" s="5"/>
    </row>
    <row r="1516" spans="9:10">
      <c r="I1516" s="5"/>
      <c r="J1516" s="5"/>
    </row>
    <row r="1517" spans="9:10">
      <c r="I1517" s="5"/>
      <c r="J1517" s="5"/>
    </row>
    <row r="1518" spans="9:10">
      <c r="I1518" s="5"/>
      <c r="J1518" s="5"/>
    </row>
    <row r="1519" spans="9:10">
      <c r="I1519" s="5"/>
      <c r="J1519" s="5"/>
    </row>
    <row r="1520" spans="9:10">
      <c r="I1520" s="5"/>
      <c r="J1520" s="5"/>
    </row>
    <row r="1521" spans="1:19">
      <c r="I1521" s="5"/>
      <c r="J1521" s="5"/>
    </row>
    <row r="1522" spans="1:19">
      <c r="I1522" s="5"/>
      <c r="J1522" s="5"/>
    </row>
    <row r="1523" spans="1:19">
      <c r="I1523" s="5"/>
      <c r="J1523" s="5"/>
    </row>
    <row r="1524" spans="1:19">
      <c r="I1524" s="5"/>
      <c r="J1524" s="5"/>
    </row>
    <row r="1525" spans="1:19">
      <c r="I1525" s="5"/>
      <c r="J1525" s="5"/>
    </row>
    <row r="1526" spans="1:19">
      <c r="I1526" s="5"/>
      <c r="J1526" s="5"/>
    </row>
    <row r="1527" spans="1:19">
      <c r="I1527" s="5"/>
      <c r="J1527" s="5"/>
    </row>
    <row r="1528" spans="1:19">
      <c r="I1528" s="5"/>
      <c r="J1528" s="5"/>
    </row>
    <row r="1529" spans="1:19">
      <c r="I1529" s="5"/>
      <c r="J1529" s="5"/>
    </row>
    <row r="1530" spans="1:19">
      <c r="A1530">
        <f>COUNT(A1439:A1529)</f>
        <v>15</v>
      </c>
      <c r="B1530">
        <f>COUNT(B1439:B1529)</f>
        <v>15</v>
      </c>
      <c r="C1530">
        <f>COUNT(C1439:C1529)</f>
        <v>15</v>
      </c>
      <c r="F1530">
        <f>AVERAGE(F1439:F1529)</f>
        <v>90.6</v>
      </c>
      <c r="G1530">
        <f>AVERAGE(G1439:G1529)</f>
        <v>90</v>
      </c>
      <c r="H1530">
        <f>AVERAGE(H1439:H1529)</f>
        <v>73.599999999999994</v>
      </c>
      <c r="I1530" s="5">
        <f>SUM(I1436:I1529)</f>
        <v>-126.20000000000003</v>
      </c>
      <c r="J1530" s="4">
        <f>SUM(J1436:J1529)</f>
        <v>0</v>
      </c>
      <c r="P1530" s="4">
        <f>SUM(Q1439:Q1448)</f>
        <v>166.4</v>
      </c>
      <c r="Q1530" s="4">
        <f>(P1530*0.096)-0.05</f>
        <v>15.9244</v>
      </c>
      <c r="S1530">
        <f>SUM(S1436:S1529)</f>
        <v>0</v>
      </c>
    </row>
    <row r="1531" spans="1:19" ht="18">
      <c r="A1531" s="3" t="s">
        <v>654</v>
      </c>
      <c r="C1531" s="11" t="s">
        <v>655</v>
      </c>
      <c r="D1531">
        <v>3348635</v>
      </c>
    </row>
    <row r="1532" spans="1:19">
      <c r="A1532" t="s">
        <v>2</v>
      </c>
      <c r="D1532" s="4">
        <v>140.1</v>
      </c>
      <c r="E1532" t="s">
        <v>3</v>
      </c>
      <c r="F1532" s="4">
        <f>TRUNC(D1532*0.096,1)</f>
        <v>13.4</v>
      </c>
      <c r="H1532" s="4">
        <f>P1630</f>
        <v>158.1</v>
      </c>
      <c r="K1532" s="14"/>
    </row>
    <row r="1533" spans="1:19">
      <c r="A1533" t="s">
        <v>4</v>
      </c>
      <c r="D1533" s="4">
        <v>158.1</v>
      </c>
      <c r="E1533" t="s">
        <v>5</v>
      </c>
      <c r="F1533" s="4">
        <f>TRUNC(D1533*0.096,1)</f>
        <v>15.1</v>
      </c>
    </row>
    <row r="1534" spans="1:19">
      <c r="A1534" s="1" t="s">
        <v>6</v>
      </c>
      <c r="B1534" s="1" t="s">
        <v>7</v>
      </c>
      <c r="C1534" s="1" t="s">
        <v>8</v>
      </c>
      <c r="D1534" s="1" t="s">
        <v>9</v>
      </c>
      <c r="E1534" s="1" t="s">
        <v>10</v>
      </c>
      <c r="F1534" s="1" t="s">
        <v>11</v>
      </c>
      <c r="G1534" s="1" t="s">
        <v>12</v>
      </c>
      <c r="H1534" s="1" t="s">
        <v>8</v>
      </c>
      <c r="I1534" s="1" t="s">
        <v>13</v>
      </c>
      <c r="J1534" s="1" t="s">
        <v>14</v>
      </c>
      <c r="K1534" s="13" t="s">
        <v>15</v>
      </c>
      <c r="L1534" s="13" t="s">
        <v>11</v>
      </c>
      <c r="M1534" s="1" t="s">
        <v>12</v>
      </c>
      <c r="N1534" s="1" t="s">
        <v>16</v>
      </c>
      <c r="O1534" s="1" t="s">
        <v>17</v>
      </c>
      <c r="P1534" s="1" t="s">
        <v>18</v>
      </c>
      <c r="Q1534" s="1" t="s">
        <v>19</v>
      </c>
      <c r="R1534" s="1" t="s">
        <v>20</v>
      </c>
      <c r="S1534" s="1" t="s">
        <v>21</v>
      </c>
    </row>
    <row r="1536" spans="1:19">
      <c r="D1536" s="2"/>
      <c r="E1536" t="s">
        <v>646</v>
      </c>
      <c r="I1536" s="5">
        <v>-12</v>
      </c>
      <c r="J1536" s="5"/>
      <c r="K1536" s="13"/>
      <c r="L1536" s="4"/>
    </row>
    <row r="1537" spans="4:17">
      <c r="E1537" t="s">
        <v>23</v>
      </c>
      <c r="I1537" s="5">
        <v>-12</v>
      </c>
      <c r="J1537" s="5"/>
      <c r="L1537" s="1"/>
    </row>
    <row r="1538" spans="4:17">
      <c r="D1538" s="2"/>
      <c r="E1538" t="s">
        <v>24</v>
      </c>
      <c r="I1538" s="5">
        <v>-15</v>
      </c>
      <c r="J1538" s="5"/>
    </row>
    <row r="1539" spans="4:17">
      <c r="D1539" s="19" t="s">
        <v>228</v>
      </c>
      <c r="E1539" s="21" t="s">
        <v>28</v>
      </c>
      <c r="F1539" s="21"/>
      <c r="G1539" s="21"/>
      <c r="H1539" s="21"/>
      <c r="I1539" s="5"/>
      <c r="J1539" s="5"/>
      <c r="K1539" s="26"/>
      <c r="L1539" s="21">
        <v>97</v>
      </c>
      <c r="M1539" s="21">
        <v>90</v>
      </c>
      <c r="N1539" s="21">
        <v>69.3</v>
      </c>
      <c r="O1539" s="21">
        <v>123</v>
      </c>
      <c r="P1539" s="30">
        <f t="shared" ref="P1539:P1557" si="38">ROUND(((M1539-N1539)*113/O1539),1)</f>
        <v>19</v>
      </c>
      <c r="Q1539" s="4">
        <v>12.6</v>
      </c>
    </row>
    <row r="1540" spans="4:17">
      <c r="D1540" s="19" t="s">
        <v>229</v>
      </c>
      <c r="E1540" s="21" t="s">
        <v>34</v>
      </c>
      <c r="F1540" s="21"/>
      <c r="G1540" s="21"/>
      <c r="H1540" s="21"/>
      <c r="I1540" s="5"/>
      <c r="J1540" s="5"/>
      <c r="L1540" s="21">
        <v>93</v>
      </c>
      <c r="M1540" s="21">
        <v>90</v>
      </c>
      <c r="N1540" s="21">
        <v>68.900000000000006</v>
      </c>
      <c r="O1540" s="21">
        <v>120</v>
      </c>
      <c r="P1540" s="30">
        <f t="shared" si="38"/>
        <v>19.899999999999999</v>
      </c>
      <c r="Q1540" s="4">
        <v>13.8</v>
      </c>
    </row>
    <row r="1541" spans="4:17">
      <c r="D1541" s="19" t="s">
        <v>230</v>
      </c>
      <c r="E1541" s="21" t="s">
        <v>231</v>
      </c>
      <c r="F1541" s="21"/>
      <c r="G1541" s="21"/>
      <c r="H1541" s="21"/>
      <c r="I1541" s="5"/>
      <c r="J1541" s="5"/>
      <c r="L1541" s="21">
        <v>100</v>
      </c>
      <c r="M1541" s="21">
        <v>93</v>
      </c>
      <c r="N1541" s="21">
        <v>71.3</v>
      </c>
      <c r="O1541" s="21">
        <v>124</v>
      </c>
      <c r="P1541" s="30">
        <f t="shared" si="38"/>
        <v>19.8</v>
      </c>
      <c r="Q1541" s="4">
        <v>14.2</v>
      </c>
    </row>
    <row r="1542" spans="4:17">
      <c r="D1542" s="19" t="s">
        <v>41</v>
      </c>
      <c r="E1542" s="21" t="s">
        <v>42</v>
      </c>
      <c r="F1542" s="21"/>
      <c r="G1542" s="21"/>
      <c r="H1542" s="21"/>
      <c r="I1542" s="5"/>
      <c r="J1542" s="5"/>
      <c r="L1542" s="21">
        <v>86</v>
      </c>
      <c r="M1542" s="21">
        <v>86</v>
      </c>
      <c r="N1542" s="21">
        <v>70</v>
      </c>
      <c r="O1542" s="21">
        <v>123</v>
      </c>
      <c r="P1542" s="30">
        <f t="shared" si="38"/>
        <v>14.7</v>
      </c>
      <c r="Q1542" s="4">
        <v>15.6</v>
      </c>
    </row>
    <row r="1543" spans="4:17">
      <c r="D1543" s="19" t="s">
        <v>293</v>
      </c>
      <c r="E1543" s="21" t="s">
        <v>225</v>
      </c>
      <c r="F1543" s="21"/>
      <c r="G1543" s="21"/>
      <c r="H1543" s="21"/>
      <c r="I1543" s="5"/>
      <c r="J1543" s="5"/>
      <c r="L1543" s="21">
        <v>88</v>
      </c>
      <c r="M1543" s="21">
        <v>88</v>
      </c>
      <c r="N1543" s="21">
        <v>71.599999999999994</v>
      </c>
      <c r="O1543" s="21">
        <v>130</v>
      </c>
      <c r="P1543" s="30">
        <f t="shared" si="38"/>
        <v>14.3</v>
      </c>
      <c r="Q1543" s="4">
        <v>16.100000000000001</v>
      </c>
    </row>
    <row r="1544" spans="4:17">
      <c r="D1544" s="19" t="s">
        <v>45</v>
      </c>
      <c r="E1544" s="21" t="s">
        <v>34</v>
      </c>
      <c r="F1544" s="21"/>
      <c r="G1544" s="21"/>
      <c r="H1544" s="21"/>
      <c r="I1544" s="5"/>
      <c r="J1544" s="5"/>
      <c r="L1544" s="21">
        <v>83</v>
      </c>
      <c r="M1544" s="21">
        <v>83</v>
      </c>
      <c r="N1544" s="21">
        <v>68.900000000000006</v>
      </c>
      <c r="O1544" s="21">
        <v>120</v>
      </c>
      <c r="P1544" s="30">
        <f t="shared" si="38"/>
        <v>13.3</v>
      </c>
      <c r="Q1544" s="29">
        <v>16.5</v>
      </c>
    </row>
    <row r="1545" spans="4:17">
      <c r="D1545" s="19" t="s">
        <v>46</v>
      </c>
      <c r="E1545" s="21" t="s">
        <v>47</v>
      </c>
      <c r="F1545" s="21"/>
      <c r="G1545" s="21"/>
      <c r="H1545" s="21"/>
      <c r="I1545" s="5"/>
      <c r="J1545" s="5"/>
      <c r="K1545" s="26"/>
      <c r="L1545" s="21">
        <v>100</v>
      </c>
      <c r="M1545" s="21">
        <v>100</v>
      </c>
      <c r="N1545" s="21">
        <v>69.7</v>
      </c>
      <c r="O1545" s="21">
        <v>133</v>
      </c>
      <c r="P1545" s="4">
        <f t="shared" si="38"/>
        <v>25.7</v>
      </c>
      <c r="Q1545" s="4">
        <v>16.7</v>
      </c>
    </row>
    <row r="1546" spans="4:17">
      <c r="D1546" s="19" t="s">
        <v>656</v>
      </c>
      <c r="E1546" s="21" t="s">
        <v>30</v>
      </c>
      <c r="F1546" s="21"/>
      <c r="G1546" s="21"/>
      <c r="H1546" s="21"/>
      <c r="I1546" s="5"/>
      <c r="J1546" s="5"/>
      <c r="L1546" s="21">
        <v>84</v>
      </c>
      <c r="M1546" s="21">
        <v>84</v>
      </c>
      <c r="N1546" s="21">
        <v>70.2</v>
      </c>
      <c r="O1546" s="21">
        <v>128</v>
      </c>
      <c r="P1546" s="4">
        <f t="shared" si="38"/>
        <v>12.2</v>
      </c>
      <c r="Q1546" s="4">
        <v>17.2</v>
      </c>
    </row>
    <row r="1547" spans="4:17">
      <c r="D1547" s="19" t="s">
        <v>48</v>
      </c>
      <c r="E1547" s="21" t="s">
        <v>26</v>
      </c>
      <c r="F1547" s="21"/>
      <c r="G1547" s="21"/>
      <c r="H1547" s="21"/>
      <c r="I1547" s="5"/>
      <c r="J1547" s="4"/>
      <c r="L1547" s="21">
        <v>80</v>
      </c>
      <c r="M1547" s="21">
        <v>80</v>
      </c>
      <c r="N1547" s="21">
        <v>69.2</v>
      </c>
      <c r="O1547" s="21">
        <v>129</v>
      </c>
      <c r="P1547" s="4">
        <f t="shared" si="38"/>
        <v>9.5</v>
      </c>
      <c r="Q1547" s="4">
        <v>17.3</v>
      </c>
    </row>
    <row r="1548" spans="4:17">
      <c r="D1548" s="19" t="s">
        <v>456</v>
      </c>
      <c r="E1548" s="21" t="s">
        <v>30</v>
      </c>
      <c r="F1548" s="21"/>
      <c r="G1548" s="21"/>
      <c r="H1548" s="21"/>
      <c r="I1548" s="5"/>
      <c r="J1548" s="5"/>
      <c r="L1548" s="21">
        <v>87</v>
      </c>
      <c r="M1548" s="21">
        <v>87</v>
      </c>
      <c r="N1548" s="21">
        <v>70.2</v>
      </c>
      <c r="O1548" s="21">
        <v>128</v>
      </c>
      <c r="P1548" s="4">
        <f t="shared" si="38"/>
        <v>14.8</v>
      </c>
      <c r="Q1548" s="4">
        <v>18.100000000000001</v>
      </c>
    </row>
    <row r="1549" spans="4:17">
      <c r="D1549" s="19" t="s">
        <v>307</v>
      </c>
      <c r="E1549" s="21" t="s">
        <v>26</v>
      </c>
      <c r="F1549" s="21"/>
      <c r="G1549" s="21"/>
      <c r="H1549" s="21"/>
      <c r="I1549" s="5"/>
      <c r="J1549" s="5"/>
      <c r="L1549" s="21">
        <v>100</v>
      </c>
      <c r="M1549" s="21">
        <v>97</v>
      </c>
      <c r="N1549" s="21">
        <v>69.2</v>
      </c>
      <c r="O1549" s="21">
        <v>129</v>
      </c>
      <c r="P1549" s="4">
        <f t="shared" si="38"/>
        <v>24.4</v>
      </c>
      <c r="Q1549" s="4">
        <v>18.899999999999999</v>
      </c>
    </row>
    <row r="1550" spans="4:17">
      <c r="D1550" s="19" t="s">
        <v>234</v>
      </c>
      <c r="E1550" s="21" t="s">
        <v>154</v>
      </c>
      <c r="F1550" s="21"/>
      <c r="G1550" s="21"/>
      <c r="H1550" s="21"/>
      <c r="I1550" s="5"/>
      <c r="J1550" s="5"/>
      <c r="L1550" s="21">
        <v>91</v>
      </c>
      <c r="M1550" s="21">
        <v>87</v>
      </c>
      <c r="N1550" s="21">
        <v>70.7</v>
      </c>
      <c r="O1550" s="21">
        <v>134</v>
      </c>
      <c r="P1550" s="4">
        <f t="shared" si="38"/>
        <v>13.7</v>
      </c>
      <c r="Q1550" s="4">
        <v>19.3</v>
      </c>
    </row>
    <row r="1551" spans="4:17">
      <c r="D1551" s="19" t="s">
        <v>49</v>
      </c>
      <c r="E1551" s="21" t="s">
        <v>50</v>
      </c>
      <c r="F1551" s="21"/>
      <c r="G1551" s="21"/>
      <c r="H1551" s="21"/>
      <c r="I1551" s="5"/>
      <c r="J1551" s="5"/>
      <c r="L1551" s="21">
        <v>100</v>
      </c>
      <c r="M1551" s="21">
        <v>97</v>
      </c>
      <c r="N1551" s="21">
        <v>69.8</v>
      </c>
      <c r="O1551" s="21">
        <v>127</v>
      </c>
      <c r="P1551" s="4">
        <f t="shared" si="38"/>
        <v>24.2</v>
      </c>
      <c r="Q1551" s="4">
        <v>19.3</v>
      </c>
    </row>
    <row r="1552" spans="4:17">
      <c r="D1552" s="19" t="s">
        <v>51</v>
      </c>
      <c r="E1552" s="21" t="s">
        <v>52</v>
      </c>
      <c r="F1552" s="21"/>
      <c r="G1552" s="21"/>
      <c r="H1552" s="21"/>
      <c r="I1552" s="5"/>
      <c r="J1552" s="5"/>
      <c r="L1552" s="21">
        <v>96</v>
      </c>
      <c r="M1552" s="21">
        <v>95</v>
      </c>
      <c r="N1552" s="21">
        <v>70.8</v>
      </c>
      <c r="O1552" s="21">
        <v>130</v>
      </c>
      <c r="P1552" s="4">
        <f t="shared" si="38"/>
        <v>21</v>
      </c>
      <c r="Q1552" s="4">
        <v>21.8</v>
      </c>
    </row>
    <row r="1553" spans="1:22">
      <c r="D1553" s="19" t="s">
        <v>53</v>
      </c>
      <c r="E1553" s="21" t="s">
        <v>54</v>
      </c>
      <c r="F1553" s="21"/>
      <c r="G1553" s="21"/>
      <c r="H1553" s="21"/>
      <c r="I1553" s="5"/>
      <c r="J1553" s="5"/>
      <c r="L1553" s="21">
        <v>92</v>
      </c>
      <c r="M1553" s="21">
        <v>90</v>
      </c>
      <c r="N1553" s="21">
        <v>70.900000000000006</v>
      </c>
      <c r="O1553" s="21">
        <v>128</v>
      </c>
      <c r="P1553" s="4">
        <f t="shared" si="38"/>
        <v>16.899999999999999</v>
      </c>
      <c r="Q1553" s="4">
        <v>22.7</v>
      </c>
    </row>
    <row r="1554" spans="1:22">
      <c r="D1554" s="19" t="s">
        <v>55</v>
      </c>
      <c r="E1554" s="21" t="s">
        <v>52</v>
      </c>
      <c r="F1554" s="21"/>
      <c r="G1554" s="21"/>
      <c r="H1554" s="21"/>
      <c r="I1554" s="5"/>
      <c r="J1554" s="5"/>
      <c r="L1554" s="21">
        <v>98</v>
      </c>
      <c r="M1554" s="21">
        <v>94</v>
      </c>
      <c r="N1554">
        <v>70.8</v>
      </c>
      <c r="O1554">
        <v>130</v>
      </c>
      <c r="P1554" s="4">
        <f t="shared" si="38"/>
        <v>20.2</v>
      </c>
      <c r="Q1554" s="4">
        <v>23.6</v>
      </c>
    </row>
    <row r="1555" spans="1:22">
      <c r="D1555" s="19" t="s">
        <v>457</v>
      </c>
      <c r="E1555" s="21" t="s">
        <v>26</v>
      </c>
      <c r="F1555" s="21"/>
      <c r="G1555" s="21"/>
      <c r="H1555" s="21"/>
      <c r="I1555" s="5"/>
      <c r="J1555" s="5"/>
      <c r="K1555" s="26"/>
      <c r="L1555">
        <v>84</v>
      </c>
      <c r="M1555">
        <v>84</v>
      </c>
      <c r="N1555">
        <v>69.2</v>
      </c>
      <c r="O1555">
        <v>129</v>
      </c>
      <c r="P1555" s="4">
        <f t="shared" si="38"/>
        <v>13</v>
      </c>
      <c r="Q1555" s="4">
        <v>23.9</v>
      </c>
    </row>
    <row r="1556" spans="1:22">
      <c r="D1556" s="19" t="s">
        <v>310</v>
      </c>
      <c r="E1556" s="21" t="s">
        <v>179</v>
      </c>
      <c r="F1556" s="21"/>
      <c r="G1556" s="21"/>
      <c r="H1556" s="21"/>
      <c r="I1556" s="5"/>
      <c r="J1556" s="5"/>
      <c r="L1556">
        <v>92</v>
      </c>
      <c r="M1556">
        <v>91</v>
      </c>
      <c r="N1556">
        <v>69.900000000000006</v>
      </c>
      <c r="O1556">
        <v>129</v>
      </c>
      <c r="P1556" s="4">
        <f t="shared" si="38"/>
        <v>18.5</v>
      </c>
      <c r="Q1556" s="4">
        <v>24</v>
      </c>
    </row>
    <row r="1557" spans="1:22">
      <c r="D1557" s="19" t="s">
        <v>311</v>
      </c>
      <c r="E1557" s="21" t="s">
        <v>34</v>
      </c>
      <c r="F1557" s="21"/>
      <c r="G1557" s="21"/>
      <c r="H1557" s="21"/>
      <c r="I1557" s="5"/>
      <c r="J1557" s="5"/>
      <c r="L1557">
        <v>89</v>
      </c>
      <c r="M1557">
        <v>89</v>
      </c>
      <c r="N1557">
        <v>68.900000000000006</v>
      </c>
      <c r="O1557">
        <v>120</v>
      </c>
      <c r="P1557" s="4">
        <f t="shared" si="38"/>
        <v>18.899999999999999</v>
      </c>
      <c r="Q1557" s="4">
        <v>24.9</v>
      </c>
    </row>
    <row r="1558" spans="1:22">
      <c r="D1558" s="19" t="s">
        <v>427</v>
      </c>
      <c r="E1558" s="21" t="s">
        <v>225</v>
      </c>
      <c r="F1558" s="21"/>
      <c r="G1558" s="21"/>
      <c r="H1558" s="21"/>
      <c r="I1558" s="5"/>
      <c r="J1558" s="5"/>
      <c r="L1558">
        <v>92</v>
      </c>
      <c r="M1558">
        <v>92</v>
      </c>
      <c r="N1558">
        <v>71.599999999999994</v>
      </c>
      <c r="O1558">
        <v>130</v>
      </c>
      <c r="P1558" s="4">
        <f>ROUND(((M1558-N1558)*113/O1558),1)</f>
        <v>17.7</v>
      </c>
      <c r="Q1558" s="4">
        <v>27.7</v>
      </c>
    </row>
    <row r="1559" spans="1:22">
      <c r="A1559">
        <v>1</v>
      </c>
      <c r="B1559">
        <v>1</v>
      </c>
      <c r="D1559" s="19" t="s">
        <v>313</v>
      </c>
      <c r="E1559" s="21" t="s">
        <v>42</v>
      </c>
      <c r="F1559" s="21">
        <v>93</v>
      </c>
      <c r="G1559" s="21">
        <v>93</v>
      </c>
      <c r="H1559" s="21"/>
      <c r="I1559" s="5">
        <v>-15</v>
      </c>
      <c r="J1559" s="5"/>
      <c r="P1559" s="4"/>
      <c r="Q1559" s="4"/>
      <c r="T1559" t="s">
        <v>257</v>
      </c>
      <c r="U1559" t="s">
        <v>75</v>
      </c>
      <c r="V1559" t="s">
        <v>58</v>
      </c>
    </row>
    <row r="1560" spans="1:22">
      <c r="A1560">
        <v>2</v>
      </c>
      <c r="B1560">
        <v>2</v>
      </c>
      <c r="C1560">
        <v>1</v>
      </c>
      <c r="D1560" s="19" t="s">
        <v>314</v>
      </c>
      <c r="E1560" s="21" t="s">
        <v>657</v>
      </c>
      <c r="F1560" s="21">
        <v>85</v>
      </c>
      <c r="G1560" s="21">
        <v>85</v>
      </c>
      <c r="H1560" s="21">
        <v>71</v>
      </c>
      <c r="I1560" s="5">
        <v>-14</v>
      </c>
      <c r="J1560" s="5"/>
      <c r="L1560">
        <v>85</v>
      </c>
      <c r="M1560">
        <v>85</v>
      </c>
      <c r="N1560">
        <v>67.400000000000006</v>
      </c>
      <c r="O1560">
        <v>115</v>
      </c>
      <c r="P1560" s="4">
        <f t="shared" ref="P1560:P1589" si="39">ROUND(((M1560-N1560)*113/O1560),1)</f>
        <v>17.3</v>
      </c>
      <c r="Q1560" s="4"/>
      <c r="T1560" t="s">
        <v>184</v>
      </c>
      <c r="U1560" t="s">
        <v>68</v>
      </c>
    </row>
    <row r="1561" spans="1:22">
      <c r="A1561">
        <v>3</v>
      </c>
      <c r="B1561">
        <v>3</v>
      </c>
      <c r="C1561">
        <v>2</v>
      </c>
      <c r="D1561" s="19" t="s">
        <v>237</v>
      </c>
      <c r="E1561" s="21" t="s">
        <v>658</v>
      </c>
      <c r="F1561" s="21">
        <v>89</v>
      </c>
      <c r="G1561" s="21">
        <v>88</v>
      </c>
      <c r="H1561" s="21">
        <v>74</v>
      </c>
      <c r="I1561" s="5">
        <v>15.25</v>
      </c>
      <c r="J1561" s="5"/>
      <c r="K1561" s="12" t="s">
        <v>57</v>
      </c>
      <c r="L1561">
        <v>89</v>
      </c>
      <c r="M1561">
        <v>88</v>
      </c>
      <c r="N1561">
        <v>68.7</v>
      </c>
      <c r="O1561">
        <v>124</v>
      </c>
      <c r="P1561" s="4">
        <f t="shared" si="39"/>
        <v>17.600000000000001</v>
      </c>
      <c r="Q1561" s="4"/>
      <c r="T1561" t="s">
        <v>459</v>
      </c>
      <c r="U1561" t="s">
        <v>98</v>
      </c>
    </row>
    <row r="1562" spans="1:22">
      <c r="A1562">
        <v>4</v>
      </c>
      <c r="B1562">
        <v>4</v>
      </c>
      <c r="C1562">
        <v>3</v>
      </c>
      <c r="D1562" s="19" t="s">
        <v>322</v>
      </c>
      <c r="E1562" s="21" t="s">
        <v>323</v>
      </c>
      <c r="F1562" s="21">
        <v>97</v>
      </c>
      <c r="G1562" s="21">
        <v>95</v>
      </c>
      <c r="H1562" s="21">
        <v>82</v>
      </c>
      <c r="I1562" s="5">
        <v>-18.5</v>
      </c>
      <c r="J1562" s="5"/>
      <c r="L1562" s="21">
        <v>97</v>
      </c>
      <c r="M1562" s="21">
        <v>95</v>
      </c>
      <c r="N1562" s="21">
        <v>67.7</v>
      </c>
      <c r="O1562" s="21">
        <v>124</v>
      </c>
      <c r="P1562" s="30">
        <f t="shared" si="39"/>
        <v>24.9</v>
      </c>
      <c r="Q1562" s="4"/>
      <c r="T1562" t="s">
        <v>97</v>
      </c>
      <c r="U1562" t="s">
        <v>62</v>
      </c>
    </row>
    <row r="1563" spans="1:22">
      <c r="A1563">
        <v>5</v>
      </c>
      <c r="B1563">
        <v>5</v>
      </c>
      <c r="C1563">
        <v>4</v>
      </c>
      <c r="D1563" s="19" t="s">
        <v>324</v>
      </c>
      <c r="E1563" s="21" t="s">
        <v>325</v>
      </c>
      <c r="F1563" s="21">
        <v>91</v>
      </c>
      <c r="G1563" s="21">
        <v>89</v>
      </c>
      <c r="H1563" s="21">
        <v>76</v>
      </c>
      <c r="I1563" s="5">
        <v>-5.15</v>
      </c>
      <c r="J1563" s="5"/>
      <c r="L1563" s="21">
        <v>91</v>
      </c>
      <c r="M1563" s="21">
        <v>89</v>
      </c>
      <c r="N1563" s="21">
        <v>69</v>
      </c>
      <c r="O1563" s="21">
        <v>123</v>
      </c>
      <c r="P1563" s="30">
        <f t="shared" si="39"/>
        <v>18.399999999999999</v>
      </c>
      <c r="Q1563" s="4"/>
      <c r="T1563" s="21" t="s">
        <v>74</v>
      </c>
      <c r="U1563" s="21" t="s">
        <v>59</v>
      </c>
      <c r="V1563" s="21" t="s">
        <v>120</v>
      </c>
    </row>
    <row r="1564" spans="1:22">
      <c r="A1564">
        <v>6</v>
      </c>
      <c r="B1564">
        <v>6</v>
      </c>
      <c r="C1564">
        <v>5</v>
      </c>
      <c r="D1564" s="19" t="s">
        <v>327</v>
      </c>
      <c r="E1564" s="21" t="s">
        <v>328</v>
      </c>
      <c r="F1564" s="21">
        <v>85</v>
      </c>
      <c r="G1564" s="21">
        <v>85</v>
      </c>
      <c r="H1564" s="21">
        <v>71</v>
      </c>
      <c r="I1564" s="5">
        <v>8.3000000000000007</v>
      </c>
      <c r="J1564" s="4"/>
      <c r="L1564" s="19">
        <v>85</v>
      </c>
      <c r="M1564" s="21">
        <v>85</v>
      </c>
      <c r="N1564" s="21">
        <v>66.599999999999994</v>
      </c>
      <c r="O1564" s="21">
        <v>118</v>
      </c>
      <c r="P1564" s="30">
        <f t="shared" si="39"/>
        <v>17.600000000000001</v>
      </c>
      <c r="Q1564" s="21"/>
      <c r="R1564" s="21"/>
      <c r="T1564" s="21" t="s">
        <v>76</v>
      </c>
    </row>
    <row r="1565" spans="1:22">
      <c r="A1565">
        <v>7</v>
      </c>
      <c r="B1565">
        <v>7</v>
      </c>
      <c r="C1565">
        <v>6</v>
      </c>
      <c r="D1565" s="19" t="s">
        <v>554</v>
      </c>
      <c r="E1565" s="21" t="s">
        <v>36</v>
      </c>
      <c r="F1565" s="21">
        <v>94</v>
      </c>
      <c r="G1565" s="21">
        <v>91</v>
      </c>
      <c r="H1565" s="21">
        <v>79</v>
      </c>
      <c r="I1565" s="5">
        <v>-14</v>
      </c>
      <c r="J1565" s="4"/>
      <c r="L1565" s="19">
        <v>94</v>
      </c>
      <c r="M1565" s="21">
        <v>91</v>
      </c>
      <c r="N1565" s="21">
        <v>69</v>
      </c>
      <c r="O1565" s="21">
        <v>123</v>
      </c>
      <c r="P1565" s="30">
        <f t="shared" si="39"/>
        <v>20.2</v>
      </c>
      <c r="Q1565" s="21"/>
      <c r="R1565" s="21"/>
      <c r="T1565" s="21" t="s">
        <v>67</v>
      </c>
      <c r="U1565" t="s">
        <v>109</v>
      </c>
    </row>
    <row r="1566" spans="1:22">
      <c r="A1566">
        <v>8</v>
      </c>
      <c r="B1566">
        <v>8</v>
      </c>
      <c r="C1566">
        <v>7</v>
      </c>
      <c r="D1566" s="19" t="s">
        <v>73</v>
      </c>
      <c r="E1566" s="21" t="s">
        <v>42</v>
      </c>
      <c r="F1566" s="21">
        <v>88</v>
      </c>
      <c r="G1566" s="21">
        <v>88</v>
      </c>
      <c r="H1566" s="21">
        <v>73</v>
      </c>
      <c r="I1566" s="5">
        <v>0</v>
      </c>
      <c r="J1566" s="5"/>
      <c r="L1566" s="21">
        <v>88</v>
      </c>
      <c r="M1566" s="21">
        <v>88</v>
      </c>
      <c r="N1566" s="21">
        <v>70</v>
      </c>
      <c r="O1566" s="21">
        <v>123</v>
      </c>
      <c r="P1566" s="30">
        <f t="shared" si="39"/>
        <v>16.5</v>
      </c>
      <c r="Q1566" s="21"/>
      <c r="R1566" s="21"/>
      <c r="T1566" s="21" t="s">
        <v>267</v>
      </c>
      <c r="U1566" t="s">
        <v>80</v>
      </c>
      <c r="V1566" t="s">
        <v>105</v>
      </c>
    </row>
    <row r="1567" spans="1:22">
      <c r="A1567">
        <v>9</v>
      </c>
      <c r="B1567">
        <v>9</v>
      </c>
      <c r="C1567">
        <v>8</v>
      </c>
      <c r="D1567" s="19" t="s">
        <v>588</v>
      </c>
      <c r="E1567" s="21" t="s">
        <v>225</v>
      </c>
      <c r="F1567" s="21">
        <v>90</v>
      </c>
      <c r="G1567" s="21">
        <v>98</v>
      </c>
      <c r="H1567" s="21">
        <v>75</v>
      </c>
      <c r="I1567" s="5">
        <v>-10.5</v>
      </c>
      <c r="J1567" s="5"/>
      <c r="K1567" s="26"/>
      <c r="L1567" s="21">
        <v>90</v>
      </c>
      <c r="M1567" s="21">
        <v>87</v>
      </c>
      <c r="N1567" s="21">
        <v>69</v>
      </c>
      <c r="O1567" s="21">
        <v>125</v>
      </c>
      <c r="P1567" s="4">
        <f t="shared" si="39"/>
        <v>16.3</v>
      </c>
      <c r="Q1567" s="21"/>
      <c r="R1567" s="21"/>
      <c r="T1567" s="21" t="s">
        <v>249</v>
      </c>
      <c r="U1567" t="s">
        <v>194</v>
      </c>
      <c r="V1567" t="s">
        <v>63</v>
      </c>
    </row>
    <row r="1568" spans="1:22">
      <c r="A1568">
        <v>10</v>
      </c>
      <c r="D1568" s="19" t="s">
        <v>77</v>
      </c>
      <c r="E1568" s="21" t="s">
        <v>78</v>
      </c>
      <c r="F1568" s="21"/>
      <c r="G1568" s="21"/>
      <c r="H1568" s="21"/>
      <c r="I1568" s="5">
        <v>-22</v>
      </c>
      <c r="J1568" s="5"/>
      <c r="K1568" s="26" t="s">
        <v>79</v>
      </c>
      <c r="L1568" s="21"/>
      <c r="M1568" s="21"/>
      <c r="N1568" s="21"/>
      <c r="O1568" s="21"/>
      <c r="P1568" s="4"/>
      <c r="Q1568" s="21"/>
      <c r="R1568" s="21"/>
      <c r="T1568" s="21" t="s">
        <v>209</v>
      </c>
      <c r="U1568" t="s">
        <v>333</v>
      </c>
      <c r="V1568" t="s">
        <v>126</v>
      </c>
    </row>
    <row r="1569" spans="1:22">
      <c r="A1569">
        <v>11</v>
      </c>
      <c r="B1569">
        <v>10</v>
      </c>
      <c r="C1569">
        <v>9</v>
      </c>
      <c r="D1569" s="19" t="s">
        <v>429</v>
      </c>
      <c r="E1569" s="21" t="s">
        <v>430</v>
      </c>
      <c r="F1569" s="21">
        <v>92</v>
      </c>
      <c r="G1569" s="21">
        <v>92</v>
      </c>
      <c r="H1569" s="21">
        <v>76</v>
      </c>
      <c r="I1569" s="5">
        <v>-6.5</v>
      </c>
      <c r="J1569" s="5"/>
      <c r="L1569" s="19">
        <v>92</v>
      </c>
      <c r="M1569" s="21">
        <v>92</v>
      </c>
      <c r="N1569" s="21">
        <v>69.599999999999994</v>
      </c>
      <c r="O1569" s="21">
        <v>123</v>
      </c>
      <c r="P1569" s="4">
        <f t="shared" si="39"/>
        <v>20.6</v>
      </c>
      <c r="Q1569" s="21"/>
      <c r="R1569" s="21"/>
      <c r="T1569" s="21" t="s">
        <v>360</v>
      </c>
      <c r="U1569" t="s">
        <v>85</v>
      </c>
    </row>
    <row r="1570" spans="1:22">
      <c r="A1570">
        <v>12</v>
      </c>
      <c r="B1570">
        <v>11</v>
      </c>
      <c r="C1570">
        <v>10</v>
      </c>
      <c r="D1570" s="19" t="s">
        <v>297</v>
      </c>
      <c r="E1570" s="21" t="s">
        <v>26</v>
      </c>
      <c r="F1570" s="21">
        <v>98</v>
      </c>
      <c r="G1570" s="21">
        <v>97</v>
      </c>
      <c r="H1570" s="21">
        <v>81</v>
      </c>
      <c r="I1570" s="5">
        <v>-23</v>
      </c>
      <c r="J1570" s="4"/>
      <c r="K1570" s="12" t="s">
        <v>659</v>
      </c>
      <c r="L1570" s="19">
        <v>98</v>
      </c>
      <c r="M1570" s="21">
        <v>97</v>
      </c>
      <c r="N1570" s="21">
        <v>69.2</v>
      </c>
      <c r="O1570" s="21">
        <v>129</v>
      </c>
      <c r="P1570" s="30">
        <f t="shared" si="39"/>
        <v>24.4</v>
      </c>
      <c r="Q1570" s="21"/>
      <c r="R1570" s="21"/>
      <c r="T1570" s="21" t="s">
        <v>61</v>
      </c>
      <c r="U1570" t="s">
        <v>196</v>
      </c>
      <c r="V1570" t="s">
        <v>66</v>
      </c>
    </row>
    <row r="1571" spans="1:22">
      <c r="A1571">
        <v>13</v>
      </c>
      <c r="B1571">
        <v>12</v>
      </c>
      <c r="C1571">
        <v>11</v>
      </c>
      <c r="D1571" s="19" t="s">
        <v>432</v>
      </c>
      <c r="E1571" s="21" t="s">
        <v>252</v>
      </c>
      <c r="F1571" s="21">
        <v>85</v>
      </c>
      <c r="G1571" s="21">
        <v>84</v>
      </c>
      <c r="H1571" s="21">
        <v>69</v>
      </c>
      <c r="I1571" s="5">
        <v>9</v>
      </c>
      <c r="J1571" s="5"/>
      <c r="L1571" s="19">
        <v>85</v>
      </c>
      <c r="M1571" s="21">
        <v>84</v>
      </c>
      <c r="N1571" s="21">
        <v>69</v>
      </c>
      <c r="O1571" s="21">
        <v>125</v>
      </c>
      <c r="P1571" s="30">
        <f t="shared" si="39"/>
        <v>13.6</v>
      </c>
      <c r="Q1571" s="21"/>
      <c r="R1571" s="21"/>
      <c r="T1571" s="21" t="s">
        <v>407</v>
      </c>
      <c r="U1571" t="s">
        <v>90</v>
      </c>
    </row>
    <row r="1572" spans="1:22">
      <c r="A1572">
        <v>14</v>
      </c>
      <c r="B1572">
        <v>13</v>
      </c>
      <c r="C1572">
        <v>12</v>
      </c>
      <c r="D1572" s="19" t="s">
        <v>239</v>
      </c>
      <c r="E1572" s="21" t="s">
        <v>30</v>
      </c>
      <c r="F1572" s="21">
        <v>93</v>
      </c>
      <c r="G1572" s="21">
        <v>91</v>
      </c>
      <c r="H1572" s="21">
        <v>76</v>
      </c>
      <c r="I1572" s="5">
        <v>-17</v>
      </c>
      <c r="J1572" s="5"/>
      <c r="K1572" s="14"/>
      <c r="L1572" s="21">
        <v>93</v>
      </c>
      <c r="M1572" s="21">
        <v>91</v>
      </c>
      <c r="N1572" s="21">
        <v>70.2</v>
      </c>
      <c r="O1572" s="21">
        <v>128</v>
      </c>
      <c r="P1572" s="30">
        <f t="shared" si="39"/>
        <v>18.399999999999999</v>
      </c>
      <c r="Q1572" s="21"/>
      <c r="T1572" s="21" t="s">
        <v>100</v>
      </c>
      <c r="U1572" t="s">
        <v>113</v>
      </c>
      <c r="V1572" t="s">
        <v>81</v>
      </c>
    </row>
    <row r="1573" spans="1:22">
      <c r="A1573">
        <v>15</v>
      </c>
      <c r="D1573" s="19" t="s">
        <v>335</v>
      </c>
      <c r="E1573" s="21" t="s">
        <v>336</v>
      </c>
      <c r="F1573" s="21"/>
      <c r="G1573" s="21"/>
      <c r="H1573" s="21"/>
      <c r="I1573" s="5">
        <v>-16</v>
      </c>
      <c r="J1573" s="5"/>
      <c r="K1573" s="12" t="s">
        <v>79</v>
      </c>
      <c r="L1573" s="19"/>
      <c r="M1573" s="21"/>
      <c r="N1573" s="21"/>
      <c r="O1573" s="21"/>
      <c r="P1573" s="30"/>
      <c r="Q1573" s="21"/>
      <c r="R1573" s="21"/>
      <c r="T1573" s="21" t="s">
        <v>146</v>
      </c>
    </row>
    <row r="1574" spans="1:22">
      <c r="A1574">
        <v>16</v>
      </c>
      <c r="B1574">
        <v>14</v>
      </c>
      <c r="C1574">
        <v>13</v>
      </c>
      <c r="D1574" s="19" t="s">
        <v>83</v>
      </c>
      <c r="E1574" s="21" t="s">
        <v>34</v>
      </c>
      <c r="F1574" s="21">
        <v>86</v>
      </c>
      <c r="G1574" s="21">
        <v>86</v>
      </c>
      <c r="H1574" s="21">
        <v>69</v>
      </c>
      <c r="I1574" s="5">
        <v>25</v>
      </c>
      <c r="J1574" s="4"/>
      <c r="L1574" s="33">
        <v>86</v>
      </c>
      <c r="M1574" s="21">
        <v>86</v>
      </c>
      <c r="N1574" s="21">
        <v>68.900000000000006</v>
      </c>
      <c r="O1574" s="21">
        <v>120</v>
      </c>
      <c r="P1574" s="30">
        <f t="shared" si="39"/>
        <v>16.100000000000001</v>
      </c>
      <c r="Q1574" s="21"/>
      <c r="R1574" s="21"/>
      <c r="T1574" s="21" t="s">
        <v>72</v>
      </c>
      <c r="U1574" t="s">
        <v>103</v>
      </c>
      <c r="V1574" t="s">
        <v>209</v>
      </c>
    </row>
    <row r="1575" spans="1:22">
      <c r="A1575">
        <v>17</v>
      </c>
      <c r="B1575">
        <v>15</v>
      </c>
      <c r="C1575">
        <v>14</v>
      </c>
      <c r="D1575" s="19" t="s">
        <v>240</v>
      </c>
      <c r="E1575" s="21" t="s">
        <v>241</v>
      </c>
      <c r="F1575" s="21">
        <v>85</v>
      </c>
      <c r="G1575" s="21">
        <v>85</v>
      </c>
      <c r="H1575" s="21">
        <v>69</v>
      </c>
      <c r="I1575" s="5">
        <v>-5</v>
      </c>
      <c r="J1575" s="5"/>
      <c r="L1575" s="19">
        <v>85</v>
      </c>
      <c r="M1575" s="21">
        <v>85</v>
      </c>
      <c r="N1575" s="21">
        <v>68</v>
      </c>
      <c r="O1575" s="21">
        <v>115</v>
      </c>
      <c r="P1575" s="30">
        <f t="shared" si="39"/>
        <v>16.7</v>
      </c>
      <c r="Q1575" s="21"/>
      <c r="R1575" s="21"/>
      <c r="T1575" s="21" t="s">
        <v>125</v>
      </c>
      <c r="U1575" t="s">
        <v>135</v>
      </c>
      <c r="V1575" t="s">
        <v>186</v>
      </c>
    </row>
    <row r="1576" spans="1:22">
      <c r="A1576">
        <v>18</v>
      </c>
      <c r="B1576">
        <v>16</v>
      </c>
      <c r="C1576">
        <v>15</v>
      </c>
      <c r="D1576" s="19" t="s">
        <v>87</v>
      </c>
      <c r="E1576" s="21" t="s">
        <v>42</v>
      </c>
      <c r="F1576" s="21">
        <v>86</v>
      </c>
      <c r="G1576" s="21">
        <v>86</v>
      </c>
      <c r="H1576" s="21">
        <v>69</v>
      </c>
      <c r="I1576" s="5">
        <v>-7</v>
      </c>
      <c r="J1576" s="5"/>
      <c r="K1576" s="12" t="s">
        <v>660</v>
      </c>
      <c r="L1576" s="19">
        <v>86</v>
      </c>
      <c r="M1576" s="21">
        <v>86</v>
      </c>
      <c r="N1576" s="21">
        <v>70</v>
      </c>
      <c r="O1576" s="21">
        <v>123</v>
      </c>
      <c r="P1576" s="30">
        <f t="shared" si="39"/>
        <v>14.7</v>
      </c>
      <c r="Q1576" s="21"/>
      <c r="R1576" s="21"/>
      <c r="T1576" s="21" t="s">
        <v>254</v>
      </c>
      <c r="U1576" t="s">
        <v>94</v>
      </c>
      <c r="V1576" t="s">
        <v>339</v>
      </c>
    </row>
    <row r="1577" spans="1:22">
      <c r="A1577">
        <v>19</v>
      </c>
      <c r="B1577">
        <v>17</v>
      </c>
      <c r="C1577">
        <v>16</v>
      </c>
      <c r="D1577" s="19" t="s">
        <v>521</v>
      </c>
      <c r="E1577" s="21" t="s">
        <v>252</v>
      </c>
      <c r="F1577" s="21">
        <v>90</v>
      </c>
      <c r="G1577" s="21">
        <v>90</v>
      </c>
      <c r="H1577" s="21">
        <v>73</v>
      </c>
      <c r="I1577" s="5">
        <v>-17</v>
      </c>
      <c r="J1577" s="5"/>
      <c r="L1577" s="19">
        <v>90</v>
      </c>
      <c r="M1577" s="21">
        <v>90</v>
      </c>
      <c r="N1577" s="21">
        <v>69</v>
      </c>
      <c r="O1577" s="21">
        <v>125</v>
      </c>
      <c r="P1577" s="30">
        <f t="shared" si="39"/>
        <v>19</v>
      </c>
      <c r="Q1577" s="21"/>
      <c r="R1577" s="21"/>
      <c r="T1577" s="21" t="s">
        <v>212</v>
      </c>
      <c r="U1577" t="s">
        <v>152</v>
      </c>
    </row>
    <row r="1578" spans="1:22">
      <c r="A1578">
        <v>20</v>
      </c>
      <c r="B1578">
        <v>18</v>
      </c>
      <c r="C1578">
        <v>17</v>
      </c>
      <c r="D1578" s="19" t="s">
        <v>242</v>
      </c>
      <c r="E1578" s="21" t="s">
        <v>26</v>
      </c>
      <c r="F1578" s="21">
        <v>91</v>
      </c>
      <c r="G1578" s="21">
        <v>91</v>
      </c>
      <c r="H1578" s="21">
        <v>74</v>
      </c>
      <c r="I1578" s="5">
        <v>-11.5</v>
      </c>
      <c r="J1578" s="5"/>
      <c r="L1578" s="19">
        <v>91</v>
      </c>
      <c r="M1578" s="21">
        <v>91</v>
      </c>
      <c r="N1578" s="21">
        <v>69.2</v>
      </c>
      <c r="O1578" s="21">
        <v>129</v>
      </c>
      <c r="P1578" s="30">
        <f t="shared" si="39"/>
        <v>19.100000000000001</v>
      </c>
      <c r="Q1578" s="21"/>
      <c r="R1578" s="21"/>
      <c r="T1578" s="21" t="s">
        <v>245</v>
      </c>
      <c r="U1578" t="s">
        <v>368</v>
      </c>
    </row>
    <row r="1579" spans="1:22">
      <c r="A1579">
        <v>21</v>
      </c>
      <c r="B1579">
        <v>19</v>
      </c>
      <c r="C1579">
        <v>18</v>
      </c>
      <c r="D1579" s="19" t="s">
        <v>300</v>
      </c>
      <c r="E1579" s="21" t="s">
        <v>301</v>
      </c>
      <c r="F1579" s="21">
        <v>84</v>
      </c>
      <c r="G1579" s="21">
        <v>84</v>
      </c>
      <c r="H1579" s="21">
        <v>68</v>
      </c>
      <c r="I1579" s="5">
        <v>39.1</v>
      </c>
      <c r="J1579" s="5"/>
      <c r="K1579" s="26"/>
      <c r="L1579" s="19">
        <v>84</v>
      </c>
      <c r="M1579" s="21">
        <v>84</v>
      </c>
      <c r="N1579" s="21">
        <v>68.7</v>
      </c>
      <c r="O1579" s="21">
        <v>117</v>
      </c>
      <c r="P1579" s="30">
        <f t="shared" si="39"/>
        <v>14.8</v>
      </c>
      <c r="Q1579" s="21"/>
      <c r="R1579" s="21"/>
      <c r="T1579" s="21" t="s">
        <v>119</v>
      </c>
      <c r="U1579" t="s">
        <v>349</v>
      </c>
      <c r="V1579" t="s">
        <v>389</v>
      </c>
    </row>
    <row r="1580" spans="1:22">
      <c r="A1580">
        <v>22</v>
      </c>
      <c r="B1580">
        <v>20</v>
      </c>
      <c r="C1580">
        <v>19</v>
      </c>
      <c r="D1580" s="19" t="s">
        <v>91</v>
      </c>
      <c r="E1580" s="21" t="s">
        <v>34</v>
      </c>
      <c r="F1580" s="21">
        <v>94</v>
      </c>
      <c r="G1580" s="21">
        <v>90</v>
      </c>
      <c r="H1580" s="21">
        <v>78</v>
      </c>
      <c r="I1580" s="5">
        <v>-22</v>
      </c>
      <c r="J1580" s="5"/>
      <c r="L1580" s="19">
        <v>94</v>
      </c>
      <c r="M1580" s="21">
        <v>90</v>
      </c>
      <c r="N1580" s="21">
        <v>68.900000000000006</v>
      </c>
      <c r="O1580" s="21">
        <v>120</v>
      </c>
      <c r="P1580" s="30">
        <f t="shared" si="39"/>
        <v>19.899999999999999</v>
      </c>
      <c r="Q1580" s="21"/>
      <c r="R1580" s="21"/>
      <c r="T1580" s="21" t="s">
        <v>375</v>
      </c>
      <c r="U1580" t="s">
        <v>84</v>
      </c>
      <c r="V1580" t="s">
        <v>354</v>
      </c>
    </row>
    <row r="1581" spans="1:22">
      <c r="A1581">
        <v>23</v>
      </c>
      <c r="B1581">
        <v>21</v>
      </c>
      <c r="C1581">
        <v>20</v>
      </c>
      <c r="D1581" s="19" t="s">
        <v>244</v>
      </c>
      <c r="E1581" s="21" t="s">
        <v>241</v>
      </c>
      <c r="F1581" s="21">
        <v>88</v>
      </c>
      <c r="G1581" s="21">
        <v>86</v>
      </c>
      <c r="H1581" s="21">
        <v>72</v>
      </c>
      <c r="I1581" s="5">
        <v>-15</v>
      </c>
      <c r="J1581" s="5"/>
      <c r="L1581" s="19">
        <v>88</v>
      </c>
      <c r="M1581" s="21">
        <v>86</v>
      </c>
      <c r="N1581" s="21">
        <v>68</v>
      </c>
      <c r="O1581" s="21">
        <v>115</v>
      </c>
      <c r="P1581" s="30">
        <f t="shared" si="39"/>
        <v>17.7</v>
      </c>
      <c r="Q1581" s="21"/>
      <c r="R1581" s="21"/>
      <c r="T1581" s="21" t="s">
        <v>172</v>
      </c>
      <c r="U1581" t="s">
        <v>382</v>
      </c>
      <c r="V1581" t="s">
        <v>93</v>
      </c>
    </row>
    <row r="1582" spans="1:22">
      <c r="A1582">
        <v>24</v>
      </c>
      <c r="B1582">
        <v>22</v>
      </c>
      <c r="C1582">
        <v>21</v>
      </c>
      <c r="D1582" s="19" t="s">
        <v>469</v>
      </c>
      <c r="E1582" s="21" t="s">
        <v>36</v>
      </c>
      <c r="F1582" s="21">
        <v>86</v>
      </c>
      <c r="G1582" s="21">
        <v>86</v>
      </c>
      <c r="H1582" s="21">
        <v>69</v>
      </c>
      <c r="I1582" s="5">
        <v>2</v>
      </c>
      <c r="J1582" s="5"/>
      <c r="L1582" s="19">
        <v>86</v>
      </c>
      <c r="M1582" s="21">
        <v>86</v>
      </c>
      <c r="N1582" s="21">
        <v>69</v>
      </c>
      <c r="O1582" s="21">
        <v>123</v>
      </c>
      <c r="P1582" s="30">
        <f t="shared" si="39"/>
        <v>15.6</v>
      </c>
      <c r="Q1582" s="21"/>
      <c r="R1582" s="21"/>
      <c r="T1582" s="21" t="s">
        <v>393</v>
      </c>
      <c r="U1582" t="s">
        <v>115</v>
      </c>
    </row>
    <row r="1583" spans="1:22">
      <c r="A1583">
        <v>25</v>
      </c>
      <c r="B1583">
        <v>23</v>
      </c>
      <c r="C1583">
        <v>22</v>
      </c>
      <c r="D1583" s="19" t="s">
        <v>347</v>
      </c>
      <c r="E1583" s="21" t="s">
        <v>252</v>
      </c>
      <c r="F1583" s="21">
        <v>97</v>
      </c>
      <c r="G1583" s="21">
        <v>96</v>
      </c>
      <c r="H1583" s="21">
        <v>80</v>
      </c>
      <c r="I1583" s="5">
        <v>-20</v>
      </c>
      <c r="J1583" s="5"/>
      <c r="L1583" s="19">
        <v>97</v>
      </c>
      <c r="M1583" s="21">
        <v>96</v>
      </c>
      <c r="N1583" s="21">
        <v>69</v>
      </c>
      <c r="O1583" s="21">
        <v>125</v>
      </c>
      <c r="P1583" s="30">
        <f t="shared" si="39"/>
        <v>24.4</v>
      </c>
      <c r="Q1583" s="21"/>
      <c r="R1583" s="21"/>
      <c r="T1583" s="21" t="s">
        <v>71</v>
      </c>
      <c r="U1583" t="s">
        <v>661</v>
      </c>
      <c r="V1583" t="s">
        <v>597</v>
      </c>
    </row>
    <row r="1584" spans="1:22">
      <c r="A1584">
        <v>26</v>
      </c>
      <c r="B1584">
        <v>24</v>
      </c>
      <c r="C1584">
        <v>23</v>
      </c>
      <c r="D1584" s="19" t="s">
        <v>95</v>
      </c>
      <c r="E1584" s="21" t="s">
        <v>42</v>
      </c>
      <c r="F1584" s="21">
        <v>87</v>
      </c>
      <c r="G1584" s="21">
        <v>86</v>
      </c>
      <c r="H1584" s="21">
        <v>70</v>
      </c>
      <c r="I1584" s="5">
        <v>-19</v>
      </c>
      <c r="J1584" s="5"/>
      <c r="K1584" s="26"/>
      <c r="L1584" s="19">
        <v>87</v>
      </c>
      <c r="M1584" s="21">
        <v>86</v>
      </c>
      <c r="N1584" s="21">
        <v>70</v>
      </c>
      <c r="O1584" s="21">
        <v>123</v>
      </c>
      <c r="P1584" s="30">
        <f t="shared" si="39"/>
        <v>14.7</v>
      </c>
      <c r="Q1584" s="21"/>
      <c r="R1584" s="21"/>
      <c r="T1584" s="21" t="s">
        <v>192</v>
      </c>
      <c r="U1584" t="s">
        <v>662</v>
      </c>
    </row>
    <row r="1585" spans="1:22">
      <c r="A1585">
        <v>27</v>
      </c>
      <c r="B1585">
        <v>25</v>
      </c>
      <c r="C1585">
        <v>24</v>
      </c>
      <c r="D1585" s="19" t="s">
        <v>558</v>
      </c>
      <c r="E1585" s="21" t="s">
        <v>231</v>
      </c>
      <c r="F1585" s="21">
        <v>91</v>
      </c>
      <c r="G1585" s="21">
        <v>88</v>
      </c>
      <c r="H1585" s="21">
        <v>74</v>
      </c>
      <c r="I1585" s="5">
        <v>14.25</v>
      </c>
      <c r="J1585" s="5"/>
      <c r="L1585" s="19">
        <v>91</v>
      </c>
      <c r="M1585" s="21">
        <v>88</v>
      </c>
      <c r="N1585" s="21">
        <v>71.3</v>
      </c>
      <c r="O1585" s="21">
        <v>124</v>
      </c>
      <c r="P1585" s="30">
        <f t="shared" si="39"/>
        <v>15.2</v>
      </c>
      <c r="Q1585" s="21"/>
      <c r="R1585" s="21"/>
      <c r="T1585" s="21" t="s">
        <v>156</v>
      </c>
      <c r="U1585" t="s">
        <v>129</v>
      </c>
    </row>
    <row r="1586" spans="1:22">
      <c r="A1586">
        <v>28</v>
      </c>
      <c r="B1586">
        <v>26</v>
      </c>
      <c r="C1586">
        <v>25</v>
      </c>
      <c r="D1586" s="19" t="s">
        <v>99</v>
      </c>
      <c r="E1586" s="21" t="s">
        <v>30</v>
      </c>
      <c r="F1586" s="21">
        <v>97</v>
      </c>
      <c r="G1586" s="21">
        <v>94</v>
      </c>
      <c r="H1586" s="21">
        <v>80</v>
      </c>
      <c r="I1586" s="5">
        <v>-22</v>
      </c>
      <c r="J1586" s="5"/>
      <c r="L1586" s="19">
        <v>97</v>
      </c>
      <c r="M1586" s="21">
        <v>94</v>
      </c>
      <c r="N1586" s="21">
        <v>70.2</v>
      </c>
      <c r="O1586" s="21">
        <v>128</v>
      </c>
      <c r="P1586" s="30">
        <f t="shared" si="39"/>
        <v>21</v>
      </c>
      <c r="Q1586" s="21"/>
      <c r="R1586" s="21"/>
      <c r="T1586" s="21" t="s">
        <v>211</v>
      </c>
      <c r="U1586" t="s">
        <v>147</v>
      </c>
      <c r="V1586" t="s">
        <v>86</v>
      </c>
    </row>
    <row r="1587" spans="1:22">
      <c r="A1587">
        <v>29</v>
      </c>
      <c r="B1587">
        <v>27</v>
      </c>
      <c r="C1587">
        <v>26</v>
      </c>
      <c r="D1587" s="19" t="s">
        <v>561</v>
      </c>
      <c r="E1587" s="21" t="s">
        <v>523</v>
      </c>
      <c r="F1587" s="21">
        <v>83</v>
      </c>
      <c r="G1587" s="21">
        <v>83</v>
      </c>
      <c r="H1587" s="21">
        <v>67</v>
      </c>
      <c r="I1587" s="5">
        <v>-6</v>
      </c>
      <c r="J1587" s="5"/>
      <c r="L1587" s="19">
        <v>83</v>
      </c>
      <c r="M1587" s="21">
        <v>83</v>
      </c>
      <c r="N1587" s="21">
        <v>69.099999999999994</v>
      </c>
      <c r="O1587" s="21">
        <v>123</v>
      </c>
      <c r="P1587" s="30">
        <f t="shared" si="39"/>
        <v>12.8</v>
      </c>
      <c r="Q1587" s="21"/>
      <c r="R1587" s="21"/>
      <c r="T1587" s="21" t="s">
        <v>383</v>
      </c>
      <c r="U1587" t="s">
        <v>346</v>
      </c>
      <c r="V1587" s="21" t="s">
        <v>142</v>
      </c>
    </row>
    <row r="1588" spans="1:22">
      <c r="A1588">
        <v>30</v>
      </c>
      <c r="B1588">
        <v>28</v>
      </c>
      <c r="C1588">
        <v>27</v>
      </c>
      <c r="D1588" s="19" t="s">
        <v>102</v>
      </c>
      <c r="E1588" s="21" t="s">
        <v>34</v>
      </c>
      <c r="F1588" s="21">
        <v>93</v>
      </c>
      <c r="G1588" s="21">
        <v>93</v>
      </c>
      <c r="H1588" s="21">
        <v>77</v>
      </c>
      <c r="I1588" s="5">
        <v>-20.5</v>
      </c>
      <c r="J1588" s="5"/>
      <c r="K1588" s="12" t="s">
        <v>663</v>
      </c>
      <c r="L1588" s="19">
        <v>93</v>
      </c>
      <c r="M1588" s="21">
        <v>93</v>
      </c>
      <c r="N1588" s="21">
        <v>68.900000000000006</v>
      </c>
      <c r="O1588" s="21">
        <v>120</v>
      </c>
      <c r="P1588" s="30">
        <f t="shared" si="39"/>
        <v>22.7</v>
      </c>
      <c r="Q1588" s="21"/>
      <c r="R1588" s="21"/>
      <c r="T1588" s="21" t="s">
        <v>167</v>
      </c>
      <c r="U1588" t="s">
        <v>408</v>
      </c>
      <c r="V1588" t="s">
        <v>198</v>
      </c>
    </row>
    <row r="1589" spans="1:22">
      <c r="A1589">
        <v>31</v>
      </c>
      <c r="B1589">
        <v>29</v>
      </c>
      <c r="C1589">
        <v>28</v>
      </c>
      <c r="D1589" s="19" t="s">
        <v>247</v>
      </c>
      <c r="E1589" s="21" t="s">
        <v>231</v>
      </c>
      <c r="F1589" s="21">
        <v>93</v>
      </c>
      <c r="G1589" s="21">
        <v>92</v>
      </c>
      <c r="H1589" s="21">
        <v>77</v>
      </c>
      <c r="I1589" s="5">
        <v>-1</v>
      </c>
      <c r="J1589" s="4"/>
      <c r="K1589" s="42"/>
      <c r="L1589" s="19">
        <v>93</v>
      </c>
      <c r="M1589" s="21">
        <v>92</v>
      </c>
      <c r="N1589" s="21">
        <v>71.3</v>
      </c>
      <c r="O1589" s="21">
        <v>124</v>
      </c>
      <c r="P1589" s="30">
        <f t="shared" si="39"/>
        <v>18.899999999999999</v>
      </c>
      <c r="Q1589" s="21"/>
      <c r="R1589" s="21"/>
      <c r="T1589" s="21" t="s">
        <v>354</v>
      </c>
      <c r="U1589" t="s">
        <v>664</v>
      </c>
      <c r="V1589" t="s">
        <v>139</v>
      </c>
    </row>
    <row r="1590" spans="1:22">
      <c r="A1590">
        <v>32</v>
      </c>
      <c r="B1590">
        <v>30</v>
      </c>
      <c r="C1590">
        <v>29</v>
      </c>
      <c r="D1590" s="19" t="s">
        <v>435</v>
      </c>
      <c r="E1590" s="21" t="s">
        <v>42</v>
      </c>
      <c r="F1590" s="21">
        <v>87</v>
      </c>
      <c r="G1590" s="21">
        <v>87</v>
      </c>
      <c r="H1590" s="21">
        <v>71</v>
      </c>
      <c r="I1590" s="5">
        <v>-18</v>
      </c>
      <c r="J1590" s="4"/>
      <c r="K1590" s="42"/>
      <c r="L1590" s="19">
        <v>87</v>
      </c>
      <c r="M1590" s="21">
        <v>87</v>
      </c>
      <c r="N1590" s="21">
        <v>70</v>
      </c>
      <c r="O1590" s="21">
        <v>123</v>
      </c>
      <c r="P1590" s="30">
        <f t="shared" ref="P1590:P1594" si="40">ROUND(((M1590-N1590)*113/O1590),1)</f>
        <v>15.6</v>
      </c>
      <c r="Q1590" s="21"/>
      <c r="R1590" s="21"/>
      <c r="T1590" s="21" t="s">
        <v>479</v>
      </c>
      <c r="U1590" t="s">
        <v>190</v>
      </c>
    </row>
    <row r="1591" spans="1:22">
      <c r="A1591">
        <v>33</v>
      </c>
      <c r="B1591">
        <v>31</v>
      </c>
      <c r="C1591">
        <v>30</v>
      </c>
      <c r="D1591" s="19" t="s">
        <v>106</v>
      </c>
      <c r="E1591" s="21" t="s">
        <v>42</v>
      </c>
      <c r="F1591" s="21">
        <v>91</v>
      </c>
      <c r="G1591" s="21">
        <v>91</v>
      </c>
      <c r="H1591" s="21">
        <v>75</v>
      </c>
      <c r="I1591" s="5">
        <v>-17.600000000000001</v>
      </c>
      <c r="J1591" s="4"/>
      <c r="K1591" s="12" t="s">
        <v>665</v>
      </c>
      <c r="L1591" s="19">
        <v>91</v>
      </c>
      <c r="M1591" s="21">
        <v>91</v>
      </c>
      <c r="N1591" s="21">
        <v>70</v>
      </c>
      <c r="O1591" s="21">
        <v>123</v>
      </c>
      <c r="P1591" s="30">
        <f t="shared" si="40"/>
        <v>19.3</v>
      </c>
      <c r="Q1591" s="21"/>
      <c r="R1591" s="21"/>
      <c r="T1591" s="21" t="s">
        <v>398</v>
      </c>
      <c r="U1591" t="s">
        <v>392</v>
      </c>
      <c r="V1591" t="s">
        <v>666</v>
      </c>
    </row>
    <row r="1592" spans="1:22">
      <c r="A1592">
        <v>34</v>
      </c>
      <c r="D1592" s="19" t="s">
        <v>352</v>
      </c>
      <c r="E1592" s="21" t="s">
        <v>28</v>
      </c>
      <c r="F1592" s="21"/>
      <c r="G1592" s="21"/>
      <c r="H1592" s="21"/>
      <c r="I1592" s="5">
        <v>-4</v>
      </c>
      <c r="J1592" s="5"/>
      <c r="K1592" s="12" t="s">
        <v>353</v>
      </c>
      <c r="L1592" s="19"/>
      <c r="M1592" s="21"/>
      <c r="N1592" s="21"/>
      <c r="O1592" s="21"/>
      <c r="P1592" s="30"/>
      <c r="Q1592" s="21"/>
      <c r="R1592" s="21"/>
      <c r="T1592" s="21" t="s">
        <v>418</v>
      </c>
      <c r="U1592" t="s">
        <v>414</v>
      </c>
      <c r="V1592" t="s">
        <v>197</v>
      </c>
    </row>
    <row r="1593" spans="1:22">
      <c r="A1593">
        <v>35</v>
      </c>
      <c r="B1593">
        <v>32</v>
      </c>
      <c r="C1593">
        <v>31</v>
      </c>
      <c r="D1593" s="19" t="s">
        <v>355</v>
      </c>
      <c r="E1593" s="21" t="s">
        <v>26</v>
      </c>
      <c r="F1593" s="21">
        <v>89</v>
      </c>
      <c r="G1593" s="21">
        <v>89</v>
      </c>
      <c r="H1593" s="21">
        <v>73</v>
      </c>
      <c r="I1593" s="5">
        <v>-12</v>
      </c>
      <c r="J1593" s="5"/>
      <c r="K1593" s="26"/>
      <c r="L1593" s="19">
        <v>89</v>
      </c>
      <c r="M1593" s="21">
        <v>89</v>
      </c>
      <c r="N1593" s="21">
        <v>69.2</v>
      </c>
      <c r="O1593" s="21">
        <v>129</v>
      </c>
      <c r="P1593" s="30">
        <f t="shared" si="40"/>
        <v>17.3</v>
      </c>
      <c r="Q1593" s="21"/>
      <c r="R1593" s="21"/>
      <c r="T1593" s="21" t="s">
        <v>124</v>
      </c>
      <c r="U1593" t="s">
        <v>160</v>
      </c>
      <c r="V1593" t="s">
        <v>357</v>
      </c>
    </row>
    <row r="1594" spans="1:22">
      <c r="A1594">
        <v>36</v>
      </c>
      <c r="B1594">
        <v>33</v>
      </c>
      <c r="C1594">
        <v>32</v>
      </c>
      <c r="D1594" s="19" t="s">
        <v>358</v>
      </c>
      <c r="E1594" s="21" t="s">
        <v>359</v>
      </c>
      <c r="F1594" s="21">
        <v>84</v>
      </c>
      <c r="G1594" s="21">
        <v>84</v>
      </c>
      <c r="H1594" s="21">
        <v>68</v>
      </c>
      <c r="I1594" s="5">
        <v>17</v>
      </c>
      <c r="J1594" s="5"/>
      <c r="L1594" s="19">
        <v>84</v>
      </c>
      <c r="M1594" s="21">
        <v>84</v>
      </c>
      <c r="N1594" s="21">
        <v>70</v>
      </c>
      <c r="O1594" s="21">
        <v>126</v>
      </c>
      <c r="P1594" s="30">
        <f t="shared" si="40"/>
        <v>12.6</v>
      </c>
      <c r="Q1594" s="21"/>
      <c r="R1594" s="21"/>
      <c r="T1594" s="21" t="s">
        <v>150</v>
      </c>
      <c r="U1594" t="s">
        <v>556</v>
      </c>
      <c r="V1594" t="s">
        <v>399</v>
      </c>
    </row>
    <row r="1595" spans="1:22">
      <c r="A1595">
        <v>37</v>
      </c>
      <c r="B1595">
        <v>34</v>
      </c>
      <c r="C1595">
        <v>33</v>
      </c>
      <c r="D1595" s="19" t="s">
        <v>111</v>
      </c>
      <c r="E1595" s="21" t="s">
        <v>34</v>
      </c>
      <c r="F1595" s="21">
        <v>84</v>
      </c>
      <c r="G1595" s="21">
        <v>84</v>
      </c>
      <c r="H1595" s="21">
        <v>69</v>
      </c>
      <c r="I1595" s="5">
        <v>-5.95</v>
      </c>
      <c r="J1595" s="5"/>
      <c r="L1595" s="19">
        <v>84</v>
      </c>
      <c r="M1595" s="21">
        <v>84</v>
      </c>
      <c r="N1595" s="21">
        <v>68.900000000000006</v>
      </c>
      <c r="O1595" s="21">
        <v>120</v>
      </c>
      <c r="P1595" s="30">
        <f t="shared" ref="P1595:P1608" si="41">ROUND(((M1595-N1595)*113/O1595),1)</f>
        <v>14.2</v>
      </c>
      <c r="Q1595" s="21"/>
      <c r="R1595" s="21"/>
      <c r="T1595" s="21" t="s">
        <v>667</v>
      </c>
      <c r="U1595" t="s">
        <v>448</v>
      </c>
      <c r="V1595" t="s">
        <v>218</v>
      </c>
    </row>
    <row r="1596" spans="1:22">
      <c r="A1596">
        <v>38</v>
      </c>
      <c r="B1596">
        <v>35</v>
      </c>
      <c r="C1596">
        <v>34</v>
      </c>
      <c r="D1596" s="19" t="s">
        <v>668</v>
      </c>
      <c r="E1596" s="21" t="s">
        <v>231</v>
      </c>
      <c r="F1596" s="21">
        <v>89</v>
      </c>
      <c r="G1596" s="21">
        <v>89</v>
      </c>
      <c r="H1596" s="21">
        <v>74</v>
      </c>
      <c r="I1596" s="5">
        <v>7</v>
      </c>
      <c r="J1596" s="5"/>
      <c r="L1596" s="21">
        <v>89</v>
      </c>
      <c r="M1596" s="21">
        <v>89</v>
      </c>
      <c r="N1596" s="21">
        <v>71.3</v>
      </c>
      <c r="O1596" s="21">
        <v>124</v>
      </c>
      <c r="P1596" s="30">
        <f t="shared" si="41"/>
        <v>16.100000000000001</v>
      </c>
      <c r="Q1596" s="21"/>
      <c r="T1596" s="21" t="s">
        <v>169</v>
      </c>
      <c r="U1596" t="s">
        <v>117</v>
      </c>
    </row>
    <row r="1597" spans="1:22">
      <c r="A1597">
        <v>39</v>
      </c>
      <c r="B1597">
        <v>36</v>
      </c>
      <c r="C1597">
        <v>35</v>
      </c>
      <c r="D1597" s="19" t="s">
        <v>131</v>
      </c>
      <c r="E1597" s="21" t="s">
        <v>42</v>
      </c>
      <c r="F1597" s="21">
        <v>85</v>
      </c>
      <c r="G1597" s="21">
        <v>85</v>
      </c>
      <c r="H1597" s="21">
        <v>70</v>
      </c>
      <c r="I1597" s="5">
        <v>-16.5</v>
      </c>
      <c r="J1597" s="5"/>
      <c r="K1597" s="26"/>
      <c r="L1597" s="21">
        <v>85</v>
      </c>
      <c r="M1597" s="21">
        <v>85</v>
      </c>
      <c r="N1597" s="21">
        <v>70</v>
      </c>
      <c r="O1597" s="21">
        <v>123</v>
      </c>
      <c r="P1597" s="30">
        <f t="shared" si="41"/>
        <v>13.8</v>
      </c>
      <c r="Q1597" s="21"/>
      <c r="R1597" s="21"/>
      <c r="T1597" s="21" t="s">
        <v>262</v>
      </c>
      <c r="U1597" t="s">
        <v>204</v>
      </c>
    </row>
    <row r="1598" spans="1:22">
      <c r="A1598">
        <v>40</v>
      </c>
      <c r="B1598">
        <v>37</v>
      </c>
      <c r="C1598">
        <v>36</v>
      </c>
      <c r="D1598" s="19" t="s">
        <v>136</v>
      </c>
      <c r="E1598" s="21" t="s">
        <v>34</v>
      </c>
      <c r="F1598" s="21">
        <v>93</v>
      </c>
      <c r="G1598" s="21">
        <v>92</v>
      </c>
      <c r="H1598" s="21">
        <v>78</v>
      </c>
      <c r="I1598" s="5">
        <v>-23</v>
      </c>
      <c r="J1598" s="5"/>
      <c r="K1598" s="26"/>
      <c r="L1598" s="21">
        <v>93</v>
      </c>
      <c r="M1598" s="21">
        <v>92</v>
      </c>
      <c r="N1598" s="21">
        <v>68.900000000000006</v>
      </c>
      <c r="O1598" s="21">
        <v>120</v>
      </c>
      <c r="P1598" s="30">
        <f t="shared" si="41"/>
        <v>21.8</v>
      </c>
      <c r="Q1598" s="21"/>
      <c r="R1598" s="21"/>
      <c r="T1598" s="21" t="s">
        <v>155</v>
      </c>
      <c r="U1598" t="s">
        <v>384</v>
      </c>
      <c r="V1598" t="s">
        <v>412</v>
      </c>
    </row>
    <row r="1599" spans="1:22">
      <c r="A1599">
        <v>41</v>
      </c>
      <c r="B1599">
        <v>38</v>
      </c>
      <c r="C1599">
        <v>37</v>
      </c>
      <c r="D1599" s="19" t="s">
        <v>258</v>
      </c>
      <c r="E1599" s="21" t="s">
        <v>252</v>
      </c>
      <c r="F1599" s="21">
        <v>89</v>
      </c>
      <c r="G1599" s="21">
        <v>88</v>
      </c>
      <c r="H1599" s="21">
        <v>74</v>
      </c>
      <c r="I1599" s="5">
        <v>-14.25</v>
      </c>
      <c r="J1599" s="5"/>
      <c r="L1599" s="21">
        <v>89</v>
      </c>
      <c r="M1599" s="21">
        <v>88</v>
      </c>
      <c r="N1599" s="21">
        <v>69</v>
      </c>
      <c r="O1599" s="21">
        <v>125</v>
      </c>
      <c r="P1599" s="30">
        <f t="shared" si="41"/>
        <v>17.2</v>
      </c>
      <c r="R1599" s="21"/>
      <c r="T1599" s="21" t="s">
        <v>669</v>
      </c>
      <c r="U1599" t="s">
        <v>419</v>
      </c>
    </row>
    <row r="1600" spans="1:22">
      <c r="A1600">
        <v>42</v>
      </c>
      <c r="B1600">
        <v>39</v>
      </c>
      <c r="C1600">
        <v>38</v>
      </c>
      <c r="D1600" s="19" t="s">
        <v>140</v>
      </c>
      <c r="E1600" s="21" t="s">
        <v>47</v>
      </c>
      <c r="F1600" s="21">
        <v>91</v>
      </c>
      <c r="G1600" s="21">
        <v>91</v>
      </c>
      <c r="H1600" s="21">
        <v>75</v>
      </c>
      <c r="I1600" s="5">
        <v>3.75</v>
      </c>
      <c r="J1600" s="5"/>
      <c r="L1600" s="21">
        <v>91</v>
      </c>
      <c r="M1600" s="21">
        <v>91</v>
      </c>
      <c r="N1600" s="21">
        <v>69.7</v>
      </c>
      <c r="O1600" s="21">
        <v>133</v>
      </c>
      <c r="P1600" s="30">
        <f t="shared" si="41"/>
        <v>18.100000000000001</v>
      </c>
      <c r="R1600" s="21"/>
      <c r="T1600" s="21" t="s">
        <v>557</v>
      </c>
      <c r="U1600" t="s">
        <v>92</v>
      </c>
      <c r="V1600" t="s">
        <v>110</v>
      </c>
    </row>
    <row r="1601" spans="1:22">
      <c r="A1601">
        <v>43</v>
      </c>
      <c r="B1601">
        <v>40</v>
      </c>
      <c r="C1601">
        <v>39</v>
      </c>
      <c r="D1601" s="19" t="s">
        <v>143</v>
      </c>
      <c r="E1601" s="21" t="s">
        <v>47</v>
      </c>
      <c r="F1601" s="21">
        <v>101</v>
      </c>
      <c r="G1601" s="21">
        <v>98</v>
      </c>
      <c r="H1601" s="21">
        <v>85</v>
      </c>
      <c r="I1601" s="5">
        <v>-18.8</v>
      </c>
      <c r="J1601" s="5"/>
      <c r="L1601" s="21">
        <v>101</v>
      </c>
      <c r="M1601" s="21">
        <v>98</v>
      </c>
      <c r="N1601" s="21">
        <v>69.7</v>
      </c>
      <c r="O1601" s="21">
        <v>133</v>
      </c>
      <c r="P1601" s="30">
        <f t="shared" si="41"/>
        <v>24</v>
      </c>
      <c r="R1601" s="21"/>
      <c r="T1601" s="21" t="s">
        <v>159</v>
      </c>
      <c r="U1601" t="s">
        <v>610</v>
      </c>
      <c r="V1601" t="s">
        <v>121</v>
      </c>
    </row>
    <row r="1602" spans="1:22">
      <c r="A1602">
        <v>44</v>
      </c>
      <c r="D1602" s="19" t="s">
        <v>153</v>
      </c>
      <c r="E1602" s="21" t="s">
        <v>154</v>
      </c>
      <c r="F1602" s="21"/>
      <c r="G1602" s="21"/>
      <c r="H1602" s="21"/>
      <c r="I1602" s="5">
        <v>9.5</v>
      </c>
      <c r="J1602" s="5"/>
      <c r="K1602" s="12" t="s">
        <v>79</v>
      </c>
      <c r="L1602" s="21"/>
      <c r="M1602" s="21"/>
      <c r="N1602" s="21"/>
      <c r="O1602" s="21"/>
      <c r="P1602" s="30"/>
      <c r="R1602" s="21"/>
      <c r="T1602" s="21" t="s">
        <v>670</v>
      </c>
      <c r="U1602" t="s">
        <v>451</v>
      </c>
      <c r="V1602" t="s">
        <v>671</v>
      </c>
    </row>
    <row r="1603" spans="1:22">
      <c r="A1603">
        <v>45</v>
      </c>
      <c r="B1603">
        <v>41</v>
      </c>
      <c r="C1603">
        <v>40</v>
      </c>
      <c r="D1603" s="28" t="s">
        <v>157</v>
      </c>
      <c r="E1603" s="21" t="s">
        <v>50</v>
      </c>
      <c r="F1603" s="21">
        <v>97</v>
      </c>
      <c r="G1603" s="21">
        <v>94</v>
      </c>
      <c r="H1603" s="21">
        <v>82</v>
      </c>
      <c r="I1603" s="5">
        <v>22.7</v>
      </c>
      <c r="J1603" s="5"/>
      <c r="L1603" s="21">
        <v>97</v>
      </c>
      <c r="M1603" s="21">
        <v>94</v>
      </c>
      <c r="N1603" s="21">
        <v>68</v>
      </c>
      <c r="O1603" s="21">
        <v>118</v>
      </c>
      <c r="P1603" s="30">
        <f t="shared" si="41"/>
        <v>24.9</v>
      </c>
      <c r="R1603" s="21"/>
      <c r="T1603" s="21" t="s">
        <v>672</v>
      </c>
      <c r="U1603" s="21" t="s">
        <v>133</v>
      </c>
      <c r="V1603" s="21" t="s">
        <v>593</v>
      </c>
    </row>
    <row r="1604" spans="1:22">
      <c r="A1604">
        <v>46</v>
      </c>
      <c r="B1604">
        <v>42</v>
      </c>
      <c r="C1604">
        <v>41</v>
      </c>
      <c r="D1604" s="19" t="s">
        <v>164</v>
      </c>
      <c r="E1604" s="21" t="s">
        <v>52</v>
      </c>
      <c r="F1604" s="21">
        <v>96</v>
      </c>
      <c r="G1604" s="21">
        <v>93</v>
      </c>
      <c r="H1604" s="21">
        <v>80</v>
      </c>
      <c r="I1604" s="5">
        <v>11</v>
      </c>
      <c r="J1604" s="5"/>
      <c r="K1604" s="44"/>
      <c r="L1604" s="21">
        <v>96</v>
      </c>
      <c r="M1604" s="21">
        <v>93</v>
      </c>
      <c r="N1604" s="21">
        <v>70.8</v>
      </c>
      <c r="O1604" s="21">
        <v>130</v>
      </c>
      <c r="P1604" s="4">
        <f t="shared" si="41"/>
        <v>19.3</v>
      </c>
      <c r="R1604" s="21"/>
      <c r="T1604" s="21" t="s">
        <v>246</v>
      </c>
      <c r="U1604" s="21" t="s">
        <v>108</v>
      </c>
      <c r="V1604" s="21" t="s">
        <v>193</v>
      </c>
    </row>
    <row r="1605" spans="1:22">
      <c r="A1605">
        <v>47</v>
      </c>
      <c r="B1605">
        <v>43</v>
      </c>
      <c r="C1605">
        <v>42</v>
      </c>
      <c r="D1605" s="19" t="s">
        <v>168</v>
      </c>
      <c r="E1605" s="21" t="s">
        <v>50</v>
      </c>
      <c r="F1605" s="21">
        <v>93</v>
      </c>
      <c r="G1605" s="21">
        <v>93</v>
      </c>
      <c r="H1605" s="21">
        <v>78</v>
      </c>
      <c r="I1605" s="5">
        <v>-12</v>
      </c>
      <c r="J1605" s="5"/>
      <c r="L1605" s="21">
        <v>93</v>
      </c>
      <c r="M1605" s="21">
        <v>93</v>
      </c>
      <c r="N1605" s="21">
        <v>68</v>
      </c>
      <c r="O1605" s="21">
        <v>118</v>
      </c>
      <c r="P1605" s="4">
        <f t="shared" si="41"/>
        <v>23.9</v>
      </c>
      <c r="R1605" s="21"/>
      <c r="T1605" s="21" t="s">
        <v>564</v>
      </c>
      <c r="U1605" s="21" t="s">
        <v>524</v>
      </c>
      <c r="V1605" s="21" t="s">
        <v>364</v>
      </c>
    </row>
    <row r="1606" spans="1:22">
      <c r="A1606">
        <v>48</v>
      </c>
      <c r="B1606">
        <v>44</v>
      </c>
      <c r="C1606">
        <v>43</v>
      </c>
      <c r="D1606" s="19" t="s">
        <v>170</v>
      </c>
      <c r="E1606" s="21" t="s">
        <v>52</v>
      </c>
      <c r="F1606" s="21">
        <v>90</v>
      </c>
      <c r="G1606" s="21">
        <v>90</v>
      </c>
      <c r="H1606" s="21">
        <v>74</v>
      </c>
      <c r="I1606" s="5">
        <v>15.55</v>
      </c>
      <c r="J1606" s="5"/>
      <c r="K1606" s="44"/>
      <c r="L1606" s="21">
        <v>90</v>
      </c>
      <c r="M1606" s="21">
        <v>90</v>
      </c>
      <c r="N1606" s="21">
        <v>70.8</v>
      </c>
      <c r="O1606" s="21">
        <v>130</v>
      </c>
      <c r="P1606" s="4">
        <f t="shared" si="41"/>
        <v>16.7</v>
      </c>
      <c r="R1606" s="21"/>
      <c r="T1606" s="21" t="s">
        <v>673</v>
      </c>
      <c r="U1606" s="21" t="s">
        <v>528</v>
      </c>
    </row>
    <row r="1607" spans="1:22">
      <c r="A1607">
        <v>49</v>
      </c>
      <c r="B1607">
        <v>46</v>
      </c>
      <c r="C1607">
        <v>44</v>
      </c>
      <c r="D1607" s="19" t="s">
        <v>175</v>
      </c>
      <c r="E1607" s="21" t="s">
        <v>26</v>
      </c>
      <c r="F1607" s="21">
        <v>88</v>
      </c>
      <c r="G1607" s="21">
        <v>88</v>
      </c>
      <c r="H1607" s="21">
        <v>72</v>
      </c>
      <c r="I1607" s="5">
        <v>-18</v>
      </c>
      <c r="J1607" s="5"/>
      <c r="L1607" s="21">
        <v>88</v>
      </c>
      <c r="M1607" s="21">
        <v>88</v>
      </c>
      <c r="N1607" s="21">
        <v>69.2</v>
      </c>
      <c r="O1607" s="21">
        <v>129</v>
      </c>
      <c r="P1607" s="4">
        <f t="shared" si="41"/>
        <v>16.5</v>
      </c>
      <c r="R1607" s="21"/>
      <c r="T1607" s="21" t="s">
        <v>674</v>
      </c>
      <c r="U1607" s="21" t="s">
        <v>550</v>
      </c>
      <c r="V1607" s="21" t="s">
        <v>675</v>
      </c>
    </row>
    <row r="1608" spans="1:22">
      <c r="A1608">
        <v>50</v>
      </c>
      <c r="B1608">
        <v>47</v>
      </c>
      <c r="C1608">
        <v>45</v>
      </c>
      <c r="D1608" s="19" t="s">
        <v>676</v>
      </c>
      <c r="E1608" s="21" t="s">
        <v>34</v>
      </c>
      <c r="F1608" s="21">
        <v>95</v>
      </c>
      <c r="G1608" s="21">
        <v>94</v>
      </c>
      <c r="H1608" s="21">
        <v>80</v>
      </c>
      <c r="I1608" s="5">
        <v>-19</v>
      </c>
      <c r="J1608" s="5"/>
      <c r="L1608" s="21">
        <v>95</v>
      </c>
      <c r="M1608" s="21">
        <v>94</v>
      </c>
      <c r="N1608" s="21">
        <v>68.900000000000006</v>
      </c>
      <c r="O1608" s="21">
        <v>120</v>
      </c>
      <c r="P1608" s="4">
        <f t="shared" si="41"/>
        <v>23.6</v>
      </c>
      <c r="R1608" s="21"/>
      <c r="T1608" s="21" t="s">
        <v>677</v>
      </c>
      <c r="U1608" s="21" t="s">
        <v>470</v>
      </c>
      <c r="V1608" s="21" t="s">
        <v>449</v>
      </c>
    </row>
    <row r="1609" spans="1:22">
      <c r="A1609">
        <v>51</v>
      </c>
      <c r="B1609">
        <v>48</v>
      </c>
      <c r="C1609">
        <v>46</v>
      </c>
      <c r="D1609" s="19" t="s">
        <v>182</v>
      </c>
      <c r="E1609" s="21" t="s">
        <v>183</v>
      </c>
      <c r="F1609" s="21">
        <v>105</v>
      </c>
      <c r="G1609" s="21">
        <v>103</v>
      </c>
      <c r="H1609" s="21">
        <v>89</v>
      </c>
      <c r="I1609" s="5">
        <v>-20</v>
      </c>
      <c r="J1609" s="5"/>
      <c r="L1609" s="21">
        <v>105</v>
      </c>
      <c r="M1609" s="21">
        <v>103</v>
      </c>
      <c r="N1609" s="21">
        <v>70.7</v>
      </c>
      <c r="O1609" s="21">
        <v>132</v>
      </c>
      <c r="P1609" s="4">
        <f t="shared" ref="P1609" si="42">ROUND(((M1609-N1609)*113/O1609),1)</f>
        <v>27.7</v>
      </c>
      <c r="R1609" s="21"/>
      <c r="T1609" s="21" t="s">
        <v>181</v>
      </c>
      <c r="U1609" s="21" t="s">
        <v>373</v>
      </c>
    </row>
    <row r="1610" spans="1:22">
      <c r="A1610">
        <v>52</v>
      </c>
      <c r="D1610" s="19" t="s">
        <v>205</v>
      </c>
      <c r="E1610" s="21" t="s">
        <v>42</v>
      </c>
      <c r="F1610" s="21"/>
      <c r="G1610" s="21"/>
      <c r="H1610" s="21"/>
      <c r="I1610" s="5">
        <v>-8</v>
      </c>
      <c r="J1610" s="5"/>
      <c r="K1610" s="26" t="s">
        <v>417</v>
      </c>
      <c r="L1610" s="21"/>
      <c r="M1610" s="21"/>
      <c r="N1610" s="21"/>
      <c r="O1610" s="21"/>
      <c r="P1610" s="4"/>
      <c r="R1610" s="21"/>
      <c r="T1610" s="21" t="s">
        <v>272</v>
      </c>
      <c r="U1610" s="21" t="s">
        <v>89</v>
      </c>
      <c r="V1610" t="s">
        <v>595</v>
      </c>
    </row>
    <row r="1611" spans="1:22">
      <c r="A1611">
        <v>53</v>
      </c>
      <c r="B1611">
        <v>49</v>
      </c>
      <c r="D1611" s="19" t="s">
        <v>678</v>
      </c>
      <c r="E1611" s="21" t="s">
        <v>42</v>
      </c>
      <c r="F1611" s="21">
        <v>83</v>
      </c>
      <c r="G1611" s="21">
        <v>83</v>
      </c>
      <c r="H1611" s="21"/>
      <c r="I1611" s="5">
        <v>25.75</v>
      </c>
      <c r="J1611" s="5"/>
      <c r="L1611" s="21"/>
      <c r="M1611" s="21"/>
      <c r="N1611" s="21"/>
      <c r="O1611" s="21"/>
      <c r="P1611" s="4"/>
      <c r="T1611" s="21" t="s">
        <v>679</v>
      </c>
      <c r="U1611" s="21" t="s">
        <v>680</v>
      </c>
    </row>
    <row r="1612" spans="1:22">
      <c r="A1612">
        <v>54</v>
      </c>
      <c r="B1612">
        <v>50</v>
      </c>
      <c r="D1612" s="19" t="s">
        <v>681</v>
      </c>
      <c r="E1612" s="21" t="s">
        <v>42</v>
      </c>
      <c r="F1612" s="21">
        <v>93</v>
      </c>
      <c r="G1612" s="21">
        <v>93</v>
      </c>
      <c r="H1612" s="21"/>
      <c r="I1612" s="5">
        <v>-9.5</v>
      </c>
      <c r="J1612" s="5"/>
      <c r="L1612" s="21"/>
      <c r="M1612" s="21"/>
      <c r="N1612" s="21"/>
      <c r="O1612" s="21"/>
      <c r="P1612" s="4"/>
      <c r="T1612" s="21" t="s">
        <v>682</v>
      </c>
      <c r="U1612" s="21" t="s">
        <v>683</v>
      </c>
    </row>
    <row r="1613" spans="1:22">
      <c r="A1613">
        <v>55</v>
      </c>
      <c r="B1613">
        <v>51</v>
      </c>
      <c r="D1613" s="19" t="s">
        <v>210</v>
      </c>
      <c r="E1613" s="21" t="s">
        <v>42</v>
      </c>
      <c r="F1613" s="21">
        <v>86</v>
      </c>
      <c r="G1613" s="21">
        <v>86</v>
      </c>
      <c r="H1613" s="21"/>
      <c r="I1613" s="5">
        <v>25</v>
      </c>
      <c r="J1613" s="5"/>
      <c r="L1613" s="21"/>
      <c r="M1613" s="21"/>
      <c r="N1613" s="21"/>
      <c r="O1613" s="21"/>
      <c r="P1613" s="4"/>
      <c r="T1613" s="21" t="s">
        <v>203</v>
      </c>
      <c r="U1613" s="21" t="s">
        <v>684</v>
      </c>
      <c r="V1613" t="s">
        <v>685</v>
      </c>
    </row>
    <row r="1614" spans="1:22">
      <c r="D1614" s="19"/>
      <c r="E1614" s="21"/>
      <c r="F1614" s="21"/>
      <c r="G1614" s="21"/>
      <c r="H1614" s="21"/>
      <c r="I1614" s="5"/>
      <c r="J1614" s="5"/>
      <c r="L1614" s="21"/>
      <c r="M1614" s="21"/>
      <c r="P1614" s="4"/>
    </row>
    <row r="1615" spans="1:22">
      <c r="D1615" s="19"/>
      <c r="E1615" s="21"/>
      <c r="F1615" s="21"/>
      <c r="G1615" s="21"/>
      <c r="H1615" s="21"/>
      <c r="I1615" s="5"/>
      <c r="J1615" s="5"/>
      <c r="P1615" s="4"/>
    </row>
    <row r="1616" spans="1:22">
      <c r="D1616" s="19"/>
      <c r="E1616" s="21"/>
      <c r="F1616" s="21"/>
      <c r="G1616" s="21"/>
      <c r="H1616" s="21"/>
      <c r="I1616" s="5"/>
      <c r="J1616" s="5"/>
      <c r="K1616" s="26"/>
      <c r="P1616" s="4"/>
    </row>
    <row r="1617" spans="1:19">
      <c r="D1617" s="19"/>
      <c r="E1617" s="21"/>
      <c r="F1617" s="21"/>
      <c r="G1617" s="21"/>
      <c r="H1617" s="21"/>
      <c r="I1617" s="5"/>
      <c r="J1617" s="5"/>
      <c r="P1617" s="4"/>
    </row>
    <row r="1618" spans="1:19">
      <c r="D1618" s="19"/>
      <c r="E1618" s="21"/>
      <c r="F1618" s="21"/>
      <c r="G1618" s="21"/>
      <c r="H1618" s="21"/>
      <c r="I1618" s="5"/>
      <c r="J1618" s="5"/>
      <c r="P1618" s="4"/>
    </row>
    <row r="1619" spans="1:19">
      <c r="D1619" s="19"/>
      <c r="E1619" s="21"/>
      <c r="F1619" s="21"/>
      <c r="G1619" s="21"/>
      <c r="H1619" s="21"/>
      <c r="I1619" s="5"/>
      <c r="J1619" s="5"/>
      <c r="P1619" s="4"/>
    </row>
    <row r="1620" spans="1:19">
      <c r="D1620" s="19"/>
      <c r="E1620" s="21"/>
      <c r="F1620" s="21"/>
      <c r="G1620" s="21"/>
      <c r="H1620" s="21"/>
      <c r="I1620" s="5"/>
      <c r="J1620" s="5"/>
      <c r="P1620" s="4"/>
    </row>
    <row r="1621" spans="1:19">
      <c r="D1621" s="19"/>
      <c r="E1621" s="21"/>
      <c r="F1621" s="21"/>
      <c r="G1621" s="21"/>
      <c r="I1621" s="5"/>
      <c r="J1621" s="5"/>
    </row>
    <row r="1622" spans="1:19">
      <c r="D1622" s="19"/>
      <c r="E1622" s="21"/>
      <c r="F1622" s="21"/>
      <c r="G1622" s="21"/>
      <c r="I1622" s="5"/>
      <c r="J1622" s="5"/>
    </row>
    <row r="1623" spans="1:19">
      <c r="D1623" s="19"/>
      <c r="E1623" s="21"/>
      <c r="F1623" s="21"/>
      <c r="G1623" s="21"/>
      <c r="I1623" s="5"/>
      <c r="J1623" s="5"/>
    </row>
    <row r="1624" spans="1:19">
      <c r="D1624" s="19"/>
      <c r="E1624" s="21"/>
      <c r="F1624" s="21"/>
      <c r="G1624" s="21"/>
      <c r="I1624" s="5"/>
      <c r="J1624" s="5"/>
    </row>
    <row r="1625" spans="1:19">
      <c r="D1625" s="19"/>
      <c r="E1625" s="21"/>
      <c r="F1625" s="21"/>
      <c r="G1625" s="21"/>
      <c r="I1625" s="5"/>
      <c r="J1625" s="5"/>
    </row>
    <row r="1626" spans="1:19">
      <c r="D1626" s="19"/>
      <c r="E1626" s="21"/>
      <c r="F1626" s="21"/>
      <c r="G1626" s="21"/>
      <c r="I1626" s="5"/>
      <c r="J1626" s="5"/>
    </row>
    <row r="1627" spans="1:19">
      <c r="D1627" s="19"/>
      <c r="E1627" s="21"/>
      <c r="F1627" s="21"/>
      <c r="G1627" s="21"/>
      <c r="I1627" s="5"/>
      <c r="J1627" s="5"/>
    </row>
    <row r="1628" spans="1:19">
      <c r="D1628" s="19"/>
      <c r="E1628" s="21"/>
      <c r="F1628" s="21"/>
      <c r="G1628" s="21"/>
      <c r="I1628" s="5"/>
      <c r="J1628" s="5"/>
    </row>
    <row r="1629" spans="1:19">
      <c r="D1629" s="19"/>
      <c r="E1629" s="21"/>
      <c r="F1629" s="21"/>
      <c r="G1629" s="21"/>
      <c r="I1629" s="5"/>
      <c r="J1629" s="5"/>
    </row>
    <row r="1630" spans="1:19">
      <c r="A1630">
        <f>COUNT(A1539:A1629)</f>
        <v>55</v>
      </c>
      <c r="B1630">
        <f>COUNT(B1539:B1629)</f>
        <v>50</v>
      </c>
      <c r="C1630">
        <f>COUNT(C1539:C1629)</f>
        <v>46</v>
      </c>
      <c r="F1630">
        <f>AVERAGE(F1539:F1629)</f>
        <v>90.4</v>
      </c>
      <c r="G1630">
        <f>AVERAGE(G1539:G1629)</f>
        <v>89.74</v>
      </c>
      <c r="H1630">
        <f>AVERAGE(H1539:H1629)</f>
        <v>74.695652173913047</v>
      </c>
      <c r="I1630" s="5">
        <f>SUM(I1536:I1629)</f>
        <v>-333.1</v>
      </c>
      <c r="J1630" s="4">
        <f>SUM(J1536:J1629)</f>
        <v>0</v>
      </c>
      <c r="P1630" s="4">
        <f>SUM(Q1539:Q1548)</f>
        <v>158.1</v>
      </c>
      <c r="Q1630" s="4">
        <f>(P1630*0.096)-0.05</f>
        <v>15.127599999999999</v>
      </c>
      <c r="S1630">
        <f>SUM(S1536:S1629)</f>
        <v>0</v>
      </c>
    </row>
    <row r="1631" spans="1:19" ht="18">
      <c r="A1631" s="3" t="s">
        <v>686</v>
      </c>
      <c r="C1631" s="11" t="s">
        <v>687</v>
      </c>
      <c r="D1631">
        <v>3484549</v>
      </c>
    </row>
    <row r="1632" spans="1:19">
      <c r="A1632" t="s">
        <v>2</v>
      </c>
      <c r="D1632" s="4">
        <v>161.4</v>
      </c>
      <c r="E1632" t="s">
        <v>3</v>
      </c>
      <c r="F1632" s="4">
        <f>TRUNC(D1632*0.096,1)</f>
        <v>15.4</v>
      </c>
      <c r="H1632" s="4">
        <f>P1730</f>
        <v>131.4</v>
      </c>
      <c r="K1632" s="14"/>
    </row>
    <row r="1633" spans="1:19">
      <c r="A1633" t="s">
        <v>4</v>
      </c>
      <c r="D1633" s="4">
        <v>131.4</v>
      </c>
      <c r="E1633" t="s">
        <v>5</v>
      </c>
      <c r="F1633" s="4">
        <f>TRUNC(D1633*0.096,1)</f>
        <v>12.6</v>
      </c>
    </row>
    <row r="1634" spans="1:19">
      <c r="A1634" s="1" t="s">
        <v>6</v>
      </c>
      <c r="B1634" s="1" t="s">
        <v>7</v>
      </c>
      <c r="C1634" s="1" t="s">
        <v>8</v>
      </c>
      <c r="D1634" s="1" t="s">
        <v>9</v>
      </c>
      <c r="E1634" s="1" t="s">
        <v>10</v>
      </c>
      <c r="F1634" s="1" t="s">
        <v>11</v>
      </c>
      <c r="G1634" s="1" t="s">
        <v>12</v>
      </c>
      <c r="H1634" s="1" t="s">
        <v>8</v>
      </c>
      <c r="I1634" s="1" t="s">
        <v>13</v>
      </c>
      <c r="J1634" s="1" t="s">
        <v>14</v>
      </c>
      <c r="K1634" s="13" t="s">
        <v>15</v>
      </c>
      <c r="L1634" s="13" t="s">
        <v>11</v>
      </c>
      <c r="M1634" s="1" t="s">
        <v>12</v>
      </c>
      <c r="N1634" s="1" t="s">
        <v>16</v>
      </c>
      <c r="O1634" s="1" t="s">
        <v>17</v>
      </c>
      <c r="P1634" s="1" t="s">
        <v>18</v>
      </c>
      <c r="Q1634" s="1" t="s">
        <v>19</v>
      </c>
      <c r="R1634" s="1" t="s">
        <v>20</v>
      </c>
      <c r="S1634" s="1" t="s">
        <v>21</v>
      </c>
    </row>
    <row r="1636" spans="1:19">
      <c r="D1636" s="2"/>
      <c r="E1636" t="s">
        <v>22</v>
      </c>
      <c r="I1636" s="5">
        <v>-12</v>
      </c>
      <c r="J1636" s="5"/>
      <c r="K1636" s="13"/>
      <c r="L1636" s="4"/>
    </row>
    <row r="1637" spans="1:19">
      <c r="E1637" t="s">
        <v>23</v>
      </c>
      <c r="I1637" s="5">
        <v>-12</v>
      </c>
      <c r="J1637" s="5"/>
      <c r="L1637" s="1"/>
    </row>
    <row r="1638" spans="1:19">
      <c r="D1638" s="2"/>
      <c r="E1638" t="s">
        <v>24</v>
      </c>
      <c r="I1638" s="5">
        <v>-15</v>
      </c>
      <c r="J1638" s="5"/>
    </row>
    <row r="1639" spans="1:19">
      <c r="D1639" s="19" t="s">
        <v>33</v>
      </c>
      <c r="E1639" s="21" t="s">
        <v>34</v>
      </c>
      <c r="F1639" s="21"/>
      <c r="G1639" s="21"/>
      <c r="H1639" s="21"/>
      <c r="I1639" s="5"/>
      <c r="J1639" s="5"/>
      <c r="L1639" s="19">
        <v>82</v>
      </c>
      <c r="M1639" s="21">
        <v>82</v>
      </c>
      <c r="N1639" s="21">
        <v>68.900000000000006</v>
      </c>
      <c r="O1639" s="21">
        <v>120</v>
      </c>
      <c r="P1639" s="4">
        <f t="shared" ref="P1639:P1686" si="43">ROUND(((M1639-N1639)*113/O1639),1)</f>
        <v>12.3</v>
      </c>
      <c r="Q1639" s="4">
        <v>4.5999999999999996</v>
      </c>
    </row>
    <row r="1640" spans="1:19">
      <c r="D1640" s="19" t="s">
        <v>422</v>
      </c>
      <c r="E1640" s="21" t="s">
        <v>225</v>
      </c>
      <c r="F1640" s="21"/>
      <c r="G1640" s="21"/>
      <c r="H1640" s="21"/>
      <c r="I1640" s="5"/>
      <c r="J1640" s="4"/>
      <c r="L1640" s="19">
        <v>96</v>
      </c>
      <c r="M1640" s="21">
        <v>92</v>
      </c>
      <c r="N1640" s="21">
        <v>71.599999999999994</v>
      </c>
      <c r="O1640" s="21">
        <v>130</v>
      </c>
      <c r="P1640" s="4">
        <f t="shared" si="43"/>
        <v>17.7</v>
      </c>
      <c r="Q1640" s="4">
        <v>11.9</v>
      </c>
    </row>
    <row r="1641" spans="1:19">
      <c r="D1641" s="19" t="s">
        <v>35</v>
      </c>
      <c r="E1641" s="21" t="s">
        <v>36</v>
      </c>
      <c r="F1641" s="21"/>
      <c r="G1641" s="21"/>
      <c r="H1641" s="21"/>
      <c r="I1641" s="5"/>
      <c r="J1641" s="5"/>
      <c r="L1641" s="19">
        <v>98</v>
      </c>
      <c r="M1641" s="21">
        <v>91</v>
      </c>
      <c r="N1641" s="21">
        <v>69</v>
      </c>
      <c r="O1641" s="21">
        <v>123</v>
      </c>
      <c r="P1641" s="4">
        <f t="shared" si="43"/>
        <v>20.2</v>
      </c>
      <c r="Q1641" s="4">
        <v>12.2</v>
      </c>
    </row>
    <row r="1642" spans="1:19">
      <c r="D1642" s="19" t="s">
        <v>227</v>
      </c>
      <c r="E1642" s="21" t="s">
        <v>225</v>
      </c>
      <c r="F1642" s="21"/>
      <c r="G1642" s="21"/>
      <c r="H1642" s="21"/>
      <c r="I1642" s="5"/>
      <c r="J1642" s="5"/>
      <c r="L1642" s="19">
        <v>89</v>
      </c>
      <c r="M1642" s="21">
        <v>88</v>
      </c>
      <c r="N1642" s="21">
        <v>71.599999999999994</v>
      </c>
      <c r="O1642" s="21">
        <v>130</v>
      </c>
      <c r="P1642" s="4">
        <f t="shared" si="43"/>
        <v>14.3</v>
      </c>
      <c r="Q1642" s="4">
        <v>12.9</v>
      </c>
    </row>
    <row r="1643" spans="1:19">
      <c r="D1643" s="19" t="s">
        <v>38</v>
      </c>
      <c r="E1643" s="21" t="s">
        <v>26</v>
      </c>
      <c r="F1643" s="21"/>
      <c r="G1643" s="21"/>
      <c r="H1643" s="21"/>
      <c r="I1643" s="5"/>
      <c r="J1643" s="5"/>
      <c r="L1643" s="19">
        <v>90</v>
      </c>
      <c r="M1643" s="21">
        <v>88</v>
      </c>
      <c r="N1643" s="21">
        <v>69.2</v>
      </c>
      <c r="O1643" s="21">
        <v>129</v>
      </c>
      <c r="P1643" s="4">
        <f t="shared" si="43"/>
        <v>16.5</v>
      </c>
      <c r="Q1643" s="4">
        <v>13</v>
      </c>
    </row>
    <row r="1644" spans="1:19">
      <c r="D1644" s="19" t="s">
        <v>39</v>
      </c>
      <c r="E1644" s="21" t="s">
        <v>30</v>
      </c>
      <c r="F1644" s="21"/>
      <c r="G1644" s="21"/>
      <c r="H1644" s="21"/>
      <c r="I1644" s="5"/>
      <c r="J1644" s="5"/>
      <c r="L1644" s="19">
        <v>91</v>
      </c>
      <c r="M1644" s="21">
        <v>89</v>
      </c>
      <c r="N1644" s="21">
        <v>70.2</v>
      </c>
      <c r="O1644" s="21">
        <v>128</v>
      </c>
      <c r="P1644" s="4">
        <f t="shared" si="43"/>
        <v>16.600000000000001</v>
      </c>
      <c r="Q1644" s="4">
        <v>13.3</v>
      </c>
    </row>
    <row r="1645" spans="1:19">
      <c r="D1645" s="19" t="s">
        <v>40</v>
      </c>
      <c r="E1645" s="21" t="s">
        <v>26</v>
      </c>
      <c r="F1645" s="21"/>
      <c r="G1645" s="21"/>
      <c r="H1645" s="21"/>
      <c r="I1645" s="5"/>
      <c r="J1645" s="4"/>
      <c r="L1645" s="19">
        <v>91</v>
      </c>
      <c r="M1645" s="21">
        <v>89</v>
      </c>
      <c r="N1645" s="21">
        <v>69.2</v>
      </c>
      <c r="O1645" s="21">
        <v>129</v>
      </c>
      <c r="P1645" s="4">
        <f t="shared" si="43"/>
        <v>17.3</v>
      </c>
      <c r="Q1645" s="4">
        <v>14.7</v>
      </c>
    </row>
    <row r="1646" spans="1:19">
      <c r="D1646" s="19" t="s">
        <v>228</v>
      </c>
      <c r="E1646" s="21" t="s">
        <v>28</v>
      </c>
      <c r="F1646" s="21"/>
      <c r="G1646" s="21"/>
      <c r="H1646" s="21"/>
      <c r="I1646" s="5"/>
      <c r="J1646" s="5"/>
      <c r="L1646" s="19">
        <v>101</v>
      </c>
      <c r="M1646" s="21">
        <v>94</v>
      </c>
      <c r="N1646" s="21">
        <v>69.3</v>
      </c>
      <c r="O1646" s="21">
        <v>123</v>
      </c>
      <c r="P1646" s="4">
        <f t="shared" si="43"/>
        <v>22.7</v>
      </c>
      <c r="Q1646" s="29">
        <v>15.6</v>
      </c>
    </row>
    <row r="1647" spans="1:19">
      <c r="D1647" s="19" t="s">
        <v>229</v>
      </c>
      <c r="E1647" s="21" t="s">
        <v>34</v>
      </c>
      <c r="F1647" s="21"/>
      <c r="G1647" s="21"/>
      <c r="H1647" s="21"/>
      <c r="I1647" s="5"/>
      <c r="J1647" s="4"/>
      <c r="K1647" s="42"/>
      <c r="L1647" s="19">
        <v>81</v>
      </c>
      <c r="M1647" s="21">
        <v>81</v>
      </c>
      <c r="N1647" s="21">
        <v>68.900000000000006</v>
      </c>
      <c r="O1647" s="21">
        <v>120</v>
      </c>
      <c r="P1647" s="4">
        <f t="shared" si="43"/>
        <v>11.4</v>
      </c>
      <c r="Q1647" s="4">
        <v>16.5</v>
      </c>
    </row>
    <row r="1648" spans="1:19">
      <c r="D1648" s="19" t="s">
        <v>230</v>
      </c>
      <c r="E1648" s="21" t="s">
        <v>231</v>
      </c>
      <c r="F1648" s="21"/>
      <c r="G1648" s="21"/>
      <c r="H1648" s="21"/>
      <c r="I1648" s="5"/>
      <c r="J1648" s="5"/>
      <c r="K1648" s="26"/>
      <c r="L1648" s="19">
        <v>97</v>
      </c>
      <c r="M1648" s="21">
        <v>94</v>
      </c>
      <c r="N1648" s="21">
        <v>71.3</v>
      </c>
      <c r="O1648" s="21">
        <v>124</v>
      </c>
      <c r="P1648" s="4">
        <f t="shared" si="43"/>
        <v>20.7</v>
      </c>
      <c r="Q1648" s="4">
        <v>16.7</v>
      </c>
    </row>
    <row r="1649" spans="1:22">
      <c r="D1649" s="19" t="s">
        <v>41</v>
      </c>
      <c r="E1649" s="21" t="s">
        <v>42</v>
      </c>
      <c r="F1649" s="21"/>
      <c r="G1649" s="21"/>
      <c r="H1649" s="21"/>
      <c r="I1649" s="5"/>
      <c r="J1649" s="5"/>
      <c r="L1649" s="19">
        <v>99</v>
      </c>
      <c r="M1649" s="21">
        <v>98</v>
      </c>
      <c r="N1649" s="21">
        <v>70</v>
      </c>
      <c r="O1649" s="21">
        <v>123</v>
      </c>
      <c r="P1649" s="4">
        <f t="shared" si="43"/>
        <v>25.7</v>
      </c>
      <c r="Q1649" s="4">
        <v>16.899999999999999</v>
      </c>
    </row>
    <row r="1650" spans="1:22">
      <c r="D1650" s="19" t="s">
        <v>48</v>
      </c>
      <c r="E1650" s="21" t="s">
        <v>26</v>
      </c>
      <c r="F1650" s="21"/>
      <c r="G1650" s="21"/>
      <c r="H1650" s="21"/>
      <c r="I1650" s="5"/>
      <c r="J1650" s="5"/>
      <c r="K1650" s="42"/>
      <c r="L1650" s="19">
        <v>112</v>
      </c>
      <c r="M1650" s="21">
        <v>98</v>
      </c>
      <c r="N1650" s="21">
        <v>69.2</v>
      </c>
      <c r="O1650" s="21">
        <v>129</v>
      </c>
      <c r="P1650" s="30">
        <f t="shared" si="43"/>
        <v>25.2</v>
      </c>
      <c r="Q1650" s="4">
        <v>17</v>
      </c>
    </row>
    <row r="1651" spans="1:22">
      <c r="D1651" s="19" t="s">
        <v>307</v>
      </c>
      <c r="E1651" s="21" t="s">
        <v>26</v>
      </c>
      <c r="F1651" s="21"/>
      <c r="G1651" s="21"/>
      <c r="H1651" s="21"/>
      <c r="I1651" s="5"/>
      <c r="J1651" s="5"/>
      <c r="K1651" s="26"/>
      <c r="L1651" s="21">
        <v>102</v>
      </c>
      <c r="M1651" s="21">
        <v>98</v>
      </c>
      <c r="N1651" s="21">
        <v>69.2</v>
      </c>
      <c r="O1651" s="21">
        <v>129</v>
      </c>
      <c r="P1651" s="4">
        <f t="shared" si="43"/>
        <v>25.2</v>
      </c>
      <c r="Q1651" s="4">
        <v>18.899999999999999</v>
      </c>
    </row>
    <row r="1652" spans="1:22">
      <c r="D1652" s="19" t="s">
        <v>234</v>
      </c>
      <c r="E1652" s="21" t="s">
        <v>154</v>
      </c>
      <c r="F1652" s="21"/>
      <c r="G1652" s="21"/>
      <c r="H1652" s="21"/>
      <c r="I1652" s="5"/>
      <c r="J1652" s="5"/>
      <c r="L1652" s="21">
        <v>94</v>
      </c>
      <c r="M1652" s="21">
        <v>92</v>
      </c>
      <c r="N1652" s="21">
        <v>70.7</v>
      </c>
      <c r="O1652" s="21">
        <v>134</v>
      </c>
      <c r="P1652" s="30">
        <f t="shared" si="43"/>
        <v>18</v>
      </c>
      <c r="Q1652" s="4">
        <v>19.3</v>
      </c>
    </row>
    <row r="1653" spans="1:22">
      <c r="D1653" s="19" t="s">
        <v>49</v>
      </c>
      <c r="E1653" s="21" t="s">
        <v>50</v>
      </c>
      <c r="F1653" s="21"/>
      <c r="G1653" s="21"/>
      <c r="H1653" s="21"/>
      <c r="I1653" s="5"/>
      <c r="J1653" s="5"/>
      <c r="L1653" s="21">
        <v>116</v>
      </c>
      <c r="M1653" s="21">
        <v>108</v>
      </c>
      <c r="N1653" s="21">
        <v>69.8</v>
      </c>
      <c r="O1653" s="21">
        <v>127</v>
      </c>
      <c r="P1653" s="30">
        <f t="shared" si="43"/>
        <v>34</v>
      </c>
      <c r="Q1653" s="4">
        <v>20.2</v>
      </c>
    </row>
    <row r="1654" spans="1:22">
      <c r="D1654" s="19" t="s">
        <v>51</v>
      </c>
      <c r="E1654" s="21" t="s">
        <v>52</v>
      </c>
      <c r="F1654" s="21"/>
      <c r="G1654" s="21"/>
      <c r="H1654" s="21"/>
      <c r="I1654" s="5"/>
      <c r="J1654" s="5"/>
      <c r="L1654" s="21">
        <v>106</v>
      </c>
      <c r="M1654" s="21">
        <v>95</v>
      </c>
      <c r="N1654" s="21">
        <v>70.8</v>
      </c>
      <c r="O1654" s="21">
        <v>130</v>
      </c>
      <c r="P1654" s="30">
        <f t="shared" si="43"/>
        <v>21</v>
      </c>
      <c r="Q1654" s="4">
        <v>21.1</v>
      </c>
    </row>
    <row r="1655" spans="1:22">
      <c r="D1655" s="19" t="s">
        <v>53</v>
      </c>
      <c r="E1655" s="21" t="s">
        <v>54</v>
      </c>
      <c r="F1655" s="21"/>
      <c r="G1655" s="21"/>
      <c r="H1655" s="21"/>
      <c r="I1655" s="5"/>
      <c r="J1655" s="5"/>
      <c r="L1655" s="21">
        <v>101</v>
      </c>
      <c r="M1655" s="21">
        <v>98</v>
      </c>
      <c r="N1655" s="21">
        <v>70.900000000000006</v>
      </c>
      <c r="O1655" s="21">
        <v>128</v>
      </c>
      <c r="P1655" s="4">
        <f t="shared" si="43"/>
        <v>23.9</v>
      </c>
      <c r="Q1655" s="4">
        <v>23</v>
      </c>
    </row>
    <row r="1656" spans="1:22">
      <c r="D1656" s="19" t="s">
        <v>55</v>
      </c>
      <c r="E1656" s="21" t="s">
        <v>52</v>
      </c>
      <c r="F1656" s="21"/>
      <c r="G1656" s="21"/>
      <c r="H1656" s="21"/>
      <c r="I1656" s="5"/>
      <c r="J1656" s="5"/>
      <c r="L1656" s="21">
        <v>93</v>
      </c>
      <c r="M1656" s="21">
        <v>92</v>
      </c>
      <c r="N1656">
        <v>70.8</v>
      </c>
      <c r="O1656">
        <v>130</v>
      </c>
      <c r="P1656" s="4">
        <f t="shared" si="43"/>
        <v>18.399999999999999</v>
      </c>
      <c r="Q1656" s="4">
        <v>23.5</v>
      </c>
    </row>
    <row r="1657" spans="1:22">
      <c r="D1657" s="19" t="s">
        <v>457</v>
      </c>
      <c r="E1657" s="21" t="s">
        <v>26</v>
      </c>
      <c r="F1657" s="21"/>
      <c r="G1657" s="21"/>
      <c r="H1657" s="21"/>
      <c r="I1657" s="5"/>
      <c r="J1657" s="5"/>
      <c r="L1657" s="17">
        <v>94</v>
      </c>
      <c r="M1657" s="21">
        <v>92</v>
      </c>
      <c r="N1657">
        <v>69.2</v>
      </c>
      <c r="O1657">
        <v>129</v>
      </c>
      <c r="P1657" s="4">
        <f t="shared" si="43"/>
        <v>20</v>
      </c>
      <c r="Q1657" s="4">
        <v>23.9</v>
      </c>
    </row>
    <row r="1658" spans="1:22">
      <c r="D1658" s="19" t="s">
        <v>311</v>
      </c>
      <c r="E1658" s="21" t="s">
        <v>34</v>
      </c>
      <c r="F1658" s="21"/>
      <c r="G1658" s="21"/>
      <c r="H1658" s="21"/>
      <c r="I1658" s="5"/>
      <c r="J1658" s="5"/>
      <c r="L1658" s="17">
        <v>91</v>
      </c>
      <c r="M1658" s="21">
        <v>89</v>
      </c>
      <c r="N1658">
        <v>68.900000000000006</v>
      </c>
      <c r="O1658">
        <v>120</v>
      </c>
      <c r="P1658" s="4">
        <f t="shared" si="43"/>
        <v>18.899999999999999</v>
      </c>
      <c r="Q1658" s="4">
        <v>26.5</v>
      </c>
    </row>
    <row r="1659" spans="1:22">
      <c r="A1659">
        <v>1</v>
      </c>
      <c r="B1659">
        <v>1</v>
      </c>
      <c r="C1659">
        <v>1</v>
      </c>
      <c r="D1659" s="19" t="s">
        <v>297</v>
      </c>
      <c r="E1659" s="21" t="s">
        <v>26</v>
      </c>
      <c r="F1659" s="21">
        <v>96</v>
      </c>
      <c r="G1659" s="21">
        <v>95</v>
      </c>
      <c r="H1659" s="21">
        <v>78</v>
      </c>
      <c r="I1659" s="5">
        <v>-23</v>
      </c>
      <c r="J1659" s="5"/>
      <c r="L1659" s="17">
        <v>96</v>
      </c>
      <c r="M1659" s="21">
        <v>95</v>
      </c>
      <c r="N1659">
        <v>69.2</v>
      </c>
      <c r="O1659">
        <v>129</v>
      </c>
      <c r="P1659" s="4">
        <f t="shared" si="43"/>
        <v>22.6</v>
      </c>
      <c r="Q1659" s="4"/>
      <c r="T1659" t="s">
        <v>249</v>
      </c>
      <c r="U1659" t="s">
        <v>184</v>
      </c>
      <c r="V1659" t="s">
        <v>76</v>
      </c>
    </row>
    <row r="1660" spans="1:22">
      <c r="A1660">
        <v>2</v>
      </c>
      <c r="B1660">
        <v>2</v>
      </c>
      <c r="C1660">
        <v>2</v>
      </c>
      <c r="D1660" s="19" t="s">
        <v>239</v>
      </c>
      <c r="E1660" s="21" t="s">
        <v>30</v>
      </c>
      <c r="F1660" s="21">
        <v>93</v>
      </c>
      <c r="G1660" s="21">
        <v>93</v>
      </c>
      <c r="H1660" s="21">
        <v>76</v>
      </c>
      <c r="I1660" s="5">
        <v>-17</v>
      </c>
      <c r="J1660" s="5"/>
      <c r="L1660" s="17">
        <v>93</v>
      </c>
      <c r="M1660" s="21">
        <v>93</v>
      </c>
      <c r="N1660">
        <v>70.2</v>
      </c>
      <c r="O1660">
        <v>128</v>
      </c>
      <c r="P1660" s="4">
        <f t="shared" si="43"/>
        <v>20.100000000000001</v>
      </c>
      <c r="Q1660" s="4"/>
      <c r="R1660" s="21"/>
      <c r="T1660" t="s">
        <v>72</v>
      </c>
      <c r="U1660" t="s">
        <v>67</v>
      </c>
      <c r="V1660" t="s">
        <v>257</v>
      </c>
    </row>
    <row r="1661" spans="1:22">
      <c r="A1661">
        <v>3</v>
      </c>
      <c r="B1661">
        <v>3</v>
      </c>
      <c r="C1661">
        <v>3</v>
      </c>
      <c r="D1661" s="19" t="s">
        <v>83</v>
      </c>
      <c r="E1661" s="21" t="s">
        <v>34</v>
      </c>
      <c r="F1661" s="21">
        <v>84</v>
      </c>
      <c r="G1661" s="21">
        <v>84</v>
      </c>
      <c r="H1661" s="21">
        <v>67</v>
      </c>
      <c r="I1661" s="5">
        <v>31.3</v>
      </c>
      <c r="J1661" s="5"/>
      <c r="K1661" s="12" t="s">
        <v>688</v>
      </c>
      <c r="L1661" s="17">
        <v>84</v>
      </c>
      <c r="M1661" s="21">
        <v>84</v>
      </c>
      <c r="N1661">
        <v>68.900000000000006</v>
      </c>
      <c r="O1661">
        <v>120</v>
      </c>
      <c r="P1661" s="4">
        <f t="shared" si="43"/>
        <v>14.2</v>
      </c>
      <c r="Q1661" s="4"/>
      <c r="R1661" s="21"/>
      <c r="T1661" t="s">
        <v>119</v>
      </c>
      <c r="U1661" t="s">
        <v>165</v>
      </c>
      <c r="V1661" t="s">
        <v>194</v>
      </c>
    </row>
    <row r="1662" spans="1:22">
      <c r="A1662">
        <v>4</v>
      </c>
      <c r="B1662">
        <v>4</v>
      </c>
      <c r="C1662">
        <v>4</v>
      </c>
      <c r="D1662" s="19" t="s">
        <v>87</v>
      </c>
      <c r="E1662" s="21" t="s">
        <v>42</v>
      </c>
      <c r="F1662" s="21">
        <v>94</v>
      </c>
      <c r="G1662" s="21">
        <v>92</v>
      </c>
      <c r="H1662" s="21">
        <v>76</v>
      </c>
      <c r="I1662" s="5">
        <v>-23</v>
      </c>
      <c r="J1662" s="5"/>
      <c r="K1662" s="12" t="s">
        <v>689</v>
      </c>
      <c r="L1662" s="33">
        <v>94</v>
      </c>
      <c r="M1662" s="21">
        <v>92</v>
      </c>
      <c r="N1662" s="21">
        <v>70</v>
      </c>
      <c r="O1662" s="21">
        <v>123</v>
      </c>
      <c r="P1662" s="4">
        <f t="shared" si="43"/>
        <v>20.2</v>
      </c>
      <c r="Q1662" s="29"/>
      <c r="R1662" s="21"/>
      <c r="S1662" s="4"/>
      <c r="T1662" t="s">
        <v>100</v>
      </c>
      <c r="U1662" t="s">
        <v>62</v>
      </c>
      <c r="V1662" t="s">
        <v>105</v>
      </c>
    </row>
    <row r="1663" spans="1:22">
      <c r="A1663">
        <v>5</v>
      </c>
      <c r="B1663">
        <v>5</v>
      </c>
      <c r="C1663">
        <v>5</v>
      </c>
      <c r="D1663" s="19" t="s">
        <v>300</v>
      </c>
      <c r="E1663" s="21" t="s">
        <v>301</v>
      </c>
      <c r="F1663" s="21">
        <v>93</v>
      </c>
      <c r="G1663" s="21">
        <v>92</v>
      </c>
      <c r="H1663" s="21">
        <v>76</v>
      </c>
      <c r="I1663" s="5">
        <v>-21</v>
      </c>
      <c r="J1663" s="5"/>
      <c r="K1663" s="14"/>
      <c r="L1663" s="31">
        <v>93</v>
      </c>
      <c r="M1663" s="21">
        <v>92</v>
      </c>
      <c r="N1663" s="21">
        <v>68.7</v>
      </c>
      <c r="O1663" s="21">
        <v>117</v>
      </c>
      <c r="P1663" s="4">
        <f t="shared" si="43"/>
        <v>22.5</v>
      </c>
      <c r="Q1663" s="29"/>
      <c r="R1663" s="21"/>
      <c r="T1663" t="s">
        <v>58</v>
      </c>
      <c r="U1663" t="s">
        <v>209</v>
      </c>
      <c r="V1663" t="s">
        <v>115</v>
      </c>
    </row>
    <row r="1664" spans="1:22">
      <c r="A1664">
        <v>6</v>
      </c>
      <c r="B1664">
        <v>6</v>
      </c>
      <c r="C1664">
        <v>6</v>
      </c>
      <c r="D1664" s="19" t="s">
        <v>99</v>
      </c>
      <c r="E1664" s="21" t="s">
        <v>30</v>
      </c>
      <c r="F1664" s="21">
        <v>85</v>
      </c>
      <c r="G1664" s="21">
        <v>84</v>
      </c>
      <c r="H1664" s="21">
        <v>66</v>
      </c>
      <c r="I1664" s="5">
        <v>14.5</v>
      </c>
      <c r="J1664" s="5"/>
      <c r="L1664" s="33">
        <v>85</v>
      </c>
      <c r="M1664" s="21">
        <v>84</v>
      </c>
      <c r="N1664" s="21">
        <v>70.2</v>
      </c>
      <c r="O1664" s="21">
        <v>128</v>
      </c>
      <c r="P1664" s="4">
        <f t="shared" si="43"/>
        <v>12.2</v>
      </c>
      <c r="Q1664" s="29"/>
      <c r="R1664" s="21"/>
      <c r="T1664" t="s">
        <v>84</v>
      </c>
      <c r="U1664" t="s">
        <v>59</v>
      </c>
      <c r="V1664" t="s">
        <v>82</v>
      </c>
    </row>
    <row r="1665" spans="1:22">
      <c r="A1665">
        <v>7</v>
      </c>
      <c r="B1665">
        <v>7</v>
      </c>
      <c r="C1665">
        <v>7</v>
      </c>
      <c r="D1665" s="19" t="s">
        <v>102</v>
      </c>
      <c r="E1665" s="21" t="s">
        <v>34</v>
      </c>
      <c r="F1665" s="21">
        <v>99</v>
      </c>
      <c r="G1665" s="21">
        <v>97</v>
      </c>
      <c r="H1665" s="21">
        <v>82</v>
      </c>
      <c r="I1665" s="5">
        <v>-23</v>
      </c>
      <c r="J1665" s="5"/>
      <c r="L1665" s="33">
        <v>99</v>
      </c>
      <c r="M1665" s="21">
        <v>97</v>
      </c>
      <c r="N1665" s="21">
        <v>68.900000000000006</v>
      </c>
      <c r="O1665" s="21">
        <v>120</v>
      </c>
      <c r="P1665" s="4">
        <f t="shared" si="43"/>
        <v>26.5</v>
      </c>
      <c r="Q1665" s="29"/>
      <c r="R1665" s="21"/>
      <c r="T1665" t="s">
        <v>246</v>
      </c>
      <c r="U1665" t="s">
        <v>86</v>
      </c>
      <c r="V1665" t="s">
        <v>597</v>
      </c>
    </row>
    <row r="1666" spans="1:22">
      <c r="A1666">
        <v>8</v>
      </c>
      <c r="B1666">
        <v>8</v>
      </c>
      <c r="C1666">
        <v>8</v>
      </c>
      <c r="D1666" s="19" t="s">
        <v>106</v>
      </c>
      <c r="E1666" s="21" t="s">
        <v>42</v>
      </c>
      <c r="F1666" s="21">
        <v>84</v>
      </c>
      <c r="G1666" s="21">
        <v>84</v>
      </c>
      <c r="H1666" s="21">
        <v>66</v>
      </c>
      <c r="I1666" s="5">
        <v>28.85</v>
      </c>
      <c r="J1666" s="5"/>
      <c r="K1666" s="26"/>
      <c r="L1666" s="33">
        <v>84</v>
      </c>
      <c r="M1666" s="21">
        <v>84</v>
      </c>
      <c r="N1666" s="21">
        <v>70</v>
      </c>
      <c r="O1666" s="21">
        <v>123</v>
      </c>
      <c r="P1666" s="4">
        <f t="shared" si="43"/>
        <v>12.9</v>
      </c>
      <c r="Q1666" s="29"/>
      <c r="R1666" s="21"/>
      <c r="T1666" t="s">
        <v>151</v>
      </c>
      <c r="U1666" t="s">
        <v>75</v>
      </c>
      <c r="V1666" t="s">
        <v>90</v>
      </c>
    </row>
    <row r="1667" spans="1:22">
      <c r="A1667">
        <v>9</v>
      </c>
      <c r="B1667">
        <v>9</v>
      </c>
      <c r="C1667">
        <v>9</v>
      </c>
      <c r="D1667" s="19" t="s">
        <v>355</v>
      </c>
      <c r="E1667" s="21" t="s">
        <v>26</v>
      </c>
      <c r="F1667" s="21">
        <v>99</v>
      </c>
      <c r="G1667" s="21">
        <v>96</v>
      </c>
      <c r="H1667" s="21">
        <v>81</v>
      </c>
      <c r="I1667" s="5">
        <v>-23</v>
      </c>
      <c r="J1667" s="5"/>
      <c r="L1667" s="33">
        <v>99</v>
      </c>
      <c r="M1667" s="21">
        <v>96</v>
      </c>
      <c r="N1667" s="21">
        <v>69.2</v>
      </c>
      <c r="O1667" s="21">
        <v>129</v>
      </c>
      <c r="P1667" s="4">
        <f t="shared" si="43"/>
        <v>23.5</v>
      </c>
      <c r="Q1667" s="29"/>
      <c r="R1667" s="21"/>
      <c r="T1667" t="s">
        <v>156</v>
      </c>
      <c r="U1667" t="s">
        <v>254</v>
      </c>
      <c r="V1667" t="s">
        <v>74</v>
      </c>
    </row>
    <row r="1668" spans="1:22">
      <c r="A1668">
        <v>10</v>
      </c>
      <c r="B1668">
        <v>10</v>
      </c>
      <c r="C1668">
        <v>10</v>
      </c>
      <c r="D1668" s="19" t="s">
        <v>111</v>
      </c>
      <c r="E1668" s="21" t="s">
        <v>34</v>
      </c>
      <c r="F1668" s="21">
        <v>83</v>
      </c>
      <c r="G1668" s="21">
        <v>83</v>
      </c>
      <c r="H1668" s="21">
        <v>66</v>
      </c>
      <c r="I1668" s="5">
        <v>107</v>
      </c>
      <c r="J1668" s="5"/>
      <c r="K1668" s="12" t="s">
        <v>690</v>
      </c>
      <c r="L1668" s="33">
        <v>83</v>
      </c>
      <c r="M1668" s="21">
        <v>83</v>
      </c>
      <c r="N1668" s="21">
        <v>68.900000000000006</v>
      </c>
      <c r="O1668" s="21">
        <v>120</v>
      </c>
      <c r="P1668" s="4">
        <f t="shared" si="43"/>
        <v>13.3</v>
      </c>
      <c r="Q1668" s="21"/>
      <c r="R1668" s="21"/>
      <c r="T1668" t="s">
        <v>71</v>
      </c>
      <c r="U1668" t="s">
        <v>85</v>
      </c>
      <c r="V1668" t="s">
        <v>117</v>
      </c>
    </row>
    <row r="1669" spans="1:22">
      <c r="A1669">
        <v>11</v>
      </c>
      <c r="B1669">
        <v>11</v>
      </c>
      <c r="C1669">
        <v>11</v>
      </c>
      <c r="D1669" s="19" t="s">
        <v>116</v>
      </c>
      <c r="E1669" s="21" t="s">
        <v>32</v>
      </c>
      <c r="F1669" s="21">
        <v>85</v>
      </c>
      <c r="G1669" s="21">
        <v>85</v>
      </c>
      <c r="H1669" s="21">
        <v>67</v>
      </c>
      <c r="I1669" s="5">
        <v>65</v>
      </c>
      <c r="J1669" s="5"/>
      <c r="K1669" s="26" t="s">
        <v>691</v>
      </c>
      <c r="L1669" s="33">
        <v>85</v>
      </c>
      <c r="M1669" s="21">
        <v>85</v>
      </c>
      <c r="N1669" s="21">
        <v>71.3</v>
      </c>
      <c r="O1669" s="21">
        <v>127</v>
      </c>
      <c r="P1669" s="4">
        <f t="shared" si="43"/>
        <v>12.2</v>
      </c>
      <c r="Q1669" s="21"/>
      <c r="R1669" s="21"/>
      <c r="T1669" t="s">
        <v>172</v>
      </c>
      <c r="U1669" t="s">
        <v>329</v>
      </c>
      <c r="V1669" t="s">
        <v>101</v>
      </c>
    </row>
    <row r="1670" spans="1:22">
      <c r="A1670">
        <v>12</v>
      </c>
      <c r="B1670">
        <v>12</v>
      </c>
      <c r="C1670">
        <v>12</v>
      </c>
      <c r="D1670" s="28" t="s">
        <v>118</v>
      </c>
      <c r="E1670" s="21" t="s">
        <v>36</v>
      </c>
      <c r="F1670" s="21">
        <v>91</v>
      </c>
      <c r="G1670" s="21">
        <v>90</v>
      </c>
      <c r="H1670" s="21">
        <v>73</v>
      </c>
      <c r="I1670" s="5">
        <v>-18.5</v>
      </c>
      <c r="J1670" s="5"/>
      <c r="L1670" s="33">
        <v>91</v>
      </c>
      <c r="M1670" s="21">
        <v>90</v>
      </c>
      <c r="N1670" s="21">
        <v>69</v>
      </c>
      <c r="O1670" s="21">
        <v>123</v>
      </c>
      <c r="P1670" s="4">
        <f t="shared" si="43"/>
        <v>19.3</v>
      </c>
      <c r="Q1670" s="21"/>
      <c r="R1670" s="21"/>
      <c r="T1670" t="s">
        <v>113</v>
      </c>
      <c r="U1670" t="s">
        <v>81</v>
      </c>
    </row>
    <row r="1671" spans="1:22">
      <c r="A1671">
        <v>13</v>
      </c>
      <c r="B1671">
        <v>13</v>
      </c>
      <c r="C1671">
        <v>13</v>
      </c>
      <c r="D1671" s="19" t="s">
        <v>122</v>
      </c>
      <c r="E1671" s="21" t="s">
        <v>42</v>
      </c>
      <c r="F1671" s="21">
        <v>75</v>
      </c>
      <c r="G1671" s="21">
        <v>75</v>
      </c>
      <c r="H1671" s="21">
        <v>57</v>
      </c>
      <c r="I1671" s="5">
        <v>110.8</v>
      </c>
      <c r="J1671" s="5"/>
      <c r="K1671" s="12" t="s">
        <v>692</v>
      </c>
      <c r="L1671" s="33">
        <v>75</v>
      </c>
      <c r="M1671" s="21">
        <v>75</v>
      </c>
      <c r="N1671" s="21">
        <v>70</v>
      </c>
      <c r="O1671" s="21">
        <v>123</v>
      </c>
      <c r="P1671" s="4">
        <f t="shared" si="43"/>
        <v>4.5999999999999996</v>
      </c>
      <c r="Q1671" s="21"/>
      <c r="R1671" s="21"/>
      <c r="T1671" t="s">
        <v>267</v>
      </c>
      <c r="U1671" t="s">
        <v>92</v>
      </c>
      <c r="V1671" t="s">
        <v>414</v>
      </c>
    </row>
    <row r="1672" spans="1:22">
      <c r="A1672">
        <v>14</v>
      </c>
      <c r="B1672">
        <v>14</v>
      </c>
      <c r="C1672">
        <v>14</v>
      </c>
      <c r="D1672" s="19" t="s">
        <v>128</v>
      </c>
      <c r="E1672" s="21" t="s">
        <v>26</v>
      </c>
      <c r="F1672" s="21">
        <v>91</v>
      </c>
      <c r="G1672" s="21">
        <v>87</v>
      </c>
      <c r="H1672" s="21">
        <v>75</v>
      </c>
      <c r="I1672" s="5">
        <v>-4.25</v>
      </c>
      <c r="J1672" s="5"/>
      <c r="K1672" s="42" t="s">
        <v>693</v>
      </c>
      <c r="L1672" s="33">
        <v>91</v>
      </c>
      <c r="M1672" s="21">
        <v>87</v>
      </c>
      <c r="N1672" s="21">
        <v>69.2</v>
      </c>
      <c r="O1672" s="21">
        <v>129</v>
      </c>
      <c r="P1672" s="4">
        <f t="shared" si="43"/>
        <v>15.6</v>
      </c>
      <c r="Q1672" s="21"/>
      <c r="R1672" s="21"/>
      <c r="T1672" t="s">
        <v>669</v>
      </c>
      <c r="U1672" t="s">
        <v>471</v>
      </c>
      <c r="V1672" t="s">
        <v>108</v>
      </c>
    </row>
    <row r="1673" spans="1:22">
      <c r="A1673">
        <v>15</v>
      </c>
      <c r="B1673">
        <v>15</v>
      </c>
      <c r="C1673">
        <v>15</v>
      </c>
      <c r="D1673" s="19" t="s">
        <v>377</v>
      </c>
      <c r="E1673" s="21" t="s">
        <v>34</v>
      </c>
      <c r="F1673" s="21">
        <v>88</v>
      </c>
      <c r="G1673" s="21">
        <v>87</v>
      </c>
      <c r="H1673" s="21">
        <v>74</v>
      </c>
      <c r="I1673" s="5">
        <v>-19.5</v>
      </c>
      <c r="J1673" s="5"/>
      <c r="L1673" s="33">
        <v>88</v>
      </c>
      <c r="M1673" s="21">
        <v>87</v>
      </c>
      <c r="N1673" s="21">
        <v>68.900000000000006</v>
      </c>
      <c r="O1673" s="21">
        <v>120</v>
      </c>
      <c r="P1673" s="4">
        <f t="shared" si="43"/>
        <v>17</v>
      </c>
      <c r="Q1673" s="21"/>
      <c r="R1673" s="21"/>
      <c r="T1673" t="s">
        <v>97</v>
      </c>
      <c r="U1673" t="s">
        <v>66</v>
      </c>
      <c r="V1673" t="s">
        <v>176</v>
      </c>
    </row>
    <row r="1674" spans="1:22">
      <c r="A1674">
        <v>16</v>
      </c>
      <c r="B1674">
        <v>16</v>
      </c>
      <c r="C1674">
        <v>16</v>
      </c>
      <c r="D1674" s="19" t="s">
        <v>131</v>
      </c>
      <c r="E1674" s="21" t="s">
        <v>42</v>
      </c>
      <c r="F1674" s="21">
        <v>83</v>
      </c>
      <c r="G1674" s="21">
        <v>83</v>
      </c>
      <c r="H1674" s="21">
        <v>68</v>
      </c>
      <c r="I1674" s="5">
        <v>-8.6</v>
      </c>
      <c r="J1674" s="4"/>
      <c r="L1674" s="33">
        <v>83</v>
      </c>
      <c r="M1674" s="21">
        <v>83</v>
      </c>
      <c r="N1674" s="21">
        <v>70</v>
      </c>
      <c r="O1674" s="21">
        <v>123</v>
      </c>
      <c r="P1674" s="4">
        <f t="shared" si="43"/>
        <v>11.9</v>
      </c>
      <c r="Q1674" s="21"/>
      <c r="R1674" s="21"/>
      <c r="T1674" t="s">
        <v>272</v>
      </c>
      <c r="U1674" t="s">
        <v>89</v>
      </c>
      <c r="V1674" t="s">
        <v>120</v>
      </c>
    </row>
    <row r="1675" spans="1:22">
      <c r="A1675">
        <v>17</v>
      </c>
      <c r="B1675">
        <v>17</v>
      </c>
      <c r="C1675">
        <v>17</v>
      </c>
      <c r="D1675" s="19" t="s">
        <v>496</v>
      </c>
      <c r="E1675" s="21" t="s">
        <v>26</v>
      </c>
      <c r="F1675" s="21">
        <v>90</v>
      </c>
      <c r="G1675" s="21">
        <v>88</v>
      </c>
      <c r="H1675" s="21">
        <v>75</v>
      </c>
      <c r="I1675" s="5">
        <v>-20</v>
      </c>
      <c r="J1675" s="5"/>
      <c r="L1675" s="33">
        <v>90</v>
      </c>
      <c r="M1675" s="21">
        <v>88</v>
      </c>
      <c r="N1675" s="21">
        <v>69.2</v>
      </c>
      <c r="O1675" s="21">
        <v>129</v>
      </c>
      <c r="P1675" s="4">
        <f t="shared" si="43"/>
        <v>16.5</v>
      </c>
      <c r="Q1675" s="21"/>
      <c r="T1675" t="s">
        <v>368</v>
      </c>
      <c r="U1675" t="s">
        <v>212</v>
      </c>
      <c r="V1675" t="s">
        <v>104</v>
      </c>
    </row>
    <row r="1676" spans="1:22">
      <c r="A1676">
        <v>18</v>
      </c>
      <c r="B1676">
        <v>18</v>
      </c>
      <c r="C1676">
        <v>18</v>
      </c>
      <c r="D1676" s="19" t="s">
        <v>136</v>
      </c>
      <c r="E1676" s="21" t="s">
        <v>34</v>
      </c>
      <c r="F1676" s="21">
        <v>91</v>
      </c>
      <c r="G1676" s="21">
        <v>89</v>
      </c>
      <c r="H1676" s="21">
        <v>78</v>
      </c>
      <c r="I1676" s="5">
        <v>-23</v>
      </c>
      <c r="J1676" s="5"/>
      <c r="L1676" s="33">
        <v>91</v>
      </c>
      <c r="M1676" s="21">
        <v>89</v>
      </c>
      <c r="N1676" s="21">
        <v>68.900000000000006</v>
      </c>
      <c r="O1676" s="21">
        <v>120</v>
      </c>
      <c r="P1676" s="4">
        <f t="shared" si="43"/>
        <v>18.899999999999999</v>
      </c>
      <c r="Q1676" s="21"/>
      <c r="R1676" s="21"/>
      <c r="T1676" t="s">
        <v>212</v>
      </c>
      <c r="U1676" t="s">
        <v>58</v>
      </c>
      <c r="V1676" t="s">
        <v>135</v>
      </c>
    </row>
    <row r="1677" spans="1:22">
      <c r="D1677" s="19" t="s">
        <v>143</v>
      </c>
      <c r="E1677" s="21" t="s">
        <v>23</v>
      </c>
      <c r="F1677" s="21"/>
      <c r="G1677" s="21"/>
      <c r="H1677" s="21"/>
      <c r="I1677" s="5">
        <v>12</v>
      </c>
      <c r="J1677" s="5"/>
      <c r="K1677" s="12" t="s">
        <v>694</v>
      </c>
      <c r="L1677" s="19"/>
      <c r="M1677" s="21"/>
      <c r="N1677" s="21"/>
      <c r="O1677" s="21"/>
      <c r="P1677" s="4"/>
      <c r="Q1677" s="21"/>
      <c r="R1677" s="21"/>
    </row>
    <row r="1678" spans="1:22">
      <c r="A1678">
        <v>19</v>
      </c>
      <c r="B1678">
        <v>19</v>
      </c>
      <c r="C1678">
        <v>19</v>
      </c>
      <c r="D1678" s="19" t="s">
        <v>149</v>
      </c>
      <c r="E1678" s="21" t="s">
        <v>42</v>
      </c>
      <c r="F1678" s="21">
        <v>99</v>
      </c>
      <c r="G1678" s="21">
        <v>96</v>
      </c>
      <c r="H1678" s="21">
        <v>85</v>
      </c>
      <c r="I1678" s="5">
        <v>-13.55</v>
      </c>
      <c r="J1678" s="5"/>
      <c r="L1678" s="33">
        <v>99</v>
      </c>
      <c r="M1678" s="21">
        <v>96</v>
      </c>
      <c r="N1678" s="21">
        <v>70</v>
      </c>
      <c r="O1678" s="21">
        <v>123</v>
      </c>
      <c r="P1678" s="4">
        <f t="shared" si="43"/>
        <v>23.9</v>
      </c>
      <c r="Q1678" s="21"/>
      <c r="R1678" s="21"/>
      <c r="T1678" t="s">
        <v>245</v>
      </c>
      <c r="U1678" t="s">
        <v>92</v>
      </c>
      <c r="V1678" t="s">
        <v>129</v>
      </c>
    </row>
    <row r="1679" spans="1:22">
      <c r="A1679">
        <v>20</v>
      </c>
      <c r="B1679">
        <v>20</v>
      </c>
      <c r="C1679">
        <v>20</v>
      </c>
      <c r="D1679" s="19" t="s">
        <v>260</v>
      </c>
      <c r="E1679" s="21" t="s">
        <v>26</v>
      </c>
      <c r="F1679" s="21">
        <v>84</v>
      </c>
      <c r="G1679" s="21">
        <v>84</v>
      </c>
      <c r="H1679" s="21">
        <v>70</v>
      </c>
      <c r="I1679" s="5">
        <v>19.25</v>
      </c>
      <c r="J1679" s="4"/>
      <c r="L1679" s="33">
        <v>84</v>
      </c>
      <c r="M1679" s="21">
        <v>84</v>
      </c>
      <c r="N1679" s="21">
        <v>69.2</v>
      </c>
      <c r="O1679" s="21">
        <v>129</v>
      </c>
      <c r="P1679" s="4">
        <f t="shared" si="43"/>
        <v>13</v>
      </c>
      <c r="Q1679" s="21"/>
      <c r="R1679" s="21"/>
      <c r="T1679" t="s">
        <v>349</v>
      </c>
      <c r="U1679" t="s">
        <v>80</v>
      </c>
      <c r="V1679" t="s">
        <v>146</v>
      </c>
    </row>
    <row r="1680" spans="1:22">
      <c r="A1680">
        <v>21</v>
      </c>
      <c r="B1680">
        <v>21</v>
      </c>
      <c r="C1680">
        <v>21</v>
      </c>
      <c r="D1680" s="19" t="s">
        <v>695</v>
      </c>
      <c r="E1680" s="21" t="s">
        <v>54</v>
      </c>
      <c r="F1680" s="21">
        <v>87</v>
      </c>
      <c r="G1680" s="21">
        <v>87</v>
      </c>
      <c r="H1680" s="21">
        <v>74</v>
      </c>
      <c r="I1680" s="5">
        <v>36.299999999999997</v>
      </c>
      <c r="J1680" s="5"/>
      <c r="L1680" s="33">
        <v>87</v>
      </c>
      <c r="M1680" s="21">
        <v>87</v>
      </c>
      <c r="N1680" s="21">
        <v>68.8</v>
      </c>
      <c r="O1680" s="21">
        <v>122</v>
      </c>
      <c r="P1680" s="4">
        <f t="shared" si="43"/>
        <v>16.899999999999999</v>
      </c>
      <c r="Q1680" s="21"/>
      <c r="R1680" s="21"/>
      <c r="T1680" t="s">
        <v>124</v>
      </c>
      <c r="U1680" t="s">
        <v>160</v>
      </c>
    </row>
    <row r="1681" spans="1:22">
      <c r="A1681">
        <v>22</v>
      </c>
      <c r="D1681" s="19" t="s">
        <v>153</v>
      </c>
      <c r="E1681" s="21" t="s">
        <v>154</v>
      </c>
      <c r="F1681" s="21"/>
      <c r="G1681" s="21"/>
      <c r="H1681" s="21"/>
      <c r="I1681" s="5">
        <v>-19.5</v>
      </c>
      <c r="J1681" s="4"/>
      <c r="K1681" s="42" t="s">
        <v>79</v>
      </c>
      <c r="L1681" s="19"/>
      <c r="M1681" s="21"/>
      <c r="N1681" s="21"/>
      <c r="O1681" s="21"/>
      <c r="P1681" s="4"/>
      <c r="Q1681" s="21"/>
      <c r="R1681" s="21"/>
      <c r="T1681" t="s">
        <v>114</v>
      </c>
      <c r="U1681" t="s">
        <v>147</v>
      </c>
      <c r="V1681" t="s">
        <v>121</v>
      </c>
    </row>
    <row r="1682" spans="1:22">
      <c r="A1682">
        <v>23</v>
      </c>
      <c r="B1682">
        <v>22</v>
      </c>
      <c r="C1682">
        <v>22</v>
      </c>
      <c r="D1682" s="28" t="s">
        <v>157</v>
      </c>
      <c r="E1682" s="21" t="s">
        <v>50</v>
      </c>
      <c r="F1682" s="21">
        <v>97</v>
      </c>
      <c r="G1682" s="21">
        <v>92</v>
      </c>
      <c r="H1682" s="21">
        <v>84</v>
      </c>
      <c r="I1682" s="5">
        <v>-12.35</v>
      </c>
      <c r="J1682" s="5"/>
      <c r="K1682" s="26" t="s">
        <v>696</v>
      </c>
      <c r="L1682" s="31">
        <v>97</v>
      </c>
      <c r="M1682" s="21">
        <v>92</v>
      </c>
      <c r="N1682" s="21">
        <v>68</v>
      </c>
      <c r="O1682" s="21">
        <v>118</v>
      </c>
      <c r="P1682" s="4">
        <f t="shared" si="43"/>
        <v>23</v>
      </c>
      <c r="Q1682" s="21"/>
      <c r="T1682" s="21" t="s">
        <v>670</v>
      </c>
      <c r="U1682" s="21" t="s">
        <v>207</v>
      </c>
      <c r="V1682" s="21" t="s">
        <v>408</v>
      </c>
    </row>
    <row r="1683" spans="1:22">
      <c r="A1683">
        <v>24</v>
      </c>
      <c r="B1683">
        <v>23</v>
      </c>
      <c r="C1683">
        <v>23</v>
      </c>
      <c r="D1683" s="19" t="s">
        <v>164</v>
      </c>
      <c r="E1683" s="21" t="s">
        <v>52</v>
      </c>
      <c r="F1683" s="21">
        <v>97</v>
      </c>
      <c r="G1683" s="21">
        <v>94</v>
      </c>
      <c r="H1683" s="21">
        <v>83</v>
      </c>
      <c r="I1683" s="5">
        <v>-17.75</v>
      </c>
      <c r="J1683" s="5"/>
      <c r="K1683" s="44"/>
      <c r="L1683" s="31">
        <v>97</v>
      </c>
      <c r="M1683" s="21">
        <v>94</v>
      </c>
      <c r="N1683" s="21">
        <v>70.8</v>
      </c>
      <c r="O1683" s="21">
        <v>130</v>
      </c>
      <c r="P1683" s="4">
        <f t="shared" si="43"/>
        <v>20.2</v>
      </c>
      <c r="Q1683" s="21"/>
      <c r="T1683" s="21" t="s">
        <v>150</v>
      </c>
    </row>
    <row r="1684" spans="1:22">
      <c r="A1684">
        <v>25</v>
      </c>
      <c r="B1684">
        <v>24</v>
      </c>
      <c r="C1684">
        <v>24</v>
      </c>
      <c r="D1684" s="19" t="s">
        <v>168</v>
      </c>
      <c r="E1684" s="21" t="s">
        <v>50</v>
      </c>
      <c r="F1684" s="21">
        <v>90</v>
      </c>
      <c r="G1684" s="21">
        <v>90</v>
      </c>
      <c r="H1684" s="21">
        <v>77</v>
      </c>
      <c r="I1684" s="5">
        <v>-6</v>
      </c>
      <c r="J1684" s="5"/>
      <c r="L1684" s="21">
        <v>90</v>
      </c>
      <c r="M1684" s="21">
        <v>90</v>
      </c>
      <c r="N1684" s="21">
        <v>68</v>
      </c>
      <c r="O1684" s="21">
        <v>118</v>
      </c>
      <c r="P1684" s="4">
        <f t="shared" si="43"/>
        <v>21.1</v>
      </c>
      <c r="Q1684" s="21"/>
      <c r="T1684" s="21" t="s">
        <v>670</v>
      </c>
      <c r="U1684" s="21" t="s">
        <v>201</v>
      </c>
      <c r="V1684" s="21" t="s">
        <v>250</v>
      </c>
    </row>
    <row r="1685" spans="1:22">
      <c r="A1685">
        <v>26</v>
      </c>
      <c r="B1685">
        <v>25</v>
      </c>
      <c r="C1685">
        <v>25</v>
      </c>
      <c r="D1685" s="19" t="s">
        <v>170</v>
      </c>
      <c r="E1685" s="21" t="s">
        <v>52</v>
      </c>
      <c r="F1685" s="21">
        <v>91</v>
      </c>
      <c r="G1685" s="21">
        <v>90</v>
      </c>
      <c r="H1685" s="21">
        <v>77</v>
      </c>
      <c r="I1685" s="5">
        <v>-6.75</v>
      </c>
      <c r="J1685" s="5"/>
      <c r="K1685" s="44"/>
      <c r="L1685" s="21">
        <v>91</v>
      </c>
      <c r="M1685" s="21">
        <v>90</v>
      </c>
      <c r="N1685" s="21">
        <v>70.8</v>
      </c>
      <c r="O1685" s="21">
        <v>130</v>
      </c>
      <c r="P1685" s="4">
        <f t="shared" si="43"/>
        <v>16.7</v>
      </c>
      <c r="Q1685" s="21"/>
      <c r="T1685" s="21" t="s">
        <v>375</v>
      </c>
      <c r="U1685" s="21" t="s">
        <v>354</v>
      </c>
    </row>
    <row r="1686" spans="1:22">
      <c r="A1686">
        <v>27</v>
      </c>
      <c r="B1686">
        <v>26</v>
      </c>
      <c r="C1686">
        <v>26</v>
      </c>
      <c r="D1686" s="19" t="s">
        <v>175</v>
      </c>
      <c r="E1686" s="21" t="s">
        <v>26</v>
      </c>
      <c r="F1686" s="21">
        <v>86</v>
      </c>
      <c r="G1686" s="21">
        <v>86</v>
      </c>
      <c r="H1686" s="21">
        <v>72</v>
      </c>
      <c r="I1686" s="5">
        <v>-18</v>
      </c>
      <c r="J1686" s="5"/>
      <c r="L1686" s="21">
        <v>86</v>
      </c>
      <c r="M1686" s="21">
        <v>86</v>
      </c>
      <c r="N1686" s="21">
        <v>69.2</v>
      </c>
      <c r="O1686" s="21">
        <v>129</v>
      </c>
      <c r="P1686" s="30">
        <f t="shared" si="43"/>
        <v>14.7</v>
      </c>
      <c r="Q1686" s="21"/>
      <c r="T1686" s="21" t="s">
        <v>448</v>
      </c>
      <c r="U1686" s="21" t="s">
        <v>68</v>
      </c>
    </row>
    <row r="1687" spans="1:22">
      <c r="D1687" s="19"/>
      <c r="E1687" s="21"/>
      <c r="F1687" s="21"/>
      <c r="G1687" s="21"/>
      <c r="H1687" s="21"/>
      <c r="I1687" s="5"/>
      <c r="J1687" s="5"/>
      <c r="K1687" s="26"/>
      <c r="L1687" s="21"/>
      <c r="M1687" s="21"/>
      <c r="P1687" s="30"/>
    </row>
    <row r="1688" spans="1:22">
      <c r="D1688" s="19"/>
      <c r="E1688" s="21"/>
      <c r="F1688" s="21"/>
      <c r="G1688" s="21"/>
      <c r="H1688" s="21"/>
      <c r="I1688" s="5"/>
      <c r="J1688" s="5"/>
      <c r="L1688" s="21"/>
      <c r="M1688" s="21"/>
      <c r="N1688" s="21"/>
      <c r="O1688" s="21"/>
      <c r="P1688" s="30"/>
    </row>
    <row r="1689" spans="1:22">
      <c r="D1689" s="19"/>
      <c r="E1689" s="21"/>
      <c r="F1689" s="21"/>
      <c r="G1689" s="21"/>
      <c r="H1689" s="21"/>
      <c r="I1689" s="5"/>
      <c r="J1689" s="5"/>
      <c r="L1689" s="21"/>
      <c r="M1689" s="21"/>
      <c r="N1689" s="21"/>
      <c r="O1689" s="21"/>
      <c r="P1689" s="30"/>
    </row>
    <row r="1690" spans="1:22">
      <c r="D1690" s="19"/>
      <c r="E1690" s="21"/>
      <c r="F1690" s="21"/>
      <c r="G1690" s="21"/>
      <c r="H1690" s="21"/>
      <c r="I1690" s="5"/>
      <c r="J1690" s="5"/>
      <c r="L1690" s="21"/>
      <c r="M1690" s="21"/>
      <c r="N1690" s="21"/>
      <c r="O1690" s="21"/>
      <c r="P1690" s="4"/>
    </row>
    <row r="1691" spans="1:22">
      <c r="D1691" s="19"/>
      <c r="E1691" s="21"/>
      <c r="F1691" s="21"/>
      <c r="G1691" s="21"/>
      <c r="H1691" s="21"/>
      <c r="I1691" s="5"/>
      <c r="J1691" s="5"/>
      <c r="L1691" s="21"/>
      <c r="M1691" s="21"/>
      <c r="P1691" s="4"/>
    </row>
    <row r="1692" spans="1:22">
      <c r="D1692" s="19"/>
      <c r="E1692" s="21"/>
      <c r="F1692" s="21"/>
      <c r="G1692" s="21"/>
      <c r="H1692" s="21"/>
      <c r="I1692" s="5"/>
      <c r="J1692" s="5"/>
      <c r="L1692" s="21"/>
      <c r="M1692" s="21"/>
      <c r="P1692" s="4"/>
    </row>
    <row r="1693" spans="1:22">
      <c r="D1693" s="19"/>
      <c r="E1693" s="21"/>
      <c r="F1693" s="21"/>
      <c r="G1693" s="21"/>
      <c r="H1693" s="21"/>
      <c r="I1693" s="5"/>
      <c r="J1693" s="5"/>
      <c r="L1693" s="21"/>
      <c r="M1693" s="21"/>
      <c r="P1693" s="4"/>
    </row>
    <row r="1694" spans="1:22">
      <c r="D1694" s="19"/>
      <c r="E1694" s="21"/>
      <c r="F1694" s="21"/>
      <c r="G1694" s="21"/>
      <c r="H1694" s="21"/>
      <c r="I1694" s="5"/>
      <c r="J1694" s="5"/>
      <c r="L1694" s="17"/>
      <c r="M1694" s="21"/>
      <c r="P1694" s="4"/>
    </row>
    <row r="1695" spans="1:22">
      <c r="D1695" s="19"/>
      <c r="E1695" s="21"/>
      <c r="F1695" s="21"/>
      <c r="G1695" s="21"/>
      <c r="H1695" s="21"/>
      <c r="I1695" s="5"/>
      <c r="J1695" s="5"/>
      <c r="L1695" s="17"/>
      <c r="M1695" s="21"/>
      <c r="P1695" s="4"/>
    </row>
    <row r="1696" spans="1:22">
      <c r="D1696" s="19"/>
      <c r="E1696" s="21"/>
      <c r="F1696" s="21"/>
      <c r="G1696" s="21"/>
      <c r="H1696" s="21"/>
      <c r="I1696" s="5"/>
      <c r="J1696" s="5"/>
      <c r="L1696" s="17"/>
      <c r="M1696" s="21"/>
      <c r="P1696" s="4"/>
    </row>
    <row r="1697" spans="4:12">
      <c r="D1697" s="19"/>
      <c r="E1697" s="21"/>
      <c r="F1697" s="21"/>
      <c r="G1697" s="21"/>
      <c r="I1697" s="5"/>
      <c r="J1697" s="5"/>
      <c r="L1697" s="17"/>
    </row>
    <row r="1698" spans="4:12">
      <c r="I1698" s="5"/>
      <c r="J1698" s="5"/>
      <c r="L1698" s="17"/>
    </row>
    <row r="1699" spans="4:12">
      <c r="I1699" s="5"/>
      <c r="J1699" s="5"/>
      <c r="L1699" s="17"/>
    </row>
    <row r="1700" spans="4:12">
      <c r="I1700" s="5"/>
      <c r="J1700" s="5"/>
      <c r="L1700" s="17"/>
    </row>
    <row r="1701" spans="4:12">
      <c r="I1701" s="5"/>
      <c r="J1701" s="5"/>
      <c r="L1701" s="17"/>
    </row>
    <row r="1702" spans="4:12">
      <c r="I1702" s="5"/>
      <c r="J1702" s="5"/>
      <c r="L1702" s="17"/>
    </row>
    <row r="1703" spans="4:12">
      <c r="I1703" s="5"/>
      <c r="J1703" s="5"/>
      <c r="L1703" s="17"/>
    </row>
    <row r="1704" spans="4:12">
      <c r="I1704" s="5"/>
      <c r="J1704" s="5"/>
    </row>
    <row r="1705" spans="4:12">
      <c r="I1705" s="5"/>
      <c r="J1705" s="5"/>
    </row>
    <row r="1706" spans="4:12">
      <c r="I1706" s="5"/>
      <c r="J1706" s="5"/>
    </row>
    <row r="1707" spans="4:12">
      <c r="I1707" s="5"/>
      <c r="J1707" s="5"/>
    </row>
    <row r="1708" spans="4:12">
      <c r="I1708" s="5"/>
      <c r="J1708" s="5"/>
    </row>
    <row r="1709" spans="4:12">
      <c r="I1709" s="5"/>
      <c r="J1709" s="5"/>
    </row>
    <row r="1710" spans="4:12">
      <c r="I1710" s="5"/>
      <c r="J1710" s="5"/>
    </row>
    <row r="1711" spans="4:12">
      <c r="I1711" s="5"/>
      <c r="J1711" s="5"/>
    </row>
    <row r="1712" spans="4:12">
      <c r="I1712" s="5"/>
      <c r="J1712" s="5"/>
    </row>
    <row r="1713" spans="9:10">
      <c r="I1713" s="5"/>
      <c r="J1713" s="5"/>
    </row>
    <row r="1714" spans="9:10">
      <c r="I1714" s="5"/>
      <c r="J1714" s="5"/>
    </row>
    <row r="1715" spans="9:10">
      <c r="I1715" s="5"/>
      <c r="J1715" s="5"/>
    </row>
    <row r="1716" spans="9:10">
      <c r="I1716" s="5"/>
      <c r="J1716" s="5"/>
    </row>
    <row r="1717" spans="9:10">
      <c r="I1717" s="5"/>
      <c r="J1717" s="5"/>
    </row>
    <row r="1718" spans="9:10">
      <c r="I1718" s="5"/>
      <c r="J1718" s="5"/>
    </row>
    <row r="1719" spans="9:10">
      <c r="I1719" s="5"/>
      <c r="J1719" s="5"/>
    </row>
    <row r="1720" spans="9:10">
      <c r="I1720" s="5"/>
      <c r="J1720" s="5"/>
    </row>
    <row r="1721" spans="9:10">
      <c r="I1721" s="5"/>
      <c r="J1721" s="5"/>
    </row>
    <row r="1722" spans="9:10">
      <c r="I1722" s="5"/>
      <c r="J1722" s="5"/>
    </row>
    <row r="1723" spans="9:10">
      <c r="I1723" s="5"/>
      <c r="J1723" s="5"/>
    </row>
    <row r="1724" spans="9:10">
      <c r="I1724" s="5"/>
      <c r="J1724" s="5"/>
    </row>
    <row r="1725" spans="9:10">
      <c r="I1725" s="5"/>
      <c r="J1725" s="5"/>
    </row>
    <row r="1726" spans="9:10">
      <c r="I1726" s="5"/>
      <c r="J1726" s="5"/>
    </row>
    <row r="1727" spans="9:10">
      <c r="I1727" s="5"/>
      <c r="J1727" s="5"/>
    </row>
    <row r="1728" spans="9:10">
      <c r="I1728" s="5"/>
      <c r="J1728" s="5"/>
    </row>
    <row r="1729" spans="1:19">
      <c r="I1729" s="5"/>
      <c r="J1729" s="5"/>
    </row>
    <row r="1730" spans="1:19">
      <c r="A1730">
        <f>COUNT(A1639:A1729)</f>
        <v>27</v>
      </c>
      <c r="B1730">
        <f>COUNT(B1639:B1729)</f>
        <v>26</v>
      </c>
      <c r="C1730">
        <f>COUNT(C1639:C1729)</f>
        <v>26</v>
      </c>
      <c r="F1730">
        <f>AVERAGE(F1639:F1729)</f>
        <v>89.807692307692307</v>
      </c>
      <c r="G1730">
        <f>AVERAGE(G1639:G1729)</f>
        <v>88.57692307692308</v>
      </c>
      <c r="H1730">
        <f>AVERAGE(H1639:H1729)</f>
        <v>73.961538461538467</v>
      </c>
      <c r="I1730" s="5">
        <f>SUM(I1636:I1729)</f>
        <v>68.25</v>
      </c>
      <c r="J1730" s="4">
        <f>SUM(J1636:J1729)</f>
        <v>0</v>
      </c>
      <c r="P1730" s="4">
        <f>SUM(Q1639:Q1648)</f>
        <v>131.4</v>
      </c>
      <c r="Q1730" s="4">
        <f>(P1730*0.096)-0.05</f>
        <v>12.564400000000001</v>
      </c>
      <c r="S1730">
        <f>SUM(S1636:S1729)</f>
        <v>0</v>
      </c>
    </row>
    <row r="1731" spans="1:19" ht="18">
      <c r="A1731" s="3" t="s">
        <v>697</v>
      </c>
      <c r="C1731" s="11" t="s">
        <v>698</v>
      </c>
      <c r="D1731">
        <v>3348645</v>
      </c>
    </row>
    <row r="1732" spans="1:19">
      <c r="A1732" t="s">
        <v>2</v>
      </c>
      <c r="D1732" s="4">
        <v>195.9</v>
      </c>
      <c r="E1732" t="s">
        <v>3</v>
      </c>
      <c r="F1732" s="4">
        <f>TRUNC(D1732*0.096,1)</f>
        <v>18.8</v>
      </c>
      <c r="H1732" s="4">
        <f>P1850</f>
        <v>171.00000000000003</v>
      </c>
      <c r="K1732" s="14"/>
    </row>
    <row r="1733" spans="1:19">
      <c r="A1733" t="s">
        <v>4</v>
      </c>
      <c r="D1733" s="4">
        <v>171</v>
      </c>
      <c r="E1733" t="s">
        <v>5</v>
      </c>
      <c r="F1733" s="4">
        <f>TRUNC(D1733*0.096,1)</f>
        <v>16.399999999999999</v>
      </c>
    </row>
    <row r="1734" spans="1:19">
      <c r="A1734" s="1" t="s">
        <v>6</v>
      </c>
      <c r="B1734" s="1" t="s">
        <v>7</v>
      </c>
      <c r="C1734" s="1" t="s">
        <v>8</v>
      </c>
      <c r="D1734" s="1" t="s">
        <v>9</v>
      </c>
      <c r="E1734" s="1" t="s">
        <v>10</v>
      </c>
      <c r="F1734" s="1" t="s">
        <v>11</v>
      </c>
      <c r="G1734" s="1" t="s">
        <v>12</v>
      </c>
      <c r="H1734" s="1" t="s">
        <v>8</v>
      </c>
      <c r="I1734" s="1" t="s">
        <v>13</v>
      </c>
      <c r="J1734" s="1" t="s">
        <v>14</v>
      </c>
      <c r="K1734" s="13" t="s">
        <v>15</v>
      </c>
    </row>
    <row r="1735" spans="1:19">
      <c r="L1735" s="13" t="s">
        <v>11</v>
      </c>
      <c r="M1735" s="1" t="s">
        <v>12</v>
      </c>
      <c r="N1735" s="1" t="s">
        <v>16</v>
      </c>
      <c r="O1735" s="1" t="s">
        <v>17</v>
      </c>
      <c r="P1735" s="1" t="s">
        <v>18</v>
      </c>
      <c r="Q1735" s="1" t="s">
        <v>19</v>
      </c>
      <c r="R1735" s="1" t="s">
        <v>20</v>
      </c>
      <c r="S1735" s="1" t="s">
        <v>21</v>
      </c>
    </row>
    <row r="1736" spans="1:19">
      <c r="D1736" s="2"/>
      <c r="E1736" t="s">
        <v>22</v>
      </c>
      <c r="I1736" s="5">
        <v>-12</v>
      </c>
      <c r="J1736" s="5"/>
      <c r="K1736" s="13"/>
    </row>
    <row r="1737" spans="1:19">
      <c r="E1737" t="s">
        <v>699</v>
      </c>
      <c r="I1737" s="5">
        <v>-12</v>
      </c>
      <c r="J1737" s="5"/>
      <c r="L1737" s="4"/>
    </row>
    <row r="1738" spans="1:19">
      <c r="D1738" s="2"/>
      <c r="E1738" t="s">
        <v>24</v>
      </c>
      <c r="I1738" s="5">
        <v>-15</v>
      </c>
      <c r="J1738" s="5"/>
      <c r="L1738" s="1"/>
    </row>
    <row r="1739" spans="1:19">
      <c r="D1739" s="19" t="s">
        <v>44</v>
      </c>
      <c r="E1739" s="21" t="s">
        <v>28</v>
      </c>
      <c r="F1739" s="21"/>
      <c r="G1739" s="21"/>
      <c r="H1739" s="21"/>
      <c r="I1739" s="5"/>
      <c r="J1739" s="5"/>
      <c r="L1739" s="31">
        <v>98</v>
      </c>
      <c r="M1739" s="21">
        <v>96</v>
      </c>
      <c r="N1739" s="21">
        <v>69.3</v>
      </c>
      <c r="O1739" s="21">
        <v>123</v>
      </c>
      <c r="P1739" s="4">
        <f t="shared" ref="P1739:P1766" si="44">ROUND(((M1739-N1739)*113/O1739),1)</f>
        <v>24.5</v>
      </c>
      <c r="Q1739" s="29">
        <v>9.9</v>
      </c>
    </row>
    <row r="1740" spans="1:19">
      <c r="D1740" s="19" t="s">
        <v>45</v>
      </c>
      <c r="E1740" s="21" t="s">
        <v>34</v>
      </c>
      <c r="F1740" s="21"/>
      <c r="G1740" s="21"/>
      <c r="H1740" s="21"/>
      <c r="I1740" s="5"/>
      <c r="J1740" s="4"/>
      <c r="L1740" s="31">
        <v>83</v>
      </c>
      <c r="M1740" s="21">
        <v>83</v>
      </c>
      <c r="N1740" s="21">
        <v>68.900000000000006</v>
      </c>
      <c r="O1740" s="21">
        <v>120</v>
      </c>
      <c r="P1740" s="4">
        <f t="shared" si="44"/>
        <v>13.3</v>
      </c>
      <c r="Q1740" s="4">
        <v>12.1</v>
      </c>
    </row>
    <row r="1741" spans="1:19">
      <c r="D1741" s="19" t="s">
        <v>233</v>
      </c>
      <c r="E1741" s="21" t="s">
        <v>225</v>
      </c>
      <c r="F1741" s="21"/>
      <c r="G1741" s="21"/>
      <c r="H1741" s="21"/>
      <c r="I1741" s="5"/>
      <c r="J1741" s="5"/>
      <c r="L1741" s="31">
        <v>106</v>
      </c>
      <c r="M1741" s="21">
        <v>99</v>
      </c>
      <c r="N1741" s="21">
        <v>71.599999999999994</v>
      </c>
      <c r="O1741" s="21">
        <v>130</v>
      </c>
      <c r="P1741" s="4">
        <f t="shared" si="44"/>
        <v>23.8</v>
      </c>
      <c r="Q1741" s="29">
        <v>15.6</v>
      </c>
    </row>
    <row r="1742" spans="1:19">
      <c r="D1742" s="19" t="s">
        <v>306</v>
      </c>
      <c r="E1742" s="21" t="s">
        <v>47</v>
      </c>
      <c r="F1742" s="21"/>
      <c r="G1742" s="21"/>
      <c r="H1742" s="21"/>
      <c r="I1742" s="5"/>
      <c r="J1742" s="5"/>
      <c r="K1742" s="26"/>
      <c r="L1742" s="31">
        <v>94</v>
      </c>
      <c r="M1742" s="21">
        <v>92</v>
      </c>
      <c r="N1742" s="21">
        <v>69.7</v>
      </c>
      <c r="O1742" s="21">
        <v>133</v>
      </c>
      <c r="P1742" s="4">
        <f t="shared" si="44"/>
        <v>18.899999999999999</v>
      </c>
      <c r="Q1742" s="4">
        <v>18</v>
      </c>
    </row>
    <row r="1743" spans="1:19">
      <c r="D1743" s="19" t="s">
        <v>46</v>
      </c>
      <c r="E1743" s="21" t="s">
        <v>47</v>
      </c>
      <c r="F1743" s="21"/>
      <c r="G1743" s="21"/>
      <c r="H1743" s="21"/>
      <c r="I1743" s="5"/>
      <c r="J1743" s="5"/>
      <c r="L1743" s="31">
        <v>104</v>
      </c>
      <c r="M1743" s="21">
        <v>103</v>
      </c>
      <c r="N1743" s="21">
        <v>69.7</v>
      </c>
      <c r="O1743" s="21">
        <v>133</v>
      </c>
      <c r="P1743" s="4">
        <f t="shared" si="44"/>
        <v>28.3</v>
      </c>
      <c r="Q1743" s="4">
        <v>18.399999999999999</v>
      </c>
    </row>
    <row r="1744" spans="1:19">
      <c r="D1744" s="19" t="s">
        <v>48</v>
      </c>
      <c r="E1744" s="21" t="s">
        <v>26</v>
      </c>
      <c r="F1744" s="21"/>
      <c r="G1744" s="21"/>
      <c r="H1744" s="21"/>
      <c r="I1744" s="5"/>
      <c r="J1744" s="5"/>
      <c r="L1744" s="31">
        <v>90</v>
      </c>
      <c r="M1744" s="21">
        <v>90</v>
      </c>
      <c r="N1744" s="21">
        <v>69.2</v>
      </c>
      <c r="O1744" s="21">
        <v>129</v>
      </c>
      <c r="P1744" s="4">
        <f t="shared" si="44"/>
        <v>18.2</v>
      </c>
      <c r="Q1744" s="4">
        <v>18.399999999999999</v>
      </c>
    </row>
    <row r="1745" spans="1:21">
      <c r="D1745" s="19" t="s">
        <v>456</v>
      </c>
      <c r="E1745" s="21" t="s">
        <v>30</v>
      </c>
      <c r="F1745" s="21"/>
      <c r="G1745" s="21"/>
      <c r="H1745" s="21"/>
      <c r="I1745" s="5"/>
      <c r="J1745" s="5"/>
      <c r="L1745" s="31">
        <v>101</v>
      </c>
      <c r="M1745" s="21">
        <v>100</v>
      </c>
      <c r="N1745" s="21">
        <v>70.2</v>
      </c>
      <c r="O1745" s="21">
        <v>128</v>
      </c>
      <c r="P1745" s="4">
        <f t="shared" si="44"/>
        <v>26.3</v>
      </c>
      <c r="Q1745" s="4">
        <v>18.899999999999999</v>
      </c>
    </row>
    <row r="1746" spans="1:21">
      <c r="D1746" s="19" t="s">
        <v>307</v>
      </c>
      <c r="E1746" s="21" t="s">
        <v>26</v>
      </c>
      <c r="F1746" s="21"/>
      <c r="G1746" s="21"/>
      <c r="H1746" s="21"/>
      <c r="I1746" s="5"/>
      <c r="J1746" s="5"/>
      <c r="L1746" s="31">
        <v>94</v>
      </c>
      <c r="M1746" s="21">
        <v>93</v>
      </c>
      <c r="N1746" s="21">
        <v>69.2</v>
      </c>
      <c r="O1746" s="21">
        <v>129</v>
      </c>
      <c r="P1746" s="4">
        <f t="shared" si="44"/>
        <v>20.8</v>
      </c>
      <c r="Q1746" s="4">
        <v>19.8</v>
      </c>
    </row>
    <row r="1747" spans="1:21">
      <c r="D1747" s="19" t="s">
        <v>700</v>
      </c>
      <c r="E1747" s="21" t="s">
        <v>701</v>
      </c>
      <c r="F1747" s="21"/>
      <c r="G1747" s="21"/>
      <c r="H1747" s="21"/>
      <c r="I1747" s="5"/>
      <c r="J1747" s="5"/>
      <c r="L1747" s="33">
        <v>97</v>
      </c>
      <c r="M1747" s="21">
        <v>94</v>
      </c>
      <c r="N1747" s="21">
        <v>71.400000000000006</v>
      </c>
      <c r="O1747" s="21">
        <v>131</v>
      </c>
      <c r="P1747" s="30">
        <f t="shared" si="44"/>
        <v>19.5</v>
      </c>
      <c r="Q1747" s="4">
        <v>19.899999999999999</v>
      </c>
    </row>
    <row r="1748" spans="1:21">
      <c r="D1748" s="19" t="s">
        <v>702</v>
      </c>
      <c r="E1748" s="21" t="s">
        <v>703</v>
      </c>
      <c r="F1748" s="21"/>
      <c r="G1748" s="21"/>
      <c r="H1748" s="21"/>
      <c r="I1748" s="5"/>
      <c r="J1748" s="5"/>
      <c r="K1748" s="26"/>
      <c r="L1748" s="33">
        <v>103</v>
      </c>
      <c r="M1748" s="21">
        <v>100</v>
      </c>
      <c r="N1748" s="21">
        <v>70.400000000000006</v>
      </c>
      <c r="O1748" s="21">
        <v>133</v>
      </c>
      <c r="P1748" s="4">
        <f t="shared" si="44"/>
        <v>25.1</v>
      </c>
      <c r="Q1748" s="4">
        <v>20</v>
      </c>
    </row>
    <row r="1749" spans="1:21">
      <c r="D1749" s="19" t="s">
        <v>234</v>
      </c>
      <c r="E1749" s="21" t="s">
        <v>154</v>
      </c>
      <c r="F1749" s="21"/>
      <c r="G1749" s="21"/>
      <c r="H1749" s="21"/>
      <c r="I1749" s="5"/>
      <c r="J1749" s="5"/>
      <c r="L1749" s="33">
        <v>101</v>
      </c>
      <c r="M1749" s="21">
        <v>97</v>
      </c>
      <c r="N1749" s="21">
        <v>70.7</v>
      </c>
      <c r="O1749" s="21">
        <v>134</v>
      </c>
      <c r="P1749" s="30">
        <f t="shared" si="44"/>
        <v>22.2</v>
      </c>
      <c r="Q1749" s="4">
        <v>21.5</v>
      </c>
    </row>
    <row r="1750" spans="1:21">
      <c r="D1750" s="19" t="s">
        <v>49</v>
      </c>
      <c r="E1750" s="21" t="s">
        <v>50</v>
      </c>
      <c r="F1750" s="21"/>
      <c r="G1750" s="21"/>
      <c r="H1750" s="21"/>
      <c r="I1750" s="5"/>
      <c r="J1750" s="5"/>
      <c r="L1750" s="31">
        <v>101</v>
      </c>
      <c r="M1750" s="21">
        <v>100</v>
      </c>
      <c r="N1750" s="21">
        <v>69.8</v>
      </c>
      <c r="O1750" s="21">
        <v>127</v>
      </c>
      <c r="P1750" s="30">
        <f t="shared" si="44"/>
        <v>26.9</v>
      </c>
      <c r="Q1750" s="4">
        <v>21.7</v>
      </c>
    </row>
    <row r="1751" spans="1:21">
      <c r="D1751" s="19" t="s">
        <v>51</v>
      </c>
      <c r="E1751" s="21" t="s">
        <v>52</v>
      </c>
      <c r="F1751" s="21"/>
      <c r="G1751" s="21"/>
      <c r="H1751" s="21"/>
      <c r="I1751" s="5"/>
      <c r="J1751" s="5"/>
      <c r="L1751" s="31">
        <v>96</v>
      </c>
      <c r="M1751" s="21">
        <v>95</v>
      </c>
      <c r="N1751" s="21">
        <v>70.8</v>
      </c>
      <c r="O1751" s="21">
        <v>130</v>
      </c>
      <c r="P1751" s="30">
        <f t="shared" si="44"/>
        <v>21</v>
      </c>
      <c r="Q1751" s="4">
        <v>21.7</v>
      </c>
    </row>
    <row r="1752" spans="1:21">
      <c r="D1752" s="19" t="s">
        <v>53</v>
      </c>
      <c r="E1752" s="21" t="s">
        <v>54</v>
      </c>
      <c r="F1752" s="21"/>
      <c r="G1752" s="21"/>
      <c r="H1752" s="21"/>
      <c r="I1752" s="5"/>
      <c r="J1752" s="5"/>
      <c r="L1752" s="31">
        <v>97</v>
      </c>
      <c r="M1752" s="21">
        <v>91</v>
      </c>
      <c r="N1752" s="21">
        <v>70.900000000000006</v>
      </c>
      <c r="O1752" s="21">
        <v>128</v>
      </c>
      <c r="P1752" s="4">
        <f t="shared" si="44"/>
        <v>17.7</v>
      </c>
      <c r="Q1752" s="4">
        <v>22.2</v>
      </c>
    </row>
    <row r="1753" spans="1:21">
      <c r="D1753" s="19" t="s">
        <v>55</v>
      </c>
      <c r="E1753" s="21" t="s">
        <v>52</v>
      </c>
      <c r="F1753" s="21"/>
      <c r="G1753" s="21"/>
      <c r="H1753" s="21"/>
      <c r="I1753" s="5"/>
      <c r="J1753" s="5"/>
      <c r="L1753" s="31">
        <v>102</v>
      </c>
      <c r="M1753" s="21">
        <v>97</v>
      </c>
      <c r="N1753">
        <v>70.8</v>
      </c>
      <c r="O1753">
        <v>130</v>
      </c>
      <c r="P1753" s="4">
        <f t="shared" si="44"/>
        <v>22.8</v>
      </c>
      <c r="Q1753" s="29">
        <v>25.4</v>
      </c>
    </row>
    <row r="1754" spans="1:21">
      <c r="D1754" s="19" t="s">
        <v>309</v>
      </c>
      <c r="E1754" s="21" t="s">
        <v>42</v>
      </c>
      <c r="F1754" s="21"/>
      <c r="G1754" s="21"/>
      <c r="H1754" s="21"/>
      <c r="I1754" s="5"/>
      <c r="J1754" s="5"/>
      <c r="L1754" s="31">
        <v>100</v>
      </c>
      <c r="M1754" s="21">
        <v>99</v>
      </c>
      <c r="N1754" s="21">
        <v>70</v>
      </c>
      <c r="O1754" s="21">
        <v>123</v>
      </c>
      <c r="P1754" s="4">
        <f t="shared" si="44"/>
        <v>26.6</v>
      </c>
      <c r="Q1754" s="4">
        <v>25.9</v>
      </c>
    </row>
    <row r="1755" spans="1:21">
      <c r="D1755" s="19" t="s">
        <v>310</v>
      </c>
      <c r="E1755" s="21" t="s">
        <v>179</v>
      </c>
      <c r="F1755" s="21"/>
      <c r="G1755" s="21"/>
      <c r="H1755" s="21"/>
      <c r="I1755" s="5"/>
      <c r="J1755" s="5"/>
      <c r="L1755" s="31">
        <v>104</v>
      </c>
      <c r="M1755" s="21">
        <v>104</v>
      </c>
      <c r="N1755" s="21">
        <v>69.900000000000006</v>
      </c>
      <c r="O1755" s="21">
        <v>129</v>
      </c>
      <c r="P1755" s="4">
        <f t="shared" si="44"/>
        <v>29.9</v>
      </c>
      <c r="Q1755" s="4">
        <v>27.8</v>
      </c>
    </row>
    <row r="1756" spans="1:21">
      <c r="D1756" s="19" t="s">
        <v>311</v>
      </c>
      <c r="E1756" s="21" t="s">
        <v>312</v>
      </c>
      <c r="F1756" s="21"/>
      <c r="G1756" s="21"/>
      <c r="H1756" s="21"/>
      <c r="I1756" s="5"/>
      <c r="J1756" s="5"/>
      <c r="L1756" s="31">
        <v>101</v>
      </c>
      <c r="M1756" s="21">
        <v>101</v>
      </c>
      <c r="N1756" s="21">
        <v>70.7</v>
      </c>
      <c r="O1756" s="21">
        <v>132</v>
      </c>
      <c r="P1756" s="4">
        <f t="shared" si="44"/>
        <v>25.9</v>
      </c>
      <c r="Q1756" s="4">
        <v>27.9</v>
      </c>
    </row>
    <row r="1757" spans="1:21">
      <c r="D1757" s="19" t="s">
        <v>235</v>
      </c>
      <c r="E1757" s="21" t="s">
        <v>236</v>
      </c>
      <c r="F1757" s="21"/>
      <c r="G1757" s="21"/>
      <c r="H1757" s="21"/>
      <c r="I1757" s="5"/>
      <c r="J1757" s="5"/>
      <c r="L1757" s="31">
        <v>95</v>
      </c>
      <c r="M1757" s="21">
        <v>94</v>
      </c>
      <c r="N1757" s="21">
        <v>70</v>
      </c>
      <c r="O1757" s="21">
        <v>122</v>
      </c>
      <c r="P1757" s="4">
        <f t="shared" si="44"/>
        <v>22.2</v>
      </c>
      <c r="Q1757" s="4">
        <v>28</v>
      </c>
    </row>
    <row r="1758" spans="1:21">
      <c r="D1758" s="19" t="s">
        <v>427</v>
      </c>
      <c r="E1758" s="21" t="s">
        <v>225</v>
      </c>
      <c r="F1758" s="21"/>
      <c r="G1758" s="21"/>
      <c r="H1758" s="21"/>
      <c r="I1758" s="5"/>
      <c r="J1758" s="5"/>
      <c r="L1758" s="31">
        <v>100</v>
      </c>
      <c r="M1758" s="21">
        <v>97</v>
      </c>
      <c r="N1758" s="21">
        <v>71.599999999999994</v>
      </c>
      <c r="O1758" s="21">
        <v>130</v>
      </c>
      <c r="P1758" s="4">
        <f t="shared" si="44"/>
        <v>22.1</v>
      </c>
      <c r="Q1758" s="29">
        <v>29.6</v>
      </c>
    </row>
    <row r="1759" spans="1:21">
      <c r="A1759">
        <v>1</v>
      </c>
      <c r="B1759">
        <v>1</v>
      </c>
      <c r="D1759" s="19" t="s">
        <v>56</v>
      </c>
      <c r="E1759" s="21" t="s">
        <v>42</v>
      </c>
      <c r="F1759" s="21">
        <v>96</v>
      </c>
      <c r="G1759" s="21">
        <v>96</v>
      </c>
      <c r="H1759" s="21"/>
      <c r="I1759" s="5">
        <v>7.35</v>
      </c>
      <c r="J1759" s="5"/>
      <c r="L1759" s="31"/>
      <c r="M1759" s="21"/>
      <c r="N1759" s="21"/>
      <c r="O1759" s="21"/>
      <c r="P1759" s="4"/>
      <c r="Q1759" s="4"/>
      <c r="T1759" t="s">
        <v>66</v>
      </c>
      <c r="U1759" t="s">
        <v>194</v>
      </c>
    </row>
    <row r="1760" spans="1:21">
      <c r="A1760">
        <v>2</v>
      </c>
      <c r="B1760">
        <v>2</v>
      </c>
      <c r="C1760">
        <v>1</v>
      </c>
      <c r="D1760" s="19" t="s">
        <v>314</v>
      </c>
      <c r="E1760" s="21" t="s">
        <v>704</v>
      </c>
      <c r="F1760" s="21">
        <v>96</v>
      </c>
      <c r="G1760" s="21">
        <v>96</v>
      </c>
      <c r="H1760" s="21">
        <v>76</v>
      </c>
      <c r="I1760" s="5">
        <v>3.5</v>
      </c>
      <c r="J1760" s="5"/>
      <c r="L1760" s="31">
        <v>96</v>
      </c>
      <c r="M1760" s="21">
        <v>96</v>
      </c>
      <c r="N1760" s="21">
        <v>69.8</v>
      </c>
      <c r="O1760" s="21">
        <v>121</v>
      </c>
      <c r="P1760" s="4">
        <f t="shared" si="44"/>
        <v>24.5</v>
      </c>
      <c r="Q1760" s="4"/>
      <c r="T1760" t="s">
        <v>71</v>
      </c>
      <c r="U1760" t="s">
        <v>82</v>
      </c>
    </row>
    <row r="1761" spans="1:22">
      <c r="A1761">
        <v>3</v>
      </c>
      <c r="B1761">
        <v>3</v>
      </c>
      <c r="C1761">
        <v>2</v>
      </c>
      <c r="D1761" s="19" t="s">
        <v>237</v>
      </c>
      <c r="E1761" s="21" t="s">
        <v>238</v>
      </c>
      <c r="F1761" s="21">
        <v>103</v>
      </c>
      <c r="G1761" s="21">
        <v>103</v>
      </c>
      <c r="H1761" s="21">
        <v>81</v>
      </c>
      <c r="I1761" s="5">
        <v>-7.5</v>
      </c>
      <c r="J1761" s="5"/>
      <c r="L1761" s="31">
        <v>103</v>
      </c>
      <c r="M1761" s="21">
        <v>103</v>
      </c>
      <c r="N1761" s="21">
        <v>69.2</v>
      </c>
      <c r="O1761" s="21">
        <v>131</v>
      </c>
      <c r="P1761" s="4">
        <f t="shared" si="44"/>
        <v>29.2</v>
      </c>
      <c r="Q1761" s="4"/>
      <c r="R1761" s="21"/>
      <c r="S1761" s="4"/>
      <c r="T1761" t="s">
        <v>100</v>
      </c>
      <c r="U1761" t="s">
        <v>124</v>
      </c>
    </row>
    <row r="1762" spans="1:22">
      <c r="A1762">
        <v>4</v>
      </c>
      <c r="B1762">
        <v>4</v>
      </c>
      <c r="C1762">
        <v>3</v>
      </c>
      <c r="D1762" s="19" t="s">
        <v>316</v>
      </c>
      <c r="E1762" s="21" t="s">
        <v>317</v>
      </c>
      <c r="F1762" s="21">
        <v>102</v>
      </c>
      <c r="G1762" s="21">
        <v>100</v>
      </c>
      <c r="H1762" s="21">
        <v>79</v>
      </c>
      <c r="I1762" s="5">
        <v>-4.5</v>
      </c>
      <c r="J1762" s="5"/>
      <c r="L1762" s="33">
        <v>102</v>
      </c>
      <c r="M1762" s="21">
        <v>100</v>
      </c>
      <c r="N1762" s="21">
        <v>69.599999999999994</v>
      </c>
      <c r="O1762" s="21">
        <v>130</v>
      </c>
      <c r="P1762" s="4">
        <f t="shared" si="44"/>
        <v>26.4</v>
      </c>
      <c r="Q1762" s="29"/>
      <c r="R1762" s="21"/>
      <c r="S1762" s="4"/>
      <c r="T1762" t="s">
        <v>150</v>
      </c>
      <c r="U1762" t="s">
        <v>120</v>
      </c>
    </row>
    <row r="1763" spans="1:22">
      <c r="A1763">
        <v>5</v>
      </c>
      <c r="B1763">
        <v>5</v>
      </c>
      <c r="C1763">
        <v>4</v>
      </c>
      <c r="D1763" s="19" t="s">
        <v>322</v>
      </c>
      <c r="E1763" s="21" t="s">
        <v>323</v>
      </c>
      <c r="F1763" s="21">
        <v>103</v>
      </c>
      <c r="G1763" s="21">
        <v>103</v>
      </c>
      <c r="H1763" s="21">
        <v>81</v>
      </c>
      <c r="I1763" s="5">
        <v>-13.7</v>
      </c>
      <c r="J1763" s="5"/>
      <c r="L1763" s="33">
        <v>103</v>
      </c>
      <c r="M1763" s="21">
        <v>103</v>
      </c>
      <c r="N1763" s="21">
        <v>67.7</v>
      </c>
      <c r="O1763" s="21">
        <v>124</v>
      </c>
      <c r="P1763" s="4">
        <f t="shared" si="44"/>
        <v>32.200000000000003</v>
      </c>
      <c r="Q1763" s="29"/>
      <c r="R1763" s="21"/>
      <c r="S1763" s="4"/>
      <c r="T1763" t="s">
        <v>97</v>
      </c>
      <c r="U1763" t="s">
        <v>165</v>
      </c>
    </row>
    <row r="1764" spans="1:22">
      <c r="A1764">
        <v>6</v>
      </c>
      <c r="B1764">
        <v>6</v>
      </c>
      <c r="C1764">
        <v>5</v>
      </c>
      <c r="D1764" s="19" t="s">
        <v>324</v>
      </c>
      <c r="E1764" s="21" t="s">
        <v>325</v>
      </c>
      <c r="F1764" s="21">
        <v>106</v>
      </c>
      <c r="G1764" s="21">
        <v>105</v>
      </c>
      <c r="H1764" s="21">
        <v>85</v>
      </c>
      <c r="I1764" s="5">
        <v>-18.2</v>
      </c>
      <c r="J1764" s="5"/>
      <c r="L1764" s="33">
        <v>106</v>
      </c>
      <c r="M1764" s="21">
        <v>105</v>
      </c>
      <c r="N1764" s="21">
        <v>69</v>
      </c>
      <c r="O1764" s="21">
        <v>123</v>
      </c>
      <c r="P1764" s="4">
        <f t="shared" si="44"/>
        <v>33.1</v>
      </c>
      <c r="Q1764" s="4"/>
      <c r="R1764" s="21"/>
      <c r="S1764" s="4"/>
      <c r="T1764" s="21" t="s">
        <v>207</v>
      </c>
      <c r="U1764" s="21" t="s">
        <v>59</v>
      </c>
      <c r="V1764" s="21" t="s">
        <v>135</v>
      </c>
    </row>
    <row r="1765" spans="1:22">
      <c r="A1765">
        <v>7</v>
      </c>
      <c r="B1765">
        <v>7</v>
      </c>
      <c r="C1765">
        <v>6</v>
      </c>
      <c r="D1765" s="19" t="s">
        <v>327</v>
      </c>
      <c r="E1765" s="21" t="s">
        <v>328</v>
      </c>
      <c r="F1765" s="21">
        <v>99</v>
      </c>
      <c r="G1765" s="21">
        <v>99</v>
      </c>
      <c r="H1765" s="21">
        <v>78</v>
      </c>
      <c r="I1765" s="5">
        <v>-19</v>
      </c>
      <c r="J1765" s="5"/>
      <c r="L1765" s="33">
        <v>99</v>
      </c>
      <c r="M1765" s="21">
        <v>99</v>
      </c>
      <c r="N1765" s="21">
        <v>66.599999999999994</v>
      </c>
      <c r="O1765" s="21">
        <v>118</v>
      </c>
      <c r="P1765" s="4">
        <f t="shared" si="44"/>
        <v>31</v>
      </c>
      <c r="Q1765" s="4"/>
      <c r="R1765" s="21"/>
      <c r="S1765" s="4"/>
      <c r="T1765" s="21" t="s">
        <v>245</v>
      </c>
      <c r="U1765" s="21" t="s">
        <v>72</v>
      </c>
    </row>
    <row r="1766" spans="1:22">
      <c r="A1766">
        <v>8</v>
      </c>
      <c r="B1766">
        <v>8</v>
      </c>
      <c r="C1766">
        <v>7</v>
      </c>
      <c r="D1766" s="19" t="s">
        <v>587</v>
      </c>
      <c r="E1766" s="21" t="s">
        <v>321</v>
      </c>
      <c r="F1766" s="21">
        <v>108</v>
      </c>
      <c r="G1766" s="21">
        <v>108</v>
      </c>
      <c r="H1766" s="21">
        <v>86</v>
      </c>
      <c r="I1766" s="5">
        <v>-18</v>
      </c>
      <c r="J1766" s="5"/>
      <c r="L1766" s="31">
        <v>108</v>
      </c>
      <c r="M1766" s="21">
        <v>108</v>
      </c>
      <c r="N1766" s="21">
        <v>69.099999999999994</v>
      </c>
      <c r="O1766" s="21">
        <v>126</v>
      </c>
      <c r="P1766" s="4">
        <f t="shared" si="44"/>
        <v>34.9</v>
      </c>
      <c r="Q1766" s="4"/>
      <c r="R1766" s="21"/>
      <c r="S1766" s="4"/>
      <c r="T1766" s="21" t="s">
        <v>147</v>
      </c>
      <c r="U1766" s="21" t="s">
        <v>63</v>
      </c>
    </row>
    <row r="1767" spans="1:22">
      <c r="A1767">
        <v>9</v>
      </c>
      <c r="B1767">
        <v>9</v>
      </c>
      <c r="D1767" s="19" t="s">
        <v>294</v>
      </c>
      <c r="E1767" s="21" t="s">
        <v>42</v>
      </c>
      <c r="F1767" s="21">
        <v>96</v>
      </c>
      <c r="G1767" s="21">
        <v>96</v>
      </c>
      <c r="H1767" s="21"/>
      <c r="I1767" s="5">
        <v>-8.5</v>
      </c>
      <c r="J1767" s="5"/>
      <c r="L1767" s="21"/>
      <c r="M1767" s="21"/>
      <c r="N1767" s="21"/>
      <c r="O1767" s="21"/>
      <c r="P1767" s="4"/>
      <c r="Q1767" s="4"/>
      <c r="R1767" s="21"/>
      <c r="S1767" s="4"/>
      <c r="T1767" t="s">
        <v>246</v>
      </c>
      <c r="U1767" t="s">
        <v>61</v>
      </c>
      <c r="V1767" t="s">
        <v>126</v>
      </c>
    </row>
    <row r="1768" spans="1:22">
      <c r="A1768">
        <v>10</v>
      </c>
      <c r="B1768">
        <v>10</v>
      </c>
      <c r="D1768" s="19" t="s">
        <v>64</v>
      </c>
      <c r="E1768" s="21" t="s">
        <v>26</v>
      </c>
      <c r="F1768" s="21">
        <v>90</v>
      </c>
      <c r="G1768" s="21">
        <v>90</v>
      </c>
      <c r="H1768" s="21"/>
      <c r="I1768" s="5">
        <v>-6.5</v>
      </c>
      <c r="J1768" s="5"/>
      <c r="L1768" s="21"/>
      <c r="M1768" s="21"/>
      <c r="N1768" s="21"/>
      <c r="O1768" s="21"/>
      <c r="P1768" s="4"/>
      <c r="Q1768" s="29"/>
      <c r="R1768" s="21"/>
      <c r="S1768" s="4"/>
      <c r="T1768" t="s">
        <v>119</v>
      </c>
      <c r="U1768" t="s">
        <v>209</v>
      </c>
      <c r="V1768" t="s">
        <v>90</v>
      </c>
    </row>
    <row r="1769" spans="1:22">
      <c r="A1769">
        <v>11</v>
      </c>
      <c r="B1769">
        <v>11</v>
      </c>
      <c r="D1769" s="19" t="s">
        <v>69</v>
      </c>
      <c r="E1769" s="21" t="s">
        <v>26</v>
      </c>
      <c r="F1769" s="21">
        <v>94</v>
      </c>
      <c r="G1769" s="21">
        <v>94</v>
      </c>
      <c r="H1769" s="21"/>
      <c r="I1769" s="5">
        <v>1</v>
      </c>
      <c r="J1769" s="4"/>
      <c r="L1769" s="19"/>
      <c r="M1769" s="21"/>
      <c r="N1769" s="21"/>
      <c r="O1769" s="21"/>
      <c r="P1769" s="4"/>
      <c r="Q1769" s="4"/>
      <c r="R1769" s="21"/>
      <c r="S1769" s="4"/>
      <c r="T1769" t="s">
        <v>67</v>
      </c>
      <c r="U1769" t="s">
        <v>76</v>
      </c>
      <c r="V1769" t="s">
        <v>85</v>
      </c>
    </row>
    <row r="1770" spans="1:22">
      <c r="A1770">
        <v>12</v>
      </c>
      <c r="B1770">
        <v>12</v>
      </c>
      <c r="C1770">
        <v>8</v>
      </c>
      <c r="D1770" s="19" t="s">
        <v>73</v>
      </c>
      <c r="E1770" s="21" t="s">
        <v>42</v>
      </c>
      <c r="F1770" s="21">
        <v>101</v>
      </c>
      <c r="G1770" s="21">
        <v>101</v>
      </c>
      <c r="H1770" s="21">
        <v>78</v>
      </c>
      <c r="I1770" s="5">
        <v>-19.5</v>
      </c>
      <c r="J1770" s="5"/>
      <c r="L1770" s="33">
        <v>101</v>
      </c>
      <c r="M1770" s="21">
        <v>101</v>
      </c>
      <c r="N1770" s="21">
        <v>70</v>
      </c>
      <c r="O1770" s="21">
        <v>123</v>
      </c>
      <c r="P1770" s="4">
        <f t="shared" ref="P1770:P1789" si="45">ROUND(((M1770-N1770)*113/O1770),1)</f>
        <v>28.5</v>
      </c>
      <c r="Q1770" s="4"/>
      <c r="R1770" s="21"/>
      <c r="S1770" s="4"/>
      <c r="T1770" t="s">
        <v>272</v>
      </c>
      <c r="U1770" t="s">
        <v>75</v>
      </c>
      <c r="V1770" t="s">
        <v>81</v>
      </c>
    </row>
    <row r="1771" spans="1:22">
      <c r="A1771">
        <v>13</v>
      </c>
      <c r="B1771">
        <v>13</v>
      </c>
      <c r="C1771">
        <v>9</v>
      </c>
      <c r="D1771" s="19" t="s">
        <v>588</v>
      </c>
      <c r="E1771" s="21" t="s">
        <v>225</v>
      </c>
      <c r="F1771" s="21">
        <v>97</v>
      </c>
      <c r="G1771" s="21">
        <v>97</v>
      </c>
      <c r="H1771" s="21">
        <v>74</v>
      </c>
      <c r="I1771" s="5">
        <v>-3.5</v>
      </c>
      <c r="J1771" s="5"/>
      <c r="K1771" s="26"/>
      <c r="L1771" s="19">
        <v>97</v>
      </c>
      <c r="M1771" s="21">
        <v>97</v>
      </c>
      <c r="N1771" s="21">
        <v>69</v>
      </c>
      <c r="O1771" s="21">
        <v>125</v>
      </c>
      <c r="P1771" s="4">
        <f t="shared" si="45"/>
        <v>25.3</v>
      </c>
      <c r="Q1771" s="21"/>
      <c r="R1771" s="21"/>
      <c r="S1771" s="4"/>
      <c r="T1771" t="s">
        <v>192</v>
      </c>
      <c r="U1771" t="s">
        <v>109</v>
      </c>
      <c r="V1771" t="s">
        <v>129</v>
      </c>
    </row>
    <row r="1772" spans="1:22">
      <c r="A1772">
        <v>14</v>
      </c>
      <c r="D1772" s="19" t="s">
        <v>77</v>
      </c>
      <c r="E1772" s="21" t="s">
        <v>78</v>
      </c>
      <c r="F1772" s="21"/>
      <c r="G1772" s="21"/>
      <c r="H1772" s="21"/>
      <c r="I1772" s="5">
        <v>-18.5</v>
      </c>
      <c r="J1772" s="5"/>
      <c r="K1772" s="26" t="s">
        <v>79</v>
      </c>
      <c r="L1772" s="19"/>
      <c r="M1772" s="21"/>
      <c r="N1772" s="21"/>
      <c r="O1772" s="21"/>
      <c r="P1772" s="30"/>
      <c r="Q1772" s="21"/>
      <c r="R1772" s="21"/>
      <c r="S1772" s="4"/>
      <c r="T1772" t="s">
        <v>155</v>
      </c>
      <c r="U1772" t="s">
        <v>160</v>
      </c>
      <c r="V1772" t="s">
        <v>84</v>
      </c>
    </row>
    <row r="1773" spans="1:22">
      <c r="A1773">
        <v>15</v>
      </c>
      <c r="B1773">
        <v>14</v>
      </c>
      <c r="C1773">
        <v>10</v>
      </c>
      <c r="D1773" s="19" t="s">
        <v>429</v>
      </c>
      <c r="E1773" s="21" t="s">
        <v>430</v>
      </c>
      <c r="F1773" s="21">
        <v>99</v>
      </c>
      <c r="G1773" s="21">
        <v>99</v>
      </c>
      <c r="H1773" s="21">
        <v>75</v>
      </c>
      <c r="I1773" s="5">
        <v>-11.25</v>
      </c>
      <c r="J1773" s="5"/>
      <c r="L1773" s="33">
        <v>99</v>
      </c>
      <c r="M1773" s="21">
        <v>99</v>
      </c>
      <c r="N1773" s="21">
        <v>69.599999999999994</v>
      </c>
      <c r="O1773" s="21">
        <v>123</v>
      </c>
      <c r="P1773" s="4">
        <f t="shared" si="45"/>
        <v>27</v>
      </c>
      <c r="Q1773" s="21"/>
      <c r="R1773" s="21"/>
      <c r="S1773" s="4"/>
      <c r="T1773" t="s">
        <v>196</v>
      </c>
      <c r="U1773" t="s">
        <v>414</v>
      </c>
      <c r="V1773" t="s">
        <v>68</v>
      </c>
    </row>
    <row r="1774" spans="1:22">
      <c r="A1774">
        <v>16</v>
      </c>
      <c r="B1774">
        <v>15</v>
      </c>
      <c r="C1774">
        <v>11</v>
      </c>
      <c r="D1774" s="19" t="s">
        <v>297</v>
      </c>
      <c r="E1774" s="21" t="s">
        <v>26</v>
      </c>
      <c r="F1774" s="21">
        <v>97</v>
      </c>
      <c r="G1774" s="21">
        <v>97</v>
      </c>
      <c r="H1774" s="21">
        <v>72</v>
      </c>
      <c r="I1774" s="5">
        <v>-13</v>
      </c>
      <c r="J1774" s="5"/>
      <c r="K1774" s="14"/>
      <c r="L1774" s="31">
        <v>97</v>
      </c>
      <c r="M1774" s="21">
        <v>97</v>
      </c>
      <c r="N1774" s="21">
        <v>69.2</v>
      </c>
      <c r="O1774" s="21">
        <v>129</v>
      </c>
      <c r="P1774" s="4">
        <f t="shared" si="45"/>
        <v>24.4</v>
      </c>
      <c r="Q1774" s="21"/>
      <c r="R1774" s="21"/>
      <c r="S1774" s="4"/>
      <c r="T1774" t="s">
        <v>92</v>
      </c>
      <c r="U1774" t="s">
        <v>94</v>
      </c>
      <c r="V1774" t="s">
        <v>186</v>
      </c>
    </row>
    <row r="1775" spans="1:22">
      <c r="A1775">
        <v>17</v>
      </c>
      <c r="B1775">
        <v>16</v>
      </c>
      <c r="C1775">
        <v>12</v>
      </c>
      <c r="D1775" s="19" t="s">
        <v>239</v>
      </c>
      <c r="E1775" s="21" t="s">
        <v>30</v>
      </c>
      <c r="F1775" s="21">
        <v>92</v>
      </c>
      <c r="G1775" s="21">
        <v>92</v>
      </c>
      <c r="H1775" s="21">
        <v>67</v>
      </c>
      <c r="I1775" s="5">
        <v>43.5</v>
      </c>
      <c r="J1775" s="4">
        <v>4</v>
      </c>
      <c r="K1775" s="12" t="s">
        <v>705</v>
      </c>
      <c r="L1775" s="33">
        <v>92</v>
      </c>
      <c r="M1775" s="21">
        <v>92</v>
      </c>
      <c r="N1775" s="21">
        <v>70.2</v>
      </c>
      <c r="O1775" s="21">
        <v>128</v>
      </c>
      <c r="P1775" s="4">
        <f t="shared" si="45"/>
        <v>19.2</v>
      </c>
      <c r="Q1775" s="21"/>
      <c r="R1775" s="21"/>
      <c r="S1775" s="4"/>
      <c r="T1775" t="s">
        <v>100</v>
      </c>
      <c r="U1775" t="s">
        <v>259</v>
      </c>
      <c r="V1775" t="s">
        <v>146</v>
      </c>
    </row>
    <row r="1776" spans="1:22">
      <c r="A1776">
        <v>18</v>
      </c>
      <c r="B1776">
        <v>17</v>
      </c>
      <c r="C1776">
        <v>13</v>
      </c>
      <c r="D1776" s="19" t="s">
        <v>87</v>
      </c>
      <c r="E1776" s="21" t="s">
        <v>42</v>
      </c>
      <c r="F1776" s="21">
        <v>94</v>
      </c>
      <c r="G1776" s="21">
        <v>94</v>
      </c>
      <c r="H1776" s="21">
        <v>70</v>
      </c>
      <c r="I1776" s="5">
        <v>-12.6</v>
      </c>
      <c r="J1776" s="5"/>
      <c r="K1776" s="12" t="s">
        <v>706</v>
      </c>
      <c r="L1776" s="33">
        <v>94</v>
      </c>
      <c r="M1776" s="21">
        <v>94</v>
      </c>
      <c r="N1776" s="21">
        <v>70</v>
      </c>
      <c r="O1776" s="21">
        <v>123</v>
      </c>
      <c r="P1776" s="4">
        <f t="shared" si="45"/>
        <v>22</v>
      </c>
      <c r="Q1776" s="21"/>
      <c r="R1776" s="21"/>
      <c r="S1776" s="4"/>
      <c r="T1776" t="s">
        <v>172</v>
      </c>
      <c r="U1776" t="s">
        <v>103</v>
      </c>
      <c r="V1776" t="s">
        <v>105</v>
      </c>
    </row>
    <row r="1777" spans="1:22">
      <c r="A1777">
        <v>19</v>
      </c>
      <c r="B1777">
        <v>18</v>
      </c>
      <c r="C1777">
        <v>14</v>
      </c>
      <c r="D1777" s="19" t="s">
        <v>521</v>
      </c>
      <c r="E1777" s="21" t="s">
        <v>707</v>
      </c>
      <c r="F1777" s="21">
        <v>90</v>
      </c>
      <c r="G1777" s="21">
        <v>90</v>
      </c>
      <c r="H1777" s="21">
        <v>66</v>
      </c>
      <c r="I1777" s="5">
        <v>28</v>
      </c>
      <c r="J1777" s="5"/>
      <c r="L1777" s="33">
        <v>90</v>
      </c>
      <c r="M1777" s="21">
        <v>90</v>
      </c>
      <c r="N1777" s="21">
        <v>69</v>
      </c>
      <c r="O1777" s="21">
        <v>125</v>
      </c>
      <c r="P1777" s="30">
        <f t="shared" si="45"/>
        <v>19</v>
      </c>
      <c r="Q1777" s="21"/>
      <c r="R1777" s="21"/>
      <c r="S1777" s="4"/>
      <c r="T1777" t="s">
        <v>264</v>
      </c>
      <c r="U1777" t="s">
        <v>125</v>
      </c>
    </row>
    <row r="1778" spans="1:22">
      <c r="A1778">
        <v>20</v>
      </c>
      <c r="B1778">
        <v>18</v>
      </c>
      <c r="C1778">
        <v>15</v>
      </c>
      <c r="D1778" s="19" t="s">
        <v>242</v>
      </c>
      <c r="E1778" s="21" t="s">
        <v>26</v>
      </c>
      <c r="F1778" s="21">
        <v>99</v>
      </c>
      <c r="G1778" s="21">
        <v>99</v>
      </c>
      <c r="H1778" s="21">
        <v>74</v>
      </c>
      <c r="I1778" s="5">
        <v>-11.5</v>
      </c>
      <c r="J1778" s="5"/>
      <c r="L1778" s="33">
        <v>99</v>
      </c>
      <c r="M1778" s="21">
        <v>99</v>
      </c>
      <c r="N1778" s="21">
        <v>69.2</v>
      </c>
      <c r="O1778" s="21">
        <v>129</v>
      </c>
      <c r="P1778" s="4">
        <f t="shared" si="45"/>
        <v>26.1</v>
      </c>
      <c r="Q1778" s="21"/>
      <c r="R1778" s="21"/>
      <c r="S1778" s="4"/>
      <c r="T1778" t="s">
        <v>211</v>
      </c>
      <c r="U1778" t="s">
        <v>89</v>
      </c>
      <c r="V1778" t="s">
        <v>448</v>
      </c>
    </row>
    <row r="1779" spans="1:22">
      <c r="A1779">
        <v>21</v>
      </c>
      <c r="B1779">
        <v>19</v>
      </c>
      <c r="C1779">
        <v>16</v>
      </c>
      <c r="D1779" s="19" t="s">
        <v>300</v>
      </c>
      <c r="E1779" s="21" t="s">
        <v>301</v>
      </c>
      <c r="F1779" s="21">
        <v>95</v>
      </c>
      <c r="G1779" s="21">
        <v>95</v>
      </c>
      <c r="H1779" s="21">
        <v>72</v>
      </c>
      <c r="I1779" s="5">
        <v>-16.5</v>
      </c>
      <c r="J1779" s="4"/>
      <c r="L1779" s="33">
        <v>95</v>
      </c>
      <c r="M1779" s="21">
        <v>95</v>
      </c>
      <c r="N1779" s="21">
        <v>68.7</v>
      </c>
      <c r="O1779" s="21">
        <v>117</v>
      </c>
      <c r="P1779" s="4">
        <f t="shared" si="45"/>
        <v>25.4</v>
      </c>
      <c r="Q1779" s="21"/>
      <c r="R1779" s="21"/>
      <c r="S1779" s="4"/>
      <c r="T1779" t="s">
        <v>346</v>
      </c>
      <c r="U1779" t="s">
        <v>265</v>
      </c>
      <c r="V1779" t="s">
        <v>152</v>
      </c>
    </row>
    <row r="1780" spans="1:22">
      <c r="A1780">
        <v>22</v>
      </c>
      <c r="B1780">
        <v>20</v>
      </c>
      <c r="C1780">
        <v>17</v>
      </c>
      <c r="D1780" s="19" t="s">
        <v>91</v>
      </c>
      <c r="E1780" s="21" t="s">
        <v>34</v>
      </c>
      <c r="F1780" s="21">
        <v>93</v>
      </c>
      <c r="G1780" s="21">
        <v>93</v>
      </c>
      <c r="H1780" s="21">
        <v>70</v>
      </c>
      <c r="I1780" s="5">
        <v>6</v>
      </c>
      <c r="J1780" s="5"/>
      <c r="L1780" s="33">
        <v>93</v>
      </c>
      <c r="M1780" s="21">
        <v>93</v>
      </c>
      <c r="N1780" s="21">
        <v>68.900000000000006</v>
      </c>
      <c r="O1780" s="21">
        <v>120</v>
      </c>
      <c r="P1780" s="4">
        <f t="shared" si="45"/>
        <v>22.7</v>
      </c>
      <c r="Q1780" s="21"/>
      <c r="R1780" s="21"/>
      <c r="S1780" s="4"/>
      <c r="T1780" t="s">
        <v>375</v>
      </c>
      <c r="U1780" t="s">
        <v>156</v>
      </c>
      <c r="V1780" t="s">
        <v>446</v>
      </c>
    </row>
    <row r="1781" spans="1:22">
      <c r="A1781">
        <v>23</v>
      </c>
      <c r="B1781">
        <v>21</v>
      </c>
      <c r="C1781">
        <v>18</v>
      </c>
      <c r="D1781" s="19" t="s">
        <v>244</v>
      </c>
      <c r="E1781" s="21" t="s">
        <v>241</v>
      </c>
      <c r="F1781" s="21">
        <v>86</v>
      </c>
      <c r="G1781" s="21">
        <v>86</v>
      </c>
      <c r="H1781" s="21">
        <v>64</v>
      </c>
      <c r="I1781" s="5">
        <v>19.5</v>
      </c>
      <c r="J1781" s="5"/>
      <c r="L1781" s="33">
        <v>86</v>
      </c>
      <c r="M1781" s="21">
        <v>86</v>
      </c>
      <c r="N1781" s="21">
        <v>68</v>
      </c>
      <c r="O1781" s="21">
        <v>115</v>
      </c>
      <c r="P1781" s="4">
        <f t="shared" si="45"/>
        <v>17.7</v>
      </c>
      <c r="Q1781" s="21"/>
      <c r="R1781" s="21"/>
      <c r="S1781" s="4"/>
      <c r="T1781" t="s">
        <v>389</v>
      </c>
      <c r="U1781" t="s">
        <v>470</v>
      </c>
      <c r="V1781" t="s">
        <v>139</v>
      </c>
    </row>
    <row r="1782" spans="1:22">
      <c r="A1782">
        <v>24</v>
      </c>
      <c r="B1782">
        <v>22</v>
      </c>
      <c r="C1782">
        <v>19</v>
      </c>
      <c r="D1782" s="19" t="s">
        <v>469</v>
      </c>
      <c r="E1782" s="21" t="s">
        <v>36</v>
      </c>
      <c r="F1782" s="21">
        <v>92</v>
      </c>
      <c r="G1782" s="21">
        <v>92</v>
      </c>
      <c r="H1782" s="21">
        <v>68</v>
      </c>
      <c r="I1782" s="5">
        <v>22.6</v>
      </c>
      <c r="J1782" s="4"/>
      <c r="L1782" s="32">
        <v>92</v>
      </c>
      <c r="M1782" s="21">
        <v>92</v>
      </c>
      <c r="N1782" s="21">
        <v>69</v>
      </c>
      <c r="O1782" s="21">
        <v>123</v>
      </c>
      <c r="P1782" s="4">
        <f t="shared" si="45"/>
        <v>21.1</v>
      </c>
      <c r="Q1782" s="21"/>
      <c r="R1782" s="21"/>
      <c r="S1782" s="4"/>
      <c r="T1782" t="s">
        <v>298</v>
      </c>
      <c r="U1782" t="s">
        <v>357</v>
      </c>
      <c r="V1782" t="s">
        <v>542</v>
      </c>
    </row>
    <row r="1783" spans="1:22">
      <c r="A1783">
        <v>25</v>
      </c>
      <c r="B1783">
        <v>23</v>
      </c>
      <c r="C1783">
        <v>20</v>
      </c>
      <c r="D1783" s="19" t="s">
        <v>347</v>
      </c>
      <c r="E1783" s="21" t="s">
        <v>252</v>
      </c>
      <c r="F1783" s="21">
        <v>91</v>
      </c>
      <c r="G1783" s="21">
        <v>91</v>
      </c>
      <c r="H1783" s="21">
        <v>68</v>
      </c>
      <c r="I1783" s="5">
        <v>-9.5</v>
      </c>
      <c r="J1783" s="5"/>
      <c r="L1783" s="33">
        <v>91</v>
      </c>
      <c r="M1783" s="21">
        <v>91</v>
      </c>
      <c r="N1783" s="21">
        <v>69</v>
      </c>
      <c r="O1783" s="21">
        <v>125</v>
      </c>
      <c r="P1783" s="4">
        <f t="shared" si="45"/>
        <v>19.899999999999999</v>
      </c>
      <c r="Q1783" s="21"/>
      <c r="R1783" s="21"/>
      <c r="S1783" s="4"/>
      <c r="T1783" t="s">
        <v>407</v>
      </c>
      <c r="U1783" t="s">
        <v>190</v>
      </c>
    </row>
    <row r="1784" spans="1:22">
      <c r="A1784">
        <v>26</v>
      </c>
      <c r="B1784">
        <v>24</v>
      </c>
      <c r="C1784">
        <v>21</v>
      </c>
      <c r="D1784" s="19" t="s">
        <v>95</v>
      </c>
      <c r="E1784" s="21" t="s">
        <v>42</v>
      </c>
      <c r="F1784" s="21">
        <v>87</v>
      </c>
      <c r="G1784" s="21">
        <v>87</v>
      </c>
      <c r="H1784" s="21">
        <v>64</v>
      </c>
      <c r="I1784" s="5">
        <v>16</v>
      </c>
      <c r="J1784" s="5"/>
      <c r="L1784" s="33">
        <v>87</v>
      </c>
      <c r="M1784" s="21">
        <v>87</v>
      </c>
      <c r="N1784" s="21">
        <v>70</v>
      </c>
      <c r="O1784" s="21">
        <v>123</v>
      </c>
      <c r="P1784" s="4">
        <f t="shared" si="45"/>
        <v>15.6</v>
      </c>
      <c r="Q1784" s="21"/>
      <c r="R1784" s="21"/>
      <c r="S1784" s="4"/>
      <c r="T1784" t="s">
        <v>159</v>
      </c>
      <c r="U1784" t="s">
        <v>333</v>
      </c>
      <c r="V1784" t="s">
        <v>101</v>
      </c>
    </row>
    <row r="1785" spans="1:22">
      <c r="A1785">
        <v>27</v>
      </c>
      <c r="B1785">
        <v>25</v>
      </c>
      <c r="C1785">
        <v>22</v>
      </c>
      <c r="D1785" s="19" t="s">
        <v>558</v>
      </c>
      <c r="E1785" s="21" t="s">
        <v>231</v>
      </c>
      <c r="F1785" s="21">
        <v>94</v>
      </c>
      <c r="G1785" s="21">
        <v>94</v>
      </c>
      <c r="H1785" s="21">
        <v>71</v>
      </c>
      <c r="I1785" s="5">
        <v>5</v>
      </c>
      <c r="J1785" s="5"/>
      <c r="L1785" s="33">
        <v>94</v>
      </c>
      <c r="M1785" s="21">
        <v>94</v>
      </c>
      <c r="N1785" s="21">
        <v>71.3</v>
      </c>
      <c r="O1785" s="21">
        <v>124</v>
      </c>
      <c r="P1785" s="4">
        <f t="shared" si="45"/>
        <v>20.7</v>
      </c>
      <c r="Q1785" s="21"/>
      <c r="R1785" s="21"/>
      <c r="S1785" s="4"/>
      <c r="T1785" t="s">
        <v>58</v>
      </c>
      <c r="U1785" t="s">
        <v>393</v>
      </c>
      <c r="V1785" t="s">
        <v>595</v>
      </c>
    </row>
    <row r="1786" spans="1:22">
      <c r="A1786">
        <v>28</v>
      </c>
      <c r="B1786">
        <v>26</v>
      </c>
      <c r="C1786">
        <v>23</v>
      </c>
      <c r="D1786" s="19" t="s">
        <v>99</v>
      </c>
      <c r="E1786" s="21" t="s">
        <v>30</v>
      </c>
      <c r="F1786" s="21">
        <v>91</v>
      </c>
      <c r="G1786" s="21">
        <v>91</v>
      </c>
      <c r="H1786" s="21">
        <v>67</v>
      </c>
      <c r="I1786" s="5">
        <v>13</v>
      </c>
      <c r="J1786" s="4"/>
      <c r="K1786" s="42"/>
      <c r="L1786" s="33">
        <v>91</v>
      </c>
      <c r="M1786" s="21">
        <v>91</v>
      </c>
      <c r="N1786" s="21">
        <v>70.2</v>
      </c>
      <c r="O1786" s="21">
        <v>128</v>
      </c>
      <c r="P1786" s="4">
        <f t="shared" si="45"/>
        <v>18.399999999999999</v>
      </c>
      <c r="Q1786" s="21"/>
      <c r="R1786" s="21"/>
      <c r="S1786" s="4"/>
      <c r="T1786" t="s">
        <v>302</v>
      </c>
      <c r="U1786" t="s">
        <v>254</v>
      </c>
      <c r="V1786" t="s">
        <v>418</v>
      </c>
    </row>
    <row r="1787" spans="1:22">
      <c r="A1787">
        <v>29</v>
      </c>
      <c r="B1787">
        <v>27</v>
      </c>
      <c r="C1787">
        <v>24</v>
      </c>
      <c r="D1787" s="19" t="s">
        <v>561</v>
      </c>
      <c r="E1787" s="21" t="s">
        <v>523</v>
      </c>
      <c r="F1787" s="21">
        <v>96</v>
      </c>
      <c r="G1787" s="21">
        <v>96</v>
      </c>
      <c r="H1787" s="21">
        <v>76</v>
      </c>
      <c r="I1787" s="5">
        <v>-20</v>
      </c>
      <c r="J1787" s="5"/>
      <c r="K1787" s="44"/>
      <c r="L1787" s="33">
        <v>96</v>
      </c>
      <c r="M1787" s="21">
        <v>96</v>
      </c>
      <c r="N1787" s="21">
        <v>69.099999999999994</v>
      </c>
      <c r="O1787" s="21">
        <v>123</v>
      </c>
      <c r="P1787" s="4">
        <f t="shared" si="45"/>
        <v>24.7</v>
      </c>
      <c r="Q1787" s="21"/>
      <c r="R1787" s="21"/>
      <c r="S1787" s="4"/>
      <c r="T1787" t="s">
        <v>197</v>
      </c>
      <c r="U1787" t="s">
        <v>135</v>
      </c>
      <c r="V1787" t="s">
        <v>117</v>
      </c>
    </row>
    <row r="1788" spans="1:22">
      <c r="A1788">
        <v>30</v>
      </c>
      <c r="B1788">
        <v>28</v>
      </c>
      <c r="C1788">
        <v>25</v>
      </c>
      <c r="D1788" s="19" t="s">
        <v>102</v>
      </c>
      <c r="E1788" s="21" t="s">
        <v>34</v>
      </c>
      <c r="F1788" s="21">
        <v>90</v>
      </c>
      <c r="G1788" s="21">
        <v>89</v>
      </c>
      <c r="H1788" s="21">
        <v>70</v>
      </c>
      <c r="I1788" s="5">
        <v>-10</v>
      </c>
      <c r="J1788" s="5"/>
      <c r="K1788" s="26" t="s">
        <v>708</v>
      </c>
      <c r="L1788" s="33">
        <v>90</v>
      </c>
      <c r="M1788" s="21">
        <v>89</v>
      </c>
      <c r="N1788" s="21">
        <v>68.900000000000006</v>
      </c>
      <c r="O1788" s="21">
        <v>120</v>
      </c>
      <c r="P1788" s="4">
        <f t="shared" si="45"/>
        <v>18.899999999999999</v>
      </c>
      <c r="Q1788" s="21"/>
      <c r="R1788" s="21"/>
      <c r="S1788" s="4"/>
      <c r="T1788" t="s">
        <v>184</v>
      </c>
      <c r="U1788" t="s">
        <v>601</v>
      </c>
      <c r="V1788" t="s">
        <v>121</v>
      </c>
    </row>
    <row r="1789" spans="1:22">
      <c r="A1789">
        <v>31</v>
      </c>
      <c r="B1789">
        <v>29</v>
      </c>
      <c r="C1789">
        <v>26</v>
      </c>
      <c r="D1789" s="19" t="s">
        <v>247</v>
      </c>
      <c r="E1789" s="21" t="s">
        <v>231</v>
      </c>
      <c r="F1789" s="21">
        <v>96</v>
      </c>
      <c r="G1789" s="21">
        <v>96</v>
      </c>
      <c r="H1789" s="21">
        <v>75</v>
      </c>
      <c r="I1789" s="5">
        <v>-7</v>
      </c>
      <c r="J1789" s="5"/>
      <c r="L1789" s="33">
        <v>96</v>
      </c>
      <c r="M1789" s="21">
        <v>95</v>
      </c>
      <c r="N1789" s="21">
        <v>71.3</v>
      </c>
      <c r="O1789" s="21">
        <v>124</v>
      </c>
      <c r="P1789" s="4">
        <f t="shared" si="45"/>
        <v>21.6</v>
      </c>
      <c r="Q1789" s="21"/>
      <c r="R1789" s="21"/>
      <c r="S1789" s="4"/>
      <c r="T1789" s="21" t="s">
        <v>549</v>
      </c>
      <c r="U1789" t="s">
        <v>661</v>
      </c>
      <c r="V1789" t="s">
        <v>204</v>
      </c>
    </row>
    <row r="1790" spans="1:22">
      <c r="A1790">
        <v>32</v>
      </c>
      <c r="B1790">
        <v>30</v>
      </c>
      <c r="C1790">
        <v>27</v>
      </c>
      <c r="D1790" s="19" t="s">
        <v>106</v>
      </c>
      <c r="E1790" s="21" t="s">
        <v>42</v>
      </c>
      <c r="F1790" s="21">
        <v>95</v>
      </c>
      <c r="G1790" s="21">
        <v>94</v>
      </c>
      <c r="H1790" s="21">
        <v>75</v>
      </c>
      <c r="I1790" s="5">
        <v>-22.4</v>
      </c>
      <c r="J1790" s="5"/>
      <c r="L1790" s="33">
        <v>95</v>
      </c>
      <c r="M1790" s="21">
        <v>94</v>
      </c>
      <c r="N1790" s="21">
        <v>70</v>
      </c>
      <c r="O1790" s="21">
        <v>123</v>
      </c>
      <c r="P1790" s="4">
        <f t="shared" ref="P1790:P1793" si="46">ROUND(((M1790-N1790)*113/O1790),1)</f>
        <v>22</v>
      </c>
      <c r="Q1790" s="21"/>
      <c r="R1790" s="21"/>
      <c r="S1790" s="4"/>
      <c r="T1790" t="s">
        <v>471</v>
      </c>
      <c r="U1790" t="s">
        <v>80</v>
      </c>
      <c r="V1790" t="s">
        <v>86</v>
      </c>
    </row>
    <row r="1791" spans="1:22">
      <c r="A1791">
        <v>33</v>
      </c>
      <c r="D1791" s="19" t="s">
        <v>352</v>
      </c>
      <c r="E1791" s="21" t="s">
        <v>28</v>
      </c>
      <c r="F1791" s="21"/>
      <c r="G1791" s="21"/>
      <c r="H1791" s="21"/>
      <c r="I1791" s="5">
        <v>14.25</v>
      </c>
      <c r="J1791" s="5"/>
      <c r="K1791" s="12" t="s">
        <v>353</v>
      </c>
      <c r="L1791" s="33"/>
      <c r="M1791" s="21"/>
      <c r="N1791" s="21"/>
      <c r="O1791" s="21"/>
      <c r="P1791" s="30"/>
      <c r="Q1791" s="21"/>
      <c r="R1791" s="21"/>
      <c r="S1791" s="4"/>
      <c r="T1791" s="21" t="s">
        <v>180</v>
      </c>
      <c r="U1791" t="s">
        <v>257</v>
      </c>
      <c r="V1791" t="s">
        <v>408</v>
      </c>
    </row>
    <row r="1792" spans="1:22">
      <c r="A1792">
        <v>34</v>
      </c>
      <c r="B1792">
        <v>31</v>
      </c>
      <c r="C1792">
        <v>28</v>
      </c>
      <c r="D1792" s="19" t="s">
        <v>355</v>
      </c>
      <c r="E1792" s="21" t="s">
        <v>26</v>
      </c>
      <c r="F1792" s="21">
        <v>84</v>
      </c>
      <c r="G1792" s="21">
        <v>84</v>
      </c>
      <c r="H1792" s="21">
        <v>63</v>
      </c>
      <c r="I1792" s="5">
        <v>89.8</v>
      </c>
      <c r="J1792" s="4">
        <v>4</v>
      </c>
      <c r="K1792" s="12" t="s">
        <v>57</v>
      </c>
      <c r="L1792" s="33">
        <v>84</v>
      </c>
      <c r="M1792" s="21">
        <v>84</v>
      </c>
      <c r="N1792" s="21">
        <v>69.2</v>
      </c>
      <c r="O1792" s="21">
        <v>129</v>
      </c>
      <c r="P1792" s="4">
        <f t="shared" si="46"/>
        <v>13</v>
      </c>
      <c r="Q1792" s="21"/>
      <c r="R1792" s="21"/>
      <c r="S1792" s="4"/>
      <c r="T1792" s="21" t="s">
        <v>176</v>
      </c>
      <c r="U1792" t="s">
        <v>471</v>
      </c>
      <c r="V1792" t="s">
        <v>133</v>
      </c>
    </row>
    <row r="1793" spans="1:24">
      <c r="A1793">
        <v>35</v>
      </c>
      <c r="B1793">
        <v>32</v>
      </c>
      <c r="C1793">
        <v>29</v>
      </c>
      <c r="D1793" s="19" t="s">
        <v>358</v>
      </c>
      <c r="E1793" s="21" t="s">
        <v>359</v>
      </c>
      <c r="F1793" s="21">
        <v>98</v>
      </c>
      <c r="G1793" s="21">
        <v>98</v>
      </c>
      <c r="H1793" s="21">
        <v>77</v>
      </c>
      <c r="I1793" s="5">
        <v>-20</v>
      </c>
      <c r="J1793" s="5"/>
      <c r="K1793" s="26"/>
      <c r="L1793" s="33">
        <v>98</v>
      </c>
      <c r="M1793" s="21">
        <v>98</v>
      </c>
      <c r="N1793" s="21">
        <v>70</v>
      </c>
      <c r="O1793" s="21">
        <v>126</v>
      </c>
      <c r="P1793" s="4">
        <f t="shared" si="46"/>
        <v>25.1</v>
      </c>
      <c r="Q1793" s="21"/>
      <c r="R1793" s="21"/>
      <c r="S1793" s="4"/>
      <c r="T1793" s="21" t="s">
        <v>213</v>
      </c>
      <c r="U1793" t="s">
        <v>201</v>
      </c>
    </row>
    <row r="1794" spans="1:24">
      <c r="A1794">
        <v>36</v>
      </c>
      <c r="B1794">
        <v>33</v>
      </c>
      <c r="C1794">
        <v>30</v>
      </c>
      <c r="D1794" s="19" t="s">
        <v>111</v>
      </c>
      <c r="E1794" s="21" t="s">
        <v>34</v>
      </c>
      <c r="F1794" s="21">
        <v>89</v>
      </c>
      <c r="G1794" s="21">
        <v>89</v>
      </c>
      <c r="H1794" s="21">
        <v>69</v>
      </c>
      <c r="I1794" s="5">
        <v>-10.75</v>
      </c>
      <c r="J1794" s="5"/>
      <c r="K1794" s="26" t="s">
        <v>709</v>
      </c>
      <c r="L1794" s="33">
        <v>89</v>
      </c>
      <c r="M1794" s="21">
        <v>89</v>
      </c>
      <c r="N1794" s="21">
        <v>68.900000000000006</v>
      </c>
      <c r="O1794" s="21">
        <v>120</v>
      </c>
      <c r="P1794" s="4">
        <f t="shared" ref="P1794:P1827" si="47">ROUND(((M1794-N1794)*113/O1794),1)</f>
        <v>18.899999999999999</v>
      </c>
      <c r="Q1794" s="21"/>
      <c r="R1794" s="21"/>
      <c r="S1794" s="4"/>
      <c r="T1794" s="21" t="s">
        <v>387</v>
      </c>
      <c r="U1794" t="s">
        <v>108</v>
      </c>
      <c r="V1794" t="s">
        <v>115</v>
      </c>
    </row>
    <row r="1795" spans="1:24">
      <c r="A1795">
        <v>37</v>
      </c>
      <c r="B1795">
        <v>34</v>
      </c>
      <c r="C1795">
        <v>31</v>
      </c>
      <c r="D1795" s="19" t="s">
        <v>362</v>
      </c>
      <c r="E1795" s="21" t="s">
        <v>78</v>
      </c>
      <c r="F1795" s="21">
        <v>87</v>
      </c>
      <c r="G1795" s="21">
        <v>87</v>
      </c>
      <c r="H1795" s="21">
        <v>68</v>
      </c>
      <c r="I1795" s="5">
        <v>31</v>
      </c>
      <c r="J1795" s="4">
        <v>1.5</v>
      </c>
      <c r="K1795" s="12" t="s">
        <v>65</v>
      </c>
      <c r="L1795" s="33">
        <v>87</v>
      </c>
      <c r="M1795" s="21">
        <v>87</v>
      </c>
      <c r="N1795" s="21">
        <v>69.3</v>
      </c>
      <c r="O1795" s="21">
        <v>123</v>
      </c>
      <c r="P1795" s="4">
        <f t="shared" si="47"/>
        <v>16.3</v>
      </c>
      <c r="Q1795" s="21"/>
      <c r="R1795" s="21"/>
      <c r="S1795" s="4"/>
      <c r="T1795" s="21" t="s">
        <v>200</v>
      </c>
      <c r="U1795" t="s">
        <v>451</v>
      </c>
    </row>
    <row r="1796" spans="1:24">
      <c r="A1796">
        <v>38</v>
      </c>
      <c r="B1796">
        <v>35</v>
      </c>
      <c r="C1796">
        <v>32</v>
      </c>
      <c r="D1796" s="19" t="s">
        <v>118</v>
      </c>
      <c r="E1796" s="21" t="s">
        <v>36</v>
      </c>
      <c r="F1796" s="21">
        <v>88</v>
      </c>
      <c r="G1796" s="21">
        <v>86</v>
      </c>
      <c r="H1796" s="21">
        <v>69</v>
      </c>
      <c r="I1796" s="5">
        <v>3.5</v>
      </c>
      <c r="J1796" s="5"/>
      <c r="L1796" s="33">
        <v>88</v>
      </c>
      <c r="M1796" s="21">
        <v>86</v>
      </c>
      <c r="N1796" s="21">
        <v>69</v>
      </c>
      <c r="O1796" s="21">
        <v>123</v>
      </c>
      <c r="P1796" s="4">
        <f t="shared" si="47"/>
        <v>15.6</v>
      </c>
      <c r="Q1796" s="21"/>
      <c r="R1796" s="21"/>
      <c r="S1796" s="4"/>
      <c r="T1796" s="21" t="s">
        <v>255</v>
      </c>
      <c r="U1796" t="s">
        <v>550</v>
      </c>
    </row>
    <row r="1797" spans="1:24">
      <c r="A1797">
        <v>39</v>
      </c>
      <c r="B1797">
        <v>36</v>
      </c>
      <c r="C1797">
        <v>33</v>
      </c>
      <c r="D1797" s="19" t="s">
        <v>438</v>
      </c>
      <c r="E1797" s="21" t="s">
        <v>439</v>
      </c>
      <c r="F1797" s="21">
        <v>90</v>
      </c>
      <c r="G1797" s="21">
        <v>90</v>
      </c>
      <c r="H1797" s="21">
        <v>71</v>
      </c>
      <c r="I1797" s="5">
        <v>22</v>
      </c>
      <c r="J1797" s="5"/>
      <c r="K1797" s="12" t="s">
        <v>57</v>
      </c>
      <c r="L1797" s="33">
        <v>90</v>
      </c>
      <c r="M1797" s="21">
        <v>90</v>
      </c>
      <c r="N1797" s="21">
        <v>66.5</v>
      </c>
      <c r="O1797" s="21">
        <v>121</v>
      </c>
      <c r="P1797" s="4">
        <f t="shared" si="47"/>
        <v>21.9</v>
      </c>
      <c r="Q1797" s="21"/>
      <c r="R1797" s="21"/>
      <c r="S1797" s="4"/>
      <c r="T1797" t="s">
        <v>479</v>
      </c>
      <c r="U1797" t="s">
        <v>597</v>
      </c>
    </row>
    <row r="1798" spans="1:24">
      <c r="A1798">
        <v>40</v>
      </c>
      <c r="B1798">
        <v>37</v>
      </c>
      <c r="C1798">
        <v>34</v>
      </c>
      <c r="D1798" s="19" t="s">
        <v>440</v>
      </c>
      <c r="E1798" s="21" t="s">
        <v>441</v>
      </c>
      <c r="F1798" s="21">
        <v>96</v>
      </c>
      <c r="G1798" s="21">
        <v>94</v>
      </c>
      <c r="H1798" s="21">
        <v>77</v>
      </c>
      <c r="I1798" s="5">
        <v>-3</v>
      </c>
      <c r="J1798" s="5"/>
      <c r="L1798" s="33">
        <v>96</v>
      </c>
      <c r="M1798" s="21">
        <v>94</v>
      </c>
      <c r="N1798" s="21">
        <v>70.3</v>
      </c>
      <c r="O1798" s="21">
        <v>126</v>
      </c>
      <c r="P1798" s="4">
        <f t="shared" si="47"/>
        <v>21.3</v>
      </c>
      <c r="Q1798" s="21"/>
      <c r="R1798" s="21"/>
      <c r="S1798" s="4"/>
      <c r="T1798" t="s">
        <v>667</v>
      </c>
      <c r="U1798" t="s">
        <v>603</v>
      </c>
    </row>
    <row r="1799" spans="1:24">
      <c r="A1799">
        <v>41</v>
      </c>
      <c r="B1799">
        <v>38</v>
      </c>
      <c r="C1799">
        <v>35</v>
      </c>
      <c r="D1799" s="19" t="s">
        <v>367</v>
      </c>
      <c r="E1799" s="21" t="s">
        <v>441</v>
      </c>
      <c r="F1799" s="21">
        <v>91</v>
      </c>
      <c r="G1799" s="21">
        <v>91</v>
      </c>
      <c r="H1799" s="21">
        <v>72</v>
      </c>
      <c r="I1799" s="5">
        <v>7</v>
      </c>
      <c r="J1799" s="5"/>
      <c r="K1799" s="26" t="s">
        <v>65</v>
      </c>
      <c r="L1799" s="33">
        <v>91</v>
      </c>
      <c r="M1799" s="21">
        <v>91</v>
      </c>
      <c r="N1799" s="21">
        <v>70.3</v>
      </c>
      <c r="O1799" s="21">
        <v>126</v>
      </c>
      <c r="P1799" s="4">
        <f t="shared" si="47"/>
        <v>18.600000000000001</v>
      </c>
      <c r="Q1799" s="21"/>
      <c r="R1799" s="21"/>
      <c r="S1799" s="4"/>
      <c r="T1799" t="s">
        <v>673</v>
      </c>
      <c r="U1799" t="s">
        <v>329</v>
      </c>
    </row>
    <row r="1800" spans="1:24">
      <c r="A1800">
        <v>42</v>
      </c>
      <c r="B1800">
        <v>39</v>
      </c>
      <c r="C1800">
        <v>36</v>
      </c>
      <c r="D1800" s="19" t="s">
        <v>533</v>
      </c>
      <c r="E1800" s="21" t="s">
        <v>425</v>
      </c>
      <c r="F1800" s="21">
        <v>92</v>
      </c>
      <c r="G1800" s="21">
        <v>92</v>
      </c>
      <c r="H1800" s="21">
        <v>72</v>
      </c>
      <c r="I1800" s="5">
        <v>-2</v>
      </c>
      <c r="J1800" s="5"/>
      <c r="L1800" s="33">
        <v>92</v>
      </c>
      <c r="M1800" s="21">
        <v>92</v>
      </c>
      <c r="N1800" s="21">
        <v>70</v>
      </c>
      <c r="O1800" s="21">
        <v>133</v>
      </c>
      <c r="P1800" s="4">
        <f t="shared" si="47"/>
        <v>18.7</v>
      </c>
      <c r="Q1800" s="21"/>
      <c r="R1800" s="21"/>
      <c r="S1800" s="4"/>
      <c r="T1800" s="17" t="s">
        <v>382</v>
      </c>
      <c r="U1800" s="17" t="s">
        <v>249</v>
      </c>
      <c r="V1800" t="s">
        <v>677</v>
      </c>
      <c r="W1800" s="17" t="s">
        <v>593</v>
      </c>
      <c r="X1800" s="17" t="s">
        <v>334</v>
      </c>
    </row>
    <row r="1801" spans="1:24">
      <c r="A1801">
        <v>43</v>
      </c>
      <c r="B1801">
        <v>40</v>
      </c>
      <c r="C1801">
        <v>37</v>
      </c>
      <c r="D1801" s="19" t="s">
        <v>122</v>
      </c>
      <c r="E1801" s="21" t="s">
        <v>42</v>
      </c>
      <c r="F1801" s="21">
        <v>84</v>
      </c>
      <c r="G1801" s="21">
        <v>84</v>
      </c>
      <c r="H1801" s="21">
        <v>65</v>
      </c>
      <c r="I1801" s="5">
        <v>2.2999999999999998</v>
      </c>
      <c r="J1801" s="5"/>
      <c r="L1801" s="33">
        <v>84</v>
      </c>
      <c r="M1801" s="21">
        <v>84</v>
      </c>
      <c r="N1801" s="21">
        <v>70</v>
      </c>
      <c r="O1801" s="21">
        <v>123</v>
      </c>
      <c r="P1801" s="4">
        <f t="shared" si="47"/>
        <v>12.9</v>
      </c>
      <c r="Q1801" s="21"/>
      <c r="R1801" s="21"/>
      <c r="S1801" s="4"/>
      <c r="T1801" t="s">
        <v>93</v>
      </c>
      <c r="U1801" t="s">
        <v>662</v>
      </c>
      <c r="V1801" t="s">
        <v>250</v>
      </c>
    </row>
    <row r="1802" spans="1:24">
      <c r="A1802">
        <v>44</v>
      </c>
      <c r="B1802">
        <v>41</v>
      </c>
      <c r="C1802">
        <v>38</v>
      </c>
      <c r="D1802" s="19" t="s">
        <v>251</v>
      </c>
      <c r="E1802" s="21" t="s">
        <v>252</v>
      </c>
      <c r="F1802" s="21">
        <v>83</v>
      </c>
      <c r="G1802" s="21">
        <v>83</v>
      </c>
      <c r="H1802" s="21">
        <v>64</v>
      </c>
      <c r="I1802" s="5">
        <v>23.5</v>
      </c>
      <c r="J1802" s="4">
        <v>2</v>
      </c>
      <c r="K1802" s="12" t="s">
        <v>710</v>
      </c>
      <c r="L1802" s="33">
        <v>83</v>
      </c>
      <c r="M1802" s="21">
        <v>83</v>
      </c>
      <c r="N1802" s="21">
        <v>69</v>
      </c>
      <c r="O1802" s="21">
        <v>125</v>
      </c>
      <c r="P1802" s="4">
        <f t="shared" si="47"/>
        <v>12.7</v>
      </c>
      <c r="Q1802" s="21"/>
      <c r="R1802" s="21"/>
      <c r="S1802" s="4"/>
      <c r="T1802" t="s">
        <v>267</v>
      </c>
      <c r="U1802" t="s">
        <v>637</v>
      </c>
      <c r="V1802" t="s">
        <v>573</v>
      </c>
    </row>
    <row r="1803" spans="1:24">
      <c r="A1803">
        <v>45</v>
      </c>
      <c r="B1803">
        <v>42</v>
      </c>
      <c r="C1803">
        <v>39</v>
      </c>
      <c r="D1803" s="19" t="s">
        <v>127</v>
      </c>
      <c r="E1803" s="21" t="s">
        <v>42</v>
      </c>
      <c r="F1803" s="21">
        <v>97</v>
      </c>
      <c r="G1803" s="21">
        <v>96</v>
      </c>
      <c r="H1803" s="21">
        <v>80</v>
      </c>
      <c r="I1803" s="5">
        <v>-22</v>
      </c>
      <c r="J1803" s="5"/>
      <c r="L1803" s="31">
        <v>97</v>
      </c>
      <c r="M1803" s="21">
        <v>96</v>
      </c>
      <c r="N1803" s="21">
        <v>70.2</v>
      </c>
      <c r="O1803" s="21">
        <v>128</v>
      </c>
      <c r="P1803" s="4">
        <f t="shared" si="47"/>
        <v>22.8</v>
      </c>
      <c r="Q1803" s="21"/>
      <c r="R1803" s="21"/>
      <c r="S1803" s="4"/>
    </row>
    <row r="1804" spans="1:24">
      <c r="A1804">
        <v>46</v>
      </c>
      <c r="B1804">
        <v>43</v>
      </c>
      <c r="C1804">
        <v>30</v>
      </c>
      <c r="D1804" s="19" t="s">
        <v>128</v>
      </c>
      <c r="E1804" s="21" t="s">
        <v>26</v>
      </c>
      <c r="F1804" s="21">
        <v>90</v>
      </c>
      <c r="G1804" s="21">
        <v>90</v>
      </c>
      <c r="H1804" s="21">
        <v>72</v>
      </c>
      <c r="I1804" s="5">
        <v>-12</v>
      </c>
      <c r="J1804" s="5"/>
      <c r="K1804" s="26" t="s">
        <v>711</v>
      </c>
      <c r="L1804" s="31">
        <v>90</v>
      </c>
      <c r="M1804" s="21">
        <v>90</v>
      </c>
      <c r="N1804" s="21">
        <v>69.2</v>
      </c>
      <c r="O1804" s="21">
        <v>129</v>
      </c>
      <c r="P1804" s="4">
        <f t="shared" si="47"/>
        <v>18.2</v>
      </c>
      <c r="Q1804" s="21"/>
      <c r="R1804" s="21"/>
      <c r="S1804" s="4"/>
      <c r="T1804" t="s">
        <v>216</v>
      </c>
      <c r="U1804" t="s">
        <v>98</v>
      </c>
      <c r="V1804" t="s">
        <v>361</v>
      </c>
    </row>
    <row r="1805" spans="1:24">
      <c r="A1805">
        <v>47</v>
      </c>
      <c r="B1805">
        <v>44</v>
      </c>
      <c r="C1805">
        <v>31</v>
      </c>
      <c r="D1805" s="19" t="s">
        <v>372</v>
      </c>
      <c r="E1805" s="21" t="s">
        <v>30</v>
      </c>
      <c r="F1805" s="21">
        <v>93</v>
      </c>
      <c r="G1805" s="21">
        <v>92</v>
      </c>
      <c r="H1805" s="21">
        <v>76</v>
      </c>
      <c r="I1805" s="5">
        <v>-8</v>
      </c>
      <c r="J1805" s="5"/>
      <c r="L1805" s="31">
        <v>93</v>
      </c>
      <c r="M1805" s="21">
        <v>92</v>
      </c>
      <c r="N1805" s="21">
        <v>70.2</v>
      </c>
      <c r="O1805" s="21">
        <v>128</v>
      </c>
      <c r="P1805" s="4">
        <f t="shared" si="47"/>
        <v>19.2</v>
      </c>
      <c r="Q1805" s="21"/>
      <c r="R1805" s="21"/>
      <c r="S1805" s="4"/>
      <c r="T1805" t="s">
        <v>462</v>
      </c>
      <c r="U1805" t="s">
        <v>712</v>
      </c>
      <c r="V1805" t="s">
        <v>614</v>
      </c>
    </row>
    <row r="1806" spans="1:24">
      <c r="A1806">
        <v>48</v>
      </c>
      <c r="B1806">
        <v>45</v>
      </c>
      <c r="C1806">
        <v>32</v>
      </c>
      <c r="D1806" s="19" t="s">
        <v>374</v>
      </c>
      <c r="E1806" s="21" t="s">
        <v>252</v>
      </c>
      <c r="F1806" s="21">
        <v>94</v>
      </c>
      <c r="G1806" s="21">
        <v>93</v>
      </c>
      <c r="H1806" s="21">
        <v>77</v>
      </c>
      <c r="I1806" s="5">
        <v>-18</v>
      </c>
      <c r="J1806" s="5"/>
      <c r="L1806" s="31">
        <v>94</v>
      </c>
      <c r="M1806" s="21">
        <v>93</v>
      </c>
      <c r="N1806" s="21">
        <v>69</v>
      </c>
      <c r="O1806" s="21">
        <v>125</v>
      </c>
      <c r="P1806" s="4">
        <f t="shared" si="47"/>
        <v>21.7</v>
      </c>
      <c r="Q1806" s="21"/>
      <c r="R1806" s="21"/>
      <c r="S1806" s="4"/>
      <c r="T1806" t="s">
        <v>465</v>
      </c>
      <c r="U1806" t="s">
        <v>398</v>
      </c>
      <c r="V1806" t="s">
        <v>640</v>
      </c>
    </row>
    <row r="1807" spans="1:24">
      <c r="A1807">
        <v>49</v>
      </c>
      <c r="B1807">
        <v>46</v>
      </c>
      <c r="C1807">
        <v>33</v>
      </c>
      <c r="D1807" s="19" t="s">
        <v>377</v>
      </c>
      <c r="E1807" s="21" t="s">
        <v>34</v>
      </c>
      <c r="F1807" s="21">
        <v>90</v>
      </c>
      <c r="G1807" s="21">
        <v>90</v>
      </c>
      <c r="H1807" s="21">
        <v>73</v>
      </c>
      <c r="I1807" s="5">
        <v>-16.5</v>
      </c>
      <c r="J1807" s="5"/>
      <c r="L1807" s="31">
        <v>90</v>
      </c>
      <c r="M1807" s="21">
        <v>90</v>
      </c>
      <c r="N1807" s="21">
        <v>68.900000000000006</v>
      </c>
      <c r="O1807" s="21">
        <v>120</v>
      </c>
      <c r="P1807" s="4">
        <f t="shared" si="47"/>
        <v>19.899999999999999</v>
      </c>
      <c r="R1807" s="21"/>
      <c r="S1807" s="4"/>
      <c r="T1807" t="s">
        <v>93</v>
      </c>
      <c r="U1807" t="s">
        <v>596</v>
      </c>
      <c r="V1807" t="s">
        <v>339</v>
      </c>
    </row>
    <row r="1808" spans="1:24">
      <c r="A1808">
        <v>50</v>
      </c>
      <c r="B1808">
        <v>47</v>
      </c>
      <c r="C1808">
        <v>34</v>
      </c>
      <c r="D1808" s="19" t="s">
        <v>668</v>
      </c>
      <c r="E1808" s="21" t="s">
        <v>231</v>
      </c>
      <c r="F1808" s="21">
        <v>95</v>
      </c>
      <c r="G1808" s="21">
        <v>91</v>
      </c>
      <c r="H1808" s="21">
        <v>78</v>
      </c>
      <c r="I1808" s="5">
        <v>-14.65</v>
      </c>
      <c r="J1808" s="5"/>
      <c r="L1808" s="31">
        <v>95</v>
      </c>
      <c r="M1808" s="21">
        <v>91</v>
      </c>
      <c r="N1808" s="21">
        <v>71.3</v>
      </c>
      <c r="O1808" s="21">
        <v>124</v>
      </c>
      <c r="P1808" s="4">
        <f t="shared" si="47"/>
        <v>18</v>
      </c>
      <c r="R1808" s="21"/>
      <c r="S1808" s="4"/>
      <c r="T1808" t="s">
        <v>664</v>
      </c>
      <c r="U1808" t="s">
        <v>713</v>
      </c>
    </row>
    <row r="1809" spans="1:22">
      <c r="A1809">
        <v>51</v>
      </c>
      <c r="B1809">
        <v>48</v>
      </c>
      <c r="C1809">
        <v>35</v>
      </c>
      <c r="D1809" s="19" t="s">
        <v>131</v>
      </c>
      <c r="E1809" s="21" t="s">
        <v>42</v>
      </c>
      <c r="F1809" s="21">
        <v>87</v>
      </c>
      <c r="G1809" s="21">
        <v>87</v>
      </c>
      <c r="H1809" s="21">
        <v>70</v>
      </c>
      <c r="I1809" s="5">
        <v>-16.5</v>
      </c>
      <c r="J1809" s="5"/>
      <c r="K1809" s="42"/>
      <c r="L1809" s="31">
        <v>87</v>
      </c>
      <c r="M1809" s="21">
        <v>87</v>
      </c>
      <c r="N1809" s="21">
        <v>70</v>
      </c>
      <c r="O1809" s="21">
        <v>123</v>
      </c>
      <c r="P1809" s="4">
        <f t="shared" si="47"/>
        <v>15.6</v>
      </c>
      <c r="R1809" s="21"/>
      <c r="S1809" s="4"/>
      <c r="T1809" t="s">
        <v>403</v>
      </c>
      <c r="U1809" t="s">
        <v>610</v>
      </c>
      <c r="V1809" t="s">
        <v>677</v>
      </c>
    </row>
    <row r="1810" spans="1:22">
      <c r="A1810">
        <v>52</v>
      </c>
      <c r="B1810">
        <v>49</v>
      </c>
      <c r="C1810">
        <v>36</v>
      </c>
      <c r="D1810" s="19" t="s">
        <v>496</v>
      </c>
      <c r="E1810" s="21" t="s">
        <v>26</v>
      </c>
      <c r="F1810" s="21">
        <v>83</v>
      </c>
      <c r="G1810" s="21">
        <v>83</v>
      </c>
      <c r="H1810" s="21">
        <v>65</v>
      </c>
      <c r="I1810" s="5">
        <v>7.3</v>
      </c>
      <c r="J1810" s="5"/>
      <c r="K1810" s="12" t="s">
        <v>714</v>
      </c>
      <c r="L1810" s="31">
        <v>83</v>
      </c>
      <c r="M1810" s="21">
        <v>83</v>
      </c>
      <c r="N1810" s="21">
        <v>69.2</v>
      </c>
      <c r="O1810" s="21">
        <v>129</v>
      </c>
      <c r="P1810" s="4">
        <f t="shared" si="47"/>
        <v>12.1</v>
      </c>
      <c r="R1810" s="21"/>
      <c r="S1810" s="4"/>
      <c r="T1810" t="s">
        <v>368</v>
      </c>
      <c r="U1810" t="s">
        <v>266</v>
      </c>
      <c r="V1810" t="s">
        <v>104</v>
      </c>
    </row>
    <row r="1811" spans="1:22">
      <c r="A1811">
        <v>53</v>
      </c>
      <c r="B1811">
        <v>50</v>
      </c>
      <c r="C1811">
        <v>37</v>
      </c>
      <c r="D1811" s="19" t="s">
        <v>379</v>
      </c>
      <c r="E1811" s="21" t="s">
        <v>252</v>
      </c>
      <c r="F1811" s="21">
        <v>80</v>
      </c>
      <c r="G1811" s="21">
        <v>80</v>
      </c>
      <c r="H1811" s="21">
        <v>64</v>
      </c>
      <c r="I1811" s="5">
        <v>21</v>
      </c>
      <c r="J1811" s="5"/>
      <c r="K1811" s="26" t="s">
        <v>715</v>
      </c>
      <c r="L1811" s="31">
        <v>80</v>
      </c>
      <c r="M1811" s="21">
        <v>80</v>
      </c>
      <c r="N1811" s="21">
        <v>69</v>
      </c>
      <c r="O1811" s="21">
        <v>125</v>
      </c>
      <c r="P1811" s="4">
        <f t="shared" si="47"/>
        <v>9.9</v>
      </c>
      <c r="R1811" s="21"/>
      <c r="S1811" s="4"/>
      <c r="T1811" t="s">
        <v>384</v>
      </c>
      <c r="U1811" t="s">
        <v>679</v>
      </c>
      <c r="V1811" t="s">
        <v>716</v>
      </c>
    </row>
    <row r="1812" spans="1:22">
      <c r="A1812">
        <v>54</v>
      </c>
      <c r="B1812">
        <v>51</v>
      </c>
      <c r="C1812">
        <v>38</v>
      </c>
      <c r="D1812" s="19" t="s">
        <v>136</v>
      </c>
      <c r="E1812" s="21" t="s">
        <v>34</v>
      </c>
      <c r="F1812" s="21">
        <v>91</v>
      </c>
      <c r="G1812" s="21">
        <v>89</v>
      </c>
      <c r="H1812" s="21">
        <v>75</v>
      </c>
      <c r="I1812" s="5">
        <v>-20</v>
      </c>
      <c r="J1812" s="5"/>
      <c r="L1812" s="31">
        <v>91</v>
      </c>
      <c r="M1812" s="21">
        <v>89</v>
      </c>
      <c r="N1812" s="21">
        <v>68.900000000000006</v>
      </c>
      <c r="O1812" s="21">
        <v>120</v>
      </c>
      <c r="P1812" s="4">
        <f t="shared" si="47"/>
        <v>18.899999999999999</v>
      </c>
      <c r="R1812" s="21"/>
      <c r="S1812" s="4"/>
      <c r="T1812" t="s">
        <v>269</v>
      </c>
      <c r="U1812" t="s">
        <v>142</v>
      </c>
      <c r="V1812" t="s">
        <v>717</v>
      </c>
    </row>
    <row r="1813" spans="1:22">
      <c r="A1813">
        <v>55</v>
      </c>
      <c r="B1813">
        <v>52</v>
      </c>
      <c r="C1813">
        <v>39</v>
      </c>
      <c r="D1813" s="19" t="s">
        <v>140</v>
      </c>
      <c r="E1813" s="21" t="s">
        <v>47</v>
      </c>
      <c r="F1813" s="21">
        <v>95</v>
      </c>
      <c r="G1813" s="21">
        <v>93</v>
      </c>
      <c r="H1813" s="21">
        <v>78</v>
      </c>
      <c r="I1813" s="5">
        <v>-5.75</v>
      </c>
      <c r="J1813" s="5"/>
      <c r="K1813" s="26"/>
      <c r="L1813" s="31">
        <v>95</v>
      </c>
      <c r="M1813" s="21">
        <v>93</v>
      </c>
      <c r="N1813" s="21">
        <v>69.7</v>
      </c>
      <c r="O1813" s="21">
        <v>133</v>
      </c>
      <c r="P1813" s="4">
        <f t="shared" si="47"/>
        <v>19.8</v>
      </c>
      <c r="R1813" s="21"/>
      <c r="S1813" s="4"/>
      <c r="T1813" t="s">
        <v>682</v>
      </c>
      <c r="U1813" t="s">
        <v>718</v>
      </c>
    </row>
    <row r="1814" spans="1:22">
      <c r="A1814">
        <v>56</v>
      </c>
      <c r="B1814">
        <v>53</v>
      </c>
      <c r="C1814">
        <v>40</v>
      </c>
      <c r="D1814" s="19" t="s">
        <v>143</v>
      </c>
      <c r="E1814" s="21" t="s">
        <v>47</v>
      </c>
      <c r="F1814" s="21">
        <v>97</v>
      </c>
      <c r="G1814" s="21">
        <v>95</v>
      </c>
      <c r="H1814" s="21">
        <v>80</v>
      </c>
      <c r="I1814" s="5">
        <v>-7.9</v>
      </c>
      <c r="J1814" s="5"/>
      <c r="K1814" s="26"/>
      <c r="L1814" s="31">
        <v>97</v>
      </c>
      <c r="M1814" s="21">
        <v>95</v>
      </c>
      <c r="N1814" s="21">
        <v>68.900000000000006</v>
      </c>
      <c r="O1814" s="21">
        <v>133</v>
      </c>
      <c r="P1814" s="4">
        <f t="shared" si="47"/>
        <v>22.2</v>
      </c>
      <c r="R1814" s="21"/>
      <c r="S1814" s="4"/>
      <c r="T1814" t="s">
        <v>675</v>
      </c>
      <c r="U1814" t="s">
        <v>642</v>
      </c>
      <c r="V1814" t="s">
        <v>719</v>
      </c>
    </row>
    <row r="1815" spans="1:22">
      <c r="D1815" s="19" t="s">
        <v>143</v>
      </c>
      <c r="E1815" s="21" t="s">
        <v>699</v>
      </c>
      <c r="F1815" s="21"/>
      <c r="G1815" s="21"/>
      <c r="H1815" s="21"/>
      <c r="I1815" s="5">
        <v>65</v>
      </c>
      <c r="J1815" s="5"/>
      <c r="K1815" s="12" t="s">
        <v>174</v>
      </c>
      <c r="L1815" s="31"/>
      <c r="M1815" s="21"/>
      <c r="N1815" s="21"/>
      <c r="O1815" s="21"/>
      <c r="P1815" s="4"/>
      <c r="R1815" s="21"/>
      <c r="S1815" s="4"/>
    </row>
    <row r="1816" spans="1:22">
      <c r="A1816">
        <v>57</v>
      </c>
      <c r="B1816">
        <v>54</v>
      </c>
      <c r="C1816">
        <v>41</v>
      </c>
      <c r="D1816" s="19" t="s">
        <v>575</v>
      </c>
      <c r="E1816" s="21" t="s">
        <v>576</v>
      </c>
      <c r="F1816" s="21">
        <v>96</v>
      </c>
      <c r="G1816" s="21">
        <v>96</v>
      </c>
      <c r="H1816" s="21">
        <v>79</v>
      </c>
      <c r="I1816" s="5">
        <v>17</v>
      </c>
      <c r="J1816" s="4"/>
      <c r="L1816" s="31">
        <v>96</v>
      </c>
      <c r="M1816" s="21">
        <v>96</v>
      </c>
      <c r="N1816" s="21">
        <v>71.099999999999994</v>
      </c>
      <c r="O1816" s="21">
        <v>131</v>
      </c>
      <c r="P1816" s="4">
        <f t="shared" si="47"/>
        <v>21.5</v>
      </c>
      <c r="R1816" s="21"/>
      <c r="S1816" s="4"/>
      <c r="T1816" t="s">
        <v>643</v>
      </c>
      <c r="U1816" t="s">
        <v>386</v>
      </c>
      <c r="V1816" t="s">
        <v>442</v>
      </c>
    </row>
    <row r="1817" spans="1:22">
      <c r="A1817">
        <v>58</v>
      </c>
      <c r="B1817">
        <v>55</v>
      </c>
      <c r="C1817">
        <v>42</v>
      </c>
      <c r="D1817" s="19" t="s">
        <v>149</v>
      </c>
      <c r="E1817" s="21" t="s">
        <v>42</v>
      </c>
      <c r="F1817" s="21">
        <v>90</v>
      </c>
      <c r="G1817" s="21">
        <v>90</v>
      </c>
      <c r="H1817" s="21">
        <v>74</v>
      </c>
      <c r="I1817" s="5">
        <v>-17</v>
      </c>
      <c r="J1817" s="5"/>
      <c r="L1817" s="31">
        <v>90</v>
      </c>
      <c r="M1817" s="21">
        <v>90</v>
      </c>
      <c r="N1817" s="21">
        <v>70</v>
      </c>
      <c r="O1817" s="21">
        <v>123</v>
      </c>
      <c r="P1817" s="4">
        <f t="shared" si="47"/>
        <v>18.399999999999999</v>
      </c>
      <c r="R1817" s="21"/>
      <c r="S1817" s="4"/>
      <c r="T1817" t="s">
        <v>262</v>
      </c>
      <c r="U1817" t="s">
        <v>684</v>
      </c>
      <c r="V1817" t="s">
        <v>515</v>
      </c>
    </row>
    <row r="1818" spans="1:22">
      <c r="A1818">
        <v>59</v>
      </c>
      <c r="B1818">
        <v>56</v>
      </c>
      <c r="C1818">
        <v>43</v>
      </c>
      <c r="D1818" s="19" t="s">
        <v>260</v>
      </c>
      <c r="E1818" s="21" t="s">
        <v>26</v>
      </c>
      <c r="F1818" s="21">
        <v>92</v>
      </c>
      <c r="G1818" s="21">
        <v>92</v>
      </c>
      <c r="H1818" s="21">
        <v>76</v>
      </c>
      <c r="I1818" s="5">
        <v>-19.5</v>
      </c>
      <c r="J1818" s="5"/>
      <c r="K1818" s="26"/>
      <c r="L1818" s="31">
        <v>92</v>
      </c>
      <c r="M1818" s="21">
        <v>92</v>
      </c>
      <c r="N1818" s="21">
        <v>69.2</v>
      </c>
      <c r="O1818" s="21">
        <v>129</v>
      </c>
      <c r="P1818" s="4">
        <f t="shared" si="47"/>
        <v>20</v>
      </c>
      <c r="T1818" t="s">
        <v>720</v>
      </c>
      <c r="U1818" t="s">
        <v>167</v>
      </c>
      <c r="V1818" t="s">
        <v>721</v>
      </c>
    </row>
    <row r="1819" spans="1:22">
      <c r="A1819">
        <v>60</v>
      </c>
      <c r="B1819">
        <v>57</v>
      </c>
      <c r="C1819">
        <v>44</v>
      </c>
      <c r="D1819" s="19" t="s">
        <v>263</v>
      </c>
      <c r="E1819" s="21" t="s">
        <v>54</v>
      </c>
      <c r="F1819" s="21">
        <v>99</v>
      </c>
      <c r="G1819" s="21">
        <v>99</v>
      </c>
      <c r="H1819" s="21">
        <v>83</v>
      </c>
      <c r="I1819" s="5">
        <v>-19</v>
      </c>
      <c r="J1819" s="5"/>
      <c r="L1819" s="31">
        <v>99</v>
      </c>
      <c r="M1819" s="21">
        <v>99</v>
      </c>
      <c r="N1819" s="21">
        <v>68.8</v>
      </c>
      <c r="O1819" s="21">
        <v>122</v>
      </c>
      <c r="P1819" s="4">
        <f t="shared" si="47"/>
        <v>28</v>
      </c>
      <c r="S1819" s="4"/>
      <c r="T1819" t="s">
        <v>385</v>
      </c>
      <c r="U1819" t="s">
        <v>722</v>
      </c>
    </row>
    <row r="1820" spans="1:22">
      <c r="A1820">
        <v>61</v>
      </c>
      <c r="D1820" s="19" t="s">
        <v>153</v>
      </c>
      <c r="E1820" s="21" t="s">
        <v>154</v>
      </c>
      <c r="F1820" s="21"/>
      <c r="G1820" s="21"/>
      <c r="H1820" s="21"/>
      <c r="I1820" s="5">
        <v>-21.5</v>
      </c>
      <c r="J1820" s="5"/>
      <c r="K1820" s="12" t="s">
        <v>79</v>
      </c>
      <c r="L1820" s="31"/>
      <c r="M1820" s="21"/>
      <c r="N1820" s="21"/>
      <c r="O1820" s="21"/>
      <c r="P1820" s="4"/>
      <c r="T1820" t="s">
        <v>599</v>
      </c>
      <c r="U1820" t="s">
        <v>169</v>
      </c>
    </row>
    <row r="1821" spans="1:22">
      <c r="A1821">
        <v>62</v>
      </c>
      <c r="B1821">
        <v>58</v>
      </c>
      <c r="C1821">
        <v>45</v>
      </c>
      <c r="D1821" s="28" t="s">
        <v>157</v>
      </c>
      <c r="E1821" s="21" t="s">
        <v>50</v>
      </c>
      <c r="F1821" s="21">
        <v>100</v>
      </c>
      <c r="G1821" s="21">
        <v>97</v>
      </c>
      <c r="H1821" s="21">
        <v>85</v>
      </c>
      <c r="I1821" s="5">
        <v>-10.4</v>
      </c>
      <c r="J1821" s="5"/>
      <c r="L1821" s="31">
        <v>10</v>
      </c>
      <c r="M1821" s="21">
        <v>97</v>
      </c>
      <c r="N1821" s="21">
        <v>68</v>
      </c>
      <c r="O1821" s="21">
        <v>118</v>
      </c>
      <c r="P1821" s="4">
        <f t="shared" si="47"/>
        <v>27.8</v>
      </c>
      <c r="T1821" s="21" t="s">
        <v>723</v>
      </c>
      <c r="U1821" s="21" t="s">
        <v>671</v>
      </c>
      <c r="V1821" s="21" t="s">
        <v>270</v>
      </c>
    </row>
    <row r="1822" spans="1:22">
      <c r="A1822">
        <v>63</v>
      </c>
      <c r="B1822">
        <v>59</v>
      </c>
      <c r="C1822">
        <v>46</v>
      </c>
      <c r="D1822" s="19" t="s">
        <v>164</v>
      </c>
      <c r="E1822" s="21" t="s">
        <v>52</v>
      </c>
      <c r="F1822" s="21">
        <v>94</v>
      </c>
      <c r="G1822" s="21">
        <v>92</v>
      </c>
      <c r="H1822" s="21">
        <v>77</v>
      </c>
      <c r="I1822" s="5">
        <v>10.95</v>
      </c>
      <c r="J1822" s="5"/>
      <c r="K1822" s="44"/>
      <c r="L1822" s="31">
        <v>94</v>
      </c>
      <c r="M1822" s="21">
        <v>92</v>
      </c>
      <c r="N1822" s="21">
        <v>70.8</v>
      </c>
      <c r="O1822" s="21">
        <v>130</v>
      </c>
      <c r="P1822" s="4">
        <f t="shared" si="47"/>
        <v>18.399999999999999</v>
      </c>
      <c r="T1822" s="21" t="s">
        <v>360</v>
      </c>
      <c r="U1822" s="21" t="s">
        <v>413</v>
      </c>
      <c r="V1822" s="21" t="s">
        <v>395</v>
      </c>
    </row>
    <row r="1823" spans="1:22">
      <c r="A1823">
        <v>64</v>
      </c>
      <c r="B1823">
        <v>60</v>
      </c>
      <c r="C1823">
        <v>47</v>
      </c>
      <c r="D1823" s="19" t="s">
        <v>168</v>
      </c>
      <c r="E1823" s="21" t="s">
        <v>50</v>
      </c>
      <c r="F1823" s="21">
        <v>95</v>
      </c>
      <c r="G1823" s="21">
        <v>95</v>
      </c>
      <c r="H1823" s="21">
        <v>80</v>
      </c>
      <c r="I1823" s="5">
        <v>-18.05</v>
      </c>
      <c r="J1823" s="5"/>
      <c r="L1823" s="21">
        <v>95</v>
      </c>
      <c r="M1823" s="21">
        <v>95</v>
      </c>
      <c r="N1823" s="21">
        <v>68</v>
      </c>
      <c r="O1823" s="21">
        <v>118</v>
      </c>
      <c r="P1823" s="4">
        <f t="shared" si="47"/>
        <v>25.9</v>
      </c>
      <c r="T1823" s="21" t="s">
        <v>556</v>
      </c>
      <c r="U1823" s="21" t="s">
        <v>383</v>
      </c>
      <c r="V1823" s="21" t="s">
        <v>724</v>
      </c>
    </row>
    <row r="1824" spans="1:22">
      <c r="A1824">
        <v>65</v>
      </c>
      <c r="B1824">
        <v>61</v>
      </c>
      <c r="C1824">
        <v>48</v>
      </c>
      <c r="D1824" s="19" t="s">
        <v>170</v>
      </c>
      <c r="E1824" s="21" t="s">
        <v>52</v>
      </c>
      <c r="F1824" s="21">
        <v>100</v>
      </c>
      <c r="G1824" s="21">
        <v>100</v>
      </c>
      <c r="H1824" s="21">
        <v>83</v>
      </c>
      <c r="I1824" s="5">
        <v>-19</v>
      </c>
      <c r="J1824" s="5"/>
      <c r="K1824" s="44"/>
      <c r="L1824" s="31">
        <v>100</v>
      </c>
      <c r="M1824" s="21">
        <v>100</v>
      </c>
      <c r="N1824" s="21">
        <v>70.8</v>
      </c>
      <c r="O1824" s="21">
        <v>130</v>
      </c>
      <c r="P1824" s="4">
        <f t="shared" si="47"/>
        <v>25.4</v>
      </c>
      <c r="T1824" s="21" t="s">
        <v>557</v>
      </c>
      <c r="U1824" s="21" t="s">
        <v>725</v>
      </c>
    </row>
    <row r="1825" spans="1:22">
      <c r="A1825">
        <v>66</v>
      </c>
      <c r="B1825">
        <v>62</v>
      </c>
      <c r="C1825">
        <v>49</v>
      </c>
      <c r="D1825" s="19" t="s">
        <v>178</v>
      </c>
      <c r="E1825" s="21" t="s">
        <v>179</v>
      </c>
      <c r="F1825" s="21">
        <v>114</v>
      </c>
      <c r="G1825" s="21">
        <v>102</v>
      </c>
      <c r="H1825" s="21">
        <v>97</v>
      </c>
      <c r="I1825" s="5">
        <v>-21</v>
      </c>
      <c r="J1825" s="5"/>
      <c r="L1825" s="33">
        <v>114</v>
      </c>
      <c r="M1825" s="21">
        <v>102</v>
      </c>
      <c r="N1825" s="21">
        <v>70.2</v>
      </c>
      <c r="O1825" s="21">
        <v>129</v>
      </c>
      <c r="P1825" s="30">
        <f t="shared" si="47"/>
        <v>27.9</v>
      </c>
      <c r="T1825" s="21" t="s">
        <v>114</v>
      </c>
      <c r="U1825" s="21" t="s">
        <v>726</v>
      </c>
    </row>
    <row r="1826" spans="1:22">
      <c r="A1826">
        <v>67</v>
      </c>
      <c r="B1826">
        <v>63</v>
      </c>
      <c r="C1826">
        <v>50</v>
      </c>
      <c r="D1826" s="19" t="s">
        <v>182</v>
      </c>
      <c r="E1826" s="21" t="s">
        <v>183</v>
      </c>
      <c r="F1826" s="21">
        <v>98</v>
      </c>
      <c r="G1826" s="21">
        <v>96</v>
      </c>
      <c r="H1826" s="21">
        <v>81</v>
      </c>
      <c r="I1826" s="5">
        <v>-10</v>
      </c>
      <c r="J1826" s="5"/>
      <c r="K1826" s="26"/>
      <c r="L1826" s="33">
        <v>98</v>
      </c>
      <c r="M1826" s="21">
        <v>96</v>
      </c>
      <c r="N1826" s="21">
        <v>70.7</v>
      </c>
      <c r="O1826" s="21">
        <v>132</v>
      </c>
      <c r="P1826" s="4">
        <f t="shared" si="47"/>
        <v>21.7</v>
      </c>
      <c r="T1826" s="21" t="s">
        <v>181</v>
      </c>
      <c r="U1826" s="21" t="s">
        <v>727</v>
      </c>
      <c r="V1826" s="21"/>
    </row>
    <row r="1827" spans="1:22">
      <c r="A1827">
        <v>68</v>
      </c>
      <c r="B1827">
        <v>64</v>
      </c>
      <c r="C1827">
        <v>51</v>
      </c>
      <c r="D1827" s="19" t="s">
        <v>627</v>
      </c>
      <c r="E1827" s="21" t="s">
        <v>236</v>
      </c>
      <c r="F1827" s="21">
        <v>104</v>
      </c>
      <c r="G1827" s="21">
        <v>102</v>
      </c>
      <c r="H1827" s="21">
        <v>88</v>
      </c>
      <c r="I1827" s="5">
        <v>-16</v>
      </c>
      <c r="J1827" s="5"/>
      <c r="L1827" s="31">
        <v>104</v>
      </c>
      <c r="M1827" s="21">
        <v>102</v>
      </c>
      <c r="N1827" s="21">
        <v>70</v>
      </c>
      <c r="O1827" s="21">
        <v>122</v>
      </c>
      <c r="P1827" s="30">
        <f t="shared" si="47"/>
        <v>29.6</v>
      </c>
      <c r="T1827" s="21" t="s">
        <v>459</v>
      </c>
    </row>
    <row r="1828" spans="1:22">
      <c r="A1828">
        <v>69</v>
      </c>
      <c r="B1828">
        <v>65</v>
      </c>
      <c r="D1828" s="19" t="s">
        <v>187</v>
      </c>
      <c r="E1828" s="21" t="s">
        <v>42</v>
      </c>
      <c r="F1828" s="21">
        <v>92</v>
      </c>
      <c r="G1828" s="21">
        <v>92</v>
      </c>
      <c r="H1828" s="21"/>
      <c r="I1828" s="5">
        <v>-15.75</v>
      </c>
      <c r="J1828" s="5"/>
      <c r="L1828" s="31"/>
      <c r="M1828" s="21"/>
      <c r="N1828" s="21"/>
      <c r="O1828" s="21"/>
      <c r="P1828" s="30"/>
      <c r="T1828" s="21" t="s">
        <v>468</v>
      </c>
      <c r="U1828" t="s">
        <v>198</v>
      </c>
    </row>
    <row r="1829" spans="1:22">
      <c r="A1829">
        <v>70</v>
      </c>
      <c r="B1829">
        <v>66</v>
      </c>
      <c r="D1829" s="19" t="s">
        <v>191</v>
      </c>
      <c r="E1829" s="21" t="s">
        <v>26</v>
      </c>
      <c r="F1829" s="21">
        <v>92</v>
      </c>
      <c r="G1829" s="21">
        <v>92</v>
      </c>
      <c r="H1829" s="21"/>
      <c r="I1829" s="5">
        <v>4.25</v>
      </c>
      <c r="J1829" s="5"/>
      <c r="L1829" s="31"/>
      <c r="M1829" s="21"/>
      <c r="N1829" s="21"/>
      <c r="O1829" s="21"/>
      <c r="P1829" s="4"/>
      <c r="T1829" s="21" t="s">
        <v>409</v>
      </c>
    </row>
    <row r="1830" spans="1:22">
      <c r="A1830">
        <v>71</v>
      </c>
      <c r="B1830">
        <v>67</v>
      </c>
      <c r="D1830" s="19" t="s">
        <v>195</v>
      </c>
      <c r="E1830" s="21" t="s">
        <v>42</v>
      </c>
      <c r="F1830" s="21">
        <v>91</v>
      </c>
      <c r="G1830" s="21">
        <v>91</v>
      </c>
      <c r="H1830" s="21"/>
      <c r="I1830" s="5">
        <v>11</v>
      </c>
      <c r="J1830" s="5"/>
      <c r="L1830" s="31"/>
      <c r="M1830" s="21"/>
      <c r="P1830" s="4"/>
      <c r="T1830" s="21" t="s">
        <v>728</v>
      </c>
      <c r="U1830" t="s">
        <v>611</v>
      </c>
      <c r="V1830" t="s">
        <v>729</v>
      </c>
    </row>
    <row r="1831" spans="1:22">
      <c r="A1831">
        <v>72</v>
      </c>
      <c r="B1831">
        <v>68</v>
      </c>
      <c r="D1831" s="19" t="s">
        <v>199</v>
      </c>
      <c r="E1831" s="21" t="s">
        <v>42</v>
      </c>
      <c r="F1831" s="21">
        <v>98</v>
      </c>
      <c r="G1831" s="21">
        <v>98</v>
      </c>
      <c r="H1831" s="21"/>
      <c r="I1831" s="5">
        <v>-20</v>
      </c>
      <c r="J1831" s="5"/>
      <c r="M1831" s="21"/>
      <c r="N1831" s="21"/>
      <c r="O1831" s="21"/>
      <c r="P1831" s="4"/>
      <c r="T1831" s="21" t="s">
        <v>193</v>
      </c>
      <c r="U1831" t="s">
        <v>730</v>
      </c>
      <c r="V1831" t="s">
        <v>731</v>
      </c>
    </row>
    <row r="1832" spans="1:22">
      <c r="A1832">
        <v>73</v>
      </c>
      <c r="D1832" s="19" t="s">
        <v>205</v>
      </c>
      <c r="E1832" s="21" t="s">
        <v>42</v>
      </c>
      <c r="F1832" s="21"/>
      <c r="G1832" s="21"/>
      <c r="H1832" s="21"/>
      <c r="I1832" s="5">
        <v>-14</v>
      </c>
      <c r="J1832" s="5"/>
      <c r="K1832" s="12" t="s">
        <v>417</v>
      </c>
      <c r="M1832" s="21"/>
      <c r="N1832" s="21"/>
      <c r="O1832" s="21"/>
      <c r="P1832" s="4"/>
      <c r="T1832" s="21" t="s">
        <v>622</v>
      </c>
      <c r="U1832" t="s">
        <v>732</v>
      </c>
    </row>
    <row r="1833" spans="1:22">
      <c r="A1833">
        <v>74</v>
      </c>
      <c r="B1833">
        <v>69</v>
      </c>
      <c r="D1833" s="19" t="s">
        <v>210</v>
      </c>
      <c r="E1833" s="21" t="s">
        <v>42</v>
      </c>
      <c r="F1833" s="21">
        <v>90</v>
      </c>
      <c r="G1833" s="21">
        <v>90</v>
      </c>
      <c r="H1833" s="21"/>
      <c r="I1833" s="5">
        <v>-9</v>
      </c>
      <c r="J1833" s="5"/>
      <c r="L1833" s="31"/>
      <c r="M1833" s="21"/>
      <c r="N1833" s="21"/>
      <c r="O1833" s="21"/>
      <c r="P1833" s="4"/>
      <c r="T1833" s="21" t="s">
        <v>402</v>
      </c>
      <c r="U1833" t="s">
        <v>733</v>
      </c>
      <c r="V1833" t="s">
        <v>734</v>
      </c>
    </row>
    <row r="1834" spans="1:22">
      <c r="A1834">
        <v>75</v>
      </c>
      <c r="B1834">
        <v>70</v>
      </c>
      <c r="D1834" s="19" t="s">
        <v>214</v>
      </c>
      <c r="E1834" s="21" t="s">
        <v>42</v>
      </c>
      <c r="F1834" s="21">
        <v>96</v>
      </c>
      <c r="G1834" s="21">
        <v>96</v>
      </c>
      <c r="H1834" s="21"/>
      <c r="I1834" s="5">
        <v>-21.5</v>
      </c>
      <c r="J1834" s="5"/>
      <c r="L1834" s="31"/>
      <c r="M1834" s="21"/>
      <c r="N1834" s="21"/>
      <c r="O1834" s="21"/>
      <c r="P1834" s="4"/>
      <c r="T1834" s="21" t="s">
        <v>735</v>
      </c>
      <c r="U1834" t="s">
        <v>736</v>
      </c>
      <c r="V1834" t="s">
        <v>625</v>
      </c>
    </row>
    <row r="1835" spans="1:22">
      <c r="D1835" s="19"/>
      <c r="E1835" s="21"/>
      <c r="F1835" s="21"/>
      <c r="G1835" s="21"/>
      <c r="H1835" s="21"/>
      <c r="I1835" s="5"/>
      <c r="J1835" s="5"/>
      <c r="L1835" s="31"/>
      <c r="M1835" s="21"/>
      <c r="N1835" s="21"/>
      <c r="O1835" s="21"/>
      <c r="P1835" s="4"/>
    </row>
    <row r="1836" spans="1:22">
      <c r="D1836" s="19"/>
      <c r="E1836" s="21"/>
      <c r="F1836" s="21"/>
      <c r="G1836" s="21"/>
      <c r="H1836" s="21"/>
      <c r="I1836" s="5"/>
      <c r="J1836" s="5"/>
      <c r="L1836" s="31"/>
      <c r="M1836" s="21"/>
      <c r="N1836" s="21"/>
      <c r="O1836" s="21"/>
      <c r="P1836" s="4"/>
    </row>
    <row r="1837" spans="1:22">
      <c r="D1837" s="19"/>
      <c r="E1837" s="21"/>
      <c r="F1837" s="21"/>
      <c r="G1837" s="21"/>
      <c r="H1837" s="21"/>
      <c r="I1837" s="5"/>
      <c r="J1837" s="5"/>
      <c r="L1837" s="31"/>
      <c r="M1837" s="21"/>
      <c r="N1837" s="21"/>
      <c r="O1837" s="21"/>
      <c r="P1837" s="4"/>
    </row>
    <row r="1838" spans="1:22">
      <c r="D1838" s="19"/>
      <c r="E1838" s="21"/>
      <c r="F1838" s="21"/>
      <c r="G1838" s="21"/>
      <c r="H1838" s="21"/>
      <c r="I1838" s="5"/>
      <c r="J1838" s="5"/>
      <c r="M1838" s="21"/>
      <c r="N1838" s="21"/>
      <c r="O1838" s="21"/>
      <c r="P1838" s="4"/>
    </row>
    <row r="1839" spans="1:22">
      <c r="D1839" s="19"/>
      <c r="E1839" s="21"/>
      <c r="F1839" s="21"/>
      <c r="G1839" s="21"/>
      <c r="H1839" s="21"/>
      <c r="I1839" s="5"/>
      <c r="J1839" s="5"/>
      <c r="M1839" s="21"/>
      <c r="N1839" s="21"/>
      <c r="O1839" s="21"/>
      <c r="P1839" s="4"/>
    </row>
    <row r="1840" spans="1:22">
      <c r="D1840" s="19"/>
      <c r="E1840" s="21"/>
      <c r="F1840" s="21"/>
      <c r="G1840" s="21"/>
      <c r="H1840" s="21"/>
      <c r="I1840" s="5"/>
      <c r="J1840" s="5"/>
      <c r="M1840" s="21"/>
      <c r="N1840" s="21"/>
      <c r="O1840" s="21"/>
      <c r="P1840" s="4"/>
    </row>
    <row r="1841" spans="1:19">
      <c r="D1841" s="19"/>
      <c r="E1841" s="21"/>
      <c r="F1841" s="21"/>
      <c r="G1841" s="21"/>
      <c r="H1841" s="21"/>
      <c r="I1841" s="5"/>
      <c r="J1841" s="5"/>
      <c r="M1841" s="21"/>
      <c r="N1841" s="21"/>
      <c r="O1841" s="21"/>
      <c r="P1841" s="4"/>
    </row>
    <row r="1842" spans="1:19">
      <c r="D1842" s="19"/>
      <c r="E1842" s="21"/>
      <c r="F1842" s="21"/>
      <c r="G1842" s="21"/>
      <c r="H1842" s="21"/>
      <c r="I1842" s="5"/>
      <c r="J1842" s="5"/>
      <c r="M1842" s="21"/>
      <c r="N1842" s="21"/>
      <c r="O1842" s="21"/>
      <c r="P1842" s="4"/>
    </row>
    <row r="1843" spans="1:19">
      <c r="D1843" s="19"/>
      <c r="E1843" s="21"/>
      <c r="F1843" s="21"/>
      <c r="G1843" s="21"/>
      <c r="H1843" s="21"/>
      <c r="I1843" s="5"/>
      <c r="J1843" s="5"/>
      <c r="M1843" s="21"/>
      <c r="N1843" s="21"/>
      <c r="O1843" s="21"/>
      <c r="P1843" s="4"/>
    </row>
    <row r="1844" spans="1:19">
      <c r="D1844" s="19"/>
      <c r="E1844" s="21"/>
      <c r="F1844" s="21"/>
      <c r="G1844" s="21"/>
      <c r="I1844" s="5"/>
      <c r="J1844" s="5"/>
    </row>
    <row r="1845" spans="1:19">
      <c r="D1845" s="19"/>
      <c r="E1845" s="21"/>
      <c r="F1845" s="21"/>
      <c r="G1845" s="21"/>
      <c r="I1845" s="5"/>
      <c r="J1845" s="5"/>
    </row>
    <row r="1846" spans="1:19">
      <c r="D1846" s="19"/>
      <c r="E1846" s="21"/>
      <c r="F1846" s="21"/>
      <c r="G1846" s="21"/>
      <c r="I1846" s="5"/>
      <c r="J1846" s="5"/>
    </row>
    <row r="1847" spans="1:19">
      <c r="D1847" s="19"/>
      <c r="E1847" s="21"/>
      <c r="F1847" s="21"/>
      <c r="G1847" s="21"/>
      <c r="I1847" s="5"/>
      <c r="J1847" s="5"/>
    </row>
    <row r="1848" spans="1:19">
      <c r="D1848" s="19"/>
      <c r="E1848" s="21"/>
      <c r="F1848" s="21"/>
      <c r="G1848" s="21"/>
      <c r="I1848" s="5"/>
      <c r="J1848" s="5"/>
    </row>
    <row r="1849" spans="1:19">
      <c r="D1849" s="19"/>
      <c r="E1849" s="21"/>
      <c r="F1849" s="21"/>
      <c r="G1849" s="21"/>
      <c r="I1849" s="5"/>
      <c r="J1849" s="5"/>
    </row>
    <row r="1850" spans="1:19">
      <c r="A1850">
        <f>COUNT(A1739:A1846)</f>
        <v>75</v>
      </c>
      <c r="B1850">
        <f>COUNT(B1739:B1846)</f>
        <v>71</v>
      </c>
      <c r="C1850">
        <f>COUNT(C1739:C1844)</f>
        <v>61</v>
      </c>
      <c r="F1850">
        <f>AVERAGE(F1739:F1846)</f>
        <v>94.126760563380287</v>
      </c>
      <c r="G1850">
        <f>AVERAGE(G1739:G1846)</f>
        <v>93.521126760563376</v>
      </c>
      <c r="H1850">
        <f>AVERAGE(H1739:H1844)</f>
        <v>74.426229508196727</v>
      </c>
      <c r="I1850" s="5">
        <f>SUM(I1736:I1846)</f>
        <v>-243.60000000000002</v>
      </c>
      <c r="J1850" s="4">
        <f>SUM(J1736:J1844)</f>
        <v>11.5</v>
      </c>
      <c r="P1850" s="4">
        <f>SUM(Q1739:Q1748)</f>
        <v>171.00000000000003</v>
      </c>
      <c r="Q1850" s="4">
        <f>(P1850*0.096)-0.05</f>
        <v>16.366000000000003</v>
      </c>
      <c r="S1850">
        <f>SUM(S1736:S1844)</f>
        <v>0</v>
      </c>
    </row>
    <row r="1851" spans="1:19" ht="18">
      <c r="A1851" s="3" t="s">
        <v>737</v>
      </c>
      <c r="C1851" s="11" t="s">
        <v>738</v>
      </c>
      <c r="D1851">
        <v>5792675</v>
      </c>
    </row>
    <row r="1852" spans="1:19">
      <c r="A1852" t="s">
        <v>2</v>
      </c>
      <c r="D1852" s="4">
        <v>162.4</v>
      </c>
      <c r="E1852" t="s">
        <v>3</v>
      </c>
      <c r="F1852" s="4">
        <f>TRUNC(D1852*0.096,1)</f>
        <v>15.5</v>
      </c>
      <c r="H1852" s="4">
        <f>P1950</f>
        <v>117.69999999999999</v>
      </c>
      <c r="K1852" s="14"/>
    </row>
    <row r="1853" spans="1:19">
      <c r="A1853" t="s">
        <v>4</v>
      </c>
      <c r="D1853" s="4">
        <v>117.7</v>
      </c>
      <c r="E1853" t="s">
        <v>5</v>
      </c>
      <c r="F1853" s="4">
        <f>TRUNC(D1853*0.096,1)</f>
        <v>11.2</v>
      </c>
    </row>
    <row r="1854" spans="1:19">
      <c r="A1854" s="1" t="s">
        <v>6</v>
      </c>
      <c r="B1854" s="1" t="s">
        <v>7</v>
      </c>
      <c r="C1854" s="1" t="s">
        <v>8</v>
      </c>
      <c r="D1854" s="1" t="s">
        <v>9</v>
      </c>
      <c r="E1854" s="1" t="s">
        <v>10</v>
      </c>
      <c r="F1854" s="1" t="s">
        <v>11</v>
      </c>
      <c r="G1854" s="1" t="s">
        <v>12</v>
      </c>
      <c r="H1854" s="1" t="s">
        <v>8</v>
      </c>
      <c r="I1854" s="1" t="s">
        <v>13</v>
      </c>
      <c r="J1854" s="1" t="s">
        <v>14</v>
      </c>
      <c r="K1854" s="13" t="s">
        <v>15</v>
      </c>
      <c r="L1854" s="13" t="s">
        <v>11</v>
      </c>
      <c r="M1854" s="1" t="s">
        <v>12</v>
      </c>
      <c r="N1854" s="1" t="s">
        <v>16</v>
      </c>
      <c r="O1854" s="1" t="s">
        <v>17</v>
      </c>
      <c r="P1854" s="1" t="s">
        <v>18</v>
      </c>
      <c r="Q1854" s="1" t="s">
        <v>19</v>
      </c>
      <c r="R1854" s="1" t="s">
        <v>20</v>
      </c>
      <c r="S1854" s="1" t="s">
        <v>21</v>
      </c>
    </row>
    <row r="1856" spans="1:19">
      <c r="D1856" s="2"/>
      <c r="E1856" t="s">
        <v>22</v>
      </c>
      <c r="I1856" s="5">
        <v>-12</v>
      </c>
      <c r="J1856" s="5"/>
      <c r="K1856" s="13"/>
      <c r="L1856" s="4"/>
    </row>
    <row r="1857" spans="4:17">
      <c r="E1857" t="s">
        <v>699</v>
      </c>
      <c r="I1857" s="5">
        <v>-12</v>
      </c>
      <c r="J1857" s="5"/>
      <c r="L1857" s="1"/>
    </row>
    <row r="1858" spans="4:17">
      <c r="D1858" s="2"/>
      <c r="E1858" t="s">
        <v>24</v>
      </c>
      <c r="I1858" s="5">
        <v>-15</v>
      </c>
      <c r="J1858" s="5"/>
    </row>
    <row r="1859" spans="4:17">
      <c r="D1859" s="19" t="s">
        <v>491</v>
      </c>
      <c r="E1859" s="21" t="s">
        <v>34</v>
      </c>
      <c r="F1859" s="21"/>
      <c r="G1859" s="21"/>
      <c r="H1859" s="21"/>
      <c r="I1859" s="5"/>
      <c r="J1859" s="5"/>
      <c r="L1859" s="21">
        <v>94</v>
      </c>
      <c r="M1859" s="21">
        <v>91</v>
      </c>
      <c r="N1859" s="21">
        <v>68.900000000000006</v>
      </c>
      <c r="O1859" s="21">
        <v>120</v>
      </c>
      <c r="P1859" s="4">
        <f t="shared" ref="P1859:P1903" si="48">ROUND(((M1859-N1859)*113/O1859),1)</f>
        <v>20.8</v>
      </c>
      <c r="Q1859" s="4">
        <v>7.6</v>
      </c>
    </row>
    <row r="1860" spans="4:17">
      <c r="D1860" s="19" t="s">
        <v>290</v>
      </c>
      <c r="E1860" s="21" t="s">
        <v>42</v>
      </c>
      <c r="F1860" s="21"/>
      <c r="G1860" s="21"/>
      <c r="H1860" s="21"/>
      <c r="I1860" s="5"/>
      <c r="J1860" s="5"/>
      <c r="L1860" s="21">
        <v>85</v>
      </c>
      <c r="M1860" s="21">
        <v>84</v>
      </c>
      <c r="N1860" s="21">
        <v>70</v>
      </c>
      <c r="O1860" s="21">
        <v>123</v>
      </c>
      <c r="P1860" s="4">
        <f t="shared" si="48"/>
        <v>12.9</v>
      </c>
      <c r="Q1860" s="4">
        <v>7.8</v>
      </c>
    </row>
    <row r="1861" spans="4:17">
      <c r="D1861" s="19" t="s">
        <v>33</v>
      </c>
      <c r="E1861" s="21" t="s">
        <v>34</v>
      </c>
      <c r="F1861" s="21"/>
      <c r="G1861" s="21"/>
      <c r="H1861" s="21"/>
      <c r="I1861" s="5"/>
      <c r="J1861" s="5"/>
      <c r="L1861" s="21">
        <v>82</v>
      </c>
      <c r="M1861" s="21">
        <v>82</v>
      </c>
      <c r="N1861" s="21">
        <v>68.900000000000006</v>
      </c>
      <c r="O1861" s="21">
        <v>120</v>
      </c>
      <c r="P1861" s="4">
        <f t="shared" si="48"/>
        <v>12.3</v>
      </c>
      <c r="Q1861" s="4">
        <v>8.3000000000000007</v>
      </c>
    </row>
    <row r="1862" spans="4:17">
      <c r="D1862" s="19" t="s">
        <v>35</v>
      </c>
      <c r="E1862" s="21" t="s">
        <v>36</v>
      </c>
      <c r="F1862" s="21"/>
      <c r="G1862" s="21"/>
      <c r="H1862" s="21"/>
      <c r="I1862" s="5"/>
      <c r="J1862" s="5"/>
      <c r="L1862" s="21">
        <v>98</v>
      </c>
      <c r="M1862" s="21">
        <v>95</v>
      </c>
      <c r="N1862" s="21">
        <v>69</v>
      </c>
      <c r="O1862" s="21">
        <v>123</v>
      </c>
      <c r="P1862" s="4">
        <f t="shared" si="48"/>
        <v>23.9</v>
      </c>
      <c r="Q1862" s="4">
        <v>11.2</v>
      </c>
    </row>
    <row r="1863" spans="4:17">
      <c r="D1863" s="19" t="s">
        <v>38</v>
      </c>
      <c r="E1863" s="21" t="s">
        <v>26</v>
      </c>
      <c r="F1863" s="21"/>
      <c r="G1863" s="21"/>
      <c r="H1863" s="21"/>
      <c r="I1863" s="5"/>
      <c r="J1863" s="5"/>
      <c r="L1863" s="21">
        <v>89</v>
      </c>
      <c r="M1863" s="21">
        <v>89</v>
      </c>
      <c r="N1863" s="21">
        <v>69.2</v>
      </c>
      <c r="O1863" s="21">
        <v>129</v>
      </c>
      <c r="P1863" s="4">
        <f t="shared" si="48"/>
        <v>17.3</v>
      </c>
      <c r="Q1863" s="4">
        <v>11.9</v>
      </c>
    </row>
    <row r="1864" spans="4:17">
      <c r="D1864" s="19" t="s">
        <v>39</v>
      </c>
      <c r="E1864" s="21" t="s">
        <v>30</v>
      </c>
      <c r="F1864" s="21"/>
      <c r="G1864" s="21"/>
      <c r="H1864" s="21"/>
      <c r="I1864" s="5"/>
      <c r="J1864" s="5"/>
      <c r="L1864" s="21">
        <v>92</v>
      </c>
      <c r="M1864" s="21">
        <v>90</v>
      </c>
      <c r="N1864" s="21">
        <v>70.2</v>
      </c>
      <c r="O1864" s="21">
        <v>128</v>
      </c>
      <c r="P1864" s="4">
        <f t="shared" si="48"/>
        <v>17.5</v>
      </c>
      <c r="Q1864" s="4">
        <v>11.9</v>
      </c>
    </row>
    <row r="1865" spans="4:17">
      <c r="D1865" s="19" t="s">
        <v>40</v>
      </c>
      <c r="E1865" s="21" t="s">
        <v>26</v>
      </c>
      <c r="F1865" s="21"/>
      <c r="G1865" s="21"/>
      <c r="H1865" s="21"/>
      <c r="I1865" s="5"/>
      <c r="J1865" s="5"/>
      <c r="L1865" s="21">
        <v>92</v>
      </c>
      <c r="M1865" s="21">
        <v>91</v>
      </c>
      <c r="N1865" s="21">
        <v>69.2</v>
      </c>
      <c r="O1865" s="21">
        <v>129</v>
      </c>
      <c r="P1865" s="4">
        <f t="shared" si="48"/>
        <v>19.100000000000001</v>
      </c>
      <c r="Q1865" s="29">
        <v>13</v>
      </c>
    </row>
    <row r="1866" spans="4:17">
      <c r="D1866" s="19" t="s">
        <v>43</v>
      </c>
      <c r="E1866" s="21" t="s">
        <v>26</v>
      </c>
      <c r="F1866" s="21"/>
      <c r="G1866" s="21"/>
      <c r="H1866" s="21"/>
      <c r="I1866" s="5"/>
      <c r="J1866" s="5"/>
      <c r="K1866" s="26"/>
      <c r="L1866" s="21">
        <v>89</v>
      </c>
      <c r="M1866" s="21">
        <v>89</v>
      </c>
      <c r="N1866" s="21">
        <v>69.2</v>
      </c>
      <c r="O1866" s="21">
        <v>129</v>
      </c>
      <c r="P1866" s="4">
        <f t="shared" si="48"/>
        <v>17.3</v>
      </c>
      <c r="Q1866" s="4">
        <v>14.7</v>
      </c>
    </row>
    <row r="1867" spans="4:17">
      <c r="D1867" s="19" t="s">
        <v>45</v>
      </c>
      <c r="E1867" s="21" t="s">
        <v>34</v>
      </c>
      <c r="F1867" s="21"/>
      <c r="G1867" s="21"/>
      <c r="H1867" s="21"/>
      <c r="I1867" s="5"/>
      <c r="J1867" s="5"/>
      <c r="L1867" s="21">
        <v>86</v>
      </c>
      <c r="M1867" s="21">
        <v>86</v>
      </c>
      <c r="N1867" s="21">
        <v>68.900000000000006</v>
      </c>
      <c r="O1867" s="21">
        <v>120</v>
      </c>
      <c r="P1867" s="4">
        <f t="shared" si="48"/>
        <v>16.100000000000001</v>
      </c>
      <c r="Q1867" s="4">
        <v>15.6</v>
      </c>
    </row>
    <row r="1868" spans="4:17">
      <c r="D1868" s="28" t="s">
        <v>306</v>
      </c>
      <c r="E1868" s="21" t="s">
        <v>47</v>
      </c>
      <c r="F1868" s="21"/>
      <c r="G1868" s="21"/>
      <c r="H1868" s="21"/>
      <c r="I1868" s="5"/>
      <c r="J1868" s="5"/>
      <c r="K1868" s="26"/>
      <c r="L1868" s="21">
        <v>92</v>
      </c>
      <c r="M1868" s="21">
        <v>91</v>
      </c>
      <c r="N1868" s="21">
        <v>69.7</v>
      </c>
      <c r="O1868" s="21">
        <v>133</v>
      </c>
      <c r="P1868" s="4">
        <f t="shared" si="48"/>
        <v>18.100000000000001</v>
      </c>
      <c r="Q1868" s="4">
        <v>15.7</v>
      </c>
    </row>
    <row r="1869" spans="4:17">
      <c r="D1869" s="19" t="s">
        <v>46</v>
      </c>
      <c r="E1869" s="21" t="s">
        <v>47</v>
      </c>
      <c r="F1869" s="21"/>
      <c r="G1869" s="21"/>
      <c r="H1869" s="21"/>
      <c r="I1869" s="5"/>
      <c r="J1869" s="5"/>
      <c r="K1869" s="26"/>
      <c r="L1869" s="21">
        <v>102</v>
      </c>
      <c r="M1869" s="21">
        <v>101</v>
      </c>
      <c r="N1869" s="21">
        <v>69.7</v>
      </c>
      <c r="O1869" s="21">
        <v>133</v>
      </c>
      <c r="P1869" s="4">
        <f t="shared" si="48"/>
        <v>26.6</v>
      </c>
      <c r="Q1869" s="4">
        <v>16.100000000000001</v>
      </c>
    </row>
    <row r="1870" spans="4:17">
      <c r="D1870" s="19" t="s">
        <v>48</v>
      </c>
      <c r="E1870" s="21" t="s">
        <v>26</v>
      </c>
      <c r="F1870" s="21"/>
      <c r="G1870" s="21"/>
      <c r="H1870" s="21"/>
      <c r="I1870" s="5"/>
      <c r="J1870" s="5"/>
      <c r="L1870" s="21">
        <v>86</v>
      </c>
      <c r="M1870" s="21">
        <v>86</v>
      </c>
      <c r="N1870" s="21">
        <v>69.2</v>
      </c>
      <c r="O1870" s="21">
        <v>129</v>
      </c>
      <c r="P1870" s="4">
        <f t="shared" si="48"/>
        <v>14.7</v>
      </c>
      <c r="Q1870" s="29">
        <v>16.3</v>
      </c>
    </row>
    <row r="1871" spans="4:17">
      <c r="D1871" s="19" t="s">
        <v>307</v>
      </c>
      <c r="E1871" s="21" t="s">
        <v>26</v>
      </c>
      <c r="F1871" s="21"/>
      <c r="G1871" s="21"/>
      <c r="H1871" s="21"/>
      <c r="I1871" s="5"/>
      <c r="J1871" s="5"/>
      <c r="L1871" s="21">
        <v>101</v>
      </c>
      <c r="M1871" s="21">
        <v>96</v>
      </c>
      <c r="N1871" s="21">
        <v>69.2</v>
      </c>
      <c r="O1871" s="21">
        <v>129</v>
      </c>
      <c r="P1871" s="4">
        <f t="shared" si="48"/>
        <v>23.5</v>
      </c>
      <c r="Q1871" s="4">
        <v>16.5</v>
      </c>
    </row>
    <row r="1872" spans="4:17">
      <c r="D1872" s="19" t="s">
        <v>49</v>
      </c>
      <c r="E1872" s="21" t="s">
        <v>50</v>
      </c>
      <c r="F1872" s="21"/>
      <c r="G1872" s="21"/>
      <c r="H1872" s="21"/>
      <c r="I1872" s="5"/>
      <c r="J1872" s="5"/>
      <c r="L1872" s="21">
        <v>101</v>
      </c>
      <c r="M1872" s="21">
        <v>98</v>
      </c>
      <c r="N1872" s="21">
        <v>69.8</v>
      </c>
      <c r="O1872" s="21">
        <v>127</v>
      </c>
      <c r="P1872" s="4">
        <f t="shared" si="48"/>
        <v>25.1</v>
      </c>
      <c r="Q1872" s="4">
        <v>17.3</v>
      </c>
    </row>
    <row r="1873" spans="1:22">
      <c r="D1873" s="19" t="s">
        <v>51</v>
      </c>
      <c r="E1873" s="21" t="s">
        <v>52</v>
      </c>
      <c r="F1873" s="21"/>
      <c r="G1873" s="21"/>
      <c r="H1873" s="21"/>
      <c r="I1873" s="5"/>
      <c r="J1873" s="5"/>
      <c r="L1873" s="21">
        <v>95</v>
      </c>
      <c r="M1873" s="21">
        <v>94</v>
      </c>
      <c r="N1873" s="21">
        <v>70.8</v>
      </c>
      <c r="O1873" s="21">
        <v>130</v>
      </c>
      <c r="P1873" s="4">
        <f t="shared" si="48"/>
        <v>20.2</v>
      </c>
      <c r="Q1873" s="4">
        <v>19.2</v>
      </c>
    </row>
    <row r="1874" spans="1:22">
      <c r="D1874" s="19" t="s">
        <v>53</v>
      </c>
      <c r="E1874" s="21" t="s">
        <v>54</v>
      </c>
      <c r="F1874" s="21"/>
      <c r="G1874" s="21"/>
      <c r="H1874" s="21"/>
      <c r="I1874" s="5"/>
      <c r="J1874" s="5"/>
      <c r="L1874" s="21">
        <v>95</v>
      </c>
      <c r="M1874" s="21">
        <v>92</v>
      </c>
      <c r="N1874" s="21">
        <v>70.900000000000006</v>
      </c>
      <c r="O1874" s="21">
        <v>128</v>
      </c>
      <c r="P1874" s="4">
        <f t="shared" si="48"/>
        <v>18.600000000000001</v>
      </c>
      <c r="Q1874" s="4">
        <v>21.7</v>
      </c>
    </row>
    <row r="1875" spans="1:22">
      <c r="D1875" s="19" t="s">
        <v>55</v>
      </c>
      <c r="E1875" s="21" t="s">
        <v>52</v>
      </c>
      <c r="F1875" s="21"/>
      <c r="G1875" s="21"/>
      <c r="H1875" s="21"/>
      <c r="I1875" s="5"/>
      <c r="J1875" s="5"/>
      <c r="L1875" s="21">
        <v>93</v>
      </c>
      <c r="M1875" s="21">
        <v>91</v>
      </c>
      <c r="N1875">
        <v>70.8</v>
      </c>
      <c r="O1875">
        <v>130</v>
      </c>
      <c r="P1875" s="4">
        <f t="shared" si="48"/>
        <v>17.600000000000001</v>
      </c>
      <c r="Q1875" s="4">
        <v>22.7</v>
      </c>
    </row>
    <row r="1876" spans="1:22">
      <c r="D1876" s="19" t="s">
        <v>457</v>
      </c>
      <c r="E1876" s="21" t="s">
        <v>26</v>
      </c>
      <c r="F1876" s="21"/>
      <c r="G1876" s="21"/>
      <c r="H1876" s="21"/>
      <c r="I1876" s="5"/>
      <c r="J1876" s="5"/>
      <c r="L1876" s="21">
        <v>93</v>
      </c>
      <c r="M1876" s="21">
        <v>91</v>
      </c>
      <c r="N1876" s="21">
        <v>69.2</v>
      </c>
      <c r="O1876" s="21">
        <v>129</v>
      </c>
      <c r="P1876" s="4">
        <f t="shared" si="48"/>
        <v>19.100000000000001</v>
      </c>
      <c r="Q1876" s="4">
        <v>24.9</v>
      </c>
    </row>
    <row r="1877" spans="1:22">
      <c r="D1877" s="19" t="s">
        <v>310</v>
      </c>
      <c r="E1877" s="21" t="s">
        <v>739</v>
      </c>
      <c r="F1877" s="21"/>
      <c r="G1877" s="21"/>
      <c r="H1877" s="21"/>
      <c r="I1877" s="5"/>
      <c r="J1877" s="5"/>
      <c r="L1877" s="21">
        <v>101</v>
      </c>
      <c r="M1877" s="21">
        <v>97</v>
      </c>
      <c r="N1877" s="21">
        <v>69.900000000000006</v>
      </c>
      <c r="O1877" s="21">
        <v>129</v>
      </c>
      <c r="P1877" s="4">
        <f t="shared" si="48"/>
        <v>23.7</v>
      </c>
      <c r="Q1877" s="4">
        <v>25.7</v>
      </c>
    </row>
    <row r="1878" spans="1:22">
      <c r="D1878" s="19" t="s">
        <v>311</v>
      </c>
      <c r="E1878" s="21" t="s">
        <v>312</v>
      </c>
      <c r="F1878" s="21"/>
      <c r="G1878" s="21"/>
      <c r="H1878" s="21"/>
      <c r="I1878" s="5"/>
      <c r="J1878" s="5"/>
      <c r="L1878" s="21">
        <v>113</v>
      </c>
      <c r="M1878" s="21">
        <v>101</v>
      </c>
      <c r="N1878" s="21">
        <v>70.7</v>
      </c>
      <c r="O1878" s="21">
        <v>132</v>
      </c>
      <c r="P1878" s="4">
        <f t="shared" si="48"/>
        <v>25.9</v>
      </c>
      <c r="Q1878" s="4">
        <v>28.3</v>
      </c>
    </row>
    <row r="1879" spans="1:22">
      <c r="A1879">
        <v>1</v>
      </c>
      <c r="B1879">
        <v>1</v>
      </c>
      <c r="D1879" s="19" t="s">
        <v>313</v>
      </c>
      <c r="E1879" s="21" t="s">
        <v>42</v>
      </c>
      <c r="F1879" s="21">
        <v>88</v>
      </c>
      <c r="G1879" s="21">
        <v>88</v>
      </c>
      <c r="H1879" s="21"/>
      <c r="I1879" s="5">
        <v>23.85</v>
      </c>
      <c r="J1879" s="5"/>
      <c r="K1879" s="12" t="s">
        <v>65</v>
      </c>
      <c r="L1879" s="21"/>
      <c r="M1879" s="21"/>
      <c r="N1879" s="21"/>
      <c r="O1879" s="21"/>
      <c r="P1879" s="4"/>
      <c r="Q1879" s="4"/>
      <c r="T1879" t="s">
        <v>257</v>
      </c>
      <c r="U1879" t="s">
        <v>165</v>
      </c>
      <c r="V1879" t="s">
        <v>58</v>
      </c>
    </row>
    <row r="1880" spans="1:22">
      <c r="A1880">
        <v>2</v>
      </c>
      <c r="B1880">
        <v>2</v>
      </c>
      <c r="C1880">
        <v>1</v>
      </c>
      <c r="D1880" s="19" t="s">
        <v>73</v>
      </c>
      <c r="E1880" s="21" t="s">
        <v>42</v>
      </c>
      <c r="F1880" s="21">
        <v>92</v>
      </c>
      <c r="G1880" s="21">
        <v>92</v>
      </c>
      <c r="H1880" s="21">
        <v>75</v>
      </c>
      <c r="I1880" s="5">
        <v>12.75</v>
      </c>
      <c r="J1880" s="5"/>
      <c r="K1880" s="12" t="s">
        <v>740</v>
      </c>
      <c r="L1880" s="21">
        <v>92</v>
      </c>
      <c r="M1880" s="21">
        <v>92</v>
      </c>
      <c r="N1880" s="21">
        <v>70</v>
      </c>
      <c r="O1880" s="21">
        <v>123</v>
      </c>
      <c r="P1880" s="4">
        <f t="shared" si="48"/>
        <v>20.2</v>
      </c>
      <c r="Q1880" s="4"/>
      <c r="T1880" t="s">
        <v>246</v>
      </c>
      <c r="U1880" t="s">
        <v>62</v>
      </c>
      <c r="V1880" t="s">
        <v>76</v>
      </c>
    </row>
    <row r="1881" spans="1:22">
      <c r="A1881">
        <v>3</v>
      </c>
      <c r="D1881" s="19" t="s">
        <v>77</v>
      </c>
      <c r="E1881" s="21" t="s">
        <v>78</v>
      </c>
      <c r="F1881" s="21"/>
      <c r="G1881" s="21"/>
      <c r="H1881" s="21"/>
      <c r="I1881" s="5">
        <v>-19</v>
      </c>
      <c r="J1881" s="5"/>
      <c r="K1881" s="26" t="s">
        <v>79</v>
      </c>
      <c r="L1881" s="21"/>
      <c r="M1881" s="21"/>
      <c r="N1881" s="21"/>
      <c r="O1881" s="21"/>
      <c r="P1881" s="4"/>
      <c r="Q1881" s="4"/>
      <c r="T1881" t="s">
        <v>72</v>
      </c>
      <c r="U1881" t="s">
        <v>59</v>
      </c>
      <c r="V1881" t="s">
        <v>101</v>
      </c>
    </row>
    <row r="1882" spans="1:22">
      <c r="A1882">
        <v>4</v>
      </c>
      <c r="B1882">
        <v>3</v>
      </c>
      <c r="C1882">
        <v>2</v>
      </c>
      <c r="D1882" s="19" t="s">
        <v>297</v>
      </c>
      <c r="E1882" s="21" t="s">
        <v>26</v>
      </c>
      <c r="F1882" s="21">
        <v>94</v>
      </c>
      <c r="G1882" s="21">
        <v>94</v>
      </c>
      <c r="H1882" s="21">
        <v>76</v>
      </c>
      <c r="I1882" s="5">
        <v>-21</v>
      </c>
      <c r="J1882" s="5"/>
      <c r="L1882" s="21">
        <v>94</v>
      </c>
      <c r="M1882" s="21">
        <v>94</v>
      </c>
      <c r="N1882" s="21">
        <v>69.2</v>
      </c>
      <c r="O1882" s="21">
        <v>129</v>
      </c>
      <c r="P1882" s="4">
        <f t="shared" si="48"/>
        <v>21.7</v>
      </c>
      <c r="Q1882" s="4"/>
      <c r="R1882" s="21"/>
      <c r="S1882" s="4"/>
      <c r="T1882" t="s">
        <v>74</v>
      </c>
      <c r="U1882" t="s">
        <v>94</v>
      </c>
      <c r="V1882" t="s">
        <v>63</v>
      </c>
    </row>
    <row r="1883" spans="1:22">
      <c r="A1883">
        <v>5</v>
      </c>
      <c r="B1883">
        <v>4</v>
      </c>
      <c r="C1883">
        <v>3</v>
      </c>
      <c r="D1883" s="19" t="s">
        <v>239</v>
      </c>
      <c r="E1883" s="21" t="s">
        <v>30</v>
      </c>
      <c r="F1883" s="21">
        <v>91</v>
      </c>
      <c r="G1883" s="21">
        <v>88</v>
      </c>
      <c r="H1883" s="21">
        <v>73</v>
      </c>
      <c r="I1883" s="5">
        <v>-9</v>
      </c>
      <c r="J1883" s="5"/>
      <c r="K1883" s="12" t="s">
        <v>741</v>
      </c>
      <c r="L1883" s="21">
        <v>91</v>
      </c>
      <c r="M1883" s="21">
        <v>88</v>
      </c>
      <c r="N1883" s="21">
        <v>70.2</v>
      </c>
      <c r="O1883" s="21">
        <v>128</v>
      </c>
      <c r="P1883" s="4">
        <f t="shared" si="48"/>
        <v>15.7</v>
      </c>
      <c r="Q1883" s="4"/>
      <c r="R1883" s="21"/>
      <c r="S1883" s="4"/>
      <c r="T1883" t="s">
        <v>80</v>
      </c>
      <c r="U1883" t="s">
        <v>90</v>
      </c>
      <c r="V1883" t="s">
        <v>105</v>
      </c>
    </row>
    <row r="1884" spans="1:22">
      <c r="A1884">
        <v>6</v>
      </c>
      <c r="B1884">
        <v>5</v>
      </c>
      <c r="C1884">
        <v>4</v>
      </c>
      <c r="D1884" s="19" t="s">
        <v>87</v>
      </c>
      <c r="E1884" s="21" t="s">
        <v>42</v>
      </c>
      <c r="F1884" s="21">
        <v>83</v>
      </c>
      <c r="G1884" s="21">
        <v>83</v>
      </c>
      <c r="H1884" s="21">
        <v>65</v>
      </c>
      <c r="I1884" s="5">
        <v>12</v>
      </c>
      <c r="J1884" s="5"/>
      <c r="L1884" s="21">
        <v>83</v>
      </c>
      <c r="M1884" s="21">
        <v>83</v>
      </c>
      <c r="N1884" s="21">
        <v>70</v>
      </c>
      <c r="O1884" s="21">
        <v>123</v>
      </c>
      <c r="P1884" s="4">
        <f t="shared" si="48"/>
        <v>11.9</v>
      </c>
      <c r="Q1884" s="4"/>
      <c r="R1884" s="21"/>
      <c r="S1884" s="4"/>
      <c r="T1884" t="s">
        <v>67</v>
      </c>
      <c r="U1884" t="s">
        <v>93</v>
      </c>
      <c r="V1884" t="s">
        <v>120</v>
      </c>
    </row>
    <row r="1885" spans="1:22">
      <c r="A1885">
        <v>7</v>
      </c>
      <c r="B1885">
        <v>6</v>
      </c>
      <c r="C1885">
        <v>5</v>
      </c>
      <c r="D1885" s="19" t="s">
        <v>242</v>
      </c>
      <c r="E1885" s="21" t="s">
        <v>26</v>
      </c>
      <c r="F1885" s="21">
        <v>85</v>
      </c>
      <c r="G1885" s="21">
        <v>84</v>
      </c>
      <c r="H1885" s="21">
        <v>67</v>
      </c>
      <c r="I1885" s="5">
        <v>82.25</v>
      </c>
      <c r="J1885" s="4">
        <v>5</v>
      </c>
      <c r="K1885" s="12" t="s">
        <v>57</v>
      </c>
      <c r="L1885" s="19">
        <v>85</v>
      </c>
      <c r="M1885" s="21">
        <v>84</v>
      </c>
      <c r="N1885" s="21">
        <v>69.2</v>
      </c>
      <c r="O1885" s="21">
        <v>129</v>
      </c>
      <c r="P1885" s="4">
        <f t="shared" si="48"/>
        <v>13</v>
      </c>
      <c r="Q1885" s="4"/>
      <c r="R1885" s="21"/>
      <c r="S1885" s="4"/>
      <c r="T1885" t="s">
        <v>254</v>
      </c>
      <c r="U1885" t="s">
        <v>142</v>
      </c>
      <c r="V1885" t="s">
        <v>250</v>
      </c>
    </row>
    <row r="1886" spans="1:22">
      <c r="A1886">
        <v>8</v>
      </c>
      <c r="B1886">
        <v>7</v>
      </c>
      <c r="C1886">
        <v>6</v>
      </c>
      <c r="D1886" s="19" t="s">
        <v>742</v>
      </c>
      <c r="E1886" s="21" t="s">
        <v>34</v>
      </c>
      <c r="F1886" s="21">
        <v>93</v>
      </c>
      <c r="G1886" s="21">
        <v>93</v>
      </c>
      <c r="H1886" s="21">
        <v>76</v>
      </c>
      <c r="I1886" s="5">
        <v>-19</v>
      </c>
      <c r="J1886" s="5"/>
      <c r="L1886" s="21">
        <v>93</v>
      </c>
      <c r="M1886" s="21">
        <v>93</v>
      </c>
      <c r="N1886" s="21">
        <v>68.900000000000006</v>
      </c>
      <c r="O1886" s="21">
        <v>120</v>
      </c>
      <c r="P1886" s="4">
        <f t="shared" si="48"/>
        <v>22.7</v>
      </c>
      <c r="Q1886" s="4"/>
      <c r="R1886" s="21"/>
      <c r="S1886" s="4"/>
      <c r="T1886" t="s">
        <v>272</v>
      </c>
      <c r="U1886" t="s">
        <v>167</v>
      </c>
      <c r="V1886" t="s">
        <v>110</v>
      </c>
    </row>
    <row r="1887" spans="1:22">
      <c r="A1887">
        <v>9</v>
      </c>
      <c r="B1887">
        <v>8</v>
      </c>
      <c r="C1887">
        <v>7</v>
      </c>
      <c r="D1887" s="19" t="s">
        <v>469</v>
      </c>
      <c r="E1887" s="21" t="s">
        <v>36</v>
      </c>
      <c r="F1887" s="21">
        <v>98</v>
      </c>
      <c r="G1887" s="21">
        <v>97</v>
      </c>
      <c r="H1887" s="21">
        <v>81</v>
      </c>
      <c r="I1887" s="5">
        <v>-22</v>
      </c>
      <c r="J1887" s="5"/>
      <c r="L1887" s="19">
        <v>98</v>
      </c>
      <c r="M1887" s="21">
        <v>97</v>
      </c>
      <c r="N1887" s="21">
        <v>69</v>
      </c>
      <c r="O1887" s="21">
        <v>123</v>
      </c>
      <c r="P1887" s="4">
        <f t="shared" si="48"/>
        <v>25.7</v>
      </c>
      <c r="Q1887" s="4"/>
      <c r="R1887" s="21"/>
      <c r="S1887" s="4"/>
      <c r="T1887" t="s">
        <v>267</v>
      </c>
      <c r="U1887" t="s">
        <v>85</v>
      </c>
      <c r="V1887" t="s">
        <v>117</v>
      </c>
    </row>
    <row r="1888" spans="1:22">
      <c r="A1888">
        <v>10</v>
      </c>
      <c r="B1888">
        <v>9</v>
      </c>
      <c r="C1888">
        <v>8</v>
      </c>
      <c r="D1888" s="19" t="s">
        <v>99</v>
      </c>
      <c r="E1888" s="21" t="s">
        <v>30</v>
      </c>
      <c r="F1888" s="21">
        <v>95</v>
      </c>
      <c r="G1888" s="21">
        <v>92</v>
      </c>
      <c r="H1888" s="21">
        <v>77</v>
      </c>
      <c r="I1888" s="5">
        <v>-20.350000000000001</v>
      </c>
      <c r="J1888" s="5"/>
      <c r="L1888" s="19">
        <v>95</v>
      </c>
      <c r="M1888" s="21">
        <v>92</v>
      </c>
      <c r="N1888" s="21">
        <v>70.2</v>
      </c>
      <c r="O1888" s="21">
        <v>128</v>
      </c>
      <c r="P1888" s="4">
        <f t="shared" si="48"/>
        <v>19.2</v>
      </c>
      <c r="Q1888" s="4"/>
      <c r="T1888" t="s">
        <v>71</v>
      </c>
      <c r="U1888" t="s">
        <v>169</v>
      </c>
      <c r="V1888" t="s">
        <v>130</v>
      </c>
    </row>
    <row r="1889" spans="1:22">
      <c r="A1889">
        <v>11</v>
      </c>
      <c r="B1889">
        <v>10</v>
      </c>
      <c r="C1889">
        <v>9</v>
      </c>
      <c r="D1889" s="9" t="s">
        <v>106</v>
      </c>
      <c r="E1889" s="21" t="s">
        <v>42</v>
      </c>
      <c r="F1889" s="21">
        <v>87</v>
      </c>
      <c r="G1889" s="21">
        <v>83</v>
      </c>
      <c r="H1889" s="21">
        <v>70</v>
      </c>
      <c r="I1889" s="5">
        <v>-13.75</v>
      </c>
      <c r="J1889" s="5"/>
      <c r="L1889" s="21">
        <v>87</v>
      </c>
      <c r="M1889" s="21">
        <v>83</v>
      </c>
      <c r="N1889" s="21">
        <v>70</v>
      </c>
      <c r="O1889" s="21">
        <v>123</v>
      </c>
      <c r="P1889" s="4">
        <f t="shared" si="48"/>
        <v>11.9</v>
      </c>
      <c r="T1889" t="s">
        <v>151</v>
      </c>
      <c r="U1889" t="s">
        <v>103</v>
      </c>
      <c r="V1889" t="s">
        <v>121</v>
      </c>
    </row>
    <row r="1890" spans="1:22">
      <c r="A1890">
        <v>12</v>
      </c>
      <c r="B1890">
        <v>11</v>
      </c>
      <c r="C1890">
        <v>10</v>
      </c>
      <c r="D1890" s="19" t="s">
        <v>355</v>
      </c>
      <c r="E1890" s="21" t="s">
        <v>26</v>
      </c>
      <c r="F1890" s="21">
        <v>89</v>
      </c>
      <c r="G1890" s="21">
        <v>89</v>
      </c>
      <c r="H1890" s="21">
        <v>72</v>
      </c>
      <c r="I1890" s="5">
        <v>0.8</v>
      </c>
      <c r="J1890" s="5"/>
      <c r="L1890" s="21">
        <v>89</v>
      </c>
      <c r="M1890" s="21">
        <v>89</v>
      </c>
      <c r="N1890" s="21">
        <v>69.2</v>
      </c>
      <c r="O1890" s="21">
        <v>129</v>
      </c>
      <c r="P1890" s="4">
        <f t="shared" si="48"/>
        <v>17.3</v>
      </c>
      <c r="T1890" t="s">
        <v>193</v>
      </c>
      <c r="U1890" t="s">
        <v>81</v>
      </c>
      <c r="V1890" t="s">
        <v>194</v>
      </c>
    </row>
    <row r="1891" spans="1:22">
      <c r="A1891">
        <v>13</v>
      </c>
      <c r="B1891">
        <v>12</v>
      </c>
      <c r="C1891">
        <v>11</v>
      </c>
      <c r="D1891" s="19" t="s">
        <v>111</v>
      </c>
      <c r="E1891" s="21" t="s">
        <v>34</v>
      </c>
      <c r="F1891" s="21">
        <v>87</v>
      </c>
      <c r="G1891" s="21">
        <v>86</v>
      </c>
      <c r="H1891" s="21">
        <v>71</v>
      </c>
      <c r="I1891" s="5">
        <v>-13</v>
      </c>
      <c r="J1891" s="5"/>
      <c r="L1891" s="19">
        <v>87</v>
      </c>
      <c r="M1891" s="21">
        <v>86</v>
      </c>
      <c r="N1891" s="21">
        <v>68.900000000000006</v>
      </c>
      <c r="O1891" s="21">
        <v>120</v>
      </c>
      <c r="P1891" s="4">
        <f t="shared" si="48"/>
        <v>16.100000000000001</v>
      </c>
      <c r="T1891" t="s">
        <v>100</v>
      </c>
      <c r="U1891" t="s">
        <v>378</v>
      </c>
      <c r="V1891" t="s">
        <v>249</v>
      </c>
    </row>
    <row r="1892" spans="1:22">
      <c r="A1892">
        <v>14</v>
      </c>
      <c r="B1892">
        <v>13</v>
      </c>
      <c r="C1892">
        <v>12</v>
      </c>
      <c r="D1892" s="19" t="s">
        <v>634</v>
      </c>
      <c r="E1892" s="21" t="s">
        <v>635</v>
      </c>
      <c r="F1892" s="21">
        <v>94</v>
      </c>
      <c r="G1892" s="21">
        <v>93</v>
      </c>
      <c r="H1892" s="21">
        <v>76</v>
      </c>
      <c r="I1892" s="5">
        <v>6</v>
      </c>
      <c r="J1892" s="5"/>
      <c r="K1892" s="26" t="s">
        <v>65</v>
      </c>
      <c r="L1892" s="19">
        <v>94</v>
      </c>
      <c r="M1892" s="21">
        <v>93</v>
      </c>
      <c r="N1892" s="21">
        <v>73</v>
      </c>
      <c r="O1892" s="21">
        <v>139</v>
      </c>
      <c r="P1892" s="4">
        <f t="shared" si="48"/>
        <v>16.3</v>
      </c>
      <c r="T1892" t="s">
        <v>368</v>
      </c>
      <c r="U1892" t="s">
        <v>201</v>
      </c>
    </row>
    <row r="1893" spans="1:22">
      <c r="A1893">
        <v>15</v>
      </c>
      <c r="B1893">
        <v>14</v>
      </c>
      <c r="C1893">
        <v>13</v>
      </c>
      <c r="D1893" s="19" t="s">
        <v>122</v>
      </c>
      <c r="E1893" s="21" t="s">
        <v>42</v>
      </c>
      <c r="F1893" s="21">
        <v>87</v>
      </c>
      <c r="G1893" s="21">
        <v>87</v>
      </c>
      <c r="H1893" s="21">
        <v>71</v>
      </c>
      <c r="I1893" s="5">
        <v>-19</v>
      </c>
      <c r="J1893" s="5"/>
      <c r="L1893" s="19">
        <v>87</v>
      </c>
      <c r="M1893" s="21">
        <v>87</v>
      </c>
      <c r="N1893" s="21">
        <v>70</v>
      </c>
      <c r="O1893" s="21">
        <v>123</v>
      </c>
      <c r="P1893" s="4">
        <f t="shared" si="48"/>
        <v>15.6</v>
      </c>
      <c r="T1893" t="s">
        <v>103</v>
      </c>
      <c r="U1893" t="s">
        <v>384</v>
      </c>
      <c r="V1893" t="s">
        <v>194</v>
      </c>
    </row>
    <row r="1894" spans="1:22">
      <c r="A1894">
        <v>16</v>
      </c>
      <c r="B1894">
        <v>15</v>
      </c>
      <c r="C1894">
        <v>14</v>
      </c>
      <c r="D1894" s="19" t="s">
        <v>127</v>
      </c>
      <c r="E1894" s="21" t="s">
        <v>30</v>
      </c>
      <c r="F1894" s="21">
        <v>79</v>
      </c>
      <c r="G1894" s="21">
        <v>79</v>
      </c>
      <c r="H1894" s="21">
        <v>62</v>
      </c>
      <c r="I1894" s="5">
        <v>66.45</v>
      </c>
      <c r="J1894" s="4">
        <v>3</v>
      </c>
      <c r="K1894" s="26" t="s">
        <v>743</v>
      </c>
      <c r="L1894" s="19">
        <v>79</v>
      </c>
      <c r="M1894" s="21">
        <v>79</v>
      </c>
      <c r="N1894" s="21">
        <v>70.2</v>
      </c>
      <c r="O1894" s="21">
        <v>128</v>
      </c>
      <c r="P1894" s="4">
        <f t="shared" si="48"/>
        <v>7.8</v>
      </c>
    </row>
    <row r="1895" spans="1:22" ht="25.5">
      <c r="A1895">
        <v>17</v>
      </c>
      <c r="B1895">
        <v>16</v>
      </c>
      <c r="C1895">
        <v>15</v>
      </c>
      <c r="D1895" s="19" t="s">
        <v>128</v>
      </c>
      <c r="E1895" s="21" t="s">
        <v>26</v>
      </c>
      <c r="F1895" s="21">
        <v>82</v>
      </c>
      <c r="G1895" s="21">
        <v>82</v>
      </c>
      <c r="H1895" s="21">
        <v>65</v>
      </c>
      <c r="I1895" s="5">
        <v>95</v>
      </c>
      <c r="J1895" s="5"/>
      <c r="K1895" s="42" t="s">
        <v>744</v>
      </c>
      <c r="L1895" s="19">
        <v>82</v>
      </c>
      <c r="M1895" s="21">
        <v>82</v>
      </c>
      <c r="N1895" s="21">
        <v>69.2</v>
      </c>
      <c r="O1895" s="21">
        <v>129</v>
      </c>
      <c r="P1895" s="4">
        <f t="shared" si="48"/>
        <v>11.2</v>
      </c>
      <c r="T1895" t="s">
        <v>203</v>
      </c>
      <c r="U1895" t="s">
        <v>146</v>
      </c>
      <c r="V1895" t="s">
        <v>135</v>
      </c>
    </row>
    <row r="1896" spans="1:22">
      <c r="A1896">
        <v>18</v>
      </c>
      <c r="B1896">
        <v>17</v>
      </c>
      <c r="C1896">
        <v>16</v>
      </c>
      <c r="D1896" s="19" t="s">
        <v>131</v>
      </c>
      <c r="E1896" s="21" t="s">
        <v>42</v>
      </c>
      <c r="F1896" s="21">
        <v>92</v>
      </c>
      <c r="G1896" s="21">
        <v>88</v>
      </c>
      <c r="H1896" s="21">
        <v>78</v>
      </c>
      <c r="I1896" s="5">
        <v>-23</v>
      </c>
      <c r="J1896" s="4"/>
      <c r="L1896" s="19">
        <v>92</v>
      </c>
      <c r="M1896" s="21">
        <v>88</v>
      </c>
      <c r="N1896" s="21">
        <v>70</v>
      </c>
      <c r="O1896" s="21">
        <v>123</v>
      </c>
      <c r="P1896" s="4">
        <f t="shared" si="48"/>
        <v>16.5</v>
      </c>
      <c r="T1896" t="s">
        <v>84</v>
      </c>
      <c r="U1896" t="s">
        <v>113</v>
      </c>
      <c r="V1896" t="s">
        <v>418</v>
      </c>
    </row>
    <row r="1897" spans="1:22">
      <c r="A1897">
        <v>19</v>
      </c>
      <c r="B1897">
        <v>18</v>
      </c>
      <c r="C1897">
        <v>17</v>
      </c>
      <c r="D1897" s="19" t="s">
        <v>496</v>
      </c>
      <c r="E1897" s="21" t="s">
        <v>26</v>
      </c>
      <c r="F1897" s="21">
        <v>88</v>
      </c>
      <c r="G1897" s="21">
        <v>86</v>
      </c>
      <c r="H1897" s="21">
        <v>73</v>
      </c>
      <c r="I1897" s="5">
        <v>-19</v>
      </c>
      <c r="J1897" s="5"/>
      <c r="L1897" s="21">
        <v>88</v>
      </c>
      <c r="M1897" s="21">
        <v>86</v>
      </c>
      <c r="N1897" s="21">
        <v>69.2</v>
      </c>
      <c r="O1897" s="21">
        <v>129</v>
      </c>
      <c r="P1897" s="4">
        <f t="shared" si="48"/>
        <v>14.7</v>
      </c>
      <c r="T1897" t="s">
        <v>156</v>
      </c>
      <c r="U1897" t="s">
        <v>471</v>
      </c>
      <c r="V1897" t="s">
        <v>129</v>
      </c>
    </row>
    <row r="1898" spans="1:22">
      <c r="A1898">
        <v>20</v>
      </c>
      <c r="B1898">
        <v>19</v>
      </c>
      <c r="C1898">
        <v>18</v>
      </c>
      <c r="D1898" s="19" t="s">
        <v>136</v>
      </c>
      <c r="E1898" s="21" t="s">
        <v>34</v>
      </c>
      <c r="F1898" s="21">
        <v>77</v>
      </c>
      <c r="G1898" s="21">
        <v>77</v>
      </c>
      <c r="H1898" s="21">
        <v>63</v>
      </c>
      <c r="I1898" s="5">
        <v>111</v>
      </c>
      <c r="J1898" s="5"/>
      <c r="K1898" s="12" t="s">
        <v>57</v>
      </c>
      <c r="L1898" s="21">
        <v>77</v>
      </c>
      <c r="M1898" s="21">
        <v>77</v>
      </c>
      <c r="N1898" s="21">
        <v>68.900000000000006</v>
      </c>
      <c r="O1898" s="21">
        <v>120</v>
      </c>
      <c r="P1898" s="4">
        <f t="shared" si="48"/>
        <v>7.6</v>
      </c>
      <c r="T1898" t="s">
        <v>176</v>
      </c>
      <c r="U1898" t="s">
        <v>333</v>
      </c>
      <c r="V1898" t="s">
        <v>86</v>
      </c>
    </row>
    <row r="1899" spans="1:22">
      <c r="A1899">
        <v>21</v>
      </c>
      <c r="B1899">
        <v>20</v>
      </c>
      <c r="C1899">
        <v>19</v>
      </c>
      <c r="D1899" s="19" t="s">
        <v>140</v>
      </c>
      <c r="E1899" s="21" t="s">
        <v>47</v>
      </c>
      <c r="F1899" s="21">
        <v>110</v>
      </c>
      <c r="G1899" s="21">
        <v>103</v>
      </c>
      <c r="H1899" s="21">
        <v>95</v>
      </c>
      <c r="I1899" s="5">
        <v>-22</v>
      </c>
      <c r="J1899" s="5"/>
      <c r="L1899" s="21">
        <v>110</v>
      </c>
      <c r="M1899" s="21">
        <v>103</v>
      </c>
      <c r="N1899" s="21">
        <v>69.7</v>
      </c>
      <c r="O1899" s="21">
        <v>133</v>
      </c>
      <c r="P1899" s="4">
        <f t="shared" si="48"/>
        <v>28.3</v>
      </c>
      <c r="T1899" t="s">
        <v>245</v>
      </c>
      <c r="U1899" t="s">
        <v>207</v>
      </c>
      <c r="V1899" t="s">
        <v>526</v>
      </c>
    </row>
    <row r="1900" spans="1:22">
      <c r="A1900">
        <v>22</v>
      </c>
      <c r="B1900">
        <v>21</v>
      </c>
      <c r="C1900">
        <v>20</v>
      </c>
      <c r="D1900" s="19" t="s">
        <v>143</v>
      </c>
      <c r="E1900" s="21" t="s">
        <v>47</v>
      </c>
      <c r="F1900" s="21">
        <v>101</v>
      </c>
      <c r="G1900" s="21">
        <v>99</v>
      </c>
      <c r="H1900" s="21">
        <v>86</v>
      </c>
      <c r="I1900" s="5">
        <v>-22</v>
      </c>
      <c r="J1900" s="5"/>
      <c r="L1900" s="21">
        <v>101</v>
      </c>
      <c r="M1900" s="21">
        <v>99</v>
      </c>
      <c r="N1900" s="21">
        <v>69.7</v>
      </c>
      <c r="O1900" s="21">
        <v>133</v>
      </c>
      <c r="P1900" s="4">
        <f t="shared" si="48"/>
        <v>24.9</v>
      </c>
      <c r="T1900" t="s">
        <v>124</v>
      </c>
      <c r="U1900" t="s">
        <v>259</v>
      </c>
      <c r="V1900" t="s">
        <v>361</v>
      </c>
    </row>
    <row r="1901" spans="1:22">
      <c r="D1901" s="19" t="s">
        <v>143</v>
      </c>
      <c r="E1901" s="21" t="s">
        <v>699</v>
      </c>
      <c r="F1901" s="21"/>
      <c r="G1901" s="21"/>
      <c r="H1901" s="21"/>
      <c r="I1901" s="5">
        <v>17</v>
      </c>
      <c r="J1901" s="5"/>
      <c r="K1901" s="12" t="s">
        <v>745</v>
      </c>
      <c r="L1901" s="21"/>
      <c r="M1901" s="21"/>
      <c r="N1901" s="21"/>
      <c r="O1901" s="21"/>
      <c r="P1901" s="4"/>
    </row>
    <row r="1902" spans="1:22">
      <c r="A1902">
        <v>23</v>
      </c>
      <c r="B1902">
        <v>22</v>
      </c>
      <c r="C1902">
        <v>21</v>
      </c>
      <c r="D1902" s="19" t="s">
        <v>149</v>
      </c>
      <c r="E1902" s="21" t="s">
        <v>42</v>
      </c>
      <c r="F1902" s="21">
        <v>79</v>
      </c>
      <c r="G1902" s="21">
        <v>79</v>
      </c>
      <c r="H1902" s="21">
        <v>66</v>
      </c>
      <c r="I1902" s="5">
        <v>42.8</v>
      </c>
      <c r="J1902" s="5"/>
      <c r="K1902" s="12" t="s">
        <v>65</v>
      </c>
      <c r="L1902" s="21">
        <v>79</v>
      </c>
      <c r="M1902" s="21">
        <v>79</v>
      </c>
      <c r="N1902" s="21">
        <v>70</v>
      </c>
      <c r="O1902" s="21">
        <v>123</v>
      </c>
      <c r="P1902" s="4">
        <f t="shared" si="48"/>
        <v>8.3000000000000007</v>
      </c>
      <c r="T1902" t="s">
        <v>375</v>
      </c>
      <c r="U1902" t="s">
        <v>133</v>
      </c>
      <c r="V1902" t="s">
        <v>139</v>
      </c>
    </row>
    <row r="1903" spans="1:22">
      <c r="A1903">
        <v>24</v>
      </c>
      <c r="B1903">
        <v>23</v>
      </c>
      <c r="C1903">
        <v>22</v>
      </c>
      <c r="D1903" s="19" t="s">
        <v>260</v>
      </c>
      <c r="E1903" s="21" t="s">
        <v>26</v>
      </c>
      <c r="F1903" s="21">
        <v>99</v>
      </c>
      <c r="G1903" s="21">
        <v>94</v>
      </c>
      <c r="H1903" s="21">
        <v>85</v>
      </c>
      <c r="I1903" s="5">
        <v>-23</v>
      </c>
      <c r="J1903" s="5"/>
      <c r="L1903" s="21">
        <v>99</v>
      </c>
      <c r="M1903" s="21">
        <v>94</v>
      </c>
      <c r="N1903" s="21">
        <v>69.2</v>
      </c>
      <c r="O1903" s="21">
        <v>129</v>
      </c>
      <c r="P1903" s="4">
        <f t="shared" si="48"/>
        <v>21.7</v>
      </c>
      <c r="T1903" t="s">
        <v>378</v>
      </c>
      <c r="U1903" t="s">
        <v>599</v>
      </c>
      <c r="V1903" t="s">
        <v>515</v>
      </c>
    </row>
    <row r="1904" spans="1:22">
      <c r="A1904">
        <v>25</v>
      </c>
      <c r="B1904">
        <v>24</v>
      </c>
      <c r="D1904" s="19" t="s">
        <v>612</v>
      </c>
      <c r="E1904" s="21" t="s">
        <v>26</v>
      </c>
      <c r="F1904" s="21">
        <v>89</v>
      </c>
      <c r="G1904" s="21">
        <v>89</v>
      </c>
      <c r="H1904" s="21"/>
      <c r="I1904" s="5">
        <v>-15</v>
      </c>
      <c r="J1904" s="5"/>
      <c r="L1904" s="21"/>
      <c r="M1904" s="21"/>
      <c r="N1904" s="21"/>
      <c r="O1904" s="21"/>
      <c r="P1904" s="4"/>
      <c r="T1904" t="s">
        <v>216</v>
      </c>
      <c r="U1904" t="s">
        <v>217</v>
      </c>
      <c r="V1904" t="s">
        <v>190</v>
      </c>
    </row>
    <row r="1905" spans="1:22">
      <c r="A1905">
        <v>26</v>
      </c>
      <c r="B1905">
        <v>25</v>
      </c>
      <c r="D1905" s="19" t="s">
        <v>195</v>
      </c>
      <c r="E1905" s="21" t="s">
        <v>42</v>
      </c>
      <c r="F1905" s="21">
        <v>89</v>
      </c>
      <c r="G1905" s="21">
        <v>89</v>
      </c>
      <c r="H1905" s="21"/>
      <c r="I1905" s="5">
        <v>-19.350000000000001</v>
      </c>
      <c r="J1905" s="5"/>
      <c r="L1905" s="21"/>
      <c r="M1905" s="21"/>
      <c r="N1905" s="21"/>
      <c r="O1905" s="21"/>
      <c r="P1905" s="4"/>
      <c r="T1905" t="s">
        <v>119</v>
      </c>
      <c r="U1905" t="s">
        <v>212</v>
      </c>
      <c r="V1905" t="s">
        <v>418</v>
      </c>
    </row>
    <row r="1906" spans="1:22">
      <c r="A1906">
        <v>27</v>
      </c>
      <c r="B1906">
        <v>26</v>
      </c>
      <c r="D1906" s="19" t="s">
        <v>214</v>
      </c>
      <c r="E1906" s="21" t="s">
        <v>42</v>
      </c>
      <c r="F1906" s="21">
        <v>83</v>
      </c>
      <c r="G1906" s="21">
        <v>83</v>
      </c>
      <c r="H1906" s="21"/>
      <c r="I1906" s="5">
        <v>-12.4</v>
      </c>
      <c r="J1906" s="5"/>
      <c r="K1906" s="26"/>
      <c r="L1906" s="21"/>
      <c r="M1906" s="21"/>
      <c r="N1906" s="21"/>
      <c r="O1906" s="21"/>
      <c r="P1906" s="4"/>
      <c r="T1906" t="s">
        <v>89</v>
      </c>
      <c r="U1906" t="s">
        <v>197</v>
      </c>
      <c r="V1906" t="s">
        <v>82</v>
      </c>
    </row>
    <row r="1907" spans="1:22">
      <c r="D1907" s="19"/>
      <c r="E1907" s="21"/>
      <c r="F1907" s="21"/>
      <c r="G1907" s="21"/>
      <c r="H1907" s="21"/>
      <c r="I1907" s="5"/>
      <c r="J1907" s="5"/>
      <c r="L1907" s="21"/>
      <c r="M1907" s="21"/>
      <c r="N1907" s="21"/>
      <c r="O1907" s="21"/>
      <c r="P1907" s="4"/>
    </row>
    <row r="1908" spans="1:22">
      <c r="D1908" s="28"/>
      <c r="E1908" s="21"/>
      <c r="F1908" s="21"/>
      <c r="G1908" s="21"/>
      <c r="H1908" s="21"/>
      <c r="I1908" s="5"/>
      <c r="J1908" s="5"/>
      <c r="K1908" s="26"/>
      <c r="L1908" s="21"/>
      <c r="M1908" s="21"/>
      <c r="N1908" s="21"/>
      <c r="O1908" s="21"/>
      <c r="P1908" s="4"/>
    </row>
    <row r="1909" spans="1:22">
      <c r="D1909" s="19"/>
      <c r="E1909" s="21"/>
      <c r="F1909" s="21"/>
      <c r="G1909" s="21"/>
      <c r="H1909" s="21"/>
      <c r="I1909" s="5"/>
      <c r="J1909" s="5"/>
      <c r="K1909" s="26"/>
      <c r="L1909" s="21"/>
      <c r="M1909" s="21"/>
      <c r="N1909" s="21"/>
      <c r="O1909" s="21"/>
      <c r="P1909" s="4"/>
    </row>
    <row r="1910" spans="1:22">
      <c r="D1910" s="19"/>
      <c r="E1910" s="21"/>
      <c r="F1910" s="21"/>
      <c r="G1910" s="21"/>
      <c r="H1910" s="21"/>
      <c r="I1910" s="5"/>
      <c r="J1910" s="5"/>
      <c r="K1910" s="26"/>
      <c r="L1910" s="21"/>
      <c r="M1910" s="21"/>
      <c r="N1910" s="21"/>
      <c r="O1910" s="21"/>
      <c r="P1910" s="4"/>
    </row>
    <row r="1911" spans="1:22">
      <c r="D1911" s="19"/>
      <c r="E1911" s="21"/>
      <c r="F1911" s="21"/>
      <c r="G1911" s="21"/>
      <c r="H1911" s="21"/>
      <c r="I1911" s="5"/>
      <c r="J1911" s="5"/>
      <c r="L1911" s="21"/>
      <c r="M1911" s="21"/>
      <c r="N1911" s="21"/>
      <c r="O1911" s="21"/>
      <c r="P1911" s="4"/>
    </row>
    <row r="1912" spans="1:22">
      <c r="D1912" s="19"/>
      <c r="E1912" s="21"/>
      <c r="F1912" s="21"/>
      <c r="G1912" s="21"/>
      <c r="H1912" s="21"/>
      <c r="I1912" s="5"/>
      <c r="J1912" s="5"/>
      <c r="L1912" s="21"/>
      <c r="M1912" s="21"/>
      <c r="N1912" s="21"/>
      <c r="O1912" s="21"/>
      <c r="P1912" s="4"/>
    </row>
    <row r="1913" spans="1:22">
      <c r="D1913" s="19"/>
      <c r="E1913" s="21"/>
      <c r="F1913" s="21"/>
      <c r="G1913" s="21"/>
      <c r="H1913" s="21"/>
      <c r="I1913" s="5"/>
      <c r="J1913" s="5"/>
      <c r="K1913" s="26"/>
      <c r="L1913" s="21"/>
      <c r="M1913" s="21"/>
      <c r="N1913" s="21"/>
      <c r="O1913" s="21"/>
      <c r="P1913" s="4"/>
    </row>
    <row r="1914" spans="1:22">
      <c r="D1914" s="19"/>
      <c r="E1914" s="21"/>
      <c r="F1914" s="21"/>
      <c r="G1914" s="21"/>
      <c r="H1914" s="21"/>
      <c r="I1914" s="5"/>
      <c r="J1914" s="5"/>
      <c r="L1914" s="21"/>
      <c r="M1914" s="21"/>
      <c r="N1914" s="21"/>
      <c r="O1914" s="21"/>
      <c r="P1914" s="4"/>
    </row>
    <row r="1915" spans="1:22">
      <c r="D1915" s="19"/>
      <c r="E1915" s="21"/>
      <c r="F1915" s="21"/>
      <c r="G1915" s="21"/>
      <c r="H1915" s="21"/>
      <c r="I1915" s="5"/>
      <c r="J1915" s="5"/>
      <c r="L1915" s="21"/>
      <c r="M1915" s="21"/>
      <c r="N1915" s="21"/>
      <c r="O1915" s="21"/>
      <c r="P1915" s="4"/>
    </row>
    <row r="1916" spans="1:22">
      <c r="D1916" s="19"/>
      <c r="E1916" s="21"/>
      <c r="F1916" s="21"/>
      <c r="G1916" s="21"/>
      <c r="H1916" s="21"/>
      <c r="I1916" s="5"/>
      <c r="J1916" s="5"/>
      <c r="L1916" s="21"/>
      <c r="M1916" s="21"/>
      <c r="N1916" s="21"/>
      <c r="O1916" s="21"/>
      <c r="P1916" s="4"/>
    </row>
    <row r="1917" spans="1:22">
      <c r="D1917" s="19"/>
      <c r="E1917" s="21"/>
      <c r="F1917" s="21"/>
      <c r="G1917" s="21"/>
      <c r="H1917" s="21"/>
      <c r="I1917" s="5"/>
      <c r="J1917" s="5"/>
      <c r="L1917" s="21"/>
      <c r="M1917" s="21"/>
      <c r="P1917" s="4"/>
    </row>
    <row r="1918" spans="1:22">
      <c r="D1918" s="19"/>
      <c r="E1918" s="21"/>
      <c r="F1918" s="21"/>
      <c r="G1918" s="21"/>
      <c r="H1918" s="21"/>
      <c r="I1918" s="5"/>
      <c r="J1918" s="5"/>
      <c r="L1918" s="21"/>
      <c r="M1918" s="21"/>
      <c r="P1918" s="4"/>
    </row>
    <row r="1919" spans="1:22">
      <c r="D1919" s="19"/>
      <c r="E1919" s="21"/>
      <c r="F1919" s="21"/>
      <c r="G1919" s="21"/>
      <c r="H1919" s="21"/>
      <c r="I1919" s="5"/>
      <c r="J1919" s="5"/>
      <c r="L1919" s="21"/>
      <c r="M1919" s="21"/>
      <c r="P1919" s="4"/>
    </row>
    <row r="1920" spans="1:22">
      <c r="D1920" s="19"/>
      <c r="E1920" s="21"/>
      <c r="F1920" s="21"/>
      <c r="G1920" s="21"/>
      <c r="H1920" s="21"/>
      <c r="I1920" s="5"/>
      <c r="J1920" s="5"/>
      <c r="L1920" s="21"/>
      <c r="M1920" s="21"/>
      <c r="N1920" s="21"/>
      <c r="O1920" s="21"/>
      <c r="P1920" s="4"/>
    </row>
    <row r="1921" spans="4:16">
      <c r="D1921" s="19"/>
      <c r="E1921" s="21"/>
      <c r="F1921" s="21"/>
      <c r="G1921" s="21"/>
      <c r="H1921" s="21"/>
      <c r="I1921" s="5"/>
      <c r="J1921" s="5"/>
      <c r="L1921" s="21"/>
      <c r="M1921" s="21"/>
      <c r="N1921" s="21"/>
      <c r="O1921" s="21"/>
      <c r="P1921" s="4"/>
    </row>
    <row r="1922" spans="4:16">
      <c r="D1922" s="19"/>
      <c r="E1922" s="21"/>
      <c r="F1922" s="21"/>
      <c r="G1922" s="21"/>
      <c r="H1922" s="21"/>
      <c r="I1922" s="5"/>
      <c r="J1922" s="5"/>
      <c r="L1922" s="21"/>
      <c r="M1922" s="21"/>
      <c r="N1922" s="21"/>
      <c r="O1922" s="21"/>
      <c r="P1922" s="4"/>
    </row>
    <row r="1923" spans="4:16">
      <c r="D1923" s="19"/>
      <c r="E1923" s="21"/>
      <c r="F1923" s="21"/>
      <c r="G1923" s="21"/>
      <c r="I1923" s="5"/>
      <c r="J1923" s="5"/>
    </row>
    <row r="1924" spans="4:16">
      <c r="D1924" s="19"/>
      <c r="E1924" s="21"/>
      <c r="F1924" s="21"/>
      <c r="G1924" s="21"/>
      <c r="I1924" s="5"/>
      <c r="J1924" s="5"/>
    </row>
    <row r="1925" spans="4:16">
      <c r="D1925" s="19"/>
      <c r="E1925" s="21"/>
      <c r="F1925" s="21"/>
      <c r="G1925" s="21"/>
      <c r="I1925" s="5"/>
      <c r="J1925" s="5"/>
    </row>
    <row r="1926" spans="4:16">
      <c r="D1926" s="19"/>
      <c r="E1926" s="21"/>
      <c r="F1926" s="21"/>
      <c r="G1926" s="21"/>
      <c r="I1926" s="5"/>
      <c r="J1926" s="5"/>
    </row>
    <row r="1927" spans="4:16">
      <c r="D1927" s="19"/>
      <c r="E1927" s="21"/>
      <c r="F1927" s="21"/>
      <c r="G1927" s="21"/>
      <c r="I1927" s="5"/>
      <c r="J1927" s="5"/>
    </row>
    <row r="1928" spans="4:16">
      <c r="D1928" s="19"/>
      <c r="E1928" s="21"/>
      <c r="F1928" s="21"/>
      <c r="G1928" s="21"/>
      <c r="I1928" s="5"/>
      <c r="J1928" s="5"/>
    </row>
    <row r="1929" spans="4:16">
      <c r="D1929" s="19"/>
      <c r="E1929" s="21"/>
      <c r="F1929" s="21"/>
      <c r="G1929" s="21"/>
      <c r="I1929" s="5"/>
      <c r="J1929" s="5"/>
    </row>
    <row r="1930" spans="4:16">
      <c r="D1930" s="2"/>
      <c r="I1930" s="5"/>
      <c r="J1930" s="5"/>
    </row>
    <row r="1931" spans="4:16">
      <c r="D1931" s="2"/>
      <c r="I1931" s="5"/>
      <c r="J1931" s="5"/>
    </row>
    <row r="1932" spans="4:16">
      <c r="D1932" s="2"/>
      <c r="I1932" s="5"/>
      <c r="J1932" s="5"/>
    </row>
    <row r="1933" spans="4:16">
      <c r="D1933" s="2"/>
      <c r="I1933" s="5"/>
      <c r="J1933" s="5"/>
    </row>
    <row r="1934" spans="4:16">
      <c r="D1934" s="2"/>
      <c r="I1934" s="5"/>
      <c r="J1934" s="5"/>
    </row>
    <row r="1935" spans="4:16">
      <c r="D1935" s="2"/>
      <c r="I1935" s="5"/>
      <c r="J1935" s="5"/>
    </row>
    <row r="1936" spans="4:16">
      <c r="D1936" s="2"/>
      <c r="I1936" s="5"/>
      <c r="J1936" s="5"/>
    </row>
    <row r="1937" spans="1:19">
      <c r="D1937" s="2"/>
      <c r="I1937" s="5"/>
      <c r="J1937" s="5"/>
    </row>
    <row r="1938" spans="1:19">
      <c r="D1938" s="2"/>
      <c r="I1938" s="5"/>
      <c r="J1938" s="5"/>
    </row>
    <row r="1939" spans="1:19">
      <c r="D1939" s="2"/>
      <c r="I1939" s="5"/>
      <c r="J1939" s="5"/>
    </row>
    <row r="1940" spans="1:19">
      <c r="D1940" s="2"/>
      <c r="I1940" s="5"/>
      <c r="J1940" s="5"/>
    </row>
    <row r="1941" spans="1:19">
      <c r="D1941" s="2"/>
      <c r="I1941" s="5"/>
      <c r="J1941" s="5"/>
    </row>
    <row r="1942" spans="1:19">
      <c r="D1942" s="2"/>
      <c r="I1942" s="5"/>
      <c r="J1942" s="5"/>
    </row>
    <row r="1943" spans="1:19">
      <c r="D1943" s="2"/>
      <c r="I1943" s="5"/>
      <c r="J1943" s="5"/>
    </row>
    <row r="1944" spans="1:19">
      <c r="D1944" s="2"/>
      <c r="I1944" s="5"/>
      <c r="J1944" s="5"/>
    </row>
    <row r="1945" spans="1:19">
      <c r="I1945" s="5"/>
      <c r="J1945" s="5"/>
    </row>
    <row r="1946" spans="1:19">
      <c r="D1946" s="2"/>
      <c r="I1946" s="5"/>
      <c r="J1946" s="5"/>
    </row>
    <row r="1947" spans="1:19">
      <c r="D1947" s="2"/>
      <c r="I1947" s="5"/>
      <c r="J1947" s="5"/>
    </row>
    <row r="1948" spans="1:19">
      <c r="D1948" s="2"/>
      <c r="I1948" s="5"/>
      <c r="J1948" s="5"/>
    </row>
    <row r="1949" spans="1:19">
      <c r="D1949" s="2"/>
      <c r="I1949" s="5"/>
      <c r="J1949" s="5"/>
    </row>
    <row r="1950" spans="1:19">
      <c r="A1950">
        <f>COUNT(A1859:A1949)</f>
        <v>27</v>
      </c>
      <c r="B1950">
        <f>COUNT(B1859:B1949)</f>
        <v>26</v>
      </c>
      <c r="C1950">
        <f>COUNT(C1859:C1949)</f>
        <v>22</v>
      </c>
      <c r="F1950">
        <f>AVERAGE(F1859:F1949)</f>
        <v>89.65384615384616</v>
      </c>
      <c r="G1950">
        <f>AVERAGE(G1859:G1949)</f>
        <v>88.34615384615384</v>
      </c>
      <c r="H1950">
        <f>AVERAGE(H1859:H1949)</f>
        <v>73.772727272727266</v>
      </c>
      <c r="I1950" s="5">
        <f>SUM(I1856:I1949)</f>
        <v>119.05000000000001</v>
      </c>
      <c r="J1950" s="4">
        <f>SUM(J1856:J1949)</f>
        <v>8</v>
      </c>
      <c r="P1950" s="4">
        <f>SUM(Q1859:Q1868)</f>
        <v>117.69999999999999</v>
      </c>
      <c r="Q1950" s="4">
        <f>(P1950*0.096)-0.05</f>
        <v>11.249199999999998</v>
      </c>
      <c r="S1950">
        <f>SUM(S1856:S1949)</f>
        <v>0</v>
      </c>
    </row>
    <row r="1951" spans="1:19" ht="18">
      <c r="A1951" s="3" t="s">
        <v>746</v>
      </c>
      <c r="C1951" s="11" t="s">
        <v>655</v>
      </c>
      <c r="D1951">
        <v>919352</v>
      </c>
    </row>
    <row r="1952" spans="1:19">
      <c r="A1952" t="s">
        <v>2</v>
      </c>
      <c r="D1952" s="4">
        <v>188</v>
      </c>
      <c r="E1952" t="s">
        <v>3</v>
      </c>
      <c r="F1952" s="4">
        <f>TRUNC(D1952*0.096,1)</f>
        <v>18</v>
      </c>
      <c r="H1952" s="4">
        <f>P2050</f>
        <v>161.6</v>
      </c>
      <c r="K1952" s="14"/>
    </row>
    <row r="1953" spans="1:19">
      <c r="A1953" t="s">
        <v>4</v>
      </c>
      <c r="D1953" s="4">
        <v>206</v>
      </c>
      <c r="E1953" t="s">
        <v>5</v>
      </c>
      <c r="F1953" s="4">
        <f>TRUNC(D1953*0.096,1)</f>
        <v>19.7</v>
      </c>
    </row>
    <row r="1954" spans="1:19">
      <c r="A1954" s="1" t="s">
        <v>6</v>
      </c>
      <c r="B1954" s="1" t="s">
        <v>7</v>
      </c>
      <c r="C1954" s="1" t="s">
        <v>8</v>
      </c>
      <c r="D1954" s="1" t="s">
        <v>9</v>
      </c>
      <c r="E1954" s="1" t="s">
        <v>10</v>
      </c>
      <c r="F1954" s="1" t="s">
        <v>11</v>
      </c>
      <c r="G1954" s="1" t="s">
        <v>12</v>
      </c>
      <c r="H1954" s="1" t="s">
        <v>8</v>
      </c>
      <c r="I1954" s="1" t="s">
        <v>13</v>
      </c>
      <c r="J1954" s="1" t="s">
        <v>14</v>
      </c>
      <c r="K1954" s="13" t="s">
        <v>15</v>
      </c>
      <c r="L1954" s="13" t="s">
        <v>11</v>
      </c>
      <c r="M1954" s="1" t="s">
        <v>12</v>
      </c>
      <c r="N1954" s="1" t="s">
        <v>16</v>
      </c>
      <c r="O1954" s="1" t="s">
        <v>17</v>
      </c>
      <c r="P1954" s="1" t="s">
        <v>18</v>
      </c>
      <c r="Q1954" s="1" t="s">
        <v>19</v>
      </c>
      <c r="R1954" s="1" t="s">
        <v>20</v>
      </c>
      <c r="S1954" s="1" t="s">
        <v>21</v>
      </c>
    </row>
    <row r="1956" spans="1:19">
      <c r="D1956" s="2"/>
      <c r="E1956" t="s">
        <v>646</v>
      </c>
      <c r="I1956" s="5">
        <v>0</v>
      </c>
      <c r="J1956" s="5"/>
      <c r="K1956" s="13"/>
      <c r="L1956" s="4"/>
    </row>
    <row r="1957" spans="1:19">
      <c r="E1957" t="s">
        <v>699</v>
      </c>
      <c r="I1957" s="5">
        <v>0</v>
      </c>
      <c r="J1957" s="5"/>
      <c r="L1957" s="1"/>
    </row>
    <row r="1958" spans="1:19">
      <c r="D1958" s="2"/>
      <c r="E1958" t="s">
        <v>24</v>
      </c>
      <c r="I1958" s="5">
        <v>0</v>
      </c>
      <c r="J1958" s="5"/>
    </row>
    <row r="1959" spans="1:19">
      <c r="D1959" s="19" t="s">
        <v>504</v>
      </c>
      <c r="E1959" s="21" t="s">
        <v>505</v>
      </c>
      <c r="F1959" s="21"/>
      <c r="G1959" s="21"/>
      <c r="H1959" s="21"/>
      <c r="I1959" s="5"/>
      <c r="J1959" s="5"/>
      <c r="L1959" s="21">
        <v>94</v>
      </c>
      <c r="M1959" s="21">
        <v>94</v>
      </c>
      <c r="N1959" s="21">
        <v>69</v>
      </c>
      <c r="O1959" s="21">
        <v>123</v>
      </c>
      <c r="P1959" s="4">
        <f t="shared" ref="P1959" si="49">ROUND(((M1959-N1959)*113/O1959),1)</f>
        <v>23</v>
      </c>
      <c r="Q1959" s="4">
        <v>12.4</v>
      </c>
    </row>
    <row r="1960" spans="1:19">
      <c r="D1960" s="19" t="s">
        <v>506</v>
      </c>
      <c r="E1960" s="21" t="s">
        <v>507</v>
      </c>
      <c r="F1960" s="21"/>
      <c r="G1960" s="21"/>
      <c r="H1960" s="21"/>
      <c r="I1960" s="5"/>
      <c r="J1960" s="5"/>
      <c r="L1960" s="33">
        <v>95</v>
      </c>
      <c r="M1960" s="21">
        <v>94</v>
      </c>
      <c r="N1960" s="21">
        <v>69.5</v>
      </c>
      <c r="O1960" s="21">
        <v>123</v>
      </c>
      <c r="P1960" s="4">
        <f t="shared" ref="P1960:P1989" si="50">ROUND(((M1960-N1960)*113/O1960),1)</f>
        <v>22.5</v>
      </c>
      <c r="Q1960" s="4">
        <v>13.8</v>
      </c>
    </row>
    <row r="1961" spans="1:19">
      <c r="D1961" s="19" t="s">
        <v>747</v>
      </c>
      <c r="E1961" s="21" t="s">
        <v>36</v>
      </c>
      <c r="F1961" s="21"/>
      <c r="G1961" s="21"/>
      <c r="H1961" s="21"/>
      <c r="I1961" s="5"/>
      <c r="J1961" s="5"/>
      <c r="L1961" s="31">
        <v>89</v>
      </c>
      <c r="M1961" s="21">
        <v>89</v>
      </c>
      <c r="N1961" s="21">
        <v>69</v>
      </c>
      <c r="O1961" s="21">
        <v>123</v>
      </c>
      <c r="P1961" s="4">
        <f t="shared" si="50"/>
        <v>18.399999999999999</v>
      </c>
      <c r="Q1961" s="4">
        <v>15.2</v>
      </c>
    </row>
    <row r="1962" spans="1:19">
      <c r="D1962" s="19" t="s">
        <v>748</v>
      </c>
      <c r="E1962" s="21" t="s">
        <v>749</v>
      </c>
      <c r="F1962" s="21"/>
      <c r="G1962" s="21"/>
      <c r="H1962" s="21"/>
      <c r="I1962" s="5"/>
      <c r="J1962" s="5"/>
      <c r="L1962" s="21">
        <v>90</v>
      </c>
      <c r="M1962" s="21">
        <v>87</v>
      </c>
      <c r="N1962" s="21">
        <v>70</v>
      </c>
      <c r="O1962" s="21">
        <v>126</v>
      </c>
      <c r="P1962" s="4">
        <f t="shared" si="50"/>
        <v>15.2</v>
      </c>
      <c r="Q1962" s="4">
        <v>15.5</v>
      </c>
    </row>
    <row r="1963" spans="1:19">
      <c r="D1963" s="19" t="s">
        <v>617</v>
      </c>
      <c r="E1963" s="21" t="s">
        <v>26</v>
      </c>
      <c r="F1963" s="21"/>
      <c r="G1963" s="21"/>
      <c r="H1963" s="21"/>
      <c r="I1963" s="5"/>
      <c r="J1963" s="5"/>
      <c r="L1963" s="31">
        <v>83</v>
      </c>
      <c r="M1963" s="21">
        <v>83</v>
      </c>
      <c r="N1963" s="21">
        <v>69.2</v>
      </c>
      <c r="O1963" s="21">
        <v>126</v>
      </c>
      <c r="P1963" s="4">
        <f t="shared" si="50"/>
        <v>12.4</v>
      </c>
      <c r="Q1963" s="4">
        <v>16</v>
      </c>
    </row>
    <row r="1964" spans="1:19">
      <c r="D1964" s="19" t="s">
        <v>750</v>
      </c>
      <c r="E1964" s="21" t="s">
        <v>523</v>
      </c>
      <c r="F1964" s="21"/>
      <c r="G1964" s="21"/>
      <c r="H1964" s="21"/>
      <c r="I1964" s="5"/>
      <c r="J1964" s="5"/>
      <c r="L1964" s="21">
        <v>91</v>
      </c>
      <c r="M1964" s="21">
        <v>86</v>
      </c>
      <c r="N1964" s="21">
        <v>69.099999999999994</v>
      </c>
      <c r="O1964" s="21">
        <v>123</v>
      </c>
      <c r="P1964" s="4">
        <f t="shared" si="50"/>
        <v>15.5</v>
      </c>
      <c r="Q1964" s="4">
        <v>17</v>
      </c>
    </row>
    <row r="1965" spans="1:19">
      <c r="D1965" s="19" t="s">
        <v>751</v>
      </c>
      <c r="E1965" s="21" t="s">
        <v>50</v>
      </c>
      <c r="F1965" s="21"/>
      <c r="G1965" s="21"/>
      <c r="H1965" s="21"/>
      <c r="I1965" s="5"/>
      <c r="J1965" s="5"/>
      <c r="L1965" s="32">
        <v>92</v>
      </c>
      <c r="M1965" s="21">
        <v>92</v>
      </c>
      <c r="N1965" s="21">
        <v>69.8</v>
      </c>
      <c r="O1965" s="21">
        <v>127</v>
      </c>
      <c r="P1965" s="4">
        <f t="shared" si="50"/>
        <v>19.8</v>
      </c>
      <c r="Q1965" s="4">
        <v>17.600000000000001</v>
      </c>
    </row>
    <row r="1966" spans="1:19">
      <c r="D1966" s="19" t="s">
        <v>752</v>
      </c>
      <c r="E1966" s="21" t="s">
        <v>52</v>
      </c>
      <c r="F1966" s="21"/>
      <c r="G1966" s="21"/>
      <c r="H1966" s="21"/>
      <c r="I1966" s="5"/>
      <c r="J1966" s="5"/>
      <c r="L1966" s="33">
        <v>91</v>
      </c>
      <c r="M1966" s="21">
        <v>91</v>
      </c>
      <c r="N1966" s="21">
        <v>70.8</v>
      </c>
      <c r="O1966" s="21">
        <v>130</v>
      </c>
      <c r="P1966" s="4">
        <f t="shared" si="50"/>
        <v>17.600000000000001</v>
      </c>
      <c r="Q1966" s="4">
        <v>17.600000000000001</v>
      </c>
    </row>
    <row r="1967" spans="1:19">
      <c r="D1967" s="19" t="s">
        <v>753</v>
      </c>
      <c r="E1967" s="21" t="s">
        <v>54</v>
      </c>
      <c r="F1967" s="21"/>
      <c r="G1967" s="21"/>
      <c r="H1967" s="21"/>
      <c r="I1967" s="5"/>
      <c r="J1967" s="5"/>
      <c r="K1967" s="26"/>
      <c r="L1967" s="21">
        <v>90</v>
      </c>
      <c r="M1967" s="21">
        <v>89</v>
      </c>
      <c r="N1967" s="21">
        <v>70.900000000000006</v>
      </c>
      <c r="O1967" s="21">
        <v>128</v>
      </c>
      <c r="P1967" s="4">
        <f t="shared" si="50"/>
        <v>16</v>
      </c>
      <c r="Q1967" s="4">
        <v>18.2</v>
      </c>
    </row>
    <row r="1968" spans="1:19">
      <c r="D1968" s="19" t="s">
        <v>754</v>
      </c>
      <c r="E1968" s="21" t="s">
        <v>52</v>
      </c>
      <c r="F1968" s="21"/>
      <c r="G1968" s="21"/>
      <c r="H1968" s="21"/>
      <c r="I1968" s="5"/>
      <c r="J1968" s="5"/>
      <c r="L1968" s="21">
        <v>91</v>
      </c>
      <c r="M1968" s="21">
        <v>91</v>
      </c>
      <c r="N1968" s="21">
        <v>70.8</v>
      </c>
      <c r="O1968" s="21">
        <v>130</v>
      </c>
      <c r="P1968" s="4">
        <f t="shared" si="50"/>
        <v>17.600000000000001</v>
      </c>
      <c r="Q1968" s="4">
        <v>18.3</v>
      </c>
    </row>
    <row r="1969" spans="1:22">
      <c r="D1969" s="19" t="s">
        <v>755</v>
      </c>
      <c r="E1969" s="21" t="s">
        <v>756</v>
      </c>
      <c r="F1969" s="21"/>
      <c r="G1969" s="21"/>
      <c r="H1969" s="21"/>
      <c r="I1969" s="5"/>
      <c r="J1969" s="5"/>
      <c r="L1969" s="21">
        <v>88</v>
      </c>
      <c r="M1969" s="21">
        <v>88</v>
      </c>
      <c r="N1969" s="21">
        <v>66.599999999999994</v>
      </c>
      <c r="O1969" s="21">
        <v>118</v>
      </c>
      <c r="P1969" s="4">
        <f t="shared" si="50"/>
        <v>20.5</v>
      </c>
      <c r="Q1969" s="4">
        <v>18.399999999999999</v>
      </c>
    </row>
    <row r="1970" spans="1:22">
      <c r="D1970" s="19" t="s">
        <v>757</v>
      </c>
      <c r="E1970" s="21" t="s">
        <v>758</v>
      </c>
      <c r="F1970" s="21"/>
      <c r="G1970" s="21"/>
      <c r="H1970" s="21"/>
      <c r="I1970" s="5"/>
      <c r="J1970" s="5"/>
      <c r="L1970" s="21">
        <v>95</v>
      </c>
      <c r="M1970" s="21">
        <v>92</v>
      </c>
      <c r="N1970" s="21">
        <v>70.5</v>
      </c>
      <c r="O1970" s="21">
        <v>128</v>
      </c>
      <c r="P1970" s="4">
        <f t="shared" si="50"/>
        <v>19</v>
      </c>
      <c r="Q1970" s="4">
        <v>18.8</v>
      </c>
    </row>
    <row r="1971" spans="1:22">
      <c r="D1971" s="19" t="s">
        <v>759</v>
      </c>
      <c r="E1971" s="21" t="s">
        <v>760</v>
      </c>
      <c r="F1971" s="21"/>
      <c r="G1971" s="21"/>
      <c r="H1971" s="21"/>
      <c r="I1971" s="5"/>
      <c r="J1971" s="5"/>
      <c r="L1971" s="21">
        <v>90</v>
      </c>
      <c r="M1971" s="21">
        <v>90</v>
      </c>
      <c r="N1971" s="21">
        <v>67.599999999999994</v>
      </c>
      <c r="O1971" s="21">
        <v>125</v>
      </c>
      <c r="P1971" s="4">
        <f t="shared" si="50"/>
        <v>20.2</v>
      </c>
      <c r="Q1971" s="4">
        <v>19</v>
      </c>
    </row>
    <row r="1972" spans="1:22">
      <c r="A1972" s="2"/>
      <c r="D1972" s="19" t="s">
        <v>761</v>
      </c>
      <c r="E1972" s="21" t="s">
        <v>321</v>
      </c>
      <c r="F1972" s="21"/>
      <c r="G1972" s="21"/>
      <c r="H1972" s="21"/>
      <c r="I1972" s="5"/>
      <c r="J1972" s="5"/>
      <c r="L1972" s="21">
        <v>88</v>
      </c>
      <c r="M1972" s="21">
        <v>88</v>
      </c>
      <c r="N1972" s="21">
        <v>69</v>
      </c>
      <c r="O1972" s="21">
        <v>126</v>
      </c>
      <c r="P1972" s="4">
        <f t="shared" si="50"/>
        <v>17</v>
      </c>
      <c r="Q1972" s="4">
        <v>19.8</v>
      </c>
    </row>
    <row r="1973" spans="1:22">
      <c r="A1973" s="2"/>
      <c r="D1973" s="19" t="s">
        <v>762</v>
      </c>
      <c r="E1973" s="21" t="s">
        <v>763</v>
      </c>
      <c r="F1973" s="21"/>
      <c r="G1973" s="21"/>
      <c r="H1973" s="21"/>
      <c r="I1973" s="5"/>
      <c r="J1973" s="4"/>
      <c r="L1973" s="19">
        <v>95</v>
      </c>
      <c r="M1973" s="21">
        <v>91</v>
      </c>
      <c r="N1973" s="21">
        <v>70</v>
      </c>
      <c r="O1973" s="21">
        <v>126</v>
      </c>
      <c r="P1973" s="4">
        <f t="shared" si="50"/>
        <v>18.8</v>
      </c>
      <c r="Q1973" s="4">
        <v>20.2</v>
      </c>
    </row>
    <row r="1974" spans="1:22">
      <c r="D1974" s="19" t="s">
        <v>25</v>
      </c>
      <c r="E1974" s="21" t="s">
        <v>26</v>
      </c>
      <c r="F1974" s="21"/>
      <c r="G1974" s="21"/>
      <c r="H1974" s="21"/>
      <c r="I1974" s="5"/>
      <c r="J1974" s="5"/>
      <c r="L1974" s="21">
        <v>85</v>
      </c>
      <c r="M1974" s="21">
        <v>85</v>
      </c>
      <c r="N1974" s="21">
        <v>69.2</v>
      </c>
      <c r="O1974" s="21">
        <v>129</v>
      </c>
      <c r="P1974" s="4">
        <f t="shared" si="50"/>
        <v>13.8</v>
      </c>
      <c r="Q1974" s="4">
        <v>20.5</v>
      </c>
    </row>
    <row r="1975" spans="1:22">
      <c r="D1975" s="19" t="s">
        <v>40</v>
      </c>
      <c r="E1975" s="21" t="s">
        <v>26</v>
      </c>
      <c r="F1975" s="21"/>
      <c r="G1975" s="21"/>
      <c r="H1975" s="21"/>
      <c r="I1975" s="5"/>
      <c r="J1975" s="5"/>
      <c r="L1975" s="31">
        <v>90</v>
      </c>
      <c r="M1975" s="21">
        <v>90</v>
      </c>
      <c r="N1975" s="21">
        <v>69.2</v>
      </c>
      <c r="O1975" s="21">
        <v>129</v>
      </c>
      <c r="P1975" s="4">
        <f t="shared" si="50"/>
        <v>18.2</v>
      </c>
      <c r="Q1975" s="4">
        <v>22.5</v>
      </c>
    </row>
    <row r="1976" spans="1:22">
      <c r="D1976" s="19" t="s">
        <v>310</v>
      </c>
      <c r="E1976" s="21" t="s">
        <v>179</v>
      </c>
      <c r="F1976" s="21"/>
      <c r="G1976" s="21"/>
      <c r="H1976" s="21"/>
      <c r="I1976" s="5"/>
      <c r="J1976" s="5"/>
      <c r="L1976" s="21">
        <v>97</v>
      </c>
      <c r="M1976" s="21">
        <v>96</v>
      </c>
      <c r="N1976" s="21">
        <v>69.900000000000006</v>
      </c>
      <c r="O1976" s="21">
        <v>129</v>
      </c>
      <c r="P1976" s="4">
        <f t="shared" si="50"/>
        <v>22.9</v>
      </c>
      <c r="Q1976" s="4">
        <v>22.5</v>
      </c>
    </row>
    <row r="1977" spans="1:22">
      <c r="D1977" s="19" t="s">
        <v>311</v>
      </c>
      <c r="E1977" s="21" t="s">
        <v>312</v>
      </c>
      <c r="F1977" s="21"/>
      <c r="G1977" s="21"/>
      <c r="H1977" s="21"/>
      <c r="I1977" s="5"/>
      <c r="J1977" s="5"/>
      <c r="L1977" s="32">
        <v>99</v>
      </c>
      <c r="M1977" s="21">
        <v>97</v>
      </c>
      <c r="N1977" s="21">
        <v>70.7</v>
      </c>
      <c r="O1977" s="21">
        <v>132</v>
      </c>
      <c r="P1977" s="30">
        <f t="shared" si="50"/>
        <v>22.5</v>
      </c>
      <c r="Q1977" s="4">
        <v>22.9</v>
      </c>
    </row>
    <row r="1978" spans="1:22">
      <c r="D1978" s="19" t="s">
        <v>235</v>
      </c>
      <c r="E1978" s="21" t="s">
        <v>236</v>
      </c>
      <c r="F1978" s="21"/>
      <c r="G1978" s="21"/>
      <c r="H1978" s="21"/>
      <c r="I1978" s="5"/>
      <c r="J1978" s="5"/>
      <c r="L1978" s="33">
        <v>98</v>
      </c>
      <c r="M1978" s="21">
        <v>96</v>
      </c>
      <c r="N1978" s="21">
        <v>70</v>
      </c>
      <c r="O1978" s="21">
        <v>122</v>
      </c>
      <c r="P1978" s="30">
        <f t="shared" si="50"/>
        <v>24.1</v>
      </c>
      <c r="Q1978" s="4">
        <v>24.1</v>
      </c>
    </row>
    <row r="1979" spans="1:22">
      <c r="A1979">
        <v>1</v>
      </c>
      <c r="B1979">
        <v>1</v>
      </c>
      <c r="D1979" s="19" t="s">
        <v>314</v>
      </c>
      <c r="E1979" s="21" t="s">
        <v>657</v>
      </c>
      <c r="F1979" s="21">
        <v>86</v>
      </c>
      <c r="G1979" s="21">
        <v>86</v>
      </c>
      <c r="H1979" s="21"/>
      <c r="I1979" s="5">
        <v>17.399999999999999</v>
      </c>
      <c r="J1979" s="5"/>
      <c r="L1979" s="21">
        <v>86</v>
      </c>
      <c r="M1979" s="21">
        <v>86</v>
      </c>
      <c r="N1979" s="21">
        <v>67.400000000000006</v>
      </c>
      <c r="O1979" s="21">
        <v>115</v>
      </c>
      <c r="P1979" s="4">
        <f t="shared" si="50"/>
        <v>18.3</v>
      </c>
      <c r="Q1979" s="4"/>
      <c r="T1979" t="s">
        <v>165</v>
      </c>
      <c r="U1979" t="s">
        <v>68</v>
      </c>
    </row>
    <row r="1980" spans="1:22">
      <c r="A1980">
        <v>2</v>
      </c>
      <c r="B1980">
        <v>2</v>
      </c>
      <c r="D1980" s="19" t="s">
        <v>237</v>
      </c>
      <c r="E1980" s="21" t="s">
        <v>658</v>
      </c>
      <c r="F1980" s="21">
        <v>95</v>
      </c>
      <c r="G1980" s="21">
        <v>95</v>
      </c>
      <c r="H1980" s="21"/>
      <c r="I1980" s="5">
        <v>0.75</v>
      </c>
      <c r="J1980" s="5"/>
      <c r="L1980" s="21">
        <v>95</v>
      </c>
      <c r="M1980" s="21">
        <v>95</v>
      </c>
      <c r="N1980" s="21">
        <v>68.7</v>
      </c>
      <c r="O1980" s="21">
        <v>124</v>
      </c>
      <c r="P1980" s="4">
        <f t="shared" si="50"/>
        <v>24</v>
      </c>
      <c r="Q1980" s="4"/>
      <c r="T1980" t="s">
        <v>207</v>
      </c>
      <c r="U1980" t="s">
        <v>98</v>
      </c>
    </row>
    <row r="1981" spans="1:22">
      <c r="A1981">
        <v>3</v>
      </c>
      <c r="B1981">
        <v>3</v>
      </c>
      <c r="D1981" s="19" t="s">
        <v>318</v>
      </c>
      <c r="E1981" s="21" t="s">
        <v>319</v>
      </c>
      <c r="F1981" s="21">
        <v>96</v>
      </c>
      <c r="G1981" s="21">
        <v>94</v>
      </c>
      <c r="H1981" s="21"/>
      <c r="I1981" s="5">
        <v>12.5</v>
      </c>
      <c r="J1981" s="5"/>
      <c r="L1981" s="21">
        <v>96</v>
      </c>
      <c r="M1981" s="21">
        <v>94</v>
      </c>
      <c r="N1981" s="21">
        <v>69.8</v>
      </c>
      <c r="O1981" s="21">
        <v>123</v>
      </c>
      <c r="P1981" s="4">
        <f t="shared" si="50"/>
        <v>22.2</v>
      </c>
      <c r="Q1981" s="4"/>
      <c r="R1981" s="21"/>
      <c r="S1981" s="4"/>
      <c r="T1981" t="s">
        <v>71</v>
      </c>
      <c r="U1981" t="s">
        <v>66</v>
      </c>
      <c r="V1981" t="s">
        <v>58</v>
      </c>
    </row>
    <row r="1982" spans="1:22">
      <c r="A1982">
        <v>4</v>
      </c>
      <c r="B1982">
        <v>4</v>
      </c>
      <c r="D1982" s="19" t="s">
        <v>322</v>
      </c>
      <c r="E1982" s="21" t="s">
        <v>323</v>
      </c>
      <c r="F1982" s="21">
        <v>98</v>
      </c>
      <c r="G1982" s="21">
        <v>95</v>
      </c>
      <c r="H1982" s="21"/>
      <c r="I1982" s="5">
        <v>-7</v>
      </c>
      <c r="J1982" s="5"/>
      <c r="L1982" s="21">
        <v>98</v>
      </c>
      <c r="M1982" s="21">
        <v>95</v>
      </c>
      <c r="N1982" s="21">
        <v>67.7</v>
      </c>
      <c r="O1982" s="21">
        <v>124</v>
      </c>
      <c r="P1982" s="4">
        <f t="shared" si="50"/>
        <v>24.9</v>
      </c>
      <c r="Q1982" s="21"/>
      <c r="R1982" s="21"/>
      <c r="S1982" s="4"/>
      <c r="T1982" t="s">
        <v>76</v>
      </c>
      <c r="U1982" t="s">
        <v>198</v>
      </c>
    </row>
    <row r="1983" spans="1:22">
      <c r="A1983">
        <v>5</v>
      </c>
      <c r="B1983">
        <v>5</v>
      </c>
      <c r="D1983" s="19" t="s">
        <v>324</v>
      </c>
      <c r="E1983" s="21" t="s">
        <v>325</v>
      </c>
      <c r="F1983" s="21">
        <v>98</v>
      </c>
      <c r="G1983" s="21">
        <v>96</v>
      </c>
      <c r="H1983" s="21"/>
      <c r="I1983" s="5">
        <v>-16</v>
      </c>
      <c r="J1983" s="4"/>
      <c r="L1983" s="19">
        <v>98</v>
      </c>
      <c r="M1983" s="21">
        <v>96</v>
      </c>
      <c r="N1983" s="21">
        <v>69</v>
      </c>
      <c r="O1983" s="21">
        <v>123</v>
      </c>
      <c r="P1983" s="4">
        <f t="shared" si="50"/>
        <v>24.8</v>
      </c>
      <c r="Q1983" s="21"/>
      <c r="R1983" s="21"/>
      <c r="S1983" s="4"/>
      <c r="T1983" s="21" t="s">
        <v>97</v>
      </c>
      <c r="U1983" s="21" t="s">
        <v>80</v>
      </c>
      <c r="V1983" s="21" t="s">
        <v>63</v>
      </c>
    </row>
    <row r="1984" spans="1:22">
      <c r="A1984">
        <v>6</v>
      </c>
      <c r="B1984">
        <v>6</v>
      </c>
      <c r="D1984" s="19" t="s">
        <v>327</v>
      </c>
      <c r="E1984" s="21" t="s">
        <v>328</v>
      </c>
      <c r="F1984" s="21">
        <v>86</v>
      </c>
      <c r="G1984" s="21">
        <v>85</v>
      </c>
      <c r="H1984" s="21"/>
      <c r="I1984" s="5">
        <v>51.8</v>
      </c>
      <c r="J1984" s="5"/>
      <c r="K1984" s="12" t="s">
        <v>65</v>
      </c>
      <c r="L1984" s="21">
        <v>86</v>
      </c>
      <c r="M1984" s="21">
        <v>85</v>
      </c>
      <c r="N1984" s="21">
        <v>66.599999999999994</v>
      </c>
      <c r="O1984" s="21">
        <v>118</v>
      </c>
      <c r="P1984" s="4">
        <f t="shared" si="50"/>
        <v>17.600000000000001</v>
      </c>
      <c r="Q1984" s="21"/>
      <c r="R1984" s="21"/>
      <c r="S1984" s="4"/>
      <c r="T1984" s="21" t="s">
        <v>160</v>
      </c>
      <c r="U1984" s="21" t="s">
        <v>194</v>
      </c>
      <c r="V1984" t="s">
        <v>218</v>
      </c>
    </row>
    <row r="1985" spans="1:22">
      <c r="A1985" s="2">
        <v>7</v>
      </c>
      <c r="B1985">
        <v>7</v>
      </c>
      <c r="D1985" s="19" t="s">
        <v>587</v>
      </c>
      <c r="E1985" s="21" t="s">
        <v>321</v>
      </c>
      <c r="F1985" s="21">
        <v>99</v>
      </c>
      <c r="G1985" s="21">
        <v>99</v>
      </c>
      <c r="H1985" s="21"/>
      <c r="I1985" s="5">
        <v>-9</v>
      </c>
      <c r="J1985" s="5"/>
      <c r="L1985" s="31">
        <v>99</v>
      </c>
      <c r="M1985" s="21">
        <v>99</v>
      </c>
      <c r="N1985" s="21">
        <v>69.099999999999994</v>
      </c>
      <c r="O1985" s="21">
        <v>126</v>
      </c>
      <c r="P1985" s="4">
        <f t="shared" si="50"/>
        <v>26.8</v>
      </c>
      <c r="Q1985" s="21"/>
      <c r="R1985" s="21"/>
      <c r="S1985" s="4"/>
      <c r="T1985" s="21" t="s">
        <v>72</v>
      </c>
      <c r="U1985" s="21" t="s">
        <v>82</v>
      </c>
    </row>
    <row r="1986" spans="1:22">
      <c r="A1986" s="2">
        <v>8</v>
      </c>
      <c r="B1986">
        <v>8</v>
      </c>
      <c r="D1986" s="19" t="s">
        <v>297</v>
      </c>
      <c r="E1986" s="21" t="s">
        <v>26</v>
      </c>
      <c r="F1986" s="21">
        <v>88</v>
      </c>
      <c r="G1986" s="21">
        <v>88</v>
      </c>
      <c r="H1986" s="21"/>
      <c r="I1986" s="5">
        <v>0</v>
      </c>
      <c r="J1986" s="5"/>
      <c r="L1986" s="21">
        <v>88</v>
      </c>
      <c r="M1986" s="21">
        <v>88</v>
      </c>
      <c r="N1986" s="21">
        <v>69.2</v>
      </c>
      <c r="O1986" s="21">
        <v>129</v>
      </c>
      <c r="P1986" s="4">
        <f t="shared" si="50"/>
        <v>16.5</v>
      </c>
      <c r="Q1986" s="21"/>
      <c r="R1986" s="21"/>
      <c r="S1986" s="4"/>
      <c r="T1986" s="21" t="s">
        <v>249</v>
      </c>
      <c r="U1986" s="21" t="s">
        <v>103</v>
      </c>
      <c r="V1986" t="s">
        <v>81</v>
      </c>
    </row>
    <row r="1987" spans="1:22">
      <c r="A1987">
        <v>9</v>
      </c>
      <c r="B1987">
        <v>9</v>
      </c>
      <c r="D1987" s="19" t="s">
        <v>102</v>
      </c>
      <c r="E1987" s="21" t="s">
        <v>34</v>
      </c>
      <c r="F1987" s="21">
        <v>91</v>
      </c>
      <c r="G1987" s="21">
        <v>91</v>
      </c>
      <c r="H1987" s="21"/>
      <c r="I1987" s="5">
        <v>-14</v>
      </c>
      <c r="J1987" s="5"/>
      <c r="L1987" s="32">
        <v>91</v>
      </c>
      <c r="M1987" s="21">
        <v>91</v>
      </c>
      <c r="N1987" s="21">
        <v>68.900000000000006</v>
      </c>
      <c r="O1987" s="21">
        <v>120</v>
      </c>
      <c r="P1987" s="30">
        <f t="shared" si="50"/>
        <v>20.8</v>
      </c>
      <c r="Q1987" s="21"/>
      <c r="R1987" s="21"/>
      <c r="S1987" s="4"/>
      <c r="T1987" s="21" t="s">
        <v>62</v>
      </c>
      <c r="U1987" s="21" t="s">
        <v>209</v>
      </c>
      <c r="V1987" t="s">
        <v>90</v>
      </c>
    </row>
    <row r="1988" spans="1:22">
      <c r="A1988">
        <v>10</v>
      </c>
      <c r="B1988">
        <v>10</v>
      </c>
      <c r="D1988" s="19" t="s">
        <v>182</v>
      </c>
      <c r="E1988" s="21" t="s">
        <v>183</v>
      </c>
      <c r="F1988" s="21">
        <v>98</v>
      </c>
      <c r="G1988" s="21">
        <v>98</v>
      </c>
      <c r="H1988" s="21"/>
      <c r="I1988" s="5">
        <v>7.65</v>
      </c>
      <c r="J1988" s="5"/>
      <c r="L1988" s="33">
        <v>98</v>
      </c>
      <c r="M1988" s="21">
        <v>98</v>
      </c>
      <c r="N1988" s="21">
        <v>70.7</v>
      </c>
      <c r="O1988" s="21">
        <v>132</v>
      </c>
      <c r="P1988" s="30">
        <f t="shared" si="50"/>
        <v>23.4</v>
      </c>
      <c r="Q1988" s="21"/>
      <c r="R1988" s="21"/>
      <c r="S1988" s="4"/>
      <c r="T1988" s="21" t="s">
        <v>246</v>
      </c>
      <c r="U1988" s="21" t="s">
        <v>108</v>
      </c>
      <c r="V1988" s="21" t="s">
        <v>126</v>
      </c>
    </row>
    <row r="1989" spans="1:22">
      <c r="A1989">
        <v>11</v>
      </c>
      <c r="B1989">
        <v>11</v>
      </c>
      <c r="D1989" s="19" t="s">
        <v>627</v>
      </c>
      <c r="E1989" s="21" t="s">
        <v>236</v>
      </c>
      <c r="F1989" s="21">
        <v>102</v>
      </c>
      <c r="G1989" s="21">
        <v>98</v>
      </c>
      <c r="H1989" s="21"/>
      <c r="I1989" s="5">
        <v>-10.75</v>
      </c>
      <c r="J1989" s="5"/>
      <c r="K1989" s="26"/>
      <c r="L1989" s="21">
        <v>102</v>
      </c>
      <c r="M1989" s="21">
        <v>98</v>
      </c>
      <c r="N1989" s="21">
        <v>70</v>
      </c>
      <c r="O1989" s="21">
        <v>122</v>
      </c>
      <c r="P1989" s="4">
        <f t="shared" si="50"/>
        <v>25.9</v>
      </c>
      <c r="Q1989" s="21"/>
      <c r="R1989" s="21"/>
      <c r="S1989" s="4"/>
      <c r="T1989" s="21" t="s">
        <v>74</v>
      </c>
    </row>
    <row r="1990" spans="1:22">
      <c r="D1990" s="19"/>
      <c r="E1990" s="21"/>
      <c r="F1990" s="21"/>
      <c r="G1990" s="21"/>
      <c r="H1990" s="21"/>
      <c r="I1990" s="5"/>
      <c r="J1990" s="5"/>
      <c r="L1990" s="21"/>
      <c r="M1990" s="21"/>
      <c r="N1990" s="21"/>
      <c r="O1990" s="21"/>
      <c r="P1990" s="4"/>
      <c r="Q1990" s="21"/>
      <c r="R1990" s="21"/>
      <c r="S1990" s="4"/>
    </row>
    <row r="1991" spans="1:22">
      <c r="D1991" s="19"/>
      <c r="E1991" s="21"/>
      <c r="F1991" s="21"/>
      <c r="G1991" s="21"/>
      <c r="H1991" s="21"/>
      <c r="I1991" s="5"/>
      <c r="J1991" s="5"/>
      <c r="L1991" s="21"/>
      <c r="M1991" s="21"/>
      <c r="P1991" s="4"/>
      <c r="Q1991" s="21"/>
      <c r="R1991" s="21"/>
      <c r="S1991" s="4"/>
    </row>
    <row r="1992" spans="1:22">
      <c r="D1992" s="19"/>
      <c r="E1992" s="21"/>
      <c r="F1992" s="21"/>
      <c r="G1992" s="21"/>
      <c r="H1992" s="21"/>
      <c r="I1992" s="5"/>
      <c r="J1992" s="5"/>
      <c r="L1992" s="21"/>
      <c r="M1992" s="21"/>
      <c r="P1992" s="4"/>
      <c r="Q1992" s="21"/>
      <c r="R1992" s="21"/>
      <c r="S1992" s="4"/>
    </row>
    <row r="1993" spans="1:22">
      <c r="D1993" s="19"/>
      <c r="E1993" s="21"/>
      <c r="F1993" s="21"/>
      <c r="G1993" s="21"/>
      <c r="H1993" s="21"/>
      <c r="I1993" s="5"/>
      <c r="J1993" s="5"/>
      <c r="L1993" s="21"/>
      <c r="M1993" s="21"/>
      <c r="P1993" s="4"/>
      <c r="Q1993" s="21"/>
      <c r="R1993" s="21"/>
      <c r="S1993" s="4"/>
    </row>
    <row r="1994" spans="1:22">
      <c r="D1994" s="19"/>
      <c r="E1994" s="21"/>
      <c r="F1994" s="21"/>
      <c r="G1994" s="21"/>
      <c r="H1994" s="21"/>
      <c r="I1994" s="5"/>
      <c r="J1994" s="5"/>
      <c r="L1994" s="21"/>
      <c r="M1994" s="21"/>
      <c r="N1994" s="21"/>
      <c r="O1994" s="21"/>
      <c r="P1994" s="4"/>
      <c r="Q1994" s="21"/>
      <c r="R1994" s="21"/>
      <c r="S1994" s="4"/>
    </row>
    <row r="1995" spans="1:22">
      <c r="D1995" s="19"/>
      <c r="E1995" s="21"/>
      <c r="F1995" s="21"/>
      <c r="G1995" s="21"/>
      <c r="H1995" s="21"/>
      <c r="I1995" s="5"/>
      <c r="J1995" s="5"/>
      <c r="L1995" s="21"/>
      <c r="M1995" s="21"/>
      <c r="P1995" s="4"/>
      <c r="Q1995" s="21"/>
      <c r="R1995" s="21"/>
      <c r="S1995" s="4"/>
    </row>
    <row r="1996" spans="1:22">
      <c r="D1996" s="19"/>
      <c r="E1996" s="21"/>
      <c r="F1996" s="21"/>
      <c r="G1996" s="21"/>
      <c r="H1996" s="21"/>
      <c r="I1996" s="5"/>
      <c r="J1996" s="5"/>
      <c r="L1996" s="21"/>
      <c r="M1996" s="21"/>
      <c r="P1996" s="4"/>
      <c r="Q1996" s="21"/>
      <c r="R1996" s="21"/>
      <c r="S1996" s="4"/>
    </row>
    <row r="1997" spans="1:22">
      <c r="D1997" s="19"/>
      <c r="E1997" s="21"/>
      <c r="F1997" s="21"/>
      <c r="G1997" s="21"/>
      <c r="H1997" s="21"/>
      <c r="I1997" s="5"/>
      <c r="J1997" s="5"/>
      <c r="K1997" s="26"/>
      <c r="L1997" s="33"/>
      <c r="M1997" s="21"/>
      <c r="N1997" s="21"/>
      <c r="O1997" s="21"/>
      <c r="P1997" s="30"/>
      <c r="Q1997" s="21"/>
      <c r="R1997" s="21"/>
      <c r="S1997" s="4"/>
    </row>
    <row r="1998" spans="1:22">
      <c r="D1998" s="19"/>
      <c r="E1998" s="21"/>
      <c r="F1998" s="21"/>
      <c r="G1998" s="21"/>
      <c r="H1998" s="21"/>
      <c r="I1998" s="5"/>
      <c r="J1998" s="5"/>
      <c r="L1998" s="33"/>
      <c r="M1998" s="21"/>
      <c r="N1998" s="21"/>
      <c r="O1998" s="21"/>
      <c r="P1998" s="30"/>
      <c r="Q1998" s="21"/>
      <c r="R1998" s="21"/>
      <c r="S1998" s="4"/>
    </row>
    <row r="1999" spans="1:22">
      <c r="D1999" s="19"/>
      <c r="E1999" s="21"/>
      <c r="F1999" s="21"/>
      <c r="G1999" s="21"/>
      <c r="H1999" s="21"/>
      <c r="I1999" s="5"/>
      <c r="J1999" s="5"/>
      <c r="L1999" s="33"/>
      <c r="M1999" s="21"/>
      <c r="N1999" s="21"/>
      <c r="O1999" s="21"/>
      <c r="P1999" s="30"/>
      <c r="Q1999" s="21"/>
      <c r="R1999" s="21"/>
      <c r="S1999" s="4"/>
    </row>
    <row r="2000" spans="1:22">
      <c r="D2000" s="19"/>
      <c r="E2000" s="21"/>
      <c r="F2000" s="21"/>
      <c r="G2000" s="21"/>
      <c r="H2000" s="21"/>
      <c r="I2000" s="5"/>
      <c r="J2000" s="5"/>
      <c r="L2000" s="33"/>
      <c r="M2000" s="21"/>
      <c r="N2000" s="21"/>
      <c r="O2000" s="21"/>
      <c r="P2000" s="30"/>
      <c r="Q2000" s="21"/>
      <c r="R2000" s="21"/>
      <c r="S2000" s="4"/>
    </row>
    <row r="2001" spans="4:19">
      <c r="D2001" s="19"/>
      <c r="E2001" s="21"/>
      <c r="F2001" s="21"/>
      <c r="G2001" s="21"/>
      <c r="I2001" s="5"/>
      <c r="J2001" s="5"/>
      <c r="L2001" s="33"/>
      <c r="M2001" s="21"/>
      <c r="N2001" s="21"/>
      <c r="O2001" s="21"/>
      <c r="P2001" s="30"/>
      <c r="Q2001" s="21"/>
      <c r="R2001" s="21"/>
      <c r="S2001" s="4"/>
    </row>
    <row r="2002" spans="4:19">
      <c r="D2002" s="19"/>
      <c r="E2002" s="21"/>
      <c r="F2002" s="21"/>
      <c r="G2002" s="21"/>
      <c r="I2002" s="5"/>
      <c r="J2002" s="5"/>
      <c r="L2002" s="33"/>
      <c r="M2002" s="21"/>
      <c r="N2002" s="21"/>
      <c r="O2002" s="21"/>
      <c r="P2002" s="30"/>
      <c r="Q2002" s="21"/>
      <c r="R2002" s="21"/>
      <c r="S2002" s="4"/>
    </row>
    <row r="2003" spans="4:19">
      <c r="D2003" s="20"/>
      <c r="E2003" s="21"/>
      <c r="F2003" s="21"/>
      <c r="G2003" s="21"/>
      <c r="H2003" s="21"/>
      <c r="I2003" s="5"/>
      <c r="J2003" s="5"/>
      <c r="L2003" s="33"/>
      <c r="M2003" s="21"/>
      <c r="N2003" s="21"/>
      <c r="O2003" s="21"/>
      <c r="P2003" s="21"/>
      <c r="Q2003" s="21"/>
      <c r="R2003" s="21"/>
      <c r="S2003" s="4"/>
    </row>
    <row r="2004" spans="4:19">
      <c r="D2004" s="20"/>
      <c r="E2004" s="21"/>
      <c r="F2004" s="21"/>
      <c r="G2004" s="21"/>
      <c r="H2004" s="21"/>
      <c r="I2004" s="5"/>
      <c r="J2004" s="5"/>
      <c r="L2004" s="33"/>
      <c r="M2004" s="21"/>
      <c r="N2004" s="21"/>
      <c r="O2004" s="21"/>
      <c r="P2004" s="21"/>
      <c r="Q2004" s="21"/>
      <c r="R2004" s="21"/>
      <c r="S2004" s="4"/>
    </row>
    <row r="2005" spans="4:19">
      <c r="D2005" s="20"/>
      <c r="E2005" s="21"/>
      <c r="I2005" s="5"/>
      <c r="J2005" s="5"/>
      <c r="L2005" s="20"/>
      <c r="M2005" s="21"/>
      <c r="N2005" s="21"/>
      <c r="O2005" s="21"/>
      <c r="P2005" s="21"/>
      <c r="Q2005" s="21"/>
      <c r="R2005" s="21"/>
      <c r="S2005" s="4"/>
    </row>
    <row r="2006" spans="4:19">
      <c r="D2006" s="2"/>
      <c r="E2006" s="21"/>
      <c r="I2006" s="5"/>
      <c r="J2006" s="5"/>
      <c r="L2006" s="20"/>
      <c r="M2006" s="21"/>
      <c r="N2006" s="21"/>
      <c r="O2006" s="21"/>
      <c r="P2006" s="21"/>
      <c r="Q2006" s="21"/>
      <c r="R2006" s="21"/>
      <c r="S2006" s="4"/>
    </row>
    <row r="2007" spans="4:19">
      <c r="D2007" s="20"/>
      <c r="E2007" s="21"/>
      <c r="I2007" s="5"/>
      <c r="J2007" s="5"/>
      <c r="L2007" s="20"/>
      <c r="M2007" s="21"/>
      <c r="N2007" s="21"/>
      <c r="O2007" s="21"/>
      <c r="P2007" s="21"/>
      <c r="Q2007" s="21"/>
      <c r="R2007" s="21"/>
      <c r="S2007" s="4"/>
    </row>
    <row r="2008" spans="4:19">
      <c r="D2008" s="20"/>
      <c r="E2008" s="21"/>
      <c r="I2008" s="5"/>
      <c r="J2008" s="5"/>
      <c r="L2008" s="20"/>
      <c r="M2008" s="21"/>
      <c r="N2008" s="21"/>
      <c r="O2008" s="21"/>
      <c r="P2008" s="21"/>
      <c r="Q2008" s="21"/>
      <c r="R2008" s="21"/>
      <c r="S2008" s="4"/>
    </row>
    <row r="2009" spans="4:19">
      <c r="D2009" s="20"/>
      <c r="E2009" s="21"/>
      <c r="I2009" s="5"/>
      <c r="J2009" s="5"/>
      <c r="L2009" s="20"/>
      <c r="M2009" s="21"/>
      <c r="N2009" s="21"/>
      <c r="O2009" s="21"/>
      <c r="P2009" s="21"/>
      <c r="Q2009" s="21"/>
      <c r="R2009" s="21"/>
      <c r="S2009" s="4"/>
    </row>
    <row r="2010" spans="4:19">
      <c r="D2010" s="20"/>
      <c r="E2010" s="21"/>
      <c r="I2010" s="5"/>
      <c r="J2010" s="5"/>
      <c r="L2010" s="20"/>
      <c r="M2010" s="21"/>
      <c r="N2010" s="21"/>
      <c r="O2010" s="21"/>
      <c r="P2010" s="21"/>
      <c r="Q2010" s="21"/>
      <c r="R2010" s="21"/>
      <c r="S2010" s="4"/>
    </row>
    <row r="2011" spans="4:19">
      <c r="D2011" s="20"/>
      <c r="E2011" s="21"/>
      <c r="I2011" s="5"/>
      <c r="J2011" s="5"/>
      <c r="L2011" s="20"/>
      <c r="M2011" s="21"/>
      <c r="N2011" s="21"/>
      <c r="O2011" s="21"/>
      <c r="P2011" s="21"/>
      <c r="Q2011" s="21"/>
      <c r="R2011" s="21"/>
      <c r="S2011" s="4"/>
    </row>
    <row r="2012" spans="4:19">
      <c r="D2012" s="20"/>
      <c r="E2012" s="21"/>
      <c r="I2012" s="5"/>
      <c r="J2012" s="5"/>
      <c r="L2012" s="20"/>
      <c r="M2012" s="21"/>
      <c r="N2012" s="21"/>
      <c r="O2012" s="21"/>
      <c r="P2012" s="21"/>
      <c r="Q2012" s="21"/>
      <c r="R2012" s="21"/>
      <c r="S2012" s="4"/>
    </row>
    <row r="2013" spans="4:19">
      <c r="D2013" s="2"/>
      <c r="I2013" s="5"/>
      <c r="J2013" s="5"/>
      <c r="L2013" s="20"/>
      <c r="M2013" s="21"/>
      <c r="N2013" s="21"/>
      <c r="O2013" s="21"/>
      <c r="P2013" s="21"/>
      <c r="Q2013" s="21"/>
      <c r="R2013" s="21"/>
      <c r="S2013" s="4"/>
    </row>
    <row r="2014" spans="4:19">
      <c r="D2014" s="2"/>
      <c r="I2014" s="5"/>
      <c r="J2014" s="5"/>
    </row>
    <row r="2015" spans="4:19">
      <c r="D2015" s="2"/>
      <c r="I2015" s="5"/>
      <c r="J2015" s="5"/>
    </row>
    <row r="2016" spans="4:19">
      <c r="D2016" s="2"/>
      <c r="I2016" s="5"/>
      <c r="J2016" s="5"/>
    </row>
    <row r="2017" spans="4:10">
      <c r="D2017" s="2"/>
      <c r="I2017" s="5"/>
      <c r="J2017" s="5"/>
    </row>
    <row r="2018" spans="4:10">
      <c r="D2018" s="2"/>
      <c r="I2018" s="5"/>
      <c r="J2018" s="5"/>
    </row>
    <row r="2019" spans="4:10">
      <c r="D2019" s="2"/>
      <c r="I2019" s="5"/>
      <c r="J2019" s="5"/>
    </row>
    <row r="2020" spans="4:10">
      <c r="D2020" s="2"/>
      <c r="I2020" s="5"/>
      <c r="J2020" s="5"/>
    </row>
    <row r="2021" spans="4:10">
      <c r="D2021" s="2"/>
      <c r="I2021" s="5"/>
      <c r="J2021" s="5"/>
    </row>
    <row r="2022" spans="4:10">
      <c r="D2022" s="2"/>
      <c r="I2022" s="5"/>
      <c r="J2022" s="5"/>
    </row>
    <row r="2023" spans="4:10">
      <c r="D2023" s="2"/>
      <c r="I2023" s="5"/>
      <c r="J2023" s="5"/>
    </row>
    <row r="2024" spans="4:10">
      <c r="D2024" s="2"/>
      <c r="I2024" s="5"/>
      <c r="J2024" s="5"/>
    </row>
    <row r="2025" spans="4:10">
      <c r="D2025" s="2"/>
      <c r="I2025" s="5"/>
      <c r="J2025" s="5"/>
    </row>
    <row r="2026" spans="4:10">
      <c r="D2026" s="2"/>
      <c r="I2026" s="5"/>
      <c r="J2026" s="5"/>
    </row>
    <row r="2027" spans="4:10">
      <c r="D2027" s="2"/>
      <c r="I2027" s="5"/>
      <c r="J2027" s="5"/>
    </row>
    <row r="2028" spans="4:10">
      <c r="I2028" s="5"/>
      <c r="J2028" s="5"/>
    </row>
    <row r="2029" spans="4:10">
      <c r="D2029" s="2"/>
      <c r="I2029" s="5"/>
      <c r="J2029" s="5"/>
    </row>
    <row r="2030" spans="4:10">
      <c r="D2030" s="2"/>
      <c r="I2030" s="5"/>
      <c r="J2030" s="5"/>
    </row>
    <row r="2031" spans="4:10">
      <c r="I2031" s="5"/>
      <c r="J2031" s="5"/>
    </row>
    <row r="2032" spans="4:10">
      <c r="I2032" s="5"/>
      <c r="J2032" s="5"/>
    </row>
    <row r="2033" spans="9:10">
      <c r="I2033" s="5"/>
      <c r="J2033" s="5"/>
    </row>
    <row r="2034" spans="9:10">
      <c r="I2034" s="5"/>
      <c r="J2034" s="5"/>
    </row>
    <row r="2035" spans="9:10">
      <c r="I2035" s="5"/>
      <c r="J2035" s="5"/>
    </row>
    <row r="2036" spans="9:10">
      <c r="I2036" s="5"/>
      <c r="J2036" s="5"/>
    </row>
    <row r="2037" spans="9:10">
      <c r="I2037" s="5"/>
      <c r="J2037" s="5"/>
    </row>
    <row r="2038" spans="9:10">
      <c r="I2038" s="5"/>
      <c r="J2038" s="5"/>
    </row>
    <row r="2039" spans="9:10">
      <c r="I2039" s="5"/>
      <c r="J2039" s="5"/>
    </row>
    <row r="2040" spans="9:10">
      <c r="I2040" s="5"/>
      <c r="J2040" s="5"/>
    </row>
    <row r="2041" spans="9:10">
      <c r="I2041" s="5"/>
      <c r="J2041" s="5"/>
    </row>
    <row r="2042" spans="9:10">
      <c r="I2042" s="5"/>
      <c r="J2042" s="5"/>
    </row>
    <row r="2043" spans="9:10">
      <c r="I2043" s="5"/>
      <c r="J2043" s="5"/>
    </row>
    <row r="2044" spans="9:10">
      <c r="I2044" s="5"/>
      <c r="J2044" s="5"/>
    </row>
    <row r="2045" spans="9:10">
      <c r="I2045" s="5"/>
      <c r="J2045" s="5"/>
    </row>
    <row r="2046" spans="9:10">
      <c r="I2046" s="5"/>
      <c r="J2046" s="5"/>
    </row>
    <row r="2047" spans="9:10">
      <c r="I2047" s="5"/>
      <c r="J2047" s="5"/>
    </row>
    <row r="2048" spans="9:10">
      <c r="I2048" s="5"/>
      <c r="J2048" s="5"/>
    </row>
    <row r="2049" spans="1:19">
      <c r="I2049" s="5"/>
      <c r="J2049" s="5"/>
    </row>
    <row r="2050" spans="1:19">
      <c r="A2050">
        <f>COUNT(A1959:A2049)</f>
        <v>11</v>
      </c>
      <c r="B2050">
        <f>COUNT(B1959:B2049)</f>
        <v>11</v>
      </c>
      <c r="C2050">
        <f>COUNT(C1959:C2049)</f>
        <v>0</v>
      </c>
      <c r="F2050">
        <f>AVERAGE(F1959:F2049)</f>
        <v>94.272727272727266</v>
      </c>
      <c r="G2050">
        <f>AVERAGE(G1959:G2049)</f>
        <v>93.181818181818187</v>
      </c>
      <c r="H2050" t="e">
        <f>AVERAGE(H1959:H2049)</f>
        <v>#DIV/0!</v>
      </c>
      <c r="I2050" s="5">
        <f>SUM(I1956:I2049)</f>
        <v>33.349999999999994</v>
      </c>
      <c r="J2050" s="4">
        <f>SUM(J1956:J2049)</f>
        <v>0</v>
      </c>
      <c r="P2050" s="4">
        <f>SUM(Q1959:Q1968)</f>
        <v>161.6</v>
      </c>
      <c r="Q2050" s="4">
        <f>(P2050*0.096)-0.05</f>
        <v>15.4636</v>
      </c>
      <c r="S2050">
        <f>SUM(S1956:S2049)</f>
        <v>0</v>
      </c>
    </row>
    <row r="2051" spans="1:19" ht="18">
      <c r="A2051" s="3" t="s">
        <v>764</v>
      </c>
      <c r="C2051" s="11" t="s">
        <v>1</v>
      </c>
      <c r="D2051">
        <v>3348649</v>
      </c>
    </row>
    <row r="2052" spans="1:19">
      <c r="A2052" t="s">
        <v>2</v>
      </c>
      <c r="D2052" s="4">
        <v>278.5</v>
      </c>
      <c r="E2052" t="s">
        <v>3</v>
      </c>
      <c r="F2052" s="4">
        <f>TRUNC(D2052*0.096,1)</f>
        <v>26.7</v>
      </c>
      <c r="H2052" s="4">
        <f>P2150</f>
        <v>285.3</v>
      </c>
      <c r="K2052" s="14"/>
    </row>
    <row r="2053" spans="1:19">
      <c r="A2053" t="s">
        <v>4</v>
      </c>
      <c r="D2053" s="4">
        <v>285.3</v>
      </c>
      <c r="E2053" t="s">
        <v>5</v>
      </c>
      <c r="F2053" s="4">
        <f>TRUNC(D2053*0.096,1)</f>
        <v>27.3</v>
      </c>
    </row>
    <row r="2054" spans="1:19">
      <c r="A2054" s="1" t="s">
        <v>6</v>
      </c>
      <c r="B2054" s="1" t="s">
        <v>7</v>
      </c>
      <c r="C2054" s="1" t="s">
        <v>8</v>
      </c>
      <c r="D2054" s="1" t="s">
        <v>9</v>
      </c>
      <c r="E2054" s="1" t="s">
        <v>10</v>
      </c>
      <c r="F2054" s="1" t="s">
        <v>11</v>
      </c>
      <c r="G2054" s="1" t="s">
        <v>12</v>
      </c>
      <c r="H2054" s="1" t="s">
        <v>8</v>
      </c>
      <c r="I2054" s="1" t="s">
        <v>13</v>
      </c>
      <c r="J2054" s="1" t="s">
        <v>14</v>
      </c>
      <c r="K2054" s="13" t="s">
        <v>15</v>
      </c>
      <c r="L2054" s="13" t="s">
        <v>11</v>
      </c>
      <c r="M2054" s="1" t="s">
        <v>12</v>
      </c>
      <c r="N2054" s="1" t="s">
        <v>16</v>
      </c>
      <c r="O2054" s="1" t="s">
        <v>17</v>
      </c>
      <c r="P2054" s="1" t="s">
        <v>18</v>
      </c>
      <c r="Q2054" s="1" t="s">
        <v>19</v>
      </c>
      <c r="R2054" s="1" t="s">
        <v>20</v>
      </c>
      <c r="S2054" s="1" t="s">
        <v>21</v>
      </c>
    </row>
    <row r="2056" spans="1:19">
      <c r="D2056" s="2"/>
      <c r="E2056" t="s">
        <v>22</v>
      </c>
      <c r="I2056" s="5">
        <v>-12</v>
      </c>
      <c r="J2056" s="5"/>
      <c r="K2056" s="13"/>
      <c r="L2056" s="4"/>
    </row>
    <row r="2057" spans="1:19">
      <c r="E2057" t="s">
        <v>23</v>
      </c>
      <c r="I2057" s="5">
        <v>-12</v>
      </c>
      <c r="J2057" s="5"/>
      <c r="L2057" s="1"/>
    </row>
    <row r="2058" spans="1:19">
      <c r="D2058" s="2"/>
      <c r="E2058" t="s">
        <v>24</v>
      </c>
      <c r="I2058" s="5">
        <v>-15</v>
      </c>
      <c r="J2058" s="5"/>
    </row>
    <row r="2059" spans="1:19">
      <c r="D2059" s="19" t="s">
        <v>762</v>
      </c>
      <c r="E2059" s="21" t="s">
        <v>763</v>
      </c>
      <c r="F2059" s="21"/>
      <c r="G2059" s="21"/>
      <c r="H2059" s="21"/>
      <c r="I2059" s="5"/>
      <c r="J2059" s="4"/>
      <c r="L2059" s="33">
        <v>110</v>
      </c>
      <c r="M2059" s="21">
        <v>108</v>
      </c>
      <c r="N2059" s="21">
        <v>70</v>
      </c>
      <c r="O2059" s="21">
        <v>126</v>
      </c>
      <c r="P2059" s="4">
        <f t="shared" ref="P2059:P2094" si="51">ROUND(((M2059-N2059)*113/O2059),1)</f>
        <v>34.1</v>
      </c>
      <c r="Q2059" s="4">
        <v>25.1</v>
      </c>
    </row>
    <row r="2060" spans="1:19">
      <c r="D2060" s="19" t="s">
        <v>286</v>
      </c>
      <c r="E2060" s="21" t="s">
        <v>30</v>
      </c>
      <c r="F2060" s="21"/>
      <c r="G2060" s="21"/>
      <c r="H2060" s="21"/>
      <c r="I2060" s="5"/>
      <c r="J2060" s="5"/>
      <c r="L2060" s="31">
        <v>99</v>
      </c>
      <c r="M2060" s="21">
        <v>97</v>
      </c>
      <c r="N2060" s="21">
        <v>70.2</v>
      </c>
      <c r="O2060" s="21">
        <v>128</v>
      </c>
      <c r="P2060" s="4">
        <f t="shared" si="51"/>
        <v>23.7</v>
      </c>
      <c r="Q2060" s="4">
        <v>25.5</v>
      </c>
    </row>
    <row r="2061" spans="1:19">
      <c r="D2061" s="19" t="s">
        <v>287</v>
      </c>
      <c r="E2061" s="21" t="s">
        <v>34</v>
      </c>
      <c r="F2061" s="21"/>
      <c r="G2061" s="21"/>
      <c r="H2061" s="21"/>
      <c r="I2061" s="5"/>
      <c r="J2061" s="5"/>
      <c r="L2061" s="33">
        <v>98</v>
      </c>
      <c r="M2061" s="21">
        <v>98</v>
      </c>
      <c r="N2061" s="21">
        <v>68.900000000000006</v>
      </c>
      <c r="O2061" s="21">
        <v>120</v>
      </c>
      <c r="P2061" s="4">
        <f t="shared" si="51"/>
        <v>27.4</v>
      </c>
      <c r="Q2061" s="4">
        <v>26.6</v>
      </c>
    </row>
    <row r="2062" spans="1:19">
      <c r="D2062" s="19" t="s">
        <v>222</v>
      </c>
      <c r="E2062" s="21" t="s">
        <v>34</v>
      </c>
      <c r="F2062" s="21"/>
      <c r="G2062" s="21"/>
      <c r="H2062" s="21"/>
      <c r="I2062" s="5"/>
      <c r="J2062" s="5"/>
      <c r="K2062" s="26"/>
      <c r="L2062" s="33">
        <v>101</v>
      </c>
      <c r="M2062" s="21">
        <v>101</v>
      </c>
      <c r="N2062" s="21">
        <v>68.900000000000006</v>
      </c>
      <c r="O2062" s="21">
        <v>120</v>
      </c>
      <c r="P2062" s="4">
        <f t="shared" si="51"/>
        <v>30.2</v>
      </c>
      <c r="Q2062" s="4">
        <v>26.6</v>
      </c>
    </row>
    <row r="2063" spans="1:19">
      <c r="D2063" s="19" t="s">
        <v>582</v>
      </c>
      <c r="E2063" s="21" t="s">
        <v>36</v>
      </c>
      <c r="F2063" s="21"/>
      <c r="G2063" s="21"/>
      <c r="H2063" s="21"/>
      <c r="I2063" s="5"/>
      <c r="J2063" s="5"/>
      <c r="L2063" s="33">
        <v>100</v>
      </c>
      <c r="M2063" s="21">
        <v>100</v>
      </c>
      <c r="N2063" s="21">
        <v>69</v>
      </c>
      <c r="O2063" s="21">
        <v>123</v>
      </c>
      <c r="P2063" s="4">
        <f t="shared" si="51"/>
        <v>28.5</v>
      </c>
      <c r="Q2063" s="4">
        <v>27</v>
      </c>
    </row>
    <row r="2064" spans="1:19">
      <c r="D2064" s="19" t="s">
        <v>491</v>
      </c>
      <c r="E2064" s="21" t="s">
        <v>34</v>
      </c>
      <c r="F2064" s="21"/>
      <c r="G2064" s="21"/>
      <c r="H2064" s="21"/>
      <c r="I2064" s="5"/>
      <c r="J2064" s="5"/>
      <c r="K2064" s="26"/>
      <c r="L2064" s="32">
        <v>95</v>
      </c>
      <c r="M2064" s="21">
        <v>95</v>
      </c>
      <c r="N2064" s="21">
        <v>68.900000000000006</v>
      </c>
      <c r="O2064" s="21">
        <v>120</v>
      </c>
      <c r="P2064" s="4">
        <f t="shared" si="51"/>
        <v>24.6</v>
      </c>
      <c r="Q2064" s="4">
        <v>27.4</v>
      </c>
    </row>
    <row r="2065" spans="1:22">
      <c r="D2065" s="19" t="s">
        <v>35</v>
      </c>
      <c r="E2065" s="21" t="s">
        <v>36</v>
      </c>
      <c r="F2065" s="21"/>
      <c r="G2065" s="21"/>
      <c r="H2065" s="21"/>
      <c r="I2065" s="5"/>
      <c r="L2065" s="32">
        <v>106</v>
      </c>
      <c r="M2065" s="21">
        <v>105</v>
      </c>
      <c r="N2065" s="21">
        <v>69</v>
      </c>
      <c r="O2065" s="21">
        <v>123</v>
      </c>
      <c r="P2065" s="4">
        <f t="shared" si="51"/>
        <v>33.1</v>
      </c>
      <c r="Q2065" s="4">
        <v>30.8</v>
      </c>
    </row>
    <row r="2066" spans="1:22">
      <c r="D2066" s="19" t="s">
        <v>39</v>
      </c>
      <c r="E2066" s="21" t="s">
        <v>30</v>
      </c>
      <c r="F2066" s="21"/>
      <c r="G2066" s="21"/>
      <c r="H2066" s="21"/>
      <c r="I2066" s="5"/>
      <c r="J2066" s="4"/>
      <c r="K2066" s="26"/>
      <c r="L2066" s="33">
        <v>96</v>
      </c>
      <c r="M2066" s="21">
        <v>96</v>
      </c>
      <c r="N2066" s="21">
        <v>70.2</v>
      </c>
      <c r="O2066" s="21">
        <v>128</v>
      </c>
      <c r="P2066" s="4">
        <f t="shared" si="51"/>
        <v>22.8</v>
      </c>
      <c r="Q2066" s="4">
        <v>31.5</v>
      </c>
    </row>
    <row r="2067" spans="1:22">
      <c r="D2067" s="19" t="s">
        <v>45</v>
      </c>
      <c r="E2067" s="21" t="s">
        <v>34</v>
      </c>
      <c r="F2067" s="21"/>
      <c r="G2067" s="21"/>
      <c r="H2067" s="21"/>
      <c r="I2067" s="5"/>
      <c r="J2067" s="5"/>
      <c r="L2067" s="33">
        <v>101</v>
      </c>
      <c r="M2067" s="21">
        <v>99</v>
      </c>
      <c r="N2067" s="21">
        <v>68.900000000000006</v>
      </c>
      <c r="O2067" s="21">
        <v>120</v>
      </c>
      <c r="P2067" s="4">
        <f t="shared" si="51"/>
        <v>28.3</v>
      </c>
      <c r="Q2067" s="4">
        <v>32.299999999999997</v>
      </c>
    </row>
    <row r="2068" spans="1:22">
      <c r="D2068" s="19" t="s">
        <v>306</v>
      </c>
      <c r="E2068" s="21" t="s">
        <v>47</v>
      </c>
      <c r="F2068" s="21"/>
      <c r="G2068" s="21"/>
      <c r="H2068" s="21"/>
      <c r="I2068" s="5"/>
      <c r="J2068" s="5"/>
      <c r="L2068" s="33">
        <v>107</v>
      </c>
      <c r="M2068" s="21">
        <v>107</v>
      </c>
      <c r="N2068" s="21">
        <v>69.7</v>
      </c>
      <c r="O2068" s="21">
        <v>133</v>
      </c>
      <c r="P2068" s="30">
        <f t="shared" si="51"/>
        <v>31.7</v>
      </c>
      <c r="Q2068" s="4">
        <v>32.5</v>
      </c>
    </row>
    <row r="2069" spans="1:22">
      <c r="D2069" s="19" t="s">
        <v>46</v>
      </c>
      <c r="E2069" s="21" t="s">
        <v>47</v>
      </c>
      <c r="F2069" s="21"/>
      <c r="G2069" s="21"/>
      <c r="H2069" s="21"/>
      <c r="I2069" s="5"/>
      <c r="J2069" s="5"/>
      <c r="K2069" s="26"/>
      <c r="L2069" s="33">
        <v>122</v>
      </c>
      <c r="M2069" s="21">
        <v>120</v>
      </c>
      <c r="N2069" s="21">
        <v>69.7</v>
      </c>
      <c r="O2069" s="21">
        <v>133</v>
      </c>
      <c r="P2069" s="30">
        <f t="shared" si="51"/>
        <v>42.7</v>
      </c>
      <c r="Q2069" s="4">
        <v>32.6</v>
      </c>
    </row>
    <row r="2070" spans="1:22">
      <c r="D2070" s="19" t="s">
        <v>308</v>
      </c>
      <c r="E2070" s="21" t="s">
        <v>225</v>
      </c>
      <c r="F2070" s="21"/>
      <c r="G2070" s="21"/>
      <c r="H2070" s="21"/>
      <c r="I2070" s="5"/>
      <c r="J2070" s="5"/>
      <c r="K2070" s="26"/>
      <c r="L2070" s="31">
        <v>114</v>
      </c>
      <c r="M2070" s="21">
        <v>112</v>
      </c>
      <c r="N2070" s="21">
        <v>71.599999999999994</v>
      </c>
      <c r="O2070" s="21">
        <v>130</v>
      </c>
      <c r="P2070" s="4">
        <f t="shared" si="51"/>
        <v>35.1</v>
      </c>
      <c r="Q2070" s="4">
        <v>32.6</v>
      </c>
    </row>
    <row r="2071" spans="1:22">
      <c r="D2071" s="19" t="s">
        <v>234</v>
      </c>
      <c r="E2071" s="21" t="s">
        <v>154</v>
      </c>
      <c r="F2071" s="21"/>
      <c r="G2071" s="21"/>
      <c r="H2071" s="21"/>
      <c r="I2071" s="5"/>
      <c r="J2071" s="5"/>
      <c r="L2071" s="31">
        <v>108</v>
      </c>
      <c r="M2071" s="21">
        <v>106</v>
      </c>
      <c r="N2071" s="21">
        <v>70.7</v>
      </c>
      <c r="O2071" s="21">
        <v>134</v>
      </c>
      <c r="P2071" s="4">
        <f t="shared" si="51"/>
        <v>29.8</v>
      </c>
      <c r="Q2071" s="4">
        <v>34.299999999999997</v>
      </c>
    </row>
    <row r="2072" spans="1:22">
      <c r="D2072" s="19" t="s">
        <v>49</v>
      </c>
      <c r="E2072" s="21" t="s">
        <v>50</v>
      </c>
      <c r="F2072" s="21"/>
      <c r="G2072" s="21"/>
      <c r="H2072" s="21"/>
      <c r="I2072" s="5"/>
      <c r="J2072" s="5"/>
      <c r="L2072" s="31">
        <v>114</v>
      </c>
      <c r="M2072" s="21">
        <v>108</v>
      </c>
      <c r="N2072" s="21">
        <v>69.8</v>
      </c>
      <c r="O2072" s="21">
        <v>127</v>
      </c>
      <c r="P2072" s="4">
        <f t="shared" si="51"/>
        <v>34</v>
      </c>
      <c r="Q2072" s="4">
        <v>35.4</v>
      </c>
    </row>
    <row r="2073" spans="1:22">
      <c r="D2073" s="19" t="s">
        <v>51</v>
      </c>
      <c r="E2073" s="21" t="s">
        <v>52</v>
      </c>
      <c r="F2073" s="21"/>
      <c r="G2073" s="21"/>
      <c r="H2073" s="21"/>
      <c r="I2073" s="5"/>
      <c r="J2073" s="5"/>
      <c r="L2073" s="31">
        <v>114</v>
      </c>
      <c r="M2073" s="21">
        <v>113</v>
      </c>
      <c r="N2073" s="21">
        <v>70.8</v>
      </c>
      <c r="O2073" s="21">
        <v>130</v>
      </c>
      <c r="P2073" s="4">
        <f t="shared" si="51"/>
        <v>36.700000000000003</v>
      </c>
      <c r="Q2073" s="4">
        <v>36.6</v>
      </c>
    </row>
    <row r="2074" spans="1:22">
      <c r="D2074" s="19" t="s">
        <v>53</v>
      </c>
      <c r="E2074" s="21" t="s">
        <v>54</v>
      </c>
      <c r="F2074" s="21"/>
      <c r="G2074" s="21"/>
      <c r="H2074" s="21"/>
      <c r="I2074" s="5"/>
      <c r="J2074" s="5"/>
      <c r="L2074" s="31">
        <v>119</v>
      </c>
      <c r="M2074" s="21">
        <v>111</v>
      </c>
      <c r="N2074" s="21">
        <v>70.900000000000006</v>
      </c>
      <c r="O2074" s="21">
        <v>128</v>
      </c>
      <c r="P2074" s="4">
        <f t="shared" si="51"/>
        <v>35.4</v>
      </c>
      <c r="Q2074" s="4">
        <v>36.700000000000003</v>
      </c>
    </row>
    <row r="2075" spans="1:22">
      <c r="D2075" s="19" t="s">
        <v>55</v>
      </c>
      <c r="E2075" s="21" t="s">
        <v>52</v>
      </c>
      <c r="F2075" s="21"/>
      <c r="G2075" s="21"/>
      <c r="H2075" s="21"/>
      <c r="I2075" s="5"/>
      <c r="J2075" s="5"/>
      <c r="L2075" s="31">
        <v>110</v>
      </c>
      <c r="M2075" s="21">
        <v>107</v>
      </c>
      <c r="N2075">
        <v>70.8</v>
      </c>
      <c r="O2075">
        <v>130</v>
      </c>
      <c r="P2075" s="30">
        <f t="shared" si="51"/>
        <v>31.5</v>
      </c>
      <c r="Q2075" s="4">
        <v>38.4</v>
      </c>
    </row>
    <row r="2076" spans="1:22">
      <c r="D2076" s="19" t="s">
        <v>310</v>
      </c>
      <c r="E2076" s="21" t="s">
        <v>179</v>
      </c>
      <c r="F2076" s="21"/>
      <c r="G2076" s="21"/>
      <c r="H2076" s="21"/>
      <c r="I2076" s="5"/>
      <c r="J2076" s="5"/>
      <c r="K2076" s="26"/>
      <c r="L2076" s="17">
        <v>110</v>
      </c>
      <c r="M2076" s="21">
        <v>109</v>
      </c>
      <c r="N2076" s="21">
        <v>69.900000000000006</v>
      </c>
      <c r="O2076" s="21">
        <v>129</v>
      </c>
      <c r="P2076" s="30">
        <f t="shared" si="51"/>
        <v>34.299999999999997</v>
      </c>
      <c r="Q2076" s="4">
        <v>38.799999999999997</v>
      </c>
    </row>
    <row r="2077" spans="1:22">
      <c r="D2077" s="19" t="s">
        <v>311</v>
      </c>
      <c r="E2077" s="21" t="s">
        <v>312</v>
      </c>
      <c r="F2077" s="21"/>
      <c r="G2077" s="21"/>
      <c r="H2077" s="21"/>
      <c r="I2077" s="5"/>
      <c r="J2077" s="5"/>
      <c r="L2077" s="17">
        <v>125</v>
      </c>
      <c r="M2077" s="21">
        <v>120</v>
      </c>
      <c r="N2077" s="21">
        <v>70.7</v>
      </c>
      <c r="O2077" s="21">
        <v>132</v>
      </c>
      <c r="P2077" s="30">
        <f t="shared" si="51"/>
        <v>42.2</v>
      </c>
      <c r="Q2077" s="4">
        <v>42.2</v>
      </c>
    </row>
    <row r="2078" spans="1:22">
      <c r="D2078" s="19" t="s">
        <v>235</v>
      </c>
      <c r="E2078" s="21" t="s">
        <v>236</v>
      </c>
      <c r="F2078" s="21"/>
      <c r="G2078" s="21"/>
      <c r="H2078" s="21"/>
      <c r="I2078" s="5"/>
      <c r="J2078" s="5"/>
      <c r="L2078" s="17">
        <v>126</v>
      </c>
      <c r="M2078" s="21">
        <v>118</v>
      </c>
      <c r="N2078" s="21">
        <v>70</v>
      </c>
      <c r="O2078" s="21">
        <v>122</v>
      </c>
      <c r="P2078" s="30">
        <f t="shared" si="51"/>
        <v>44.5</v>
      </c>
      <c r="Q2078" s="4">
        <v>44.5</v>
      </c>
    </row>
    <row r="2079" spans="1:22">
      <c r="A2079">
        <v>1</v>
      </c>
      <c r="B2079">
        <v>1</v>
      </c>
      <c r="C2079">
        <v>1</v>
      </c>
      <c r="D2079" s="19" t="s">
        <v>106</v>
      </c>
      <c r="E2079" s="21" t="s">
        <v>42</v>
      </c>
      <c r="F2079" s="21">
        <v>101</v>
      </c>
      <c r="G2079" s="21">
        <v>99</v>
      </c>
      <c r="H2079" s="21">
        <v>72</v>
      </c>
      <c r="I2079" s="5">
        <v>-20.25</v>
      </c>
      <c r="J2079" s="5"/>
      <c r="K2079" s="12" t="s">
        <v>107</v>
      </c>
      <c r="L2079" s="17">
        <v>101</v>
      </c>
      <c r="M2079" s="21">
        <v>99</v>
      </c>
      <c r="N2079" s="21">
        <v>70</v>
      </c>
      <c r="O2079" s="21">
        <v>123</v>
      </c>
      <c r="P2079" s="30">
        <f t="shared" si="51"/>
        <v>26.6</v>
      </c>
      <c r="Q2079" s="4"/>
      <c r="T2079" t="s">
        <v>246</v>
      </c>
      <c r="U2079" t="s">
        <v>109</v>
      </c>
      <c r="V2079" t="s">
        <v>94</v>
      </c>
    </row>
    <row r="2080" spans="1:22">
      <c r="A2080">
        <v>2</v>
      </c>
      <c r="B2080">
        <v>2</v>
      </c>
      <c r="C2080">
        <v>2</v>
      </c>
      <c r="D2080" s="19" t="s">
        <v>111</v>
      </c>
      <c r="E2080" s="21" t="s">
        <v>34</v>
      </c>
      <c r="F2080" s="21">
        <v>96</v>
      </c>
      <c r="G2080" s="21">
        <v>96</v>
      </c>
      <c r="H2080" s="21">
        <v>68</v>
      </c>
      <c r="I2080" s="5">
        <v>35.299999999999997</v>
      </c>
      <c r="J2080" s="5"/>
      <c r="K2080" s="12" t="s">
        <v>765</v>
      </c>
      <c r="L2080" s="17">
        <v>96</v>
      </c>
      <c r="M2080" s="21">
        <v>96</v>
      </c>
      <c r="N2080" s="21">
        <v>68.900000000000006</v>
      </c>
      <c r="O2080" s="21">
        <v>120</v>
      </c>
      <c r="P2080" s="30">
        <f t="shared" si="51"/>
        <v>25.5</v>
      </c>
      <c r="Q2080" s="4"/>
      <c r="T2080" t="s">
        <v>272</v>
      </c>
      <c r="U2080" t="s">
        <v>62</v>
      </c>
      <c r="V2080" t="s">
        <v>105</v>
      </c>
    </row>
    <row r="2081" spans="1:22">
      <c r="A2081">
        <v>3</v>
      </c>
      <c r="B2081">
        <v>3</v>
      </c>
      <c r="C2081">
        <v>3</v>
      </c>
      <c r="D2081" s="19" t="s">
        <v>118</v>
      </c>
      <c r="E2081" s="21" t="s">
        <v>36</v>
      </c>
      <c r="F2081" s="21">
        <v>98</v>
      </c>
      <c r="G2081" s="21">
        <v>98</v>
      </c>
      <c r="H2081" s="21">
        <v>69</v>
      </c>
      <c r="I2081" s="5">
        <v>-5</v>
      </c>
      <c r="J2081" s="5"/>
      <c r="L2081" s="17">
        <v>98</v>
      </c>
      <c r="M2081" s="21">
        <v>98</v>
      </c>
      <c r="N2081" s="21">
        <v>69</v>
      </c>
      <c r="O2081" s="21">
        <v>123</v>
      </c>
      <c r="P2081" s="30">
        <f t="shared" si="51"/>
        <v>26.6</v>
      </c>
      <c r="Q2081" s="4"/>
      <c r="T2081" t="s">
        <v>59</v>
      </c>
      <c r="U2081" t="s">
        <v>110</v>
      </c>
    </row>
    <row r="2082" spans="1:22">
      <c r="A2082">
        <v>4</v>
      </c>
      <c r="B2082">
        <v>4</v>
      </c>
      <c r="C2082">
        <v>4</v>
      </c>
      <c r="D2082" s="19" t="s">
        <v>128</v>
      </c>
      <c r="E2082" s="21" t="s">
        <v>26</v>
      </c>
      <c r="F2082" s="21">
        <v>100</v>
      </c>
      <c r="G2082" s="21">
        <v>100</v>
      </c>
      <c r="H2082" s="21">
        <v>70</v>
      </c>
      <c r="I2082" s="5">
        <v>34</v>
      </c>
      <c r="J2082" s="4"/>
      <c r="L2082" s="33">
        <v>100</v>
      </c>
      <c r="M2082" s="21">
        <v>100</v>
      </c>
      <c r="N2082" s="21">
        <v>69.2</v>
      </c>
      <c r="O2082" s="21">
        <v>129</v>
      </c>
      <c r="P2082" s="4">
        <f t="shared" si="51"/>
        <v>27</v>
      </c>
      <c r="Q2082" s="4"/>
      <c r="R2082" s="21"/>
      <c r="T2082" t="s">
        <v>100</v>
      </c>
      <c r="U2082" t="s">
        <v>254</v>
      </c>
      <c r="V2082" t="s">
        <v>103</v>
      </c>
    </row>
    <row r="2083" spans="1:22">
      <c r="A2083">
        <v>5</v>
      </c>
      <c r="B2083">
        <v>5</v>
      </c>
      <c r="C2083">
        <v>5</v>
      </c>
      <c r="D2083" s="19" t="s">
        <v>136</v>
      </c>
      <c r="E2083" s="21" t="s">
        <v>34</v>
      </c>
      <c r="F2083" s="21">
        <v>98</v>
      </c>
      <c r="G2083" s="21">
        <v>98</v>
      </c>
      <c r="H2083" s="21">
        <v>70</v>
      </c>
      <c r="I2083" s="5">
        <v>18</v>
      </c>
      <c r="J2083" s="5"/>
      <c r="L2083" s="31">
        <v>98</v>
      </c>
      <c r="M2083" s="21">
        <v>98</v>
      </c>
      <c r="N2083" s="21">
        <v>68.900000000000006</v>
      </c>
      <c r="O2083" s="21">
        <v>120</v>
      </c>
      <c r="P2083" s="4">
        <f t="shared" si="51"/>
        <v>27.4</v>
      </c>
      <c r="Q2083" s="4"/>
      <c r="R2083" s="21"/>
      <c r="T2083" t="s">
        <v>471</v>
      </c>
      <c r="U2083" t="s">
        <v>125</v>
      </c>
      <c r="V2083" t="s">
        <v>194</v>
      </c>
    </row>
    <row r="2084" spans="1:22">
      <c r="A2084">
        <v>6</v>
      </c>
      <c r="B2084">
        <v>6</v>
      </c>
      <c r="C2084">
        <v>6</v>
      </c>
      <c r="D2084" s="19" t="s">
        <v>140</v>
      </c>
      <c r="E2084" s="21" t="s">
        <v>47</v>
      </c>
      <c r="F2084" s="21">
        <v>109</v>
      </c>
      <c r="G2084" s="21">
        <v>108</v>
      </c>
      <c r="H2084" s="21">
        <v>78</v>
      </c>
      <c r="I2084" s="5">
        <v>3.5</v>
      </c>
      <c r="J2084" s="5"/>
      <c r="L2084" s="33">
        <v>109</v>
      </c>
      <c r="M2084" s="21">
        <v>108</v>
      </c>
      <c r="N2084" s="21">
        <v>69.7</v>
      </c>
      <c r="O2084" s="21">
        <v>133</v>
      </c>
      <c r="P2084" s="4">
        <f t="shared" si="51"/>
        <v>32.5</v>
      </c>
      <c r="Q2084" s="21"/>
      <c r="R2084" s="21"/>
      <c r="T2084" t="s">
        <v>387</v>
      </c>
      <c r="U2084" t="s">
        <v>58</v>
      </c>
    </row>
    <row r="2085" spans="1:22">
      <c r="A2085">
        <v>7</v>
      </c>
      <c r="B2085">
        <v>7</v>
      </c>
      <c r="C2085">
        <v>7</v>
      </c>
      <c r="D2085" s="19" t="s">
        <v>143</v>
      </c>
      <c r="E2085" s="21" t="s">
        <v>47</v>
      </c>
      <c r="F2085" s="21">
        <v>106</v>
      </c>
      <c r="G2085" s="21">
        <v>106</v>
      </c>
      <c r="H2085" s="21">
        <v>75</v>
      </c>
      <c r="I2085" s="5">
        <v>37.65</v>
      </c>
      <c r="J2085" s="5"/>
      <c r="K2085" s="26" t="s">
        <v>766</v>
      </c>
      <c r="L2085" s="33">
        <v>106</v>
      </c>
      <c r="M2085" s="21">
        <v>106</v>
      </c>
      <c r="N2085" s="21">
        <v>69.7</v>
      </c>
      <c r="O2085" s="21">
        <v>133</v>
      </c>
      <c r="P2085" s="4">
        <f t="shared" si="51"/>
        <v>30.8</v>
      </c>
      <c r="Q2085" s="21"/>
      <c r="R2085" s="21"/>
      <c r="T2085" t="s">
        <v>402</v>
      </c>
      <c r="U2085" t="s">
        <v>76</v>
      </c>
      <c r="V2085" t="s">
        <v>120</v>
      </c>
    </row>
    <row r="2086" spans="1:22">
      <c r="A2086">
        <v>8</v>
      </c>
      <c r="B2086">
        <v>8</v>
      </c>
      <c r="C2086">
        <v>8</v>
      </c>
      <c r="D2086" s="19" t="s">
        <v>390</v>
      </c>
      <c r="E2086" s="21" t="s">
        <v>391</v>
      </c>
      <c r="F2086" s="21">
        <v>102</v>
      </c>
      <c r="G2086" s="21">
        <v>99</v>
      </c>
      <c r="H2086" s="21">
        <v>72</v>
      </c>
      <c r="I2086" s="5">
        <v>10</v>
      </c>
      <c r="J2086" s="5"/>
      <c r="L2086" s="33">
        <v>102</v>
      </c>
      <c r="M2086" s="21">
        <v>99</v>
      </c>
      <c r="N2086" s="21">
        <v>70.599999999999994</v>
      </c>
      <c r="O2086" s="21">
        <v>128</v>
      </c>
      <c r="P2086" s="4">
        <f t="shared" si="51"/>
        <v>25.1</v>
      </c>
      <c r="Q2086" s="21"/>
      <c r="R2086" s="21"/>
      <c r="S2086" s="4"/>
      <c r="T2086" t="s">
        <v>71</v>
      </c>
      <c r="U2086" t="s">
        <v>249</v>
      </c>
      <c r="V2086" t="s">
        <v>152</v>
      </c>
    </row>
    <row r="2087" spans="1:22">
      <c r="A2087">
        <v>9</v>
      </c>
      <c r="D2087" s="19" t="s">
        <v>153</v>
      </c>
      <c r="E2087" s="21" t="s">
        <v>154</v>
      </c>
      <c r="F2087" s="21"/>
      <c r="G2087" s="21"/>
      <c r="H2087" s="21"/>
      <c r="I2087" s="5">
        <v>-12</v>
      </c>
      <c r="J2087" s="5"/>
      <c r="K2087" s="26" t="s">
        <v>79</v>
      </c>
      <c r="L2087" s="32"/>
      <c r="M2087" s="21"/>
      <c r="N2087" s="21"/>
      <c r="O2087" s="21"/>
      <c r="P2087" s="4"/>
      <c r="Q2087" s="21"/>
      <c r="R2087" s="21"/>
      <c r="T2087" t="s">
        <v>133</v>
      </c>
      <c r="U2087" t="s">
        <v>135</v>
      </c>
      <c r="V2087" t="s">
        <v>90</v>
      </c>
    </row>
    <row r="2088" spans="1:22">
      <c r="A2088">
        <v>10</v>
      </c>
      <c r="B2088">
        <v>9</v>
      </c>
      <c r="C2088">
        <v>9</v>
      </c>
      <c r="D2088" s="28" t="s">
        <v>157</v>
      </c>
      <c r="E2088" s="21" t="s">
        <v>50</v>
      </c>
      <c r="F2088" s="21">
        <v>110</v>
      </c>
      <c r="G2088" s="21">
        <v>108</v>
      </c>
      <c r="H2088" s="21">
        <v>82</v>
      </c>
      <c r="I2088" s="5">
        <v>-13.5</v>
      </c>
      <c r="J2088" s="5"/>
      <c r="L2088" s="31">
        <v>110</v>
      </c>
      <c r="M2088" s="21">
        <v>102</v>
      </c>
      <c r="N2088" s="21">
        <v>68</v>
      </c>
      <c r="O2088" s="21">
        <v>118</v>
      </c>
      <c r="P2088" s="4">
        <f t="shared" si="51"/>
        <v>32.6</v>
      </c>
      <c r="Q2088" s="21"/>
      <c r="R2088" s="21"/>
      <c r="T2088" t="s">
        <v>404</v>
      </c>
      <c r="U2088" t="s">
        <v>124</v>
      </c>
      <c r="V2088" t="s">
        <v>66</v>
      </c>
    </row>
    <row r="2089" spans="1:22">
      <c r="D2089" s="19" t="s">
        <v>157</v>
      </c>
      <c r="E2089" s="21" t="s">
        <v>162</v>
      </c>
      <c r="F2089" s="21"/>
      <c r="G2089" s="21"/>
      <c r="H2089" s="21"/>
      <c r="I2089" s="5">
        <v>120</v>
      </c>
      <c r="J2089" s="5"/>
      <c r="K2089" s="44" t="s">
        <v>767</v>
      </c>
      <c r="L2089" s="21"/>
      <c r="M2089" s="21"/>
      <c r="N2089" s="21"/>
      <c r="O2089" s="21"/>
      <c r="P2089" s="4"/>
      <c r="Q2089" s="21"/>
      <c r="R2089" s="21"/>
    </row>
    <row r="2090" spans="1:22">
      <c r="A2090">
        <v>11</v>
      </c>
      <c r="B2090">
        <v>10</v>
      </c>
      <c r="C2090">
        <v>10</v>
      </c>
      <c r="D2090" s="19" t="s">
        <v>164</v>
      </c>
      <c r="E2090" s="21" t="s">
        <v>52</v>
      </c>
      <c r="F2090" s="21">
        <v>108</v>
      </c>
      <c r="G2090" s="21">
        <v>108</v>
      </c>
      <c r="H2090" s="21">
        <v>77</v>
      </c>
      <c r="I2090" s="5">
        <v>39.85</v>
      </c>
      <c r="J2090" s="5"/>
      <c r="K2090" s="44"/>
      <c r="L2090" s="31">
        <v>108</v>
      </c>
      <c r="M2090" s="21">
        <v>108</v>
      </c>
      <c r="N2090" s="21">
        <v>70.8</v>
      </c>
      <c r="O2090" s="21">
        <v>130</v>
      </c>
      <c r="P2090" s="4">
        <f t="shared" si="51"/>
        <v>32.299999999999997</v>
      </c>
      <c r="Q2090" s="21"/>
      <c r="R2090" s="21"/>
      <c r="T2090" s="21" t="s">
        <v>410</v>
      </c>
      <c r="U2090" s="21" t="s">
        <v>165</v>
      </c>
      <c r="V2090" s="21" t="s">
        <v>80</v>
      </c>
    </row>
    <row r="2091" spans="1:22">
      <c r="A2091">
        <v>12</v>
      </c>
      <c r="B2091">
        <v>11</v>
      </c>
      <c r="C2091">
        <v>11</v>
      </c>
      <c r="D2091" s="19" t="s">
        <v>168</v>
      </c>
      <c r="E2091" s="21" t="s">
        <v>50</v>
      </c>
      <c r="F2091" s="21">
        <v>102</v>
      </c>
      <c r="G2091" s="21">
        <v>102</v>
      </c>
      <c r="H2091" s="21">
        <v>74</v>
      </c>
      <c r="I2091" s="5">
        <v>11</v>
      </c>
      <c r="J2091" s="5"/>
      <c r="L2091" s="21">
        <v>102</v>
      </c>
      <c r="M2091" s="21">
        <v>102</v>
      </c>
      <c r="N2091" s="21">
        <v>68</v>
      </c>
      <c r="O2091" s="21">
        <v>118</v>
      </c>
      <c r="P2091" s="4">
        <f t="shared" si="51"/>
        <v>32.6</v>
      </c>
      <c r="Q2091" s="21"/>
      <c r="R2091" s="21"/>
      <c r="T2091" s="21" t="s">
        <v>150</v>
      </c>
      <c r="U2091" t="s">
        <v>97</v>
      </c>
      <c r="V2091" s="21" t="s">
        <v>147</v>
      </c>
    </row>
    <row r="2092" spans="1:22">
      <c r="A2092">
        <v>13</v>
      </c>
      <c r="B2092">
        <v>12</v>
      </c>
      <c r="C2092">
        <v>12</v>
      </c>
      <c r="D2092" s="19" t="s">
        <v>170</v>
      </c>
      <c r="E2092" s="21" t="s">
        <v>52</v>
      </c>
      <c r="F2092" s="21">
        <v>117</v>
      </c>
      <c r="G2092" s="21">
        <v>115</v>
      </c>
      <c r="H2092" s="21">
        <v>86</v>
      </c>
      <c r="I2092" s="5">
        <v>-21.35</v>
      </c>
      <c r="J2092" s="5"/>
      <c r="K2092" s="44"/>
      <c r="L2092" s="21">
        <v>117</v>
      </c>
      <c r="M2092" s="21">
        <v>115</v>
      </c>
      <c r="N2092" s="21">
        <v>70.8</v>
      </c>
      <c r="O2092" s="21">
        <v>130</v>
      </c>
      <c r="P2092" s="4">
        <f t="shared" si="51"/>
        <v>38.4</v>
      </c>
      <c r="Q2092" s="21"/>
      <c r="R2092" s="21"/>
      <c r="T2092" s="21" t="s">
        <v>155</v>
      </c>
      <c r="U2092" s="21" t="s">
        <v>67</v>
      </c>
      <c r="V2092" s="21" t="s">
        <v>93</v>
      </c>
    </row>
    <row r="2093" spans="1:22">
      <c r="A2093">
        <v>14</v>
      </c>
      <c r="B2093">
        <v>13</v>
      </c>
      <c r="C2093">
        <v>13</v>
      </c>
      <c r="D2093" s="19" t="s">
        <v>178</v>
      </c>
      <c r="E2093" s="21" t="s">
        <v>179</v>
      </c>
      <c r="F2093" s="21">
        <v>113</v>
      </c>
      <c r="G2093" s="21">
        <v>112</v>
      </c>
      <c r="H2093" s="21">
        <v>82</v>
      </c>
      <c r="I2093" s="5">
        <v>1.5</v>
      </c>
      <c r="J2093" s="5"/>
      <c r="K2093" s="26"/>
      <c r="L2093" s="31">
        <v>113</v>
      </c>
      <c r="M2093" s="21">
        <v>112</v>
      </c>
      <c r="N2093" s="21">
        <v>70.2</v>
      </c>
      <c r="O2093" s="21">
        <v>129</v>
      </c>
      <c r="P2093" s="4">
        <f t="shared" si="51"/>
        <v>36.6</v>
      </c>
      <c r="Q2093" s="21"/>
      <c r="R2093" s="21"/>
      <c r="T2093" s="21" t="s">
        <v>74</v>
      </c>
      <c r="U2093" s="21" t="s">
        <v>82</v>
      </c>
    </row>
    <row r="2094" spans="1:22">
      <c r="A2094">
        <v>15</v>
      </c>
      <c r="B2094">
        <v>14</v>
      </c>
      <c r="C2094">
        <v>14</v>
      </c>
      <c r="D2094" s="19" t="s">
        <v>182</v>
      </c>
      <c r="E2094" s="21" t="s">
        <v>183</v>
      </c>
      <c r="F2094" s="21">
        <v>117</v>
      </c>
      <c r="G2094" s="21">
        <v>116</v>
      </c>
      <c r="H2094" s="21">
        <v>85</v>
      </c>
      <c r="I2094" s="5">
        <v>-3</v>
      </c>
      <c r="J2094" s="5"/>
      <c r="L2094" s="31">
        <v>117</v>
      </c>
      <c r="M2094" s="21">
        <v>116</v>
      </c>
      <c r="N2094" s="21">
        <v>70.7</v>
      </c>
      <c r="O2094" s="21">
        <v>132</v>
      </c>
      <c r="P2094" s="4">
        <f t="shared" si="51"/>
        <v>38.799999999999997</v>
      </c>
      <c r="R2094" s="21"/>
      <c r="T2094" s="21" t="s">
        <v>415</v>
      </c>
      <c r="U2094" s="21" t="s">
        <v>184</v>
      </c>
      <c r="V2094" s="21" t="s">
        <v>63</v>
      </c>
    </row>
    <row r="2095" spans="1:22">
      <c r="D2095" s="19"/>
      <c r="E2095" s="21"/>
      <c r="F2095" s="21"/>
      <c r="G2095" s="21"/>
      <c r="H2095" s="21"/>
      <c r="I2095" s="5"/>
      <c r="J2095" s="5"/>
      <c r="K2095" s="26"/>
      <c r="L2095" s="31"/>
      <c r="M2095" s="21"/>
      <c r="N2095" s="21"/>
      <c r="O2095" s="21"/>
      <c r="P2095" s="4"/>
    </row>
    <row r="2096" spans="1:22">
      <c r="D2096" s="19"/>
      <c r="E2096" s="21"/>
      <c r="F2096" s="21"/>
      <c r="G2096" s="21"/>
      <c r="H2096" s="21"/>
      <c r="I2096" s="5"/>
      <c r="J2096" s="5"/>
      <c r="L2096" s="31"/>
      <c r="M2096" s="21"/>
      <c r="N2096" s="21"/>
      <c r="O2096" s="21"/>
      <c r="P2096" s="4"/>
    </row>
    <row r="2097" spans="4:16">
      <c r="D2097" s="19"/>
      <c r="E2097" s="21"/>
      <c r="F2097" s="21"/>
      <c r="G2097" s="21"/>
      <c r="H2097" s="21"/>
      <c r="I2097" s="5"/>
      <c r="J2097" s="5"/>
      <c r="L2097" s="31"/>
      <c r="M2097" s="21"/>
      <c r="N2097" s="21"/>
      <c r="O2097" s="21"/>
      <c r="P2097" s="4"/>
    </row>
    <row r="2098" spans="4:16">
      <c r="D2098" s="19"/>
      <c r="E2098" s="21"/>
      <c r="F2098" s="21"/>
      <c r="G2098" s="21"/>
      <c r="H2098" s="21"/>
      <c r="I2098" s="5"/>
      <c r="J2098" s="5"/>
      <c r="L2098" s="31"/>
      <c r="M2098" s="21"/>
      <c r="N2098" s="21"/>
      <c r="O2098" s="21"/>
      <c r="P2098" s="4"/>
    </row>
    <row r="2099" spans="4:16">
      <c r="D2099" s="19"/>
      <c r="E2099" s="21"/>
      <c r="F2099" s="21"/>
      <c r="G2099" s="21"/>
      <c r="H2099" s="21"/>
      <c r="I2099" s="5"/>
      <c r="J2099" s="5"/>
      <c r="L2099" s="31"/>
      <c r="M2099" s="21"/>
      <c r="P2099" s="30"/>
    </row>
    <row r="2100" spans="4:16">
      <c r="D2100" s="19"/>
      <c r="E2100" s="21"/>
      <c r="F2100" s="21"/>
      <c r="G2100" s="21"/>
      <c r="H2100" s="21"/>
      <c r="I2100" s="5"/>
      <c r="J2100" s="5"/>
      <c r="L2100" s="17"/>
      <c r="M2100" s="21"/>
      <c r="N2100" s="21"/>
      <c r="O2100" s="21"/>
      <c r="P2100" s="30"/>
    </row>
    <row r="2101" spans="4:16">
      <c r="D2101" s="19"/>
      <c r="E2101" s="21"/>
      <c r="F2101" s="21"/>
      <c r="G2101" s="21"/>
      <c r="H2101" s="21"/>
      <c r="I2101" s="5"/>
      <c r="J2101" s="5"/>
      <c r="L2101" s="17"/>
      <c r="M2101" s="21"/>
      <c r="N2101" s="21"/>
      <c r="O2101" s="21"/>
      <c r="P2101" s="30"/>
    </row>
    <row r="2102" spans="4:16">
      <c r="D2102" s="19"/>
      <c r="E2102" s="21"/>
      <c r="F2102" s="21"/>
      <c r="G2102" s="21"/>
      <c r="H2102" s="21"/>
      <c r="I2102" s="5"/>
      <c r="J2102" s="5"/>
      <c r="K2102" s="26"/>
      <c r="L2102" s="17"/>
      <c r="M2102" s="21"/>
      <c r="N2102" s="21"/>
      <c r="O2102" s="21"/>
      <c r="P2102" s="30"/>
    </row>
    <row r="2103" spans="4:16">
      <c r="D2103" s="19"/>
      <c r="E2103" s="21"/>
      <c r="F2103" s="21"/>
      <c r="G2103" s="21"/>
      <c r="H2103" s="21"/>
      <c r="I2103" s="5"/>
      <c r="J2103" s="5"/>
      <c r="L2103" s="17"/>
      <c r="M2103" s="21"/>
      <c r="N2103" s="21"/>
      <c r="O2103" s="21"/>
      <c r="P2103" s="30"/>
    </row>
    <row r="2104" spans="4:16">
      <c r="D2104" s="19"/>
      <c r="E2104" s="21"/>
      <c r="F2104" s="21"/>
      <c r="G2104" s="21"/>
      <c r="H2104" s="21"/>
      <c r="I2104" s="5"/>
      <c r="J2104" s="5"/>
      <c r="L2104" s="17"/>
      <c r="M2104" s="21"/>
      <c r="N2104" s="21"/>
      <c r="O2104" s="21"/>
      <c r="P2104" s="30"/>
    </row>
    <row r="2105" spans="4:16">
      <c r="D2105" s="19"/>
      <c r="E2105" s="21"/>
      <c r="F2105" s="21"/>
      <c r="G2105" s="21"/>
      <c r="H2105" s="21"/>
      <c r="I2105" s="5"/>
      <c r="J2105" s="5"/>
      <c r="L2105" s="17"/>
      <c r="P2105" s="4"/>
    </row>
    <row r="2106" spans="4:16">
      <c r="D2106" s="19"/>
      <c r="E2106" s="21"/>
      <c r="F2106" s="21"/>
      <c r="G2106" s="21"/>
      <c r="H2106" s="21"/>
      <c r="I2106" s="5"/>
      <c r="J2106" s="5"/>
      <c r="L2106" s="17"/>
      <c r="P2106" s="4"/>
    </row>
    <row r="2107" spans="4:16">
      <c r="D2107" s="19"/>
      <c r="E2107" s="21"/>
      <c r="F2107" s="21"/>
      <c r="G2107" s="21"/>
      <c r="H2107" s="21"/>
      <c r="I2107" s="5"/>
      <c r="J2107" s="5"/>
      <c r="L2107" s="17"/>
      <c r="P2107" s="4"/>
    </row>
    <row r="2108" spans="4:16">
      <c r="D2108" s="19"/>
      <c r="E2108" s="21"/>
      <c r="F2108" s="21"/>
      <c r="G2108" s="21"/>
      <c r="H2108" s="21"/>
      <c r="I2108" s="5"/>
      <c r="J2108" s="5"/>
      <c r="L2108" s="17"/>
      <c r="P2108" s="4"/>
    </row>
    <row r="2109" spans="4:16">
      <c r="D2109" s="19"/>
      <c r="E2109" s="21"/>
      <c r="I2109" s="5"/>
      <c r="J2109" s="5"/>
    </row>
    <row r="2110" spans="4:16">
      <c r="D2110" s="19"/>
      <c r="E2110" s="21"/>
      <c r="F2110" s="21"/>
      <c r="G2110" s="21"/>
      <c r="H2110" s="21"/>
      <c r="I2110" s="5"/>
      <c r="J2110" s="5"/>
      <c r="L2110" s="17"/>
      <c r="P2110" s="4"/>
    </row>
    <row r="2111" spans="4:16">
      <c r="I2111" s="5"/>
      <c r="J2111" s="5"/>
    </row>
    <row r="2112" spans="4:16">
      <c r="I2112" s="5"/>
      <c r="J2112" s="5"/>
    </row>
    <row r="2113" spans="9:10">
      <c r="I2113" s="5"/>
      <c r="J2113" s="5"/>
    </row>
    <row r="2114" spans="9:10">
      <c r="I2114" s="5"/>
      <c r="J2114" s="5"/>
    </row>
    <row r="2115" spans="9:10">
      <c r="I2115" s="5"/>
      <c r="J2115" s="5"/>
    </row>
    <row r="2116" spans="9:10">
      <c r="I2116" s="5"/>
      <c r="J2116" s="5"/>
    </row>
    <row r="2117" spans="9:10">
      <c r="I2117" s="5"/>
      <c r="J2117" s="5"/>
    </row>
    <row r="2118" spans="9:10">
      <c r="I2118" s="5"/>
      <c r="J2118" s="5"/>
    </row>
    <row r="2119" spans="9:10">
      <c r="I2119" s="5"/>
      <c r="J2119" s="5"/>
    </row>
    <row r="2120" spans="9:10">
      <c r="I2120" s="5"/>
      <c r="J2120" s="5"/>
    </row>
    <row r="2121" spans="9:10">
      <c r="I2121" s="5"/>
      <c r="J2121" s="5"/>
    </row>
    <row r="2122" spans="9:10">
      <c r="I2122" s="5"/>
      <c r="J2122" s="5"/>
    </row>
    <row r="2123" spans="9:10">
      <c r="I2123" s="5"/>
      <c r="J2123" s="5"/>
    </row>
    <row r="2124" spans="9:10">
      <c r="I2124" s="5"/>
      <c r="J2124" s="5"/>
    </row>
    <row r="2125" spans="9:10">
      <c r="I2125" s="5"/>
      <c r="J2125" s="5"/>
    </row>
    <row r="2126" spans="9:10">
      <c r="I2126" s="5"/>
      <c r="J2126" s="5"/>
    </row>
    <row r="2127" spans="9:10">
      <c r="I2127" s="5"/>
      <c r="J2127" s="5"/>
    </row>
    <row r="2128" spans="9:10">
      <c r="I2128" s="5"/>
      <c r="J2128" s="5"/>
    </row>
    <row r="2129" spans="9:10">
      <c r="I2129" s="5"/>
      <c r="J2129" s="5"/>
    </row>
    <row r="2130" spans="9:10">
      <c r="I2130" s="5"/>
      <c r="J2130" s="5"/>
    </row>
    <row r="2131" spans="9:10">
      <c r="I2131" s="5"/>
      <c r="J2131" s="5"/>
    </row>
    <row r="2132" spans="9:10">
      <c r="I2132" s="5"/>
      <c r="J2132" s="5"/>
    </row>
    <row r="2133" spans="9:10">
      <c r="I2133" s="5"/>
      <c r="J2133" s="5"/>
    </row>
    <row r="2134" spans="9:10">
      <c r="I2134" s="5"/>
      <c r="J2134" s="5"/>
    </row>
    <row r="2135" spans="9:10">
      <c r="I2135" s="5"/>
      <c r="J2135" s="5"/>
    </row>
    <row r="2136" spans="9:10">
      <c r="I2136" s="5"/>
      <c r="J2136" s="5"/>
    </row>
    <row r="2137" spans="9:10">
      <c r="I2137" s="5"/>
      <c r="J2137" s="5"/>
    </row>
    <row r="2138" spans="9:10">
      <c r="I2138" s="5"/>
      <c r="J2138" s="5"/>
    </row>
    <row r="2139" spans="9:10">
      <c r="I2139" s="5"/>
      <c r="J2139" s="5"/>
    </row>
    <row r="2140" spans="9:10">
      <c r="I2140" s="5"/>
      <c r="J2140" s="5"/>
    </row>
    <row r="2141" spans="9:10">
      <c r="I2141" s="5"/>
      <c r="J2141" s="5"/>
    </row>
    <row r="2142" spans="9:10">
      <c r="I2142" s="5"/>
      <c r="J2142" s="5"/>
    </row>
    <row r="2143" spans="9:10">
      <c r="I2143" s="5"/>
      <c r="J2143" s="5"/>
    </row>
    <row r="2144" spans="9:10">
      <c r="I2144" s="5"/>
      <c r="J2144" s="5"/>
    </row>
    <row r="2145" spans="1:19">
      <c r="I2145" s="5"/>
      <c r="J2145" s="5"/>
    </row>
    <row r="2146" spans="1:19">
      <c r="I2146" s="5"/>
      <c r="J2146" s="5"/>
    </row>
    <row r="2147" spans="1:19">
      <c r="I2147" s="5"/>
      <c r="J2147" s="5"/>
    </row>
    <row r="2148" spans="1:19">
      <c r="I2148" s="5"/>
      <c r="J2148" s="5"/>
    </row>
    <row r="2149" spans="1:19">
      <c r="I2149" s="5"/>
      <c r="J2149" s="5"/>
    </row>
    <row r="2150" spans="1:19">
      <c r="A2150">
        <f>COUNT(A2059:A2149)</f>
        <v>15</v>
      </c>
      <c r="B2150">
        <f>COUNT(B2059:B2149)</f>
        <v>14</v>
      </c>
      <c r="C2150">
        <f>COUNT(C2059:C2149)</f>
        <v>14</v>
      </c>
      <c r="F2150">
        <f>AVERAGE(F2059:F2149)</f>
        <v>105.5</v>
      </c>
      <c r="G2150">
        <f>AVERAGE(G2059:G2149)</f>
        <v>104.64285714285714</v>
      </c>
      <c r="H2150">
        <f>AVERAGE(H2059:H2149)</f>
        <v>75.714285714285708</v>
      </c>
      <c r="I2150" s="5">
        <f>SUM(I2056:I2149)</f>
        <v>196.7</v>
      </c>
      <c r="J2150" s="4">
        <f>SUM(J2056:J2149)</f>
        <v>0</v>
      </c>
      <c r="P2150" s="4">
        <f>SUM(Q2059:Q2068)</f>
        <v>285.3</v>
      </c>
      <c r="Q2150" s="4">
        <f>(P2150*0.096)-0.05</f>
        <v>27.338800000000003</v>
      </c>
      <c r="S2150">
        <f>SUM(S2056:S2149)</f>
        <v>0</v>
      </c>
    </row>
    <row r="2151" spans="1:19" ht="18">
      <c r="A2151" s="3" t="s">
        <v>768</v>
      </c>
      <c r="C2151" s="11" t="s">
        <v>769</v>
      </c>
      <c r="D2151">
        <v>3348651</v>
      </c>
    </row>
    <row r="2152" spans="1:19">
      <c r="A2152" t="s">
        <v>2</v>
      </c>
      <c r="D2152" s="4">
        <v>127</v>
      </c>
      <c r="E2152" t="s">
        <v>3</v>
      </c>
      <c r="F2152" s="4">
        <f>TRUNC(D2152*0.096,1)</f>
        <v>12.1</v>
      </c>
      <c r="H2152" s="4">
        <f>P2254</f>
        <v>163.80000000000001</v>
      </c>
      <c r="K2152" s="14"/>
    </row>
    <row r="2153" spans="1:19">
      <c r="A2153" t="s">
        <v>4</v>
      </c>
      <c r="D2153" s="4">
        <v>163.80000000000001</v>
      </c>
      <c r="E2153" t="s">
        <v>5</v>
      </c>
      <c r="F2153" s="4">
        <f>TRUNC(D2153*0.096,1)</f>
        <v>15.7</v>
      </c>
    </row>
    <row r="2154" spans="1:19">
      <c r="A2154" s="1" t="s">
        <v>6</v>
      </c>
      <c r="B2154" s="1" t="s">
        <v>7</v>
      </c>
      <c r="C2154" s="1" t="s">
        <v>8</v>
      </c>
      <c r="D2154" s="1" t="s">
        <v>9</v>
      </c>
      <c r="E2154" s="1" t="s">
        <v>10</v>
      </c>
      <c r="F2154" s="1" t="s">
        <v>11</v>
      </c>
      <c r="G2154" s="1" t="s">
        <v>12</v>
      </c>
      <c r="H2154" s="1" t="s">
        <v>8</v>
      </c>
      <c r="I2154" s="1" t="s">
        <v>13</v>
      </c>
      <c r="J2154" s="1" t="s">
        <v>14</v>
      </c>
      <c r="K2154" s="13" t="s">
        <v>15</v>
      </c>
      <c r="L2154" s="13" t="s">
        <v>11</v>
      </c>
      <c r="M2154" s="1" t="s">
        <v>12</v>
      </c>
      <c r="N2154" s="1" t="s">
        <v>16</v>
      </c>
      <c r="O2154" s="1" t="s">
        <v>17</v>
      </c>
      <c r="P2154" s="1" t="s">
        <v>18</v>
      </c>
      <c r="Q2154" s="1" t="s">
        <v>19</v>
      </c>
      <c r="R2154" s="1" t="s">
        <v>20</v>
      </c>
      <c r="S2154" s="1" t="s">
        <v>21</v>
      </c>
    </row>
    <row r="2156" spans="1:19">
      <c r="D2156" s="2"/>
      <c r="E2156" t="s">
        <v>22</v>
      </c>
      <c r="I2156" s="5">
        <v>-12</v>
      </c>
      <c r="J2156" s="5"/>
      <c r="K2156" s="13"/>
      <c r="L2156" s="4"/>
    </row>
    <row r="2157" spans="1:19">
      <c r="E2157" t="s">
        <v>23</v>
      </c>
      <c r="I2157" s="5">
        <v>-12</v>
      </c>
      <c r="J2157" s="5"/>
      <c r="L2157" s="1"/>
    </row>
    <row r="2158" spans="1:19">
      <c r="D2158" s="2"/>
      <c r="E2158" t="s">
        <v>24</v>
      </c>
      <c r="F2158" t="s">
        <v>770</v>
      </c>
      <c r="I2158" s="5">
        <v>-15</v>
      </c>
      <c r="J2158" s="5"/>
    </row>
    <row r="2159" spans="1:19">
      <c r="D2159" s="19" t="s">
        <v>40</v>
      </c>
      <c r="E2159" s="21" t="s">
        <v>26</v>
      </c>
      <c r="F2159" s="21"/>
      <c r="G2159" s="21"/>
      <c r="H2159" s="21"/>
      <c r="I2159" s="5"/>
      <c r="J2159" s="4"/>
      <c r="L2159" s="31">
        <v>85</v>
      </c>
      <c r="M2159" s="21">
        <v>82</v>
      </c>
      <c r="N2159" s="21">
        <v>69.2</v>
      </c>
      <c r="O2159" s="21">
        <v>129</v>
      </c>
      <c r="P2159" s="30">
        <f t="shared" ref="P2159:P2178" si="52">ROUND(((M2159-N2159)*113/O2159),1)</f>
        <v>11.2</v>
      </c>
      <c r="Q2159" s="4">
        <v>13.4</v>
      </c>
    </row>
    <row r="2160" spans="1:19">
      <c r="D2160" s="19" t="s">
        <v>228</v>
      </c>
      <c r="E2160" s="21" t="s">
        <v>28</v>
      </c>
      <c r="F2160" s="21"/>
      <c r="G2160" s="21"/>
      <c r="H2160" s="21"/>
      <c r="I2160" s="5"/>
      <c r="J2160" s="4"/>
      <c r="K2160" s="42"/>
      <c r="L2160" s="31">
        <v>88</v>
      </c>
      <c r="M2160" s="21">
        <v>87</v>
      </c>
      <c r="N2160" s="21">
        <v>69.3</v>
      </c>
      <c r="O2160" s="21">
        <v>123</v>
      </c>
      <c r="P2160" s="30">
        <f t="shared" si="52"/>
        <v>16.3</v>
      </c>
      <c r="Q2160" s="4">
        <v>13.8</v>
      </c>
    </row>
    <row r="2161" spans="4:17">
      <c r="D2161" s="19" t="s">
        <v>229</v>
      </c>
      <c r="E2161" s="21" t="s">
        <v>34</v>
      </c>
      <c r="F2161" s="21"/>
      <c r="G2161" s="21"/>
      <c r="H2161" s="21"/>
      <c r="I2161" s="5"/>
      <c r="J2161" s="5"/>
      <c r="L2161" s="31">
        <v>84</v>
      </c>
      <c r="M2161" s="21">
        <v>84</v>
      </c>
      <c r="N2161" s="21">
        <v>68.900000000000006</v>
      </c>
      <c r="O2161" s="21">
        <v>120</v>
      </c>
      <c r="P2161" s="30">
        <f t="shared" si="52"/>
        <v>14.2</v>
      </c>
      <c r="Q2161" s="4">
        <v>13.8</v>
      </c>
    </row>
    <row r="2162" spans="4:17">
      <c r="D2162" s="19" t="s">
        <v>230</v>
      </c>
      <c r="E2162" s="21" t="s">
        <v>231</v>
      </c>
      <c r="F2162" s="21"/>
      <c r="G2162" s="21"/>
      <c r="H2162" s="21"/>
      <c r="I2162" s="5"/>
      <c r="J2162" s="4"/>
      <c r="L2162" s="31">
        <v>85</v>
      </c>
      <c r="M2162" s="21">
        <v>84</v>
      </c>
      <c r="N2162" s="21">
        <v>71.3</v>
      </c>
      <c r="O2162" s="21">
        <v>124</v>
      </c>
      <c r="P2162" s="30">
        <f t="shared" si="52"/>
        <v>11.6</v>
      </c>
      <c r="Q2162" s="4">
        <v>15.3</v>
      </c>
    </row>
    <row r="2163" spans="4:17">
      <c r="D2163" s="19" t="s">
        <v>41</v>
      </c>
      <c r="E2163" s="21" t="s">
        <v>42</v>
      </c>
      <c r="F2163" s="21"/>
      <c r="G2163" s="21"/>
      <c r="H2163" s="21"/>
      <c r="I2163" s="5"/>
      <c r="J2163" s="5"/>
      <c r="L2163" s="31">
        <v>85</v>
      </c>
      <c r="M2163" s="21">
        <v>85</v>
      </c>
      <c r="N2163" s="21">
        <v>70</v>
      </c>
      <c r="O2163" s="21">
        <v>123</v>
      </c>
      <c r="P2163" s="30">
        <f t="shared" si="52"/>
        <v>13.8</v>
      </c>
      <c r="Q2163" s="4">
        <v>15.7</v>
      </c>
    </row>
    <row r="2164" spans="4:17">
      <c r="D2164" s="19" t="s">
        <v>44</v>
      </c>
      <c r="E2164" s="21" t="s">
        <v>28</v>
      </c>
      <c r="F2164" s="21"/>
      <c r="G2164" s="21"/>
      <c r="H2164" s="21"/>
      <c r="I2164" s="5"/>
      <c r="J2164" s="4"/>
      <c r="L2164" s="31">
        <v>83</v>
      </c>
      <c r="M2164" s="21">
        <v>83</v>
      </c>
      <c r="N2164" s="21">
        <v>69.3</v>
      </c>
      <c r="O2164" s="21">
        <v>123</v>
      </c>
      <c r="P2164" s="30">
        <f t="shared" si="52"/>
        <v>12.6</v>
      </c>
      <c r="Q2164" s="4">
        <v>16.100000000000001</v>
      </c>
    </row>
    <row r="2165" spans="4:17">
      <c r="D2165" s="19" t="s">
        <v>45</v>
      </c>
      <c r="E2165" s="21" t="s">
        <v>34</v>
      </c>
      <c r="F2165" s="21"/>
      <c r="G2165" s="21"/>
      <c r="H2165" s="21"/>
      <c r="I2165" s="5"/>
      <c r="J2165" s="5"/>
      <c r="L2165" s="31">
        <v>86</v>
      </c>
      <c r="M2165" s="21">
        <v>86</v>
      </c>
      <c r="N2165" s="21">
        <v>68.900000000000006</v>
      </c>
      <c r="O2165" s="21">
        <v>120</v>
      </c>
      <c r="P2165" s="30">
        <f t="shared" si="52"/>
        <v>16.100000000000001</v>
      </c>
      <c r="Q2165" s="4">
        <v>16.5</v>
      </c>
    </row>
    <row r="2166" spans="4:17">
      <c r="D2166" s="19" t="s">
        <v>306</v>
      </c>
      <c r="E2166" s="21" t="s">
        <v>47</v>
      </c>
      <c r="F2166" s="21"/>
      <c r="G2166" s="21"/>
      <c r="H2166" s="21"/>
      <c r="I2166" s="5"/>
      <c r="J2166" s="5"/>
      <c r="K2166" s="26"/>
      <c r="L2166" s="31">
        <v>88</v>
      </c>
      <c r="M2166" s="21">
        <v>85</v>
      </c>
      <c r="N2166" s="21">
        <v>69.7</v>
      </c>
      <c r="O2166" s="21">
        <v>133</v>
      </c>
      <c r="P2166" s="4">
        <f t="shared" si="52"/>
        <v>13</v>
      </c>
      <c r="Q2166" s="4">
        <v>19.100000000000001</v>
      </c>
    </row>
    <row r="2167" spans="4:17">
      <c r="D2167" s="19" t="s">
        <v>46</v>
      </c>
      <c r="E2167" s="21" t="s">
        <v>47</v>
      </c>
      <c r="F2167" s="21"/>
      <c r="G2167" s="21"/>
      <c r="H2167" s="21"/>
      <c r="I2167" s="5"/>
      <c r="J2167" s="5"/>
      <c r="L2167" s="31">
        <v>99</v>
      </c>
      <c r="M2167" s="21">
        <v>96</v>
      </c>
      <c r="N2167" s="21">
        <v>69.7</v>
      </c>
      <c r="O2167" s="21">
        <v>133</v>
      </c>
      <c r="P2167" s="4">
        <f t="shared" si="52"/>
        <v>22.3</v>
      </c>
      <c r="Q2167" s="4">
        <v>19.3</v>
      </c>
    </row>
    <row r="2168" spans="4:17">
      <c r="D2168" s="19" t="s">
        <v>307</v>
      </c>
      <c r="E2168" s="21" t="s">
        <v>26</v>
      </c>
      <c r="F2168" s="21"/>
      <c r="G2168" s="21"/>
      <c r="H2168" s="21"/>
      <c r="I2168" s="5"/>
      <c r="J2168" s="5"/>
      <c r="L2168" s="31">
        <v>89</v>
      </c>
      <c r="M2168" s="21">
        <v>89</v>
      </c>
      <c r="N2168" s="21">
        <v>69.2</v>
      </c>
      <c r="O2168" s="21">
        <v>129</v>
      </c>
      <c r="P2168" s="4">
        <f t="shared" si="52"/>
        <v>17.3</v>
      </c>
      <c r="Q2168" s="29">
        <v>20.8</v>
      </c>
    </row>
    <row r="2169" spans="4:17">
      <c r="D2169" s="19" t="s">
        <v>234</v>
      </c>
      <c r="E2169" s="21" t="s">
        <v>154</v>
      </c>
      <c r="F2169" s="21"/>
      <c r="G2169" s="21"/>
      <c r="H2169" s="21"/>
      <c r="I2169" s="5"/>
      <c r="J2169" s="5"/>
      <c r="K2169" s="26"/>
      <c r="L2169" s="31">
        <v>79</v>
      </c>
      <c r="M2169" s="21">
        <v>79</v>
      </c>
      <c r="N2169" s="21">
        <v>70.7</v>
      </c>
      <c r="O2169" s="21">
        <v>134</v>
      </c>
      <c r="P2169" s="4">
        <f t="shared" si="52"/>
        <v>7</v>
      </c>
      <c r="Q2169" s="4">
        <v>20.8</v>
      </c>
    </row>
    <row r="2170" spans="4:17">
      <c r="D2170" s="19" t="s">
        <v>49</v>
      </c>
      <c r="E2170" s="21" t="s">
        <v>50</v>
      </c>
      <c r="F2170" s="21"/>
      <c r="G2170" s="21"/>
      <c r="H2170" s="21"/>
      <c r="I2170" s="5"/>
      <c r="J2170" s="5"/>
      <c r="L2170" s="31">
        <v>106</v>
      </c>
      <c r="M2170" s="21">
        <v>102</v>
      </c>
      <c r="N2170" s="21">
        <v>69.8</v>
      </c>
      <c r="O2170" s="21">
        <v>127</v>
      </c>
      <c r="P2170" s="4">
        <f t="shared" si="52"/>
        <v>28.7</v>
      </c>
      <c r="Q2170" s="4">
        <v>21.6</v>
      </c>
    </row>
    <row r="2171" spans="4:17">
      <c r="D2171" s="19" t="s">
        <v>49</v>
      </c>
      <c r="E2171" s="21" t="s">
        <v>54</v>
      </c>
      <c r="F2171" s="21"/>
      <c r="G2171" s="21"/>
      <c r="H2171" s="21"/>
      <c r="I2171" s="5"/>
      <c r="J2171" s="5"/>
      <c r="L2171" s="31">
        <v>85</v>
      </c>
      <c r="M2171" s="21">
        <v>85</v>
      </c>
      <c r="N2171" s="21">
        <v>70.900000000000006</v>
      </c>
      <c r="O2171" s="21">
        <v>128</v>
      </c>
      <c r="P2171" s="4">
        <f t="shared" si="52"/>
        <v>12.4</v>
      </c>
      <c r="Q2171" s="29">
        <v>22.7</v>
      </c>
    </row>
    <row r="2172" spans="4:17">
      <c r="D2172" s="19" t="s">
        <v>51</v>
      </c>
      <c r="E2172" s="21" t="s">
        <v>52</v>
      </c>
      <c r="F2172" s="21"/>
      <c r="G2172" s="21"/>
      <c r="H2172" s="21"/>
      <c r="I2172" s="5"/>
      <c r="J2172" s="5"/>
      <c r="L2172" s="31">
        <v>97</v>
      </c>
      <c r="M2172" s="21">
        <v>96</v>
      </c>
      <c r="N2172" s="21">
        <v>70.8</v>
      </c>
      <c r="O2172" s="21">
        <v>130</v>
      </c>
      <c r="P2172" s="4">
        <f t="shared" si="52"/>
        <v>21.9</v>
      </c>
      <c r="Q2172" s="29">
        <v>24</v>
      </c>
    </row>
    <row r="2173" spans="4:17">
      <c r="D2173" s="19" t="s">
        <v>53</v>
      </c>
      <c r="E2173" s="21" t="s">
        <v>54</v>
      </c>
      <c r="F2173" s="21"/>
      <c r="G2173" s="21"/>
      <c r="H2173" s="21"/>
      <c r="I2173" s="5"/>
      <c r="J2173" s="5"/>
      <c r="L2173" s="31">
        <v>91</v>
      </c>
      <c r="M2173" s="21">
        <v>88</v>
      </c>
      <c r="N2173" s="21">
        <v>70.900000000000006</v>
      </c>
      <c r="O2173" s="21">
        <v>128</v>
      </c>
      <c r="P2173" s="4">
        <f t="shared" si="52"/>
        <v>15.1</v>
      </c>
      <c r="Q2173" s="4">
        <v>24.3</v>
      </c>
    </row>
    <row r="2174" spans="4:17">
      <c r="D2174" s="19" t="s">
        <v>53</v>
      </c>
      <c r="E2174" s="21" t="s">
        <v>771</v>
      </c>
      <c r="F2174" s="21"/>
      <c r="G2174" s="21"/>
      <c r="H2174" s="21"/>
      <c r="I2174" s="5"/>
      <c r="J2174" s="5"/>
      <c r="L2174" s="31">
        <v>94</v>
      </c>
      <c r="M2174" s="21">
        <v>91</v>
      </c>
      <c r="N2174" s="21">
        <v>70.400000000000006</v>
      </c>
      <c r="O2174" s="21">
        <v>131</v>
      </c>
      <c r="P2174" s="4">
        <f t="shared" si="52"/>
        <v>17.8</v>
      </c>
      <c r="Q2174" s="4">
        <v>24.5</v>
      </c>
    </row>
    <row r="2175" spans="4:17">
      <c r="D2175" s="19" t="s">
        <v>55</v>
      </c>
      <c r="E2175" s="21" t="s">
        <v>52</v>
      </c>
      <c r="F2175" s="21"/>
      <c r="G2175" s="21"/>
      <c r="H2175" s="21"/>
      <c r="I2175" s="5"/>
      <c r="J2175" s="5"/>
      <c r="L2175" s="31">
        <v>90</v>
      </c>
      <c r="M2175" s="21">
        <v>90</v>
      </c>
      <c r="N2175">
        <v>70.8</v>
      </c>
      <c r="O2175">
        <v>130</v>
      </c>
      <c r="P2175" s="4">
        <f t="shared" si="52"/>
        <v>16.7</v>
      </c>
      <c r="Q2175" s="4">
        <v>24.5</v>
      </c>
    </row>
    <row r="2176" spans="4:17">
      <c r="D2176" s="19" t="s">
        <v>457</v>
      </c>
      <c r="E2176" s="21" t="s">
        <v>26</v>
      </c>
      <c r="F2176" s="21"/>
      <c r="G2176" s="21"/>
      <c r="H2176" s="21"/>
      <c r="I2176" s="5"/>
      <c r="J2176" s="5"/>
      <c r="L2176" s="31">
        <v>92</v>
      </c>
      <c r="M2176">
        <v>90</v>
      </c>
      <c r="N2176">
        <v>69.2</v>
      </c>
      <c r="O2176">
        <v>129</v>
      </c>
      <c r="P2176" s="4">
        <f t="shared" si="52"/>
        <v>18.2</v>
      </c>
      <c r="Q2176" s="4">
        <v>24.9</v>
      </c>
    </row>
    <row r="2177" spans="1:22">
      <c r="D2177" s="19" t="s">
        <v>310</v>
      </c>
      <c r="E2177" s="21" t="s">
        <v>179</v>
      </c>
      <c r="F2177" s="21"/>
      <c r="G2177" s="21"/>
      <c r="H2177" s="21"/>
      <c r="I2177" s="5"/>
      <c r="J2177" s="5"/>
      <c r="L2177" s="31">
        <v>99</v>
      </c>
      <c r="M2177">
        <v>98</v>
      </c>
      <c r="N2177">
        <v>69.900000000000006</v>
      </c>
      <c r="O2177">
        <v>129</v>
      </c>
      <c r="P2177" s="4">
        <f t="shared" si="52"/>
        <v>24.6</v>
      </c>
      <c r="Q2177" s="4">
        <v>27</v>
      </c>
    </row>
    <row r="2178" spans="1:22">
      <c r="D2178" s="19" t="s">
        <v>311</v>
      </c>
      <c r="E2178" s="21" t="s">
        <v>312</v>
      </c>
      <c r="F2178" s="21"/>
      <c r="G2178" s="21"/>
      <c r="H2178" s="21"/>
      <c r="I2178" s="5"/>
      <c r="J2178" s="5"/>
      <c r="L2178" s="31">
        <v>100</v>
      </c>
      <c r="M2178">
        <v>99</v>
      </c>
      <c r="N2178">
        <v>70.7</v>
      </c>
      <c r="O2178">
        <v>132</v>
      </c>
      <c r="P2178" s="4">
        <f t="shared" si="52"/>
        <v>24.2</v>
      </c>
      <c r="Q2178" s="4">
        <v>27.4</v>
      </c>
    </row>
    <row r="2179" spans="1:22">
      <c r="A2179">
        <v>1</v>
      </c>
      <c r="B2179">
        <v>1</v>
      </c>
      <c r="D2179" s="19" t="s">
        <v>313</v>
      </c>
      <c r="E2179" s="21" t="s">
        <v>42</v>
      </c>
      <c r="F2179" s="21">
        <v>87</v>
      </c>
      <c r="G2179" s="21">
        <v>87</v>
      </c>
      <c r="H2179" s="21"/>
      <c r="I2179" s="5">
        <v>23</v>
      </c>
      <c r="J2179" s="5"/>
      <c r="L2179" s="31"/>
      <c r="P2179" s="4"/>
      <c r="Q2179" s="4"/>
      <c r="T2179" t="s">
        <v>257</v>
      </c>
      <c r="U2179" t="s">
        <v>165</v>
      </c>
      <c r="V2179" t="s">
        <v>75</v>
      </c>
    </row>
    <row r="2180" spans="1:22">
      <c r="A2180">
        <v>2</v>
      </c>
      <c r="B2180">
        <v>2</v>
      </c>
      <c r="D2180" s="19" t="s">
        <v>56</v>
      </c>
      <c r="E2180" s="21" t="s">
        <v>42</v>
      </c>
      <c r="F2180" s="21">
        <v>91</v>
      </c>
      <c r="G2180" s="21">
        <v>91</v>
      </c>
      <c r="H2180" s="21"/>
      <c r="I2180" s="5">
        <v>-3.65</v>
      </c>
      <c r="J2180" s="5"/>
      <c r="L2180" s="31"/>
      <c r="P2180" s="4"/>
      <c r="Q2180" s="4"/>
      <c r="T2180" t="s">
        <v>246</v>
      </c>
      <c r="U2180" t="s">
        <v>59</v>
      </c>
    </row>
    <row r="2181" spans="1:22">
      <c r="A2181">
        <v>3</v>
      </c>
      <c r="B2181">
        <v>3</v>
      </c>
      <c r="C2181">
        <v>1</v>
      </c>
      <c r="D2181" s="19" t="s">
        <v>318</v>
      </c>
      <c r="E2181" s="21" t="s">
        <v>319</v>
      </c>
      <c r="F2181" s="21">
        <v>90</v>
      </c>
      <c r="G2181" s="21">
        <v>88</v>
      </c>
      <c r="H2181" s="21">
        <v>77</v>
      </c>
      <c r="I2181" s="5">
        <v>7.5</v>
      </c>
      <c r="J2181" s="5"/>
      <c r="L2181" s="31">
        <v>90</v>
      </c>
      <c r="M2181">
        <v>88</v>
      </c>
      <c r="N2181">
        <v>69.8</v>
      </c>
      <c r="O2181">
        <v>123</v>
      </c>
      <c r="P2181" s="4">
        <f t="shared" ref="P2181:P2184" si="53">ROUND(((M2181-N2181)*113/O2181),1)</f>
        <v>16.7</v>
      </c>
      <c r="Q2181" s="4"/>
      <c r="R2181" s="21"/>
      <c r="S2181" s="4"/>
      <c r="T2181" t="s">
        <v>71</v>
      </c>
      <c r="U2181" t="s">
        <v>66</v>
      </c>
      <c r="V2181" t="s">
        <v>184</v>
      </c>
    </row>
    <row r="2182" spans="1:22">
      <c r="A2182">
        <v>4</v>
      </c>
      <c r="B2182">
        <v>4</v>
      </c>
      <c r="C2182">
        <v>2</v>
      </c>
      <c r="D2182" s="19" t="s">
        <v>320</v>
      </c>
      <c r="E2182" s="21" t="s">
        <v>321</v>
      </c>
      <c r="F2182" s="21">
        <v>99</v>
      </c>
      <c r="G2182" s="21">
        <v>96</v>
      </c>
      <c r="H2182" s="21">
        <v>86</v>
      </c>
      <c r="I2182" s="5">
        <v>-20.5</v>
      </c>
      <c r="J2182" s="5"/>
      <c r="L2182" s="31">
        <v>99</v>
      </c>
      <c r="M2182">
        <v>96</v>
      </c>
      <c r="N2182">
        <v>69.099999999999994</v>
      </c>
      <c r="O2182">
        <v>126</v>
      </c>
      <c r="P2182" s="4">
        <f t="shared" si="53"/>
        <v>24.1</v>
      </c>
      <c r="Q2182" s="4"/>
      <c r="R2182" s="21"/>
      <c r="S2182" s="4"/>
      <c r="T2182" t="s">
        <v>124</v>
      </c>
      <c r="U2182" t="s">
        <v>160</v>
      </c>
      <c r="V2182" t="s">
        <v>85</v>
      </c>
    </row>
    <row r="2183" spans="1:22">
      <c r="A2183">
        <v>5</v>
      </c>
      <c r="B2183">
        <v>5</v>
      </c>
      <c r="C2183">
        <v>3</v>
      </c>
      <c r="D2183" s="19" t="s">
        <v>322</v>
      </c>
      <c r="E2183" s="21" t="s">
        <v>323</v>
      </c>
      <c r="F2183" s="21">
        <v>93</v>
      </c>
      <c r="G2183" s="21">
        <v>93</v>
      </c>
      <c r="H2183" s="21">
        <v>80</v>
      </c>
      <c r="I2183" s="5">
        <v>-0.5</v>
      </c>
      <c r="J2183" s="5"/>
      <c r="L2183" s="33">
        <v>93</v>
      </c>
      <c r="M2183" s="21">
        <v>93</v>
      </c>
      <c r="N2183" s="21">
        <v>67.7</v>
      </c>
      <c r="O2183" s="21">
        <v>124</v>
      </c>
      <c r="P2183" s="4">
        <f t="shared" si="53"/>
        <v>23.1</v>
      </c>
      <c r="Q2183" s="4"/>
      <c r="R2183" s="21"/>
      <c r="S2183" s="4"/>
      <c r="T2183" t="s">
        <v>194</v>
      </c>
      <c r="U2183" t="s">
        <v>94</v>
      </c>
    </row>
    <row r="2184" spans="1:22">
      <c r="A2184">
        <v>6</v>
      </c>
      <c r="B2184">
        <v>6</v>
      </c>
      <c r="C2184">
        <v>4</v>
      </c>
      <c r="D2184" s="19" t="s">
        <v>324</v>
      </c>
      <c r="E2184" s="21" t="s">
        <v>325</v>
      </c>
      <c r="F2184" s="21">
        <v>89</v>
      </c>
      <c r="G2184" s="21">
        <v>88</v>
      </c>
      <c r="H2184" s="21">
        <v>76</v>
      </c>
      <c r="I2184" s="5">
        <v>-7.9</v>
      </c>
      <c r="J2184" s="5"/>
      <c r="K2184" s="26"/>
      <c r="L2184" s="33">
        <v>89</v>
      </c>
      <c r="M2184" s="21">
        <v>88</v>
      </c>
      <c r="N2184" s="21">
        <v>69</v>
      </c>
      <c r="O2184" s="21">
        <v>123</v>
      </c>
      <c r="P2184" s="4">
        <f t="shared" si="53"/>
        <v>17.5</v>
      </c>
      <c r="Q2184" s="4"/>
      <c r="R2184" s="21"/>
      <c r="S2184" s="4"/>
      <c r="T2184" s="21" t="s">
        <v>97</v>
      </c>
      <c r="U2184" s="21" t="s">
        <v>459</v>
      </c>
      <c r="V2184" s="21" t="s">
        <v>63</v>
      </c>
    </row>
    <row r="2185" spans="1:22">
      <c r="A2185">
        <v>7</v>
      </c>
      <c r="D2185" s="19" t="s">
        <v>324</v>
      </c>
      <c r="E2185" s="21" t="s">
        <v>519</v>
      </c>
      <c r="F2185" s="21"/>
      <c r="G2185" s="21"/>
      <c r="H2185" s="21"/>
      <c r="I2185" s="5">
        <v>5.6</v>
      </c>
      <c r="J2185" s="4"/>
      <c r="K2185" s="26" t="s">
        <v>520</v>
      </c>
      <c r="L2185" s="20"/>
      <c r="M2185" s="21"/>
      <c r="N2185" s="21"/>
      <c r="O2185" s="21"/>
      <c r="P2185" s="4"/>
      <c r="Q2185" s="4"/>
      <c r="R2185" s="21"/>
      <c r="S2185" s="4"/>
      <c r="T2185" s="21" t="s">
        <v>245</v>
      </c>
      <c r="U2185" s="21" t="s">
        <v>76</v>
      </c>
    </row>
    <row r="2186" spans="1:22">
      <c r="A2186">
        <v>8</v>
      </c>
      <c r="B2186">
        <v>7</v>
      </c>
      <c r="D2186" s="19" t="s">
        <v>294</v>
      </c>
      <c r="E2186" s="21" t="s">
        <v>42</v>
      </c>
      <c r="F2186" s="21">
        <v>89</v>
      </c>
      <c r="G2186" s="21">
        <v>89</v>
      </c>
      <c r="H2186" s="21"/>
      <c r="I2186" s="5">
        <v>-17.7</v>
      </c>
      <c r="J2186" s="5"/>
      <c r="L2186" s="21"/>
      <c r="M2186" s="21"/>
      <c r="N2186" s="21"/>
      <c r="O2186" s="21"/>
      <c r="P2186" s="30"/>
      <c r="Q2186" s="29"/>
      <c r="R2186" s="21"/>
      <c r="S2186" s="4"/>
      <c r="T2186" s="21" t="s">
        <v>209</v>
      </c>
    </row>
    <row r="2187" spans="1:22">
      <c r="A2187">
        <v>9</v>
      </c>
      <c r="B2187">
        <v>8</v>
      </c>
      <c r="D2187" s="19" t="s">
        <v>64</v>
      </c>
      <c r="E2187" s="21" t="s">
        <v>26</v>
      </c>
      <c r="F2187" s="21">
        <v>95</v>
      </c>
      <c r="G2187" s="21">
        <v>95</v>
      </c>
      <c r="H2187" s="21"/>
      <c r="I2187" s="5">
        <v>-22</v>
      </c>
      <c r="J2187" s="5"/>
      <c r="L2187" s="21"/>
      <c r="M2187" s="21"/>
      <c r="N2187" s="21"/>
      <c r="O2187" s="21"/>
      <c r="P2187" s="30"/>
      <c r="Q2187" s="4"/>
      <c r="R2187" s="21"/>
      <c r="S2187" s="4"/>
      <c r="T2187" s="21" t="s">
        <v>129</v>
      </c>
      <c r="U2187" t="s">
        <v>110</v>
      </c>
    </row>
    <row r="2188" spans="1:22">
      <c r="A2188">
        <v>10</v>
      </c>
      <c r="B2188">
        <v>9</v>
      </c>
      <c r="D2188" s="19" t="s">
        <v>69</v>
      </c>
      <c r="E2188" s="21" t="s">
        <v>26</v>
      </c>
      <c r="F2188" s="21">
        <v>82</v>
      </c>
      <c r="G2188" s="21">
        <v>82</v>
      </c>
      <c r="H2188" s="21"/>
      <c r="I2188" s="5">
        <v>44.4</v>
      </c>
      <c r="J2188" s="5"/>
      <c r="L2188" s="21"/>
      <c r="M2188" s="21"/>
      <c r="N2188" s="21"/>
      <c r="O2188" s="21"/>
      <c r="P2188" s="30"/>
      <c r="Q2188" s="4"/>
      <c r="R2188" s="21"/>
      <c r="S2188" s="4"/>
      <c r="T2188" s="21" t="s">
        <v>298</v>
      </c>
      <c r="U2188" t="s">
        <v>414</v>
      </c>
      <c r="V2188" t="s">
        <v>68</v>
      </c>
    </row>
    <row r="2189" spans="1:22">
      <c r="A2189">
        <v>11</v>
      </c>
      <c r="B2189">
        <v>10</v>
      </c>
      <c r="C2189">
        <v>5</v>
      </c>
      <c r="D2189" s="19" t="s">
        <v>73</v>
      </c>
      <c r="E2189" s="21" t="s">
        <v>42</v>
      </c>
      <c r="F2189" s="21">
        <v>93</v>
      </c>
      <c r="G2189" s="21">
        <v>93</v>
      </c>
      <c r="H2189" s="21">
        <v>78</v>
      </c>
      <c r="I2189" s="5">
        <v>-19.5</v>
      </c>
      <c r="J2189" s="4"/>
      <c r="L2189" s="19">
        <v>93</v>
      </c>
      <c r="M2189" s="21">
        <v>93</v>
      </c>
      <c r="N2189" s="21">
        <v>70</v>
      </c>
      <c r="O2189" s="21">
        <v>123</v>
      </c>
      <c r="P2189" s="4">
        <f t="shared" ref="P2189:P2205" si="54">ROUND(((M2189-N2189)*113/O2189),1)</f>
        <v>21.1</v>
      </c>
      <c r="Q2189" s="4"/>
      <c r="R2189" s="21"/>
      <c r="S2189" s="4"/>
      <c r="T2189" s="21" t="s">
        <v>267</v>
      </c>
      <c r="U2189" t="s">
        <v>207</v>
      </c>
      <c r="V2189" t="s">
        <v>105</v>
      </c>
    </row>
    <row r="2190" spans="1:22">
      <c r="A2190">
        <v>12</v>
      </c>
      <c r="D2190" s="19" t="s">
        <v>77</v>
      </c>
      <c r="E2190" s="21" t="s">
        <v>78</v>
      </c>
      <c r="F2190" s="21"/>
      <c r="G2190" s="21"/>
      <c r="H2190" s="21"/>
      <c r="I2190" s="5">
        <v>15.75</v>
      </c>
      <c r="J2190" s="5"/>
      <c r="K2190" s="26" t="s">
        <v>79</v>
      </c>
      <c r="L2190" s="31"/>
      <c r="M2190" s="21"/>
      <c r="N2190" s="21"/>
      <c r="O2190" s="21"/>
      <c r="P2190" s="30"/>
      <c r="Q2190" s="29"/>
      <c r="R2190" s="21"/>
      <c r="S2190" s="4"/>
      <c r="T2190" s="21" t="s">
        <v>272</v>
      </c>
      <c r="U2190" t="s">
        <v>81</v>
      </c>
      <c r="V2190" t="s">
        <v>82</v>
      </c>
    </row>
    <row r="2191" spans="1:22">
      <c r="A2191">
        <v>13</v>
      </c>
      <c r="B2191">
        <v>11</v>
      </c>
      <c r="C2191">
        <v>6</v>
      </c>
      <c r="D2191" s="19" t="s">
        <v>297</v>
      </c>
      <c r="E2191" s="21" t="s">
        <v>26</v>
      </c>
      <c r="F2191" s="21">
        <v>90</v>
      </c>
      <c r="G2191" s="21">
        <v>87</v>
      </c>
      <c r="H2191" s="21">
        <v>74</v>
      </c>
      <c r="I2191" s="5">
        <v>-4.1500000000000004</v>
      </c>
      <c r="J2191" s="5"/>
      <c r="K2191" s="12" t="s">
        <v>772</v>
      </c>
      <c r="L2191" s="33">
        <v>90</v>
      </c>
      <c r="M2191" s="21">
        <v>87</v>
      </c>
      <c r="N2191" s="21">
        <v>69.2</v>
      </c>
      <c r="O2191" s="21">
        <v>129</v>
      </c>
      <c r="P2191" s="4">
        <f t="shared" si="54"/>
        <v>15.6</v>
      </c>
      <c r="Q2191" s="4"/>
      <c r="R2191" s="21"/>
      <c r="S2191" s="4"/>
      <c r="T2191" s="21" t="s">
        <v>342</v>
      </c>
    </row>
    <row r="2192" spans="1:22">
      <c r="A2192">
        <v>14</v>
      </c>
      <c r="B2192">
        <v>12</v>
      </c>
      <c r="C2192">
        <v>7</v>
      </c>
      <c r="D2192" s="19" t="s">
        <v>239</v>
      </c>
      <c r="E2192" s="21" t="s">
        <v>30</v>
      </c>
      <c r="F2192" s="21">
        <v>92</v>
      </c>
      <c r="G2192" s="21">
        <v>91</v>
      </c>
      <c r="H2192" s="21">
        <v>76</v>
      </c>
      <c r="I2192" s="5">
        <v>-17</v>
      </c>
      <c r="J2192" s="5"/>
      <c r="L2192" s="33">
        <v>92</v>
      </c>
      <c r="M2192" s="21">
        <v>91</v>
      </c>
      <c r="N2192" s="21">
        <v>70.2</v>
      </c>
      <c r="O2192" s="21">
        <v>128</v>
      </c>
      <c r="P2192" s="4">
        <f t="shared" si="54"/>
        <v>18.399999999999999</v>
      </c>
      <c r="Q2192" s="21"/>
      <c r="R2192" s="21"/>
      <c r="S2192" s="4"/>
      <c r="T2192" s="21" t="s">
        <v>92</v>
      </c>
      <c r="U2192" t="s">
        <v>90</v>
      </c>
      <c r="V2192" t="s">
        <v>115</v>
      </c>
    </row>
    <row r="2193" spans="1:22">
      <c r="A2193">
        <v>15</v>
      </c>
      <c r="B2193">
        <v>13</v>
      </c>
      <c r="C2193">
        <v>8</v>
      </c>
      <c r="D2193" s="19" t="s">
        <v>83</v>
      </c>
      <c r="E2193" s="21" t="s">
        <v>34</v>
      </c>
      <c r="F2193" s="21">
        <v>86</v>
      </c>
      <c r="G2193" s="21">
        <v>86</v>
      </c>
      <c r="H2193" s="21">
        <v>71</v>
      </c>
      <c r="I2193" s="5">
        <v>5</v>
      </c>
      <c r="J2193" s="5"/>
      <c r="K2193" s="12" t="s">
        <v>773</v>
      </c>
      <c r="L2193" s="33">
        <v>86</v>
      </c>
      <c r="M2193" s="21">
        <v>86</v>
      </c>
      <c r="N2193" s="21">
        <v>68.900000000000006</v>
      </c>
      <c r="O2193" s="21">
        <v>120</v>
      </c>
      <c r="P2193" s="4">
        <f t="shared" si="54"/>
        <v>16.100000000000001</v>
      </c>
      <c r="Q2193" s="21"/>
      <c r="R2193" s="21"/>
      <c r="S2193" s="4"/>
      <c r="T2193" s="21" t="s">
        <v>150</v>
      </c>
      <c r="U2193" t="s">
        <v>368</v>
      </c>
      <c r="V2193" t="s">
        <v>333</v>
      </c>
    </row>
    <row r="2194" spans="1:22">
      <c r="A2194">
        <v>16</v>
      </c>
      <c r="B2194">
        <v>14</v>
      </c>
      <c r="C2194">
        <v>9</v>
      </c>
      <c r="D2194" s="19" t="s">
        <v>87</v>
      </c>
      <c r="E2194" s="21" t="s">
        <v>42</v>
      </c>
      <c r="F2194" s="21">
        <v>88</v>
      </c>
      <c r="G2194" s="21">
        <v>88</v>
      </c>
      <c r="H2194" s="21">
        <v>72</v>
      </c>
      <c r="I2194" s="5">
        <v>-14</v>
      </c>
      <c r="J2194" s="5"/>
      <c r="L2194" s="33">
        <v>88</v>
      </c>
      <c r="M2194" s="21">
        <v>88</v>
      </c>
      <c r="N2194" s="21">
        <v>70</v>
      </c>
      <c r="O2194" s="21">
        <v>123</v>
      </c>
      <c r="P2194" s="30">
        <f t="shared" si="54"/>
        <v>16.5</v>
      </c>
      <c r="Q2194" s="21"/>
      <c r="R2194" s="21"/>
      <c r="S2194" s="4"/>
      <c r="T2194" s="21" t="s">
        <v>67</v>
      </c>
      <c r="U2194" t="s">
        <v>610</v>
      </c>
      <c r="V2194" t="s">
        <v>120</v>
      </c>
    </row>
    <row r="2195" spans="1:22">
      <c r="A2195">
        <v>17</v>
      </c>
      <c r="B2195">
        <v>15</v>
      </c>
      <c r="C2195">
        <v>10</v>
      </c>
      <c r="D2195" s="19" t="s">
        <v>242</v>
      </c>
      <c r="E2195" s="21" t="s">
        <v>26</v>
      </c>
      <c r="F2195" s="21">
        <v>86</v>
      </c>
      <c r="G2195" s="21">
        <v>86</v>
      </c>
      <c r="H2195" s="21">
        <v>70</v>
      </c>
      <c r="I2195" s="5">
        <v>59.75</v>
      </c>
      <c r="J2195" s="5"/>
      <c r="L2195" s="33">
        <v>86</v>
      </c>
      <c r="M2195" s="21">
        <v>86</v>
      </c>
      <c r="N2195" s="21">
        <v>69.2</v>
      </c>
      <c r="O2195" s="21">
        <v>129</v>
      </c>
      <c r="P2195" s="4">
        <f t="shared" si="54"/>
        <v>14.7</v>
      </c>
      <c r="Q2195" s="21"/>
      <c r="R2195" s="21"/>
      <c r="S2195" s="4"/>
      <c r="T2195" s="21" t="s">
        <v>254</v>
      </c>
      <c r="U2195" t="s">
        <v>611</v>
      </c>
      <c r="V2195" t="s">
        <v>101</v>
      </c>
    </row>
    <row r="2196" spans="1:22">
      <c r="A2196">
        <v>18</v>
      </c>
      <c r="B2196">
        <v>16</v>
      </c>
      <c r="C2196">
        <v>11</v>
      </c>
      <c r="D2196" s="19" t="s">
        <v>300</v>
      </c>
      <c r="E2196" s="21" t="s">
        <v>301</v>
      </c>
      <c r="F2196" s="21">
        <v>85</v>
      </c>
      <c r="G2196" s="21">
        <v>85</v>
      </c>
      <c r="H2196" s="21">
        <v>70</v>
      </c>
      <c r="I2196" s="5">
        <v>-10.5</v>
      </c>
      <c r="J2196" s="5"/>
      <c r="L2196" s="33">
        <v>85</v>
      </c>
      <c r="M2196" s="21">
        <v>85</v>
      </c>
      <c r="N2196" s="21">
        <v>68.7</v>
      </c>
      <c r="O2196" s="21">
        <v>117</v>
      </c>
      <c r="P2196" s="30">
        <f t="shared" si="54"/>
        <v>15.7</v>
      </c>
      <c r="R2196" s="21"/>
      <c r="S2196" s="4"/>
      <c r="T2196" s="21" t="s">
        <v>103</v>
      </c>
      <c r="U2196" t="s">
        <v>448</v>
      </c>
      <c r="V2196" t="s">
        <v>597</v>
      </c>
    </row>
    <row r="2197" spans="1:22">
      <c r="A2197">
        <v>19</v>
      </c>
      <c r="B2197">
        <v>17</v>
      </c>
      <c r="C2197">
        <v>12</v>
      </c>
      <c r="D2197" s="19" t="s">
        <v>91</v>
      </c>
      <c r="E2197" s="21" t="s">
        <v>34</v>
      </c>
      <c r="F2197" s="21">
        <v>82</v>
      </c>
      <c r="G2197" s="21">
        <v>82</v>
      </c>
      <c r="H2197" s="21">
        <v>67</v>
      </c>
      <c r="I2197" s="5">
        <v>43.5</v>
      </c>
      <c r="J2197" s="4"/>
      <c r="L2197" s="33">
        <v>82</v>
      </c>
      <c r="M2197" s="21">
        <v>82</v>
      </c>
      <c r="N2197" s="21">
        <v>68.900000000000006</v>
      </c>
      <c r="O2197" s="21">
        <v>120</v>
      </c>
      <c r="P2197" s="30">
        <f t="shared" si="54"/>
        <v>12.3</v>
      </c>
      <c r="Q2197" s="21"/>
      <c r="R2197" s="21"/>
      <c r="S2197" s="4"/>
      <c r="T2197" s="21" t="s">
        <v>387</v>
      </c>
      <c r="U2197" t="s">
        <v>613</v>
      </c>
      <c r="V2197" t="s">
        <v>130</v>
      </c>
    </row>
    <row r="2198" spans="1:22">
      <c r="A2198">
        <v>20</v>
      </c>
      <c r="B2198">
        <v>18</v>
      </c>
      <c r="C2198">
        <v>13</v>
      </c>
      <c r="D2198" s="19" t="s">
        <v>244</v>
      </c>
      <c r="E2198" s="21" t="s">
        <v>241</v>
      </c>
      <c r="F2198" s="21">
        <v>79</v>
      </c>
      <c r="G2198" s="21">
        <v>79</v>
      </c>
      <c r="H2198" s="21">
        <v>64</v>
      </c>
      <c r="I2198" s="5">
        <v>24</v>
      </c>
      <c r="J2198" s="5"/>
      <c r="K2198" s="12" t="s">
        <v>215</v>
      </c>
      <c r="L2198" s="33">
        <v>79</v>
      </c>
      <c r="M2198" s="21">
        <v>79</v>
      </c>
      <c r="N2198" s="21">
        <v>68</v>
      </c>
      <c r="O2198" s="21">
        <v>115</v>
      </c>
      <c r="P2198" s="30">
        <f t="shared" si="54"/>
        <v>10.8</v>
      </c>
      <c r="Q2198" s="21"/>
      <c r="R2198" s="21"/>
      <c r="S2198" s="4"/>
      <c r="T2198" s="21" t="s">
        <v>100</v>
      </c>
      <c r="U2198" t="s">
        <v>375</v>
      </c>
      <c r="V2198" t="s">
        <v>259</v>
      </c>
    </row>
    <row r="2199" spans="1:22">
      <c r="A2199">
        <v>21</v>
      </c>
      <c r="B2199">
        <v>19</v>
      </c>
      <c r="C2199">
        <v>14</v>
      </c>
      <c r="D2199" s="19" t="s">
        <v>469</v>
      </c>
      <c r="E2199" s="21" t="s">
        <v>36</v>
      </c>
      <c r="F2199" s="21">
        <v>93</v>
      </c>
      <c r="G2199" s="21">
        <v>93</v>
      </c>
      <c r="H2199" s="21">
        <v>77</v>
      </c>
      <c r="I2199" s="5">
        <v>-12</v>
      </c>
      <c r="J2199" s="4"/>
      <c r="L2199" s="33">
        <v>93</v>
      </c>
      <c r="M2199" s="21">
        <v>93</v>
      </c>
      <c r="N2199" s="21">
        <v>69</v>
      </c>
      <c r="O2199" s="21">
        <v>123</v>
      </c>
      <c r="P2199" s="30">
        <f t="shared" si="54"/>
        <v>22</v>
      </c>
      <c r="Q2199" s="21"/>
      <c r="R2199" s="21"/>
      <c r="S2199" s="4"/>
      <c r="T2199" s="21" t="s">
        <v>329</v>
      </c>
      <c r="U2199" t="s">
        <v>250</v>
      </c>
    </row>
    <row r="2200" spans="1:22">
      <c r="A2200">
        <v>22</v>
      </c>
      <c r="B2200">
        <v>20</v>
      </c>
      <c r="C2200">
        <v>15</v>
      </c>
      <c r="D2200" s="19" t="s">
        <v>95</v>
      </c>
      <c r="E2200" s="21" t="s">
        <v>42</v>
      </c>
      <c r="F2200" s="21">
        <v>87</v>
      </c>
      <c r="G2200" s="21">
        <v>84</v>
      </c>
      <c r="H2200" s="21">
        <v>71</v>
      </c>
      <c r="I2200" s="5">
        <v>-19.7</v>
      </c>
      <c r="J2200" s="5"/>
      <c r="L2200" s="33">
        <v>87</v>
      </c>
      <c r="M2200" s="21">
        <v>84</v>
      </c>
      <c r="N2200" s="21">
        <v>70</v>
      </c>
      <c r="O2200" s="21">
        <v>123</v>
      </c>
      <c r="P2200" s="30">
        <f t="shared" si="54"/>
        <v>12.9</v>
      </c>
      <c r="Q2200" s="21"/>
      <c r="R2200" s="21"/>
      <c r="S2200" s="4"/>
      <c r="T2200" s="21" t="s">
        <v>471</v>
      </c>
      <c r="U2200" t="s">
        <v>109</v>
      </c>
      <c r="V2200" t="s">
        <v>86</v>
      </c>
    </row>
    <row r="2201" spans="1:22">
      <c r="A2201">
        <v>23</v>
      </c>
      <c r="B2201">
        <v>21</v>
      </c>
      <c r="C2201">
        <v>16</v>
      </c>
      <c r="D2201" s="19" t="s">
        <v>558</v>
      </c>
      <c r="E2201" s="21" t="s">
        <v>559</v>
      </c>
      <c r="F2201" s="21">
        <v>96</v>
      </c>
      <c r="G2201" s="21">
        <v>95</v>
      </c>
      <c r="H2201" s="21">
        <v>80</v>
      </c>
      <c r="I2201" s="5">
        <v>-18.25</v>
      </c>
      <c r="J2201" s="5"/>
      <c r="L2201" s="33">
        <v>96</v>
      </c>
      <c r="M2201" s="21">
        <v>95</v>
      </c>
      <c r="N2201" s="21">
        <v>71.3</v>
      </c>
      <c r="O2201" s="21">
        <v>124</v>
      </c>
      <c r="P2201" s="30">
        <f t="shared" si="54"/>
        <v>21.6</v>
      </c>
      <c r="Q2201" s="21"/>
      <c r="R2201" s="21"/>
      <c r="S2201" s="4"/>
      <c r="T2201" s="21" t="s">
        <v>62</v>
      </c>
      <c r="U2201" t="s">
        <v>125</v>
      </c>
      <c r="V2201" t="s">
        <v>470</v>
      </c>
    </row>
    <row r="2202" spans="1:22">
      <c r="A2202">
        <v>24</v>
      </c>
      <c r="B2202">
        <v>22</v>
      </c>
      <c r="C2202">
        <v>17</v>
      </c>
      <c r="D2202" s="19" t="s">
        <v>99</v>
      </c>
      <c r="E2202" s="21" t="s">
        <v>30</v>
      </c>
      <c r="F2202" s="21">
        <v>93</v>
      </c>
      <c r="G2202" s="21">
        <v>91</v>
      </c>
      <c r="H2202" s="21">
        <v>77</v>
      </c>
      <c r="I2202" s="5">
        <v>-20.350000000000001</v>
      </c>
      <c r="J2202" s="5"/>
      <c r="L2202" s="33">
        <v>93</v>
      </c>
      <c r="M2202" s="21">
        <v>91</v>
      </c>
      <c r="N2202" s="21">
        <v>70.2</v>
      </c>
      <c r="O2202" s="21">
        <v>128</v>
      </c>
      <c r="P2202" s="30">
        <f t="shared" si="54"/>
        <v>18.399999999999999</v>
      </c>
      <c r="Q2202" s="21"/>
      <c r="R2202" s="21"/>
      <c r="S2202" s="4"/>
      <c r="T2202" s="21" t="s">
        <v>155</v>
      </c>
      <c r="U2202" t="s">
        <v>774</v>
      </c>
      <c r="V2202" t="s">
        <v>526</v>
      </c>
    </row>
    <row r="2203" spans="1:22">
      <c r="A2203">
        <v>25</v>
      </c>
      <c r="B2203">
        <v>23</v>
      </c>
      <c r="C2203">
        <v>18</v>
      </c>
      <c r="D2203" s="19" t="s">
        <v>561</v>
      </c>
      <c r="E2203" s="21" t="s">
        <v>523</v>
      </c>
      <c r="F2203" s="21">
        <v>79</v>
      </c>
      <c r="G2203" s="21">
        <v>79</v>
      </c>
      <c r="H2203" s="21">
        <v>64</v>
      </c>
      <c r="I2203" s="5">
        <v>31.25</v>
      </c>
      <c r="J2203" s="4"/>
      <c r="L2203" s="33">
        <v>79</v>
      </c>
      <c r="M2203" s="21">
        <v>79</v>
      </c>
      <c r="N2203" s="21">
        <v>69.099999999999994</v>
      </c>
      <c r="O2203" s="21">
        <v>123</v>
      </c>
      <c r="P2203" s="30">
        <f t="shared" si="54"/>
        <v>9.1</v>
      </c>
      <c r="Q2203" s="21"/>
      <c r="R2203" s="21"/>
      <c r="S2203" s="4"/>
      <c r="T2203" s="21" t="s">
        <v>249</v>
      </c>
      <c r="U2203" t="s">
        <v>72</v>
      </c>
      <c r="V2203" t="s">
        <v>264</v>
      </c>
    </row>
    <row r="2204" spans="1:22">
      <c r="A2204">
        <v>26</v>
      </c>
      <c r="B2204">
        <v>24</v>
      </c>
      <c r="C2204">
        <v>19</v>
      </c>
      <c r="D2204" s="19" t="s">
        <v>102</v>
      </c>
      <c r="E2204" s="21" t="s">
        <v>34</v>
      </c>
      <c r="F2204" s="21">
        <v>91</v>
      </c>
      <c r="G2204" s="21">
        <v>91</v>
      </c>
      <c r="H2204" s="21">
        <v>76</v>
      </c>
      <c r="I2204" s="5">
        <v>-19</v>
      </c>
      <c r="J2204" s="4"/>
      <c r="L2204" s="33">
        <v>91</v>
      </c>
      <c r="M2204" s="21">
        <v>91</v>
      </c>
      <c r="N2204" s="21">
        <v>68.900000000000006</v>
      </c>
      <c r="O2204" s="21">
        <v>120</v>
      </c>
      <c r="P2204" s="30">
        <f t="shared" si="54"/>
        <v>20.8</v>
      </c>
      <c r="Q2204" s="21"/>
      <c r="R2204" s="21"/>
      <c r="S2204" s="4"/>
      <c r="T2204" s="21" t="s">
        <v>265</v>
      </c>
      <c r="U2204" t="s">
        <v>120</v>
      </c>
      <c r="V2204" t="s">
        <v>98</v>
      </c>
    </row>
    <row r="2205" spans="1:22">
      <c r="A2205">
        <v>27</v>
      </c>
      <c r="B2205">
        <v>25</v>
      </c>
      <c r="C2205">
        <v>20</v>
      </c>
      <c r="D2205" s="19" t="s">
        <v>247</v>
      </c>
      <c r="E2205" s="21" t="s">
        <v>231</v>
      </c>
      <c r="F2205" s="21">
        <v>94</v>
      </c>
      <c r="G2205" s="21">
        <v>93</v>
      </c>
      <c r="H2205" s="21">
        <v>78</v>
      </c>
      <c r="I2205" s="5">
        <v>-17.25</v>
      </c>
      <c r="J2205" s="5"/>
      <c r="K2205" s="26"/>
      <c r="L2205" s="33">
        <v>94</v>
      </c>
      <c r="M2205" s="21">
        <v>93</v>
      </c>
      <c r="N2205" s="21">
        <v>71.3</v>
      </c>
      <c r="O2205" s="21">
        <v>124</v>
      </c>
      <c r="P2205" s="30">
        <f t="shared" si="54"/>
        <v>19.8</v>
      </c>
      <c r="Q2205" s="21"/>
      <c r="R2205" s="21"/>
      <c r="S2205" s="4"/>
      <c r="T2205" s="21" t="s">
        <v>360</v>
      </c>
      <c r="U2205" t="s">
        <v>384</v>
      </c>
      <c r="V2205" t="s">
        <v>117</v>
      </c>
    </row>
    <row r="2206" spans="1:22">
      <c r="A2206">
        <v>28</v>
      </c>
      <c r="B2206">
        <v>26</v>
      </c>
      <c r="C2206">
        <v>21</v>
      </c>
      <c r="D2206" s="19" t="s">
        <v>106</v>
      </c>
      <c r="E2206" s="21" t="s">
        <v>42</v>
      </c>
      <c r="F2206" s="21">
        <v>85</v>
      </c>
      <c r="G2206" s="21">
        <v>85</v>
      </c>
      <c r="H2206" s="21">
        <v>70</v>
      </c>
      <c r="I2206" s="5">
        <v>-13.75</v>
      </c>
      <c r="J2206" s="5"/>
      <c r="K2206" s="26"/>
      <c r="L2206" s="33">
        <v>85</v>
      </c>
      <c r="M2206" s="21">
        <v>85</v>
      </c>
      <c r="N2206" s="21">
        <v>70</v>
      </c>
      <c r="O2206" s="21">
        <v>123</v>
      </c>
      <c r="P2206" s="30">
        <f t="shared" ref="P2206:P2208" si="55">ROUND(((M2206-N2206)*113/O2206),1)</f>
        <v>13.8</v>
      </c>
      <c r="Q2206" s="21"/>
      <c r="R2206" s="21"/>
      <c r="S2206" s="4"/>
      <c r="T2206" s="21" t="s">
        <v>495</v>
      </c>
      <c r="U2206" t="s">
        <v>74</v>
      </c>
      <c r="V2206" t="s">
        <v>104</v>
      </c>
    </row>
    <row r="2207" spans="1:22">
      <c r="A2207">
        <v>29</v>
      </c>
      <c r="B2207">
        <v>27</v>
      </c>
      <c r="C2207">
        <v>22</v>
      </c>
      <c r="D2207" s="19" t="s">
        <v>355</v>
      </c>
      <c r="E2207" s="21" t="s">
        <v>26</v>
      </c>
      <c r="F2207" s="21">
        <v>100</v>
      </c>
      <c r="G2207" s="21">
        <v>94</v>
      </c>
      <c r="H2207" s="21">
        <v>85</v>
      </c>
      <c r="I2207" s="5">
        <v>-23</v>
      </c>
      <c r="J2207" s="4"/>
      <c r="K2207" s="26"/>
      <c r="L2207" s="33">
        <v>100</v>
      </c>
      <c r="M2207" s="21">
        <v>94</v>
      </c>
      <c r="N2207" s="21">
        <v>69.2</v>
      </c>
      <c r="O2207" s="21">
        <v>129</v>
      </c>
      <c r="P2207" s="30">
        <f t="shared" si="55"/>
        <v>21.7</v>
      </c>
      <c r="Q2207" s="21"/>
      <c r="R2207" s="21"/>
      <c r="S2207" s="4"/>
      <c r="T2207" s="21" t="s">
        <v>775</v>
      </c>
      <c r="U2207" t="s">
        <v>146</v>
      </c>
      <c r="V2207" t="s">
        <v>595</v>
      </c>
    </row>
    <row r="2208" spans="1:22">
      <c r="A2208">
        <v>30</v>
      </c>
      <c r="B2208">
        <v>28</v>
      </c>
      <c r="C2208">
        <v>23</v>
      </c>
      <c r="D2208" s="19" t="s">
        <v>358</v>
      </c>
      <c r="E2208" s="21" t="s">
        <v>359</v>
      </c>
      <c r="F2208" s="21">
        <v>79</v>
      </c>
      <c r="G2208" s="21">
        <v>79</v>
      </c>
      <c r="H2208" s="21">
        <v>64</v>
      </c>
      <c r="I2208" s="5">
        <v>91.5</v>
      </c>
      <c r="J2208" s="4">
        <v>4</v>
      </c>
      <c r="K2208" s="12" t="s">
        <v>57</v>
      </c>
      <c r="L2208" s="33">
        <v>79</v>
      </c>
      <c r="M2208" s="21">
        <v>79</v>
      </c>
      <c r="N2208" s="21">
        <v>70</v>
      </c>
      <c r="O2208" s="21">
        <v>126</v>
      </c>
      <c r="P2208" s="30">
        <f t="shared" si="55"/>
        <v>8.1</v>
      </c>
      <c r="Q2208" s="21"/>
      <c r="R2208" s="21"/>
      <c r="S2208" s="4"/>
      <c r="T2208" s="21" t="s">
        <v>599</v>
      </c>
      <c r="U2208" t="s">
        <v>601</v>
      </c>
      <c r="V2208" t="s">
        <v>135</v>
      </c>
    </row>
    <row r="2209" spans="1:22">
      <c r="A2209">
        <v>31</v>
      </c>
      <c r="B2209">
        <v>29</v>
      </c>
      <c r="C2209">
        <v>24</v>
      </c>
      <c r="D2209" s="19" t="s">
        <v>111</v>
      </c>
      <c r="E2209" s="21" t="s">
        <v>34</v>
      </c>
      <c r="F2209" s="21">
        <v>83</v>
      </c>
      <c r="G2209" s="21">
        <v>83</v>
      </c>
      <c r="H2209" s="21">
        <v>69</v>
      </c>
      <c r="I2209" s="5">
        <v>-2.7</v>
      </c>
      <c r="J2209" s="5"/>
      <c r="K2209" s="12" t="s">
        <v>776</v>
      </c>
      <c r="L2209" s="33">
        <v>83</v>
      </c>
      <c r="M2209" s="21">
        <v>83</v>
      </c>
      <c r="N2209" s="21">
        <v>68.900000000000006</v>
      </c>
      <c r="O2209" s="21">
        <v>120</v>
      </c>
      <c r="P2209" s="30">
        <f t="shared" ref="P2209:P2229" si="56">ROUND(((M2209-N2209)*113/O2209),1)</f>
        <v>13.3</v>
      </c>
      <c r="Q2209" s="21"/>
      <c r="R2209" s="21"/>
      <c r="S2209" s="4"/>
      <c r="T2209" s="21" t="s">
        <v>302</v>
      </c>
      <c r="U2209" t="s">
        <v>262</v>
      </c>
      <c r="V2209" t="s">
        <v>531</v>
      </c>
    </row>
    <row r="2210" spans="1:22">
      <c r="A2210">
        <v>32</v>
      </c>
      <c r="B2210">
        <v>30</v>
      </c>
      <c r="C2210">
        <v>25</v>
      </c>
      <c r="D2210" s="19" t="s">
        <v>116</v>
      </c>
      <c r="E2210" s="21" t="s">
        <v>32</v>
      </c>
      <c r="F2210" s="21">
        <v>83</v>
      </c>
      <c r="G2210" s="21">
        <v>83</v>
      </c>
      <c r="H2210" s="21">
        <v>69</v>
      </c>
      <c r="I2210" s="5">
        <v>11.6</v>
      </c>
      <c r="J2210" s="4">
        <v>2</v>
      </c>
      <c r="L2210" s="33">
        <v>83</v>
      </c>
      <c r="M2210" s="21">
        <v>83</v>
      </c>
      <c r="N2210" s="21">
        <v>71.3</v>
      </c>
      <c r="O2210" s="21">
        <v>127</v>
      </c>
      <c r="P2210" s="30">
        <f t="shared" si="56"/>
        <v>10.4</v>
      </c>
      <c r="Q2210" s="21"/>
      <c r="R2210" s="21"/>
      <c r="S2210" s="4"/>
      <c r="T2210" s="21" t="s">
        <v>196</v>
      </c>
      <c r="U2210" t="s">
        <v>418</v>
      </c>
      <c r="V2210" t="s">
        <v>152</v>
      </c>
    </row>
    <row r="2211" spans="1:22">
      <c r="A2211">
        <v>33</v>
      </c>
      <c r="B2211">
        <v>31</v>
      </c>
      <c r="C2211">
        <v>26</v>
      </c>
      <c r="D2211" s="19" t="s">
        <v>362</v>
      </c>
      <c r="E2211" s="21" t="s">
        <v>28</v>
      </c>
      <c r="F2211" s="21">
        <v>97</v>
      </c>
      <c r="G2211" s="21">
        <v>96</v>
      </c>
      <c r="H2211" s="21">
        <v>84</v>
      </c>
      <c r="I2211" s="5">
        <v>-19</v>
      </c>
      <c r="J2211" s="4"/>
      <c r="K2211" s="12" t="s">
        <v>777</v>
      </c>
      <c r="L2211" s="33">
        <v>97</v>
      </c>
      <c r="M2211" s="21">
        <v>96</v>
      </c>
      <c r="N2211" s="21">
        <v>69.3</v>
      </c>
      <c r="O2211" s="21">
        <v>123</v>
      </c>
      <c r="P2211" s="30">
        <f t="shared" si="56"/>
        <v>24.5</v>
      </c>
      <c r="Q2211" s="21"/>
      <c r="R2211" s="21"/>
      <c r="S2211" s="4"/>
      <c r="T2211" s="21" t="s">
        <v>383</v>
      </c>
      <c r="U2211" t="s">
        <v>139</v>
      </c>
    </row>
    <row r="2212" spans="1:22">
      <c r="A2212">
        <v>34</v>
      </c>
      <c r="B2212">
        <v>32</v>
      </c>
      <c r="C2212">
        <v>27</v>
      </c>
      <c r="D2212" s="19" t="s">
        <v>367</v>
      </c>
      <c r="E2212" s="21" t="s">
        <v>28</v>
      </c>
      <c r="F2212" s="21">
        <v>88</v>
      </c>
      <c r="G2212" s="21">
        <v>86</v>
      </c>
      <c r="H2212" s="21">
        <v>75</v>
      </c>
      <c r="I2212" s="5">
        <v>-2</v>
      </c>
      <c r="J2212" s="5"/>
      <c r="L2212" s="33">
        <v>88</v>
      </c>
      <c r="M2212" s="21">
        <v>86</v>
      </c>
      <c r="N2212" s="21">
        <v>69.3</v>
      </c>
      <c r="O2212" s="21">
        <v>123</v>
      </c>
      <c r="P2212" s="30">
        <f t="shared" si="56"/>
        <v>15.3</v>
      </c>
      <c r="Q2212" s="21"/>
      <c r="R2212" s="21"/>
      <c r="S2212" s="4"/>
      <c r="T2212" s="21" t="s">
        <v>155</v>
      </c>
      <c r="U2212" t="s">
        <v>600</v>
      </c>
    </row>
    <row r="2213" spans="1:22">
      <c r="A2213">
        <v>35</v>
      </c>
      <c r="B2213">
        <v>33</v>
      </c>
      <c r="C2213">
        <v>28</v>
      </c>
      <c r="D2213" s="19" t="s">
        <v>122</v>
      </c>
      <c r="E2213" s="21" t="s">
        <v>42</v>
      </c>
      <c r="F2213" s="21">
        <v>89</v>
      </c>
      <c r="G2213" s="21">
        <v>88</v>
      </c>
      <c r="H2213" s="21">
        <v>76</v>
      </c>
      <c r="I2213" s="5">
        <v>-23</v>
      </c>
      <c r="J2213" s="5"/>
      <c r="L2213" s="33">
        <v>89</v>
      </c>
      <c r="M2213" s="21">
        <v>88</v>
      </c>
      <c r="N2213" s="21">
        <v>70</v>
      </c>
      <c r="O2213" s="21">
        <v>123</v>
      </c>
      <c r="P2213" s="30">
        <f t="shared" si="56"/>
        <v>16.5</v>
      </c>
      <c r="Q2213" s="21"/>
      <c r="R2213" s="21"/>
      <c r="S2213" s="4"/>
      <c r="T2213" s="21" t="s">
        <v>113</v>
      </c>
      <c r="U2213" t="s">
        <v>662</v>
      </c>
      <c r="V2213" t="s">
        <v>270</v>
      </c>
    </row>
    <row r="2214" spans="1:22">
      <c r="A2214">
        <v>36</v>
      </c>
      <c r="B2214">
        <v>34</v>
      </c>
      <c r="C2214">
        <v>29</v>
      </c>
      <c r="D2214" s="19" t="s">
        <v>370</v>
      </c>
      <c r="E2214" s="21" t="s">
        <v>34</v>
      </c>
      <c r="F2214" s="21">
        <v>97</v>
      </c>
      <c r="G2214" s="21">
        <v>93</v>
      </c>
      <c r="H2214" s="21">
        <v>85</v>
      </c>
      <c r="I2214" s="5">
        <v>-22</v>
      </c>
      <c r="J2214" s="5"/>
      <c r="L2214" s="33">
        <v>97</v>
      </c>
      <c r="M2214" s="21">
        <v>93</v>
      </c>
      <c r="N2214" s="21">
        <v>68.900000000000006</v>
      </c>
      <c r="O2214" s="21">
        <v>120</v>
      </c>
      <c r="P2214" s="30">
        <f t="shared" si="56"/>
        <v>22.7</v>
      </c>
      <c r="Q2214" s="21"/>
      <c r="R2214" s="21"/>
      <c r="S2214" s="4"/>
      <c r="T2214" s="21" t="s">
        <v>778</v>
      </c>
      <c r="U2214" t="s">
        <v>389</v>
      </c>
      <c r="V2214" t="s">
        <v>147</v>
      </c>
    </row>
    <row r="2215" spans="1:22">
      <c r="A2215">
        <v>37</v>
      </c>
      <c r="B2215">
        <v>35</v>
      </c>
      <c r="C2215">
        <v>30</v>
      </c>
      <c r="D2215" s="19" t="s">
        <v>128</v>
      </c>
      <c r="E2215" s="21" t="s">
        <v>26</v>
      </c>
      <c r="F2215" s="21">
        <v>106</v>
      </c>
      <c r="G2215" s="21">
        <v>100</v>
      </c>
      <c r="H2215" s="21">
        <v>93</v>
      </c>
      <c r="I2215" s="5">
        <v>-23</v>
      </c>
      <c r="J2215" s="5"/>
      <c r="K2215" s="12" t="s">
        <v>779</v>
      </c>
      <c r="L2215" s="33">
        <v>106</v>
      </c>
      <c r="M2215" s="21">
        <v>100</v>
      </c>
      <c r="N2215" s="21">
        <v>69.2</v>
      </c>
      <c r="O2215" s="21">
        <v>129</v>
      </c>
      <c r="P2215" s="30">
        <f t="shared" si="56"/>
        <v>27</v>
      </c>
      <c r="Q2215" s="21"/>
      <c r="R2215" s="21"/>
      <c r="S2215" s="4"/>
      <c r="T2215" s="21" t="s">
        <v>780</v>
      </c>
      <c r="U2215" t="s">
        <v>451</v>
      </c>
      <c r="V2215" t="s">
        <v>408</v>
      </c>
    </row>
    <row r="2216" spans="1:22">
      <c r="A2216">
        <v>38</v>
      </c>
      <c r="B2216">
        <v>36</v>
      </c>
      <c r="C2216">
        <v>31</v>
      </c>
      <c r="D2216" s="19" t="s">
        <v>377</v>
      </c>
      <c r="E2216" s="21" t="s">
        <v>34</v>
      </c>
      <c r="F2216" s="21">
        <v>90</v>
      </c>
      <c r="G2216" s="21">
        <v>86</v>
      </c>
      <c r="H2216" s="21">
        <v>78</v>
      </c>
      <c r="I2216" s="5">
        <v>-22</v>
      </c>
      <c r="J2216" s="4"/>
      <c r="K2216" s="26"/>
      <c r="L2216" s="33">
        <v>90</v>
      </c>
      <c r="M2216" s="21">
        <v>86</v>
      </c>
      <c r="N2216" s="21">
        <v>68.900000000000006</v>
      </c>
      <c r="O2216" s="21">
        <v>120</v>
      </c>
      <c r="P2216" s="30">
        <f t="shared" si="56"/>
        <v>16.100000000000001</v>
      </c>
      <c r="Q2216" s="21"/>
      <c r="R2216" s="21"/>
      <c r="S2216" s="4"/>
      <c r="T2216" s="21" t="s">
        <v>113</v>
      </c>
      <c r="U2216" t="s">
        <v>593</v>
      </c>
      <c r="V2216" t="s">
        <v>339</v>
      </c>
    </row>
    <row r="2217" spans="1:22">
      <c r="A2217">
        <v>39</v>
      </c>
      <c r="B2217">
        <v>37</v>
      </c>
      <c r="C2217">
        <v>32</v>
      </c>
      <c r="D2217" s="19" t="s">
        <v>668</v>
      </c>
      <c r="E2217" s="21" t="s">
        <v>231</v>
      </c>
      <c r="F2217" s="21">
        <v>96</v>
      </c>
      <c r="G2217" s="21">
        <v>95</v>
      </c>
      <c r="H2217" s="21">
        <v>83</v>
      </c>
      <c r="I2217" s="5">
        <v>-19</v>
      </c>
      <c r="J2217" s="4"/>
      <c r="L2217" s="33">
        <v>96</v>
      </c>
      <c r="M2217" s="21">
        <v>95</v>
      </c>
      <c r="N2217" s="21">
        <v>71.3</v>
      </c>
      <c r="O2217" s="21">
        <v>124</v>
      </c>
      <c r="P2217" s="30">
        <f t="shared" si="56"/>
        <v>21.6</v>
      </c>
      <c r="Q2217" s="21"/>
      <c r="R2217" s="21"/>
      <c r="S2217" s="4"/>
      <c r="T2217" s="21" t="s">
        <v>446</v>
      </c>
      <c r="U2217" t="s">
        <v>121</v>
      </c>
    </row>
    <row r="2218" spans="1:22">
      <c r="A2218">
        <v>40</v>
      </c>
      <c r="B2218">
        <v>38</v>
      </c>
      <c r="C2218">
        <v>33</v>
      </c>
      <c r="D2218" s="19" t="s">
        <v>131</v>
      </c>
      <c r="E2218" s="21" t="s">
        <v>42</v>
      </c>
      <c r="F2218" s="21">
        <v>86</v>
      </c>
      <c r="G2218" s="21">
        <v>85</v>
      </c>
      <c r="H2218" s="21">
        <v>73</v>
      </c>
      <c r="I2218" s="5">
        <v>10.5</v>
      </c>
      <c r="J2218" s="5"/>
      <c r="L2218" s="33">
        <v>86</v>
      </c>
      <c r="M2218" s="21">
        <v>85</v>
      </c>
      <c r="N2218" s="21">
        <v>70</v>
      </c>
      <c r="O2218" s="21">
        <v>123</v>
      </c>
      <c r="P2218" s="30">
        <f t="shared" si="56"/>
        <v>13.8</v>
      </c>
      <c r="Q2218" s="21"/>
      <c r="R2218" s="21"/>
      <c r="S2218" s="4"/>
      <c r="T2218" s="21" t="s">
        <v>392</v>
      </c>
      <c r="U2218" t="s">
        <v>637</v>
      </c>
      <c r="V2218" t="s">
        <v>350</v>
      </c>
    </row>
    <row r="2219" spans="1:22">
      <c r="A2219">
        <v>41</v>
      </c>
      <c r="B2219">
        <v>39</v>
      </c>
      <c r="C2219">
        <v>34</v>
      </c>
      <c r="D2219" s="19" t="s">
        <v>136</v>
      </c>
      <c r="E2219" s="21" t="s">
        <v>34</v>
      </c>
      <c r="F2219" s="21">
        <v>93</v>
      </c>
      <c r="G2219" s="21">
        <v>91</v>
      </c>
      <c r="H2219" s="21">
        <v>80</v>
      </c>
      <c r="I2219" s="5">
        <v>-17</v>
      </c>
      <c r="J2219" s="4"/>
      <c r="L2219" s="31">
        <v>93</v>
      </c>
      <c r="M2219" s="21">
        <v>91</v>
      </c>
      <c r="N2219" s="21">
        <v>68.900000000000006</v>
      </c>
      <c r="O2219" s="21">
        <v>120</v>
      </c>
      <c r="P2219" s="30">
        <f t="shared" si="56"/>
        <v>20.8</v>
      </c>
      <c r="Q2219" s="21"/>
      <c r="R2219" s="21"/>
      <c r="S2219" s="4"/>
      <c r="T2219" s="21" t="s">
        <v>133</v>
      </c>
      <c r="U2219" t="s">
        <v>212</v>
      </c>
      <c r="V2219" t="s">
        <v>596</v>
      </c>
    </row>
    <row r="2220" spans="1:22">
      <c r="A2220">
        <v>42</v>
      </c>
      <c r="B2220">
        <v>40</v>
      </c>
      <c r="C2220">
        <v>35</v>
      </c>
      <c r="D2220" s="19" t="s">
        <v>140</v>
      </c>
      <c r="E2220" s="21" t="s">
        <v>47</v>
      </c>
      <c r="F2220" s="21">
        <v>102</v>
      </c>
      <c r="G2220" s="21">
        <v>98</v>
      </c>
      <c r="H2220" s="21">
        <v>87</v>
      </c>
      <c r="I2220" s="5">
        <v>-19</v>
      </c>
      <c r="J2220" s="5"/>
      <c r="K2220" s="26"/>
      <c r="L2220" s="31">
        <v>102</v>
      </c>
      <c r="M2220" s="21">
        <v>98</v>
      </c>
      <c r="N2220" s="21">
        <v>69.7</v>
      </c>
      <c r="O2220" s="21">
        <v>133</v>
      </c>
      <c r="P2220" s="30">
        <f t="shared" si="56"/>
        <v>24</v>
      </c>
      <c r="Q2220" s="21"/>
      <c r="R2220" s="21"/>
      <c r="S2220" s="4"/>
      <c r="T2220" s="21" t="s">
        <v>402</v>
      </c>
      <c r="U2220" t="s">
        <v>108</v>
      </c>
    </row>
    <row r="2221" spans="1:22">
      <c r="A2221">
        <v>43</v>
      </c>
      <c r="B2221">
        <v>41</v>
      </c>
      <c r="C2221">
        <v>36</v>
      </c>
      <c r="D2221" s="19" t="s">
        <v>143</v>
      </c>
      <c r="E2221" s="21" t="s">
        <v>47</v>
      </c>
      <c r="F2221" s="21">
        <v>105</v>
      </c>
      <c r="G2221" s="21">
        <v>102</v>
      </c>
      <c r="H2221" s="21">
        <v>90</v>
      </c>
      <c r="I2221" s="5">
        <v>-18.600000000000001</v>
      </c>
      <c r="J2221" s="4"/>
      <c r="L2221" s="31">
        <v>105</v>
      </c>
      <c r="M2221" s="21">
        <v>102</v>
      </c>
      <c r="N2221" s="21">
        <v>69.7</v>
      </c>
      <c r="O2221" s="21">
        <v>133</v>
      </c>
      <c r="P2221" s="30">
        <f t="shared" si="56"/>
        <v>27.4</v>
      </c>
      <c r="Q2221" s="21"/>
      <c r="R2221" s="21"/>
      <c r="S2221" s="4"/>
      <c r="T2221" s="21" t="s">
        <v>84</v>
      </c>
      <c r="U2221" t="s">
        <v>781</v>
      </c>
    </row>
    <row r="2222" spans="1:22">
      <c r="A2222">
        <v>44</v>
      </c>
      <c r="B2222">
        <v>42</v>
      </c>
      <c r="C2222">
        <v>37</v>
      </c>
      <c r="D2222" s="19" t="s">
        <v>149</v>
      </c>
      <c r="E2222" s="21" t="s">
        <v>42</v>
      </c>
      <c r="F2222" s="21">
        <v>89</v>
      </c>
      <c r="G2222" s="21">
        <v>85</v>
      </c>
      <c r="H2222" s="21">
        <v>75</v>
      </c>
      <c r="I2222" s="5">
        <v>-9.5500000000000007</v>
      </c>
      <c r="J2222" s="4"/>
      <c r="K2222" s="42"/>
      <c r="L2222" s="31">
        <v>89</v>
      </c>
      <c r="M2222" s="21">
        <v>85</v>
      </c>
      <c r="N2222" s="21">
        <v>70</v>
      </c>
      <c r="O2222" s="21">
        <v>123</v>
      </c>
      <c r="P2222" s="30">
        <f t="shared" si="56"/>
        <v>13.8</v>
      </c>
      <c r="R2222" s="21"/>
      <c r="S2222" s="4"/>
      <c r="T2222" t="s">
        <v>89</v>
      </c>
      <c r="U2222" t="s">
        <v>198</v>
      </c>
      <c r="V2222" t="s">
        <v>334</v>
      </c>
    </row>
    <row r="2223" spans="1:22">
      <c r="A2223">
        <v>45</v>
      </c>
      <c r="B2223">
        <v>43</v>
      </c>
      <c r="C2223">
        <v>38</v>
      </c>
      <c r="D2223" s="19" t="s">
        <v>260</v>
      </c>
      <c r="E2223" s="21" t="s">
        <v>26</v>
      </c>
      <c r="F2223" s="21">
        <v>91</v>
      </c>
      <c r="G2223" s="21">
        <v>91</v>
      </c>
      <c r="H2223" s="21">
        <v>76</v>
      </c>
      <c r="I2223" s="5">
        <v>-0.5</v>
      </c>
      <c r="J2223" s="5"/>
      <c r="K2223" s="12" t="s">
        <v>782</v>
      </c>
      <c r="L2223" s="31">
        <v>91</v>
      </c>
      <c r="M2223" s="21">
        <v>91</v>
      </c>
      <c r="N2223" s="21">
        <v>69.2</v>
      </c>
      <c r="O2223" s="21">
        <v>129</v>
      </c>
      <c r="P2223" s="30">
        <f t="shared" si="56"/>
        <v>19.100000000000001</v>
      </c>
      <c r="R2223" s="21"/>
      <c r="S2223" s="4"/>
      <c r="T2223" t="s">
        <v>255</v>
      </c>
      <c r="U2223" t="s">
        <v>349</v>
      </c>
      <c r="V2223" t="s">
        <v>550</v>
      </c>
    </row>
    <row r="2224" spans="1:22">
      <c r="A2224">
        <v>46</v>
      </c>
      <c r="B2224">
        <v>44</v>
      </c>
      <c r="C2224">
        <v>39</v>
      </c>
      <c r="D2224" s="19" t="s">
        <v>263</v>
      </c>
      <c r="E2224" s="21" t="s">
        <v>54</v>
      </c>
      <c r="F2224" s="21">
        <v>95</v>
      </c>
      <c r="G2224" s="21">
        <v>95</v>
      </c>
      <c r="H2224" s="21">
        <v>81</v>
      </c>
      <c r="I2224" s="5">
        <v>-6.5</v>
      </c>
      <c r="J2224" s="4"/>
      <c r="L2224" s="31">
        <v>95</v>
      </c>
      <c r="M2224" s="21">
        <v>95</v>
      </c>
      <c r="N2224" s="21">
        <v>68.8</v>
      </c>
      <c r="O2224" s="21">
        <v>122</v>
      </c>
      <c r="P2224" s="30">
        <f t="shared" si="56"/>
        <v>24.3</v>
      </c>
      <c r="R2224" s="21"/>
      <c r="S2224" s="4"/>
      <c r="T2224" t="s">
        <v>407</v>
      </c>
      <c r="U2224" t="s">
        <v>156</v>
      </c>
    </row>
    <row r="2225" spans="1:22">
      <c r="A2225">
        <v>47</v>
      </c>
      <c r="B2225">
        <v>45</v>
      </c>
      <c r="C2225">
        <v>40</v>
      </c>
      <c r="D2225" s="28" t="s">
        <v>157</v>
      </c>
      <c r="E2225" s="21" t="s">
        <v>50</v>
      </c>
      <c r="F2225" s="21">
        <v>95</v>
      </c>
      <c r="G2225" s="21">
        <v>94</v>
      </c>
      <c r="H2225" s="21">
        <v>81</v>
      </c>
      <c r="I2225" s="5">
        <v>-4.95</v>
      </c>
      <c r="J2225" s="5"/>
      <c r="L2225" s="31">
        <v>95</v>
      </c>
      <c r="M2225" s="21">
        <v>94</v>
      </c>
      <c r="N2225" s="21">
        <v>68</v>
      </c>
      <c r="O2225" s="21">
        <v>118</v>
      </c>
      <c r="P2225" s="30">
        <f t="shared" si="56"/>
        <v>24.9</v>
      </c>
      <c r="T2225" s="21" t="s">
        <v>134</v>
      </c>
    </row>
    <row r="2226" spans="1:22">
      <c r="A2226">
        <v>48</v>
      </c>
      <c r="B2226">
        <v>46</v>
      </c>
      <c r="C2226">
        <v>41</v>
      </c>
      <c r="D2226" s="19" t="s">
        <v>164</v>
      </c>
      <c r="E2226" s="21" t="s">
        <v>52</v>
      </c>
      <c r="F2226" s="21">
        <v>99</v>
      </c>
      <c r="G2226" s="21">
        <v>93</v>
      </c>
      <c r="H2226" s="21">
        <v>84</v>
      </c>
      <c r="I2226" s="5">
        <v>11.5</v>
      </c>
      <c r="J2226" s="5"/>
      <c r="K2226" s="44" t="s">
        <v>783</v>
      </c>
      <c r="L2226" s="31">
        <v>99</v>
      </c>
      <c r="M2226" s="21">
        <v>93</v>
      </c>
      <c r="N2226" s="21">
        <v>70.8</v>
      </c>
      <c r="O2226" s="21">
        <v>130</v>
      </c>
      <c r="P2226" s="30">
        <f t="shared" si="56"/>
        <v>19.3</v>
      </c>
      <c r="S2226" s="4"/>
      <c r="T2226" s="21" t="s">
        <v>404</v>
      </c>
      <c r="U2226" s="21" t="s">
        <v>549</v>
      </c>
      <c r="V2226" s="21" t="s">
        <v>114</v>
      </c>
    </row>
    <row r="2227" spans="1:22">
      <c r="A2227">
        <v>49</v>
      </c>
      <c r="B2227">
        <v>47</v>
      </c>
      <c r="C2227">
        <v>42</v>
      </c>
      <c r="D2227" s="19" t="s">
        <v>168</v>
      </c>
      <c r="E2227" s="21" t="s">
        <v>50</v>
      </c>
      <c r="F2227" s="21">
        <v>83</v>
      </c>
      <c r="G2227" s="21">
        <v>82</v>
      </c>
      <c r="H2227" s="21">
        <v>69</v>
      </c>
      <c r="I2227" s="5">
        <v>126.55</v>
      </c>
      <c r="J2227" s="5"/>
      <c r="K2227" s="12" t="s">
        <v>57</v>
      </c>
      <c r="L2227" s="31">
        <v>83</v>
      </c>
      <c r="M2227" s="21">
        <v>82</v>
      </c>
      <c r="N2227" s="21">
        <v>68</v>
      </c>
      <c r="O2227" s="21">
        <v>118</v>
      </c>
      <c r="P2227" s="30">
        <f t="shared" si="56"/>
        <v>13.4</v>
      </c>
      <c r="T2227" s="21" t="s">
        <v>410</v>
      </c>
    </row>
    <row r="2228" spans="1:22">
      <c r="A2228">
        <v>50</v>
      </c>
      <c r="B2228">
        <v>48</v>
      </c>
      <c r="C2228">
        <v>43</v>
      </c>
      <c r="D2228" s="19" t="s">
        <v>170</v>
      </c>
      <c r="E2228" s="21" t="s">
        <v>52</v>
      </c>
      <c r="F2228" s="21">
        <v>101</v>
      </c>
      <c r="G2228" s="21">
        <v>99</v>
      </c>
      <c r="H2228" s="21">
        <v>86</v>
      </c>
      <c r="I2228" s="5">
        <v>-21.35</v>
      </c>
      <c r="J2228" s="5"/>
      <c r="K2228" s="44"/>
      <c r="L2228" s="31">
        <v>101</v>
      </c>
      <c r="M2228" s="21">
        <v>99</v>
      </c>
      <c r="N2228" s="21">
        <v>70.8</v>
      </c>
      <c r="O2228" s="21">
        <v>130</v>
      </c>
      <c r="P2228" s="4">
        <f t="shared" si="56"/>
        <v>24.5</v>
      </c>
      <c r="T2228" s="21" t="s">
        <v>159</v>
      </c>
      <c r="U2228" s="21" t="s">
        <v>176</v>
      </c>
      <c r="V2228" s="21" t="s">
        <v>141</v>
      </c>
    </row>
    <row r="2229" spans="1:22">
      <c r="A2229">
        <v>51</v>
      </c>
      <c r="B2229">
        <v>49</v>
      </c>
      <c r="C2229">
        <v>44</v>
      </c>
      <c r="D2229" s="19" t="s">
        <v>175</v>
      </c>
      <c r="E2229" s="21" t="s">
        <v>26</v>
      </c>
      <c r="F2229" s="21">
        <v>95</v>
      </c>
      <c r="G2229" s="21">
        <v>93</v>
      </c>
      <c r="H2229" s="21">
        <v>79</v>
      </c>
      <c r="I2229" s="5">
        <v>-25</v>
      </c>
      <c r="J2229" s="5"/>
      <c r="L2229" s="31">
        <v>95</v>
      </c>
      <c r="M2229" s="21">
        <v>93</v>
      </c>
      <c r="N2229" s="21">
        <v>69.2</v>
      </c>
      <c r="O2229" s="21">
        <v>129</v>
      </c>
      <c r="P2229" s="4">
        <f t="shared" si="56"/>
        <v>20.8</v>
      </c>
      <c r="T2229" s="21" t="s">
        <v>382</v>
      </c>
      <c r="U2229" s="21" t="s">
        <v>190</v>
      </c>
    </row>
    <row r="2230" spans="1:22">
      <c r="A2230">
        <v>52</v>
      </c>
      <c r="B2230">
        <v>50</v>
      </c>
      <c r="C2230">
        <v>45</v>
      </c>
      <c r="D2230" s="19" t="s">
        <v>182</v>
      </c>
      <c r="E2230" s="21" t="s">
        <v>183</v>
      </c>
      <c r="F2230" s="21">
        <v>90</v>
      </c>
      <c r="G2230" s="21">
        <v>89</v>
      </c>
      <c r="H2230" s="21">
        <v>73</v>
      </c>
      <c r="I2230" s="5">
        <v>22.65</v>
      </c>
      <c r="J2230" s="5"/>
      <c r="L2230" s="31">
        <v>90</v>
      </c>
      <c r="M2230" s="21">
        <v>89</v>
      </c>
      <c r="N2230" s="21">
        <v>70.7</v>
      </c>
      <c r="O2230" s="21">
        <v>132</v>
      </c>
      <c r="P2230" s="4">
        <f t="shared" ref="P2230" si="57">ROUND(((M2230-N2230)*113/O2230),1)</f>
        <v>15.7</v>
      </c>
      <c r="T2230" s="21" t="s">
        <v>180</v>
      </c>
      <c r="U2230" s="21" t="s">
        <v>677</v>
      </c>
    </row>
    <row r="2231" spans="1:22">
      <c r="A2231">
        <v>53</v>
      </c>
      <c r="B2231">
        <v>51</v>
      </c>
      <c r="D2231" s="19" t="s">
        <v>612</v>
      </c>
      <c r="E2231" s="21" t="s">
        <v>26</v>
      </c>
      <c r="F2231" s="21">
        <v>93</v>
      </c>
      <c r="G2231" s="21">
        <v>93</v>
      </c>
      <c r="H2231" s="21"/>
      <c r="I2231" s="5">
        <v>2.2999999999999998</v>
      </c>
      <c r="J2231" s="5"/>
      <c r="K2231" s="12" t="s">
        <v>65</v>
      </c>
      <c r="L2231" s="31"/>
      <c r="M2231" s="21"/>
      <c r="N2231" s="21"/>
      <c r="O2231" s="21"/>
      <c r="P2231" s="4"/>
      <c r="T2231" s="21" t="s">
        <v>216</v>
      </c>
      <c r="U2231" s="21" t="s">
        <v>784</v>
      </c>
      <c r="V2231" t="s">
        <v>197</v>
      </c>
    </row>
    <row r="2232" spans="1:22">
      <c r="A2232">
        <v>54</v>
      </c>
      <c r="B2232">
        <v>52</v>
      </c>
      <c r="D2232" s="19" t="s">
        <v>191</v>
      </c>
      <c r="E2232" s="21" t="s">
        <v>26</v>
      </c>
      <c r="F2232" s="21">
        <v>82</v>
      </c>
      <c r="G2232" s="21">
        <v>82</v>
      </c>
      <c r="H2232" s="21"/>
      <c r="I2232" s="5">
        <v>54.3</v>
      </c>
      <c r="J2232" s="5"/>
      <c r="K2232" s="26" t="s">
        <v>57</v>
      </c>
      <c r="L2232" s="31"/>
      <c r="M2232" s="21"/>
      <c r="N2232" s="21"/>
      <c r="O2232" s="21"/>
      <c r="P2232" s="4"/>
      <c r="T2232" s="21" t="s">
        <v>415</v>
      </c>
      <c r="U2232" s="21" t="s">
        <v>119</v>
      </c>
      <c r="V2232" t="s">
        <v>640</v>
      </c>
    </row>
    <row r="2233" spans="1:22">
      <c r="A2233">
        <v>55</v>
      </c>
      <c r="B2233">
        <v>53</v>
      </c>
      <c r="D2233" s="19" t="s">
        <v>195</v>
      </c>
      <c r="E2233" s="21" t="s">
        <v>42</v>
      </c>
      <c r="F2233" s="21">
        <v>89</v>
      </c>
      <c r="G2233" s="21">
        <v>89</v>
      </c>
      <c r="H2233" s="21"/>
      <c r="I2233" s="5">
        <v>4.5</v>
      </c>
      <c r="J2233" s="5"/>
      <c r="K2233" s="26"/>
      <c r="L2233" s="31"/>
      <c r="M2233" s="21"/>
      <c r="N2233" s="21"/>
      <c r="O2233" s="21"/>
      <c r="P2233" s="4"/>
      <c r="T2233" s="21" t="s">
        <v>200</v>
      </c>
      <c r="U2233" s="21" t="s">
        <v>642</v>
      </c>
    </row>
    <row r="2234" spans="1:22">
      <c r="A2234">
        <v>56</v>
      </c>
      <c r="B2234">
        <v>54</v>
      </c>
      <c r="D2234" s="19" t="s">
        <v>199</v>
      </c>
      <c r="E2234" s="21" t="s">
        <v>42</v>
      </c>
      <c r="F2234" s="21">
        <v>90</v>
      </c>
      <c r="G2234" s="21">
        <v>90</v>
      </c>
      <c r="H2234" s="21"/>
      <c r="I2234" s="5">
        <v>2.2999999999999998</v>
      </c>
      <c r="J2234" s="5"/>
      <c r="L2234" s="31"/>
      <c r="M2234" s="21"/>
      <c r="N2234" s="21"/>
      <c r="O2234" s="21"/>
      <c r="P2234" s="4"/>
      <c r="T2234" s="21" t="s">
        <v>354</v>
      </c>
      <c r="U2234" s="21" t="s">
        <v>679</v>
      </c>
      <c r="V2234" t="s">
        <v>643</v>
      </c>
    </row>
    <row r="2235" spans="1:22">
      <c r="A2235">
        <v>57</v>
      </c>
      <c r="B2235">
        <v>55</v>
      </c>
      <c r="D2235" s="19" t="s">
        <v>202</v>
      </c>
      <c r="E2235" s="21" t="s">
        <v>34</v>
      </c>
      <c r="F2235" s="21">
        <v>87</v>
      </c>
      <c r="G2235" s="21">
        <v>87</v>
      </c>
      <c r="H2235" s="21"/>
      <c r="I2235" s="5">
        <v>2.75</v>
      </c>
      <c r="J2235" s="5"/>
      <c r="L2235" s="31"/>
      <c r="M2235" s="21"/>
      <c r="N2235" s="21"/>
      <c r="O2235" s="21"/>
      <c r="P2235" s="4"/>
      <c r="T2235" s="21" t="s">
        <v>785</v>
      </c>
      <c r="U2235" s="21" t="s">
        <v>204</v>
      </c>
    </row>
    <row r="2236" spans="1:22">
      <c r="A2236">
        <v>58</v>
      </c>
      <c r="D2236" s="19" t="s">
        <v>205</v>
      </c>
      <c r="E2236" s="21" t="s">
        <v>42</v>
      </c>
      <c r="F2236" s="21"/>
      <c r="G2236" s="21"/>
      <c r="H2236" s="21"/>
      <c r="I2236" s="5">
        <v>18</v>
      </c>
      <c r="J2236" s="5"/>
      <c r="K2236" s="12" t="s">
        <v>417</v>
      </c>
      <c r="L2236" s="31"/>
      <c r="M2236" s="21"/>
      <c r="N2236" s="21"/>
      <c r="O2236" s="21"/>
      <c r="P2236" s="4"/>
      <c r="T2236" s="21" t="s">
        <v>462</v>
      </c>
      <c r="U2236" s="21" t="s">
        <v>682</v>
      </c>
      <c r="V2236" t="s">
        <v>218</v>
      </c>
    </row>
    <row r="2237" spans="1:22">
      <c r="A2237">
        <v>59</v>
      </c>
      <c r="B2237">
        <v>56</v>
      </c>
      <c r="D2237" s="19" t="s">
        <v>210</v>
      </c>
      <c r="E2237" s="21" t="s">
        <v>42</v>
      </c>
      <c r="F2237" s="21">
        <v>93</v>
      </c>
      <c r="G2237" s="21">
        <v>93</v>
      </c>
      <c r="H2237" s="21"/>
      <c r="I2237" s="5">
        <v>-18</v>
      </c>
      <c r="J2237" s="5"/>
      <c r="L2237" s="31"/>
      <c r="M2237" s="21"/>
      <c r="N2237" s="21"/>
      <c r="O2237" s="21"/>
      <c r="P2237" s="4"/>
      <c r="T2237" s="21" t="s">
        <v>724</v>
      </c>
      <c r="U2237" s="21" t="s">
        <v>684</v>
      </c>
      <c r="V2237" t="s">
        <v>412</v>
      </c>
    </row>
    <row r="2238" spans="1:22">
      <c r="A2238">
        <v>60</v>
      </c>
      <c r="B2238">
        <v>57</v>
      </c>
      <c r="D2238" s="19" t="s">
        <v>450</v>
      </c>
      <c r="E2238" s="21" t="s">
        <v>42</v>
      </c>
      <c r="F2238" s="21">
        <v>83</v>
      </c>
      <c r="G2238" s="21">
        <v>83</v>
      </c>
      <c r="H2238" s="21"/>
      <c r="I2238" s="5">
        <v>34</v>
      </c>
      <c r="J2238" s="5"/>
      <c r="L2238" s="31"/>
      <c r="M2238" s="21"/>
      <c r="N2238" s="21"/>
      <c r="O2238" s="21"/>
      <c r="P2238" s="4"/>
      <c r="T2238" s="21" t="s">
        <v>479</v>
      </c>
      <c r="U2238" s="21" t="s">
        <v>721</v>
      </c>
      <c r="V2238" t="s">
        <v>213</v>
      </c>
    </row>
    <row r="2239" spans="1:22">
      <c r="A2239">
        <v>61</v>
      </c>
      <c r="B2239">
        <v>58</v>
      </c>
      <c r="D2239" s="19" t="s">
        <v>214</v>
      </c>
      <c r="E2239" s="21" t="s">
        <v>42</v>
      </c>
      <c r="F2239" s="21">
        <v>83</v>
      </c>
      <c r="G2239" s="21">
        <v>83</v>
      </c>
      <c r="H2239" s="21"/>
      <c r="I2239" s="5">
        <v>3</v>
      </c>
      <c r="J2239" s="5"/>
      <c r="L2239" s="31"/>
      <c r="M2239" s="21"/>
      <c r="P2239" s="4"/>
      <c r="T2239" s="21" t="s">
        <v>786</v>
      </c>
      <c r="U2239" s="21" t="s">
        <v>403</v>
      </c>
      <c r="V2239" t="s">
        <v>419</v>
      </c>
    </row>
    <row r="2240" spans="1:22">
      <c r="D2240" s="19"/>
      <c r="E2240" s="21"/>
      <c r="F2240" s="21"/>
      <c r="G2240" s="21"/>
      <c r="I2240" s="5"/>
      <c r="J2240" s="5"/>
    </row>
    <row r="2241" spans="1:19">
      <c r="D2241" s="19"/>
      <c r="E2241" s="21"/>
      <c r="F2241" s="21"/>
      <c r="G2241" s="21"/>
      <c r="I2241" s="5"/>
      <c r="J2241" s="5"/>
    </row>
    <row r="2242" spans="1:19">
      <c r="D2242" s="19"/>
      <c r="E2242" s="21"/>
      <c r="F2242" s="21"/>
      <c r="G2242" s="21"/>
      <c r="H2242" s="21"/>
      <c r="I2242" s="5"/>
      <c r="J2242" s="5"/>
      <c r="L2242" s="31"/>
      <c r="P2242" s="4"/>
    </row>
    <row r="2243" spans="1:19">
      <c r="D2243" s="19"/>
      <c r="E2243" s="21"/>
      <c r="F2243" s="21"/>
      <c r="G2243" s="21"/>
      <c r="H2243" s="21"/>
      <c r="I2243" s="5"/>
      <c r="J2243" s="5"/>
      <c r="L2243" s="31"/>
      <c r="P2243" s="4"/>
    </row>
    <row r="2244" spans="1:19">
      <c r="D2244" s="19"/>
      <c r="E2244" s="21"/>
      <c r="F2244" s="21"/>
      <c r="G2244" s="21"/>
      <c r="H2244" s="21"/>
      <c r="I2244" s="5"/>
      <c r="J2244" s="5"/>
      <c r="L2244" s="31"/>
      <c r="P2244" s="4"/>
    </row>
    <row r="2245" spans="1:19">
      <c r="D2245" s="19"/>
      <c r="E2245" s="21"/>
      <c r="F2245" s="21"/>
      <c r="G2245" s="21"/>
      <c r="I2245" s="5"/>
      <c r="J2245" s="5"/>
    </row>
    <row r="2246" spans="1:19">
      <c r="D2246" s="19"/>
      <c r="E2246" s="21"/>
      <c r="F2246" s="21"/>
      <c r="G2246" s="21"/>
      <c r="I2246" s="5"/>
      <c r="J2246" s="5"/>
    </row>
    <row r="2247" spans="1:19">
      <c r="D2247" s="19"/>
      <c r="E2247" s="21"/>
      <c r="F2247" s="21"/>
      <c r="G2247" s="21"/>
      <c r="I2247" s="5"/>
      <c r="J2247" s="5"/>
    </row>
    <row r="2248" spans="1:19">
      <c r="D2248" s="19"/>
      <c r="E2248" s="21"/>
      <c r="F2248" s="21"/>
      <c r="G2248" s="21"/>
      <c r="I2248" s="5"/>
      <c r="J2248" s="5"/>
    </row>
    <row r="2249" spans="1:19">
      <c r="D2249" s="19"/>
      <c r="E2249" s="21"/>
      <c r="F2249" s="21"/>
      <c r="G2249" s="21"/>
      <c r="I2249" s="5"/>
      <c r="J2249" s="5"/>
    </row>
    <row r="2250" spans="1:19">
      <c r="D2250" s="19"/>
      <c r="E2250" s="21"/>
      <c r="F2250" s="21"/>
      <c r="G2250" s="21"/>
      <c r="I2250" s="5"/>
      <c r="J2250" s="5"/>
    </row>
    <row r="2251" spans="1:19">
      <c r="D2251" s="19"/>
      <c r="E2251" s="21"/>
      <c r="F2251" s="21"/>
      <c r="G2251" s="21"/>
      <c r="I2251" s="5"/>
      <c r="J2251" s="5"/>
    </row>
    <row r="2252" spans="1:19">
      <c r="D2252" s="19"/>
      <c r="E2252" s="21"/>
      <c r="F2252" s="21"/>
      <c r="G2252" s="21"/>
      <c r="I2252" s="5"/>
      <c r="J2252" s="5"/>
    </row>
    <row r="2253" spans="1:19">
      <c r="D2253" s="19"/>
      <c r="E2253" s="21"/>
      <c r="F2253" s="21"/>
      <c r="G2253" s="21"/>
      <c r="I2253" s="5"/>
      <c r="J2253" s="5"/>
    </row>
    <row r="2254" spans="1:19">
      <c r="A2254">
        <f>COUNT(A2159:A2250)</f>
        <v>61</v>
      </c>
      <c r="B2254">
        <f>COUNT(B2159:B2250)</f>
        <v>58</v>
      </c>
      <c r="C2254">
        <f>COUNT(C2159:C2249)</f>
        <v>45</v>
      </c>
      <c r="F2254">
        <f>AVERAGE(F2159:F2250)</f>
        <v>90.448275862068968</v>
      </c>
      <c r="G2254">
        <f>AVERAGE(G2159:G2250)</f>
        <v>89.258620689655174</v>
      </c>
      <c r="H2254">
        <f>AVERAGE(H2159:H2249)</f>
        <v>76.644444444444446</v>
      </c>
      <c r="I2254" s="5">
        <f>SUM(I2156:I2250)</f>
        <v>62.350000000000009</v>
      </c>
      <c r="J2254" s="4">
        <f>SUM(J2156:J2249)</f>
        <v>6</v>
      </c>
      <c r="P2254" s="4">
        <f>SUM(Q2159:Q2168)</f>
        <v>163.80000000000001</v>
      </c>
      <c r="Q2254" s="4">
        <f>(P2254*0.096)-0.05</f>
        <v>15.674800000000001</v>
      </c>
      <c r="S2254">
        <f>SUM(S2156:S2249)</f>
        <v>0</v>
      </c>
    </row>
    <row r="2255" spans="1:19" ht="18">
      <c r="A2255" s="3" t="s">
        <v>787</v>
      </c>
      <c r="C2255" s="11" t="s">
        <v>788</v>
      </c>
      <c r="D2255" s="21">
        <v>0</v>
      </c>
    </row>
    <row r="2256" spans="1:19">
      <c r="A2256" t="s">
        <v>2</v>
      </c>
      <c r="D2256" s="4">
        <v>66.900000000000006</v>
      </c>
      <c r="E2256" t="s">
        <v>3</v>
      </c>
      <c r="F2256" s="4">
        <f>TRUNC(D2256*0.096,1)</f>
        <v>6.4</v>
      </c>
      <c r="H2256" s="4">
        <f>P2354</f>
        <v>54.600000000000009</v>
      </c>
      <c r="K2256" s="14"/>
    </row>
    <row r="2257" spans="1:19">
      <c r="A2257" t="s">
        <v>4</v>
      </c>
      <c r="D2257" s="4">
        <v>54.6</v>
      </c>
      <c r="E2257" t="s">
        <v>5</v>
      </c>
      <c r="F2257" s="4">
        <f>TRUNC(D2257*0.096,1)</f>
        <v>5.2</v>
      </c>
    </row>
    <row r="2258" spans="1:19">
      <c r="A2258" s="1" t="s">
        <v>6</v>
      </c>
      <c r="B2258" s="1" t="s">
        <v>7</v>
      </c>
      <c r="C2258" s="1" t="s">
        <v>8</v>
      </c>
      <c r="D2258" s="1" t="s">
        <v>9</v>
      </c>
      <c r="E2258" s="1" t="s">
        <v>10</v>
      </c>
      <c r="F2258" s="1" t="s">
        <v>11</v>
      </c>
      <c r="G2258" s="1" t="s">
        <v>12</v>
      </c>
      <c r="H2258" s="1" t="s">
        <v>8</v>
      </c>
      <c r="I2258" s="1" t="s">
        <v>13</v>
      </c>
      <c r="J2258" s="1" t="s">
        <v>14</v>
      </c>
      <c r="K2258" s="13" t="s">
        <v>15</v>
      </c>
      <c r="L2258" s="13" t="s">
        <v>11</v>
      </c>
      <c r="M2258" s="1" t="s">
        <v>12</v>
      </c>
      <c r="N2258" s="1" t="s">
        <v>16</v>
      </c>
      <c r="O2258" s="1" t="s">
        <v>17</v>
      </c>
      <c r="P2258" s="1" t="s">
        <v>18</v>
      </c>
      <c r="Q2258" s="1" t="s">
        <v>19</v>
      </c>
      <c r="R2258" s="1" t="s">
        <v>20</v>
      </c>
      <c r="S2258" s="1" t="s">
        <v>21</v>
      </c>
    </row>
    <row r="2260" spans="1:19">
      <c r="D2260" s="2"/>
      <c r="E2260" t="s">
        <v>22</v>
      </c>
      <c r="I2260" s="5">
        <v>-12</v>
      </c>
      <c r="J2260" s="5"/>
      <c r="K2260" s="13"/>
      <c r="L2260" s="4"/>
    </row>
    <row r="2261" spans="1:19">
      <c r="E2261" t="s">
        <v>23</v>
      </c>
      <c r="I2261" s="5">
        <v>-12</v>
      </c>
      <c r="J2261" s="5"/>
      <c r="L2261" s="1"/>
    </row>
    <row r="2262" spans="1:19">
      <c r="D2262" s="2"/>
      <c r="E2262" t="s">
        <v>24</v>
      </c>
      <c r="I2262" s="5">
        <v>-15</v>
      </c>
      <c r="J2262" s="5"/>
    </row>
    <row r="2263" spans="1:19">
      <c r="D2263" s="19" t="s">
        <v>40</v>
      </c>
      <c r="E2263" s="21" t="s">
        <v>26</v>
      </c>
      <c r="F2263" s="21"/>
      <c r="G2263" s="21"/>
      <c r="H2263" s="21"/>
      <c r="I2263" s="5"/>
      <c r="J2263" s="4"/>
      <c r="K2263" s="14"/>
      <c r="L2263" s="19">
        <v>74</v>
      </c>
      <c r="M2263" s="21">
        <v>74</v>
      </c>
      <c r="N2263" s="21">
        <v>69.2</v>
      </c>
      <c r="O2263" s="21">
        <v>129</v>
      </c>
      <c r="P2263" s="30">
        <f t="shared" ref="P2263:P2284" si="58">ROUND(((M2263-N2263)*113/O2263),1)</f>
        <v>4.2</v>
      </c>
      <c r="Q2263" s="4">
        <v>2.7</v>
      </c>
    </row>
    <row r="2264" spans="1:19">
      <c r="D2264" s="19" t="s">
        <v>228</v>
      </c>
      <c r="E2264" s="21" t="s">
        <v>28</v>
      </c>
      <c r="F2264" s="21"/>
      <c r="G2264" s="21"/>
      <c r="H2264" s="21"/>
      <c r="I2264" s="5"/>
      <c r="J2264" s="5"/>
      <c r="K2264" s="14"/>
      <c r="L2264" s="21">
        <v>84</v>
      </c>
      <c r="M2264" s="21">
        <v>81</v>
      </c>
      <c r="N2264" s="21">
        <v>69.3</v>
      </c>
      <c r="O2264" s="21">
        <v>123</v>
      </c>
      <c r="P2264" s="30">
        <f t="shared" si="58"/>
        <v>10.7</v>
      </c>
      <c r="Q2264" s="4">
        <v>3.3</v>
      </c>
    </row>
    <row r="2265" spans="1:19">
      <c r="D2265" s="19" t="s">
        <v>229</v>
      </c>
      <c r="E2265" s="21" t="s">
        <v>34</v>
      </c>
      <c r="F2265" s="21"/>
      <c r="G2265" s="21"/>
      <c r="H2265" s="21"/>
      <c r="I2265" s="5"/>
      <c r="J2265" s="5"/>
      <c r="K2265" s="14"/>
      <c r="L2265" s="21">
        <v>76</v>
      </c>
      <c r="M2265" s="21">
        <v>76</v>
      </c>
      <c r="N2265" s="21">
        <v>68.900000000000006</v>
      </c>
      <c r="O2265" s="21">
        <v>120</v>
      </c>
      <c r="P2265" s="30">
        <f t="shared" si="58"/>
        <v>6.7</v>
      </c>
      <c r="Q2265" s="4">
        <v>4.2</v>
      </c>
    </row>
    <row r="2266" spans="1:19">
      <c r="D2266" s="19" t="s">
        <v>230</v>
      </c>
      <c r="E2266" s="21" t="s">
        <v>231</v>
      </c>
      <c r="F2266" s="21"/>
      <c r="G2266" s="21"/>
      <c r="H2266" s="21"/>
      <c r="I2266" s="5"/>
      <c r="J2266" s="5"/>
      <c r="K2266" s="14"/>
      <c r="L2266" s="21">
        <v>81</v>
      </c>
      <c r="M2266" s="21">
        <v>81</v>
      </c>
      <c r="N2266" s="21">
        <v>71.3</v>
      </c>
      <c r="O2266" s="21">
        <v>124</v>
      </c>
      <c r="P2266" s="30">
        <f t="shared" si="58"/>
        <v>8.8000000000000007</v>
      </c>
      <c r="Q2266" s="4">
        <v>4.3</v>
      </c>
    </row>
    <row r="2267" spans="1:19">
      <c r="D2267" s="19" t="s">
        <v>41</v>
      </c>
      <c r="E2267" s="21" t="s">
        <v>42</v>
      </c>
      <c r="F2267" s="21"/>
      <c r="G2267" s="21"/>
      <c r="H2267" s="21"/>
      <c r="I2267" s="5"/>
      <c r="J2267" s="5"/>
      <c r="K2267" s="14"/>
      <c r="L2267" s="21">
        <v>78</v>
      </c>
      <c r="M2267" s="21">
        <v>78</v>
      </c>
      <c r="N2267" s="21">
        <v>70</v>
      </c>
      <c r="O2267" s="21">
        <v>123</v>
      </c>
      <c r="P2267" s="30">
        <f t="shared" si="58"/>
        <v>7.3</v>
      </c>
      <c r="Q2267" s="4">
        <v>5.5</v>
      </c>
    </row>
    <row r="2268" spans="1:19">
      <c r="D2268" s="19" t="s">
        <v>293</v>
      </c>
      <c r="E2268" s="21" t="s">
        <v>225</v>
      </c>
      <c r="F2268" s="21"/>
      <c r="G2268" s="21"/>
      <c r="H2268" s="21"/>
      <c r="I2268" s="5"/>
      <c r="J2268" s="5"/>
      <c r="K2268" s="14"/>
      <c r="L2268" s="21">
        <v>88</v>
      </c>
      <c r="M2268" s="21">
        <v>86</v>
      </c>
      <c r="N2268" s="21">
        <v>71.599999999999994</v>
      </c>
      <c r="O2268" s="21">
        <v>130</v>
      </c>
      <c r="P2268" s="30">
        <f t="shared" si="58"/>
        <v>12.5</v>
      </c>
      <c r="Q2268" s="4">
        <v>6</v>
      </c>
    </row>
    <row r="2269" spans="1:19">
      <c r="D2269" s="19" t="s">
        <v>43</v>
      </c>
      <c r="E2269" s="21" t="s">
        <v>26</v>
      </c>
      <c r="F2269" s="21"/>
      <c r="G2269" s="21"/>
      <c r="H2269" s="21"/>
      <c r="I2269" s="5"/>
      <c r="J2269" s="5"/>
      <c r="K2269" s="14"/>
      <c r="L2269" s="21">
        <v>80</v>
      </c>
      <c r="M2269" s="21">
        <v>80</v>
      </c>
      <c r="N2269" s="21">
        <v>69.2</v>
      </c>
      <c r="O2269" s="21">
        <v>129</v>
      </c>
      <c r="P2269" s="30">
        <f t="shared" si="58"/>
        <v>9.5</v>
      </c>
      <c r="Q2269" s="29">
        <v>6.2</v>
      </c>
    </row>
    <row r="2270" spans="1:19">
      <c r="D2270" s="19" t="s">
        <v>44</v>
      </c>
      <c r="E2270" s="21" t="s">
        <v>28</v>
      </c>
      <c r="F2270" s="21"/>
      <c r="G2270" s="21"/>
      <c r="H2270" s="21"/>
      <c r="I2270" s="5"/>
      <c r="J2270" s="5"/>
      <c r="K2270" s="27"/>
      <c r="L2270" s="21">
        <v>78</v>
      </c>
      <c r="M2270" s="21">
        <v>78</v>
      </c>
      <c r="N2270" s="21">
        <v>69.3</v>
      </c>
      <c r="O2270" s="21">
        <v>123</v>
      </c>
      <c r="P2270" s="30">
        <f t="shared" si="58"/>
        <v>8</v>
      </c>
      <c r="Q2270" s="4">
        <v>6.7</v>
      </c>
    </row>
    <row r="2271" spans="1:19">
      <c r="D2271" s="19" t="s">
        <v>232</v>
      </c>
      <c r="E2271" s="21" t="s">
        <v>225</v>
      </c>
      <c r="F2271" s="21"/>
      <c r="G2271" s="21"/>
      <c r="H2271" s="21"/>
      <c r="I2271" s="5"/>
      <c r="J2271" s="5"/>
      <c r="K2271" s="14"/>
      <c r="L2271" s="21">
        <v>82</v>
      </c>
      <c r="M2271" s="21">
        <v>80</v>
      </c>
      <c r="N2271" s="21">
        <v>71.599999999999994</v>
      </c>
      <c r="O2271" s="21">
        <v>130</v>
      </c>
      <c r="P2271" s="30">
        <f t="shared" si="58"/>
        <v>7.3</v>
      </c>
      <c r="Q2271" s="4">
        <v>7.1</v>
      </c>
    </row>
    <row r="2272" spans="1:19">
      <c r="D2272" s="19" t="s">
        <v>45</v>
      </c>
      <c r="E2272" s="21" t="s">
        <v>34</v>
      </c>
      <c r="F2272" s="21"/>
      <c r="G2272" s="21"/>
      <c r="H2272" s="21"/>
      <c r="I2272" s="5"/>
      <c r="J2272" s="5"/>
      <c r="K2272" s="14"/>
      <c r="L2272" s="21">
        <v>77</v>
      </c>
      <c r="M2272" s="21">
        <v>77</v>
      </c>
      <c r="N2272" s="21">
        <v>68.900000000000006</v>
      </c>
      <c r="O2272" s="21">
        <v>120</v>
      </c>
      <c r="P2272" s="30">
        <f t="shared" si="58"/>
        <v>7.6</v>
      </c>
      <c r="Q2272" s="4">
        <v>8.6</v>
      </c>
    </row>
    <row r="2273" spans="1:22">
      <c r="D2273" s="19" t="s">
        <v>48</v>
      </c>
      <c r="E2273" s="21" t="s">
        <v>26</v>
      </c>
      <c r="F2273" s="21"/>
      <c r="G2273" s="21"/>
      <c r="H2273" s="21"/>
      <c r="I2273" s="5"/>
      <c r="J2273" s="5"/>
      <c r="K2273" s="26"/>
      <c r="L2273" s="21">
        <v>78</v>
      </c>
      <c r="M2273" s="21">
        <v>78</v>
      </c>
      <c r="N2273" s="21">
        <v>69.2</v>
      </c>
      <c r="O2273" s="21">
        <v>129</v>
      </c>
      <c r="P2273" s="30">
        <f t="shared" si="58"/>
        <v>7.7</v>
      </c>
      <c r="Q2273" s="4">
        <v>9.1999999999999993</v>
      </c>
    </row>
    <row r="2274" spans="1:22">
      <c r="D2274" s="19" t="s">
        <v>234</v>
      </c>
      <c r="E2274" s="21" t="s">
        <v>154</v>
      </c>
      <c r="F2274" s="21"/>
      <c r="G2274" s="21"/>
      <c r="H2274" s="21"/>
      <c r="I2274" s="5"/>
      <c r="J2274" s="5"/>
      <c r="L2274" s="21">
        <v>79</v>
      </c>
      <c r="M2274" s="21">
        <v>79</v>
      </c>
      <c r="N2274" s="21">
        <v>70.7</v>
      </c>
      <c r="O2274" s="21">
        <v>134</v>
      </c>
      <c r="P2274" s="4">
        <f t="shared" si="58"/>
        <v>7</v>
      </c>
      <c r="Q2274" s="4">
        <v>9.4</v>
      </c>
    </row>
    <row r="2275" spans="1:22">
      <c r="D2275" s="19" t="s">
        <v>49</v>
      </c>
      <c r="E2275" s="21" t="s">
        <v>50</v>
      </c>
      <c r="F2275" s="21"/>
      <c r="G2275" s="21"/>
      <c r="H2275" s="21"/>
      <c r="I2275" s="5"/>
      <c r="J2275" s="5"/>
      <c r="L2275" s="21">
        <v>86</v>
      </c>
      <c r="M2275" s="21">
        <v>82</v>
      </c>
      <c r="N2275" s="21">
        <v>69.8</v>
      </c>
      <c r="O2275" s="21">
        <v>127</v>
      </c>
      <c r="P2275" s="4">
        <f t="shared" si="58"/>
        <v>10.9</v>
      </c>
      <c r="Q2275" s="4">
        <v>9.5</v>
      </c>
    </row>
    <row r="2276" spans="1:22">
      <c r="D2276" s="19" t="s">
        <v>49</v>
      </c>
      <c r="E2276" s="21" t="s">
        <v>54</v>
      </c>
      <c r="F2276" s="21"/>
      <c r="G2276" s="21"/>
      <c r="H2276" s="21"/>
      <c r="I2276" s="5"/>
      <c r="J2276" s="5"/>
      <c r="L2276" s="21">
        <v>81</v>
      </c>
      <c r="M2276" s="21">
        <v>81</v>
      </c>
      <c r="N2276" s="21">
        <v>70.900000000000006</v>
      </c>
      <c r="O2276" s="21">
        <v>128</v>
      </c>
      <c r="P2276" s="4">
        <f t="shared" si="58"/>
        <v>8.9</v>
      </c>
      <c r="Q2276" s="4">
        <v>10.5</v>
      </c>
    </row>
    <row r="2277" spans="1:22">
      <c r="D2277" s="19" t="s">
        <v>51</v>
      </c>
      <c r="E2277" s="21" t="s">
        <v>52</v>
      </c>
      <c r="F2277" s="21"/>
      <c r="G2277" s="21"/>
      <c r="H2277" s="21"/>
      <c r="I2277" s="5"/>
      <c r="J2277" s="5"/>
      <c r="L2277" s="21">
        <v>84</v>
      </c>
      <c r="M2277" s="21">
        <v>82</v>
      </c>
      <c r="N2277" s="21">
        <v>70.8</v>
      </c>
      <c r="O2277" s="21">
        <v>130</v>
      </c>
      <c r="P2277" s="4">
        <f t="shared" si="58"/>
        <v>9.6999999999999993</v>
      </c>
      <c r="Q2277" s="4">
        <v>10.6</v>
      </c>
    </row>
    <row r="2278" spans="1:22">
      <c r="D2278" s="19" t="s">
        <v>53</v>
      </c>
      <c r="E2278" s="21" t="s">
        <v>54</v>
      </c>
      <c r="F2278" s="21"/>
      <c r="G2278" s="21"/>
      <c r="H2278" s="21"/>
      <c r="I2278" s="5"/>
      <c r="J2278" s="5"/>
      <c r="L2278" s="21">
        <v>76</v>
      </c>
      <c r="M2278" s="21">
        <v>76</v>
      </c>
      <c r="N2278" s="21">
        <v>70.900000000000006</v>
      </c>
      <c r="O2278" s="21">
        <v>128</v>
      </c>
      <c r="P2278" s="4">
        <f t="shared" si="58"/>
        <v>4.5</v>
      </c>
      <c r="Q2278" s="4">
        <v>11.5</v>
      </c>
    </row>
    <row r="2279" spans="1:22">
      <c r="D2279" s="19" t="s">
        <v>53</v>
      </c>
      <c r="E2279" s="21" t="s">
        <v>771</v>
      </c>
      <c r="F2279" s="21"/>
      <c r="G2279" s="21"/>
      <c r="H2279" s="21"/>
      <c r="I2279" s="5"/>
      <c r="J2279" s="5"/>
      <c r="L2279" s="21">
        <v>78</v>
      </c>
      <c r="M2279" s="21">
        <v>78</v>
      </c>
      <c r="N2279">
        <v>70.400000000000006</v>
      </c>
      <c r="O2279">
        <v>131</v>
      </c>
      <c r="P2279" s="4">
        <f t="shared" si="58"/>
        <v>6.6</v>
      </c>
      <c r="Q2279" s="4">
        <v>12.7</v>
      </c>
    </row>
    <row r="2280" spans="1:22">
      <c r="D2280" s="19" t="s">
        <v>55</v>
      </c>
      <c r="E2280" s="21" t="s">
        <v>52</v>
      </c>
      <c r="F2280" s="21"/>
      <c r="G2280" s="21"/>
      <c r="H2280" s="21"/>
      <c r="I2280" s="5"/>
      <c r="J2280" s="5"/>
      <c r="L2280" s="21">
        <v>87</v>
      </c>
      <c r="M2280" s="21">
        <v>86</v>
      </c>
      <c r="N2280">
        <v>70.8</v>
      </c>
      <c r="O2280">
        <v>130</v>
      </c>
      <c r="P2280" s="4">
        <f t="shared" si="58"/>
        <v>13.2</v>
      </c>
      <c r="Q2280" s="4">
        <v>14.8</v>
      </c>
    </row>
    <row r="2281" spans="1:22">
      <c r="D2281" s="19" t="s">
        <v>310</v>
      </c>
      <c r="E2281" s="21" t="s">
        <v>179</v>
      </c>
      <c r="F2281" s="21"/>
      <c r="G2281" s="21"/>
      <c r="H2281" s="21"/>
      <c r="I2281" s="5"/>
      <c r="J2281" s="5"/>
      <c r="K2281" s="14"/>
      <c r="L2281">
        <v>84</v>
      </c>
      <c r="M2281">
        <v>84</v>
      </c>
      <c r="N2281">
        <v>69.900000000000006</v>
      </c>
      <c r="O2281">
        <v>129</v>
      </c>
      <c r="P2281" s="4">
        <f t="shared" si="58"/>
        <v>12.4</v>
      </c>
      <c r="Q2281" s="4">
        <v>15.3</v>
      </c>
    </row>
    <row r="2282" spans="1:22">
      <c r="D2282" s="19" t="s">
        <v>311</v>
      </c>
      <c r="E2282" s="21" t="s">
        <v>312</v>
      </c>
      <c r="F2282" s="21"/>
      <c r="G2282" s="21"/>
      <c r="H2282" s="21"/>
      <c r="I2282" s="5"/>
      <c r="J2282" s="5"/>
      <c r="K2282" s="27"/>
      <c r="L2282">
        <v>90</v>
      </c>
      <c r="M2282">
        <v>89</v>
      </c>
      <c r="N2282">
        <v>70.7</v>
      </c>
      <c r="O2282">
        <v>132</v>
      </c>
      <c r="P2282" s="4">
        <f t="shared" si="58"/>
        <v>15.7</v>
      </c>
      <c r="Q2282" s="4">
        <v>16.3</v>
      </c>
    </row>
    <row r="2283" spans="1:22">
      <c r="A2283">
        <v>1</v>
      </c>
      <c r="B2283">
        <v>1</v>
      </c>
      <c r="C2283">
        <v>1</v>
      </c>
      <c r="D2283" s="19" t="s">
        <v>322</v>
      </c>
      <c r="E2283" s="21" t="s">
        <v>323</v>
      </c>
      <c r="F2283" s="21">
        <v>82</v>
      </c>
      <c r="G2283" s="21">
        <v>82</v>
      </c>
      <c r="H2283" s="21">
        <v>75</v>
      </c>
      <c r="I2283" s="5">
        <v>53.55</v>
      </c>
      <c r="J2283" s="5"/>
      <c r="K2283" s="27"/>
      <c r="L2283">
        <v>82</v>
      </c>
      <c r="M2283">
        <v>82</v>
      </c>
      <c r="N2283">
        <v>67.7</v>
      </c>
      <c r="O2283">
        <v>124</v>
      </c>
      <c r="P2283" s="4">
        <f t="shared" si="58"/>
        <v>13</v>
      </c>
      <c r="Q2283" s="29"/>
      <c r="R2283" s="21"/>
      <c r="S2283" s="4"/>
      <c r="T2283" t="s">
        <v>184</v>
      </c>
      <c r="U2283" t="s">
        <v>68</v>
      </c>
    </row>
    <row r="2284" spans="1:22">
      <c r="A2284">
        <v>2</v>
      </c>
      <c r="B2284">
        <v>2</v>
      </c>
      <c r="C2284">
        <v>2</v>
      </c>
      <c r="D2284" s="19" t="s">
        <v>324</v>
      </c>
      <c r="E2284" s="21" t="s">
        <v>325</v>
      </c>
      <c r="F2284" s="21">
        <v>83</v>
      </c>
      <c r="G2284" s="21">
        <v>82</v>
      </c>
      <c r="H2284" s="21">
        <v>76</v>
      </c>
      <c r="I2284" s="5">
        <v>-6.7</v>
      </c>
      <c r="J2284" s="5"/>
      <c r="K2284" s="14"/>
      <c r="L2284">
        <v>83</v>
      </c>
      <c r="M2284">
        <v>82</v>
      </c>
      <c r="N2284">
        <v>69</v>
      </c>
      <c r="O2284">
        <v>123</v>
      </c>
      <c r="P2284" s="4">
        <f t="shared" si="58"/>
        <v>11.9</v>
      </c>
      <c r="Q2284" s="29"/>
      <c r="R2284" s="21"/>
      <c r="S2284" s="4"/>
      <c r="T2284" s="21" t="s">
        <v>245</v>
      </c>
      <c r="U2284" s="21" t="s">
        <v>194</v>
      </c>
      <c r="V2284" s="21" t="s">
        <v>82</v>
      </c>
    </row>
    <row r="2285" spans="1:22">
      <c r="A2285">
        <v>3</v>
      </c>
      <c r="D2285" s="19" t="s">
        <v>324</v>
      </c>
      <c r="E2285" s="21" t="s">
        <v>519</v>
      </c>
      <c r="F2285" s="21"/>
      <c r="G2285" s="21"/>
      <c r="H2285" s="21"/>
      <c r="I2285" s="5">
        <v>8</v>
      </c>
      <c r="J2285" s="4"/>
      <c r="K2285" s="26" t="s">
        <v>520</v>
      </c>
      <c r="P2285" s="4"/>
      <c r="Q2285" s="4"/>
      <c r="R2285" s="21"/>
      <c r="S2285" s="4"/>
      <c r="T2285" s="21" t="s">
        <v>375</v>
      </c>
      <c r="U2285" s="21" t="s">
        <v>58</v>
      </c>
    </row>
    <row r="2286" spans="1:22">
      <c r="A2286">
        <v>4</v>
      </c>
      <c r="B2286">
        <v>3</v>
      </c>
      <c r="C2286">
        <v>3</v>
      </c>
      <c r="D2286" s="19" t="s">
        <v>327</v>
      </c>
      <c r="E2286" s="21" t="s">
        <v>328</v>
      </c>
      <c r="F2286" s="21">
        <v>90</v>
      </c>
      <c r="G2286" s="21">
        <v>86</v>
      </c>
      <c r="H2286" s="21">
        <v>83</v>
      </c>
      <c r="I2286" s="5">
        <v>-20.5</v>
      </c>
      <c r="J2286" s="5"/>
      <c r="K2286" s="27" t="s">
        <v>789</v>
      </c>
      <c r="L2286">
        <v>90</v>
      </c>
      <c r="M2286">
        <v>86</v>
      </c>
      <c r="N2286">
        <v>66.599999999999994</v>
      </c>
      <c r="O2286">
        <v>118</v>
      </c>
      <c r="P2286" s="4">
        <f t="shared" ref="P2286" si="59">ROUND(((M2286-N2286)*113/O2286),1)</f>
        <v>18.600000000000001</v>
      </c>
      <c r="Q2286" s="4"/>
      <c r="R2286" s="21"/>
      <c r="S2286" s="4"/>
      <c r="T2286" s="21" t="s">
        <v>165</v>
      </c>
    </row>
    <row r="2287" spans="1:22">
      <c r="A2287">
        <v>5</v>
      </c>
      <c r="B2287">
        <v>4</v>
      </c>
      <c r="D2287" s="19" t="s">
        <v>294</v>
      </c>
      <c r="E2287" s="21" t="s">
        <v>42</v>
      </c>
      <c r="F2287" s="21">
        <v>76</v>
      </c>
      <c r="G2287" s="21">
        <v>76</v>
      </c>
      <c r="H2287" s="21"/>
      <c r="I2287" s="5">
        <v>21.9</v>
      </c>
      <c r="J2287" s="5"/>
      <c r="K2287" s="14" t="s">
        <v>65</v>
      </c>
      <c r="L2287" s="19"/>
      <c r="M2287" s="21"/>
      <c r="N2287" s="21"/>
      <c r="O2287" s="21"/>
      <c r="P2287" s="30"/>
      <c r="Q2287" s="4"/>
      <c r="R2287" s="21"/>
      <c r="S2287" s="4"/>
      <c r="T2287" s="21" t="s">
        <v>71</v>
      </c>
      <c r="U2287" t="s">
        <v>98</v>
      </c>
      <c r="V2287" t="s">
        <v>329</v>
      </c>
    </row>
    <row r="2288" spans="1:22">
      <c r="A2288">
        <v>6</v>
      </c>
      <c r="B2288">
        <v>5</v>
      </c>
      <c r="D2288" s="19" t="s">
        <v>69</v>
      </c>
      <c r="E2288" s="21" t="s">
        <v>26</v>
      </c>
      <c r="F2288" s="21">
        <v>80</v>
      </c>
      <c r="G2288" s="21">
        <v>80</v>
      </c>
      <c r="H2288" s="21"/>
      <c r="I2288" s="5">
        <v>-16.600000000000001</v>
      </c>
      <c r="J2288" s="5"/>
      <c r="K2288" s="14"/>
      <c r="L2288" s="19"/>
      <c r="M2288" s="21"/>
      <c r="N2288" s="21"/>
      <c r="O2288" s="21"/>
      <c r="P2288" s="30"/>
      <c r="Q2288" s="29"/>
      <c r="R2288" s="21"/>
      <c r="S2288" s="4"/>
      <c r="T2288" s="21" t="s">
        <v>67</v>
      </c>
      <c r="U2288" t="s">
        <v>62</v>
      </c>
      <c r="V2288" t="s">
        <v>59</v>
      </c>
    </row>
    <row r="2289" spans="1:22">
      <c r="A2289">
        <v>7</v>
      </c>
      <c r="B2289">
        <v>6</v>
      </c>
      <c r="C2289">
        <v>4</v>
      </c>
      <c r="D2289" s="28" t="s">
        <v>73</v>
      </c>
      <c r="E2289" s="21" t="s">
        <v>42</v>
      </c>
      <c r="F2289" s="21">
        <v>84</v>
      </c>
      <c r="G2289" s="21">
        <v>84</v>
      </c>
      <c r="H2289" s="21">
        <v>76</v>
      </c>
      <c r="I2289" s="5">
        <v>16</v>
      </c>
      <c r="J2289" s="5"/>
      <c r="K2289" s="27"/>
      <c r="L2289" s="19">
        <v>84</v>
      </c>
      <c r="M2289" s="21">
        <v>84</v>
      </c>
      <c r="N2289" s="21">
        <v>70</v>
      </c>
      <c r="O2289" s="21">
        <v>123</v>
      </c>
      <c r="P2289" s="4">
        <f t="shared" ref="P2289:P2330" si="60">ROUND(((M2289-N2289)*113/O2289),1)</f>
        <v>12.9</v>
      </c>
      <c r="Q2289" s="29"/>
      <c r="R2289" s="21"/>
      <c r="S2289" s="4"/>
      <c r="T2289" s="21" t="s">
        <v>246</v>
      </c>
      <c r="U2289" t="s">
        <v>74</v>
      </c>
      <c r="V2289" t="s">
        <v>75</v>
      </c>
    </row>
    <row r="2290" spans="1:22">
      <c r="A2290">
        <v>8</v>
      </c>
      <c r="D2290" s="19" t="s">
        <v>77</v>
      </c>
      <c r="E2290" s="21" t="s">
        <v>78</v>
      </c>
      <c r="F2290" s="21"/>
      <c r="G2290" s="21"/>
      <c r="H2290" s="21"/>
      <c r="I2290" s="5">
        <v>-2</v>
      </c>
      <c r="J2290" s="5"/>
      <c r="K2290" s="26" t="s">
        <v>79</v>
      </c>
      <c r="L2290" s="21"/>
      <c r="M2290" s="21"/>
      <c r="N2290" s="21"/>
      <c r="O2290" s="21"/>
      <c r="P2290" s="30"/>
      <c r="Q2290" s="29"/>
      <c r="R2290" s="21"/>
      <c r="S2290" s="4"/>
      <c r="T2290" s="21" t="s">
        <v>272</v>
      </c>
      <c r="U2290" t="s">
        <v>80</v>
      </c>
      <c r="V2290" t="s">
        <v>334</v>
      </c>
    </row>
    <row r="2291" spans="1:22">
      <c r="A2291">
        <v>9</v>
      </c>
      <c r="B2291">
        <v>7</v>
      </c>
      <c r="C2291">
        <v>5</v>
      </c>
      <c r="D2291" s="19" t="s">
        <v>297</v>
      </c>
      <c r="E2291" s="21" t="s">
        <v>26</v>
      </c>
      <c r="F2291" s="21">
        <v>73</v>
      </c>
      <c r="G2291" s="21">
        <v>73</v>
      </c>
      <c r="H2291" s="21">
        <v>65</v>
      </c>
      <c r="I2291" s="5">
        <v>45.55</v>
      </c>
      <c r="J2291" s="4">
        <v>2.5</v>
      </c>
      <c r="K2291" s="14" t="s">
        <v>790</v>
      </c>
      <c r="L2291" s="19">
        <v>73</v>
      </c>
      <c r="M2291" s="21">
        <v>73</v>
      </c>
      <c r="N2291" s="21">
        <v>69.2</v>
      </c>
      <c r="O2291" s="21">
        <v>129</v>
      </c>
      <c r="P2291" s="4">
        <f t="shared" si="60"/>
        <v>3.3</v>
      </c>
      <c r="Q2291" s="4"/>
      <c r="R2291" s="21"/>
      <c r="S2291" s="4"/>
      <c r="T2291" s="21" t="s">
        <v>249</v>
      </c>
      <c r="U2291" t="s">
        <v>103</v>
      </c>
      <c r="V2291" t="s">
        <v>459</v>
      </c>
    </row>
    <row r="2292" spans="1:22">
      <c r="A2292">
        <v>10</v>
      </c>
      <c r="B2292">
        <v>8</v>
      </c>
      <c r="C2292">
        <v>6</v>
      </c>
      <c r="D2292" s="19" t="s">
        <v>239</v>
      </c>
      <c r="E2292" s="21" t="s">
        <v>30</v>
      </c>
      <c r="F2292" s="21">
        <v>85</v>
      </c>
      <c r="G2292" s="21">
        <v>85</v>
      </c>
      <c r="H2292" s="21">
        <v>77</v>
      </c>
      <c r="I2292" s="5">
        <v>-20.25</v>
      </c>
      <c r="J2292" s="4"/>
      <c r="K2292" s="14" t="s">
        <v>791</v>
      </c>
      <c r="L2292" s="19">
        <v>85</v>
      </c>
      <c r="M2292" s="21">
        <v>85</v>
      </c>
      <c r="N2292" s="21">
        <v>70.2</v>
      </c>
      <c r="O2292" s="21">
        <v>128</v>
      </c>
      <c r="P2292" s="4">
        <f t="shared" si="60"/>
        <v>13.1</v>
      </c>
      <c r="Q2292" s="21"/>
      <c r="R2292" s="21"/>
      <c r="S2292" s="4"/>
      <c r="T2292" s="21" t="s">
        <v>100</v>
      </c>
      <c r="U2292" t="s">
        <v>207</v>
      </c>
      <c r="V2292" t="s">
        <v>113</v>
      </c>
    </row>
    <row r="2293" spans="1:22">
      <c r="A2293">
        <v>11</v>
      </c>
      <c r="D2293" s="19" t="s">
        <v>335</v>
      </c>
      <c r="E2293" s="21" t="s">
        <v>336</v>
      </c>
      <c r="F2293" s="21"/>
      <c r="G2293" s="21"/>
      <c r="H2293" s="21"/>
      <c r="I2293" s="5">
        <v>-16</v>
      </c>
      <c r="J2293" s="4"/>
      <c r="K2293" s="12" t="s">
        <v>79</v>
      </c>
      <c r="L2293" s="33"/>
      <c r="M2293" s="21"/>
      <c r="N2293" s="21"/>
      <c r="O2293" s="21"/>
      <c r="P2293" s="30"/>
      <c r="Q2293" s="21"/>
      <c r="R2293" s="21"/>
      <c r="S2293" s="4"/>
      <c r="T2293" s="21" t="s">
        <v>259</v>
      </c>
    </row>
    <row r="2294" spans="1:22">
      <c r="A2294">
        <v>12</v>
      </c>
      <c r="B2294">
        <v>9</v>
      </c>
      <c r="C2294">
        <v>7</v>
      </c>
      <c r="D2294" s="19" t="s">
        <v>91</v>
      </c>
      <c r="E2294" s="21" t="s">
        <v>34</v>
      </c>
      <c r="F2294" s="21">
        <v>83</v>
      </c>
      <c r="G2294" s="21">
        <v>83</v>
      </c>
      <c r="H2294" s="21">
        <v>76</v>
      </c>
      <c r="I2294" s="5">
        <v>-19</v>
      </c>
      <c r="J2294" s="4"/>
      <c r="K2294" s="27"/>
      <c r="L2294" s="19">
        <v>83</v>
      </c>
      <c r="M2294" s="21">
        <v>83</v>
      </c>
      <c r="N2294" s="21">
        <v>68.900000000000006</v>
      </c>
      <c r="O2294" s="21">
        <v>120</v>
      </c>
      <c r="P2294" s="4">
        <f t="shared" si="60"/>
        <v>13.3</v>
      </c>
      <c r="Q2294" s="21"/>
      <c r="R2294" s="21"/>
      <c r="S2294" s="4"/>
      <c r="T2294" s="21" t="s">
        <v>90</v>
      </c>
      <c r="U2294" t="s">
        <v>442</v>
      </c>
    </row>
    <row r="2295" spans="1:22">
      <c r="A2295">
        <v>13</v>
      </c>
      <c r="B2295">
        <v>10</v>
      </c>
      <c r="C2295">
        <v>8</v>
      </c>
      <c r="D2295" s="19" t="s">
        <v>99</v>
      </c>
      <c r="E2295" s="21" t="s">
        <v>30</v>
      </c>
      <c r="F2295" s="21">
        <v>83</v>
      </c>
      <c r="G2295" s="21">
        <v>82</v>
      </c>
      <c r="H2295" s="21">
        <v>75</v>
      </c>
      <c r="I2295" s="5">
        <v>-19</v>
      </c>
      <c r="J2295" s="4"/>
      <c r="K2295" s="14"/>
      <c r="L2295" s="19">
        <v>83</v>
      </c>
      <c r="M2295" s="21">
        <v>82</v>
      </c>
      <c r="N2295" s="21">
        <v>70.2</v>
      </c>
      <c r="O2295" s="21">
        <v>128</v>
      </c>
      <c r="P2295" s="4">
        <f t="shared" si="60"/>
        <v>10.4</v>
      </c>
      <c r="Q2295" s="21"/>
      <c r="R2295" s="21"/>
      <c r="S2295" s="4"/>
      <c r="T2295" s="21" t="s">
        <v>66</v>
      </c>
      <c r="U2295" t="s">
        <v>254</v>
      </c>
      <c r="V2295" t="s">
        <v>212</v>
      </c>
    </row>
    <row r="2296" spans="1:22">
      <c r="A2296">
        <v>14</v>
      </c>
      <c r="B2296">
        <v>11</v>
      </c>
      <c r="C2296">
        <v>9</v>
      </c>
      <c r="D2296" s="19" t="s">
        <v>435</v>
      </c>
      <c r="E2296" s="21" t="s">
        <v>42</v>
      </c>
      <c r="F2296" s="21">
        <v>76</v>
      </c>
      <c r="G2296" s="21">
        <v>75</v>
      </c>
      <c r="H2296" s="21">
        <v>68</v>
      </c>
      <c r="I2296" s="5">
        <v>-7.5</v>
      </c>
      <c r="J2296" s="4"/>
      <c r="K2296" s="27"/>
      <c r="L2296" s="19">
        <v>76</v>
      </c>
      <c r="M2296" s="21">
        <v>75</v>
      </c>
      <c r="N2296" s="21">
        <v>70</v>
      </c>
      <c r="O2296" s="21">
        <v>123</v>
      </c>
      <c r="P2296" s="30">
        <f t="shared" si="60"/>
        <v>4.5999999999999996</v>
      </c>
      <c r="Q2296" s="4"/>
      <c r="R2296" s="21"/>
      <c r="S2296" s="4"/>
      <c r="T2296" s="21" t="s">
        <v>382</v>
      </c>
      <c r="U2296" t="s">
        <v>257</v>
      </c>
    </row>
    <row r="2297" spans="1:22">
      <c r="A2297">
        <v>15</v>
      </c>
      <c r="B2297">
        <v>12</v>
      </c>
      <c r="C2297">
        <v>10</v>
      </c>
      <c r="D2297" s="19" t="s">
        <v>106</v>
      </c>
      <c r="E2297" s="21" t="s">
        <v>42</v>
      </c>
      <c r="F2297" s="21">
        <v>76</v>
      </c>
      <c r="G2297" s="21">
        <v>76</v>
      </c>
      <c r="H2297" s="21">
        <v>68</v>
      </c>
      <c r="I2297" s="5">
        <v>-7.35</v>
      </c>
      <c r="J2297" s="4"/>
      <c r="K2297" s="14" t="s">
        <v>792</v>
      </c>
      <c r="L2297" s="19">
        <v>76</v>
      </c>
      <c r="M2297" s="21">
        <v>76</v>
      </c>
      <c r="N2297" s="21">
        <v>70</v>
      </c>
      <c r="O2297" s="21">
        <v>123</v>
      </c>
      <c r="P2297" s="30">
        <f t="shared" si="60"/>
        <v>5.5</v>
      </c>
      <c r="Q2297" s="4"/>
      <c r="R2297" s="21"/>
      <c r="S2297" s="4"/>
      <c r="T2297" s="21" t="s">
        <v>97</v>
      </c>
      <c r="U2297" t="s">
        <v>120</v>
      </c>
      <c r="V2297" t="s">
        <v>726</v>
      </c>
    </row>
    <row r="2298" spans="1:22">
      <c r="A2298">
        <v>16</v>
      </c>
      <c r="D2298" s="19" t="s">
        <v>352</v>
      </c>
      <c r="E2298" s="21" t="s">
        <v>28</v>
      </c>
      <c r="F2298" s="21"/>
      <c r="G2298" s="21"/>
      <c r="H2298" s="21"/>
      <c r="I2298" s="5">
        <v>-4</v>
      </c>
      <c r="J2298" s="4"/>
      <c r="K2298" s="12" t="s">
        <v>353</v>
      </c>
      <c r="L2298" s="19"/>
      <c r="M2298" s="21"/>
      <c r="N2298" s="21"/>
      <c r="O2298" s="21"/>
      <c r="P2298" s="30"/>
      <c r="Q2298" s="4"/>
      <c r="R2298" s="21"/>
      <c r="S2298" s="4"/>
      <c r="T2298" s="21" t="s">
        <v>264</v>
      </c>
      <c r="U2298" t="s">
        <v>209</v>
      </c>
      <c r="V2298" t="s">
        <v>85</v>
      </c>
    </row>
    <row r="2299" spans="1:22">
      <c r="A2299">
        <v>17</v>
      </c>
      <c r="B2299">
        <v>13</v>
      </c>
      <c r="C2299">
        <v>11</v>
      </c>
      <c r="D2299" s="19" t="s">
        <v>355</v>
      </c>
      <c r="E2299" s="21" t="s">
        <v>26</v>
      </c>
      <c r="F2299" s="21">
        <v>77</v>
      </c>
      <c r="G2299" s="21">
        <v>77</v>
      </c>
      <c r="H2299" s="21">
        <v>70</v>
      </c>
      <c r="I2299" s="5">
        <v>2.5</v>
      </c>
      <c r="J2299" s="4"/>
      <c r="K2299" s="14"/>
      <c r="L2299" s="19">
        <v>77</v>
      </c>
      <c r="M2299" s="21">
        <v>77</v>
      </c>
      <c r="N2299" s="21">
        <v>69.2</v>
      </c>
      <c r="O2299" s="21">
        <v>129</v>
      </c>
      <c r="P2299" s="30">
        <f t="shared" si="60"/>
        <v>6.8</v>
      </c>
      <c r="Q2299" s="4"/>
      <c r="R2299" s="21"/>
      <c r="S2299" s="4"/>
      <c r="T2299" s="21" t="s">
        <v>92</v>
      </c>
      <c r="U2299" t="s">
        <v>93</v>
      </c>
      <c r="V2299" t="s">
        <v>414</v>
      </c>
    </row>
    <row r="2300" spans="1:22">
      <c r="A2300">
        <v>18</v>
      </c>
      <c r="B2300">
        <v>14</v>
      </c>
      <c r="C2300">
        <v>12</v>
      </c>
      <c r="D2300" s="19" t="s">
        <v>358</v>
      </c>
      <c r="E2300" s="21" t="s">
        <v>359</v>
      </c>
      <c r="F2300" s="21">
        <v>84</v>
      </c>
      <c r="G2300" s="21">
        <v>82</v>
      </c>
      <c r="H2300" s="21">
        <v>77</v>
      </c>
      <c r="I2300" s="5">
        <v>-6</v>
      </c>
      <c r="J2300" s="4"/>
      <c r="K2300" s="14"/>
      <c r="L2300" s="19">
        <v>84</v>
      </c>
      <c r="M2300" s="21">
        <v>82</v>
      </c>
      <c r="N2300" s="21">
        <v>70</v>
      </c>
      <c r="O2300" s="21">
        <v>126</v>
      </c>
      <c r="P2300" s="30">
        <f t="shared" si="60"/>
        <v>10.8</v>
      </c>
      <c r="Q2300" s="4"/>
      <c r="R2300" s="21"/>
      <c r="S2300" s="4"/>
      <c r="T2300" s="21" t="s">
        <v>109</v>
      </c>
      <c r="U2300" t="s">
        <v>198</v>
      </c>
    </row>
    <row r="2301" spans="1:22">
      <c r="A2301">
        <v>19</v>
      </c>
      <c r="B2301">
        <v>15</v>
      </c>
      <c r="C2301">
        <v>13</v>
      </c>
      <c r="D2301" s="19" t="s">
        <v>116</v>
      </c>
      <c r="E2301" s="21" t="s">
        <v>32</v>
      </c>
      <c r="F2301" s="21">
        <v>77</v>
      </c>
      <c r="G2301" s="21">
        <v>77</v>
      </c>
      <c r="H2301" s="21">
        <v>69</v>
      </c>
      <c r="I2301" s="5">
        <v>25.6</v>
      </c>
      <c r="J2301" s="4">
        <v>2</v>
      </c>
      <c r="K2301" s="43"/>
      <c r="L2301" s="19">
        <v>77</v>
      </c>
      <c r="M2301" s="21">
        <v>77</v>
      </c>
      <c r="N2301" s="21">
        <v>71.3</v>
      </c>
      <c r="O2301" s="21">
        <v>127</v>
      </c>
      <c r="P2301" s="30">
        <f t="shared" si="60"/>
        <v>5.0999999999999996</v>
      </c>
      <c r="Q2301" s="4"/>
      <c r="R2301" s="21"/>
      <c r="S2301" s="4"/>
      <c r="T2301" s="21" t="s">
        <v>196</v>
      </c>
      <c r="U2301" t="s">
        <v>142</v>
      </c>
      <c r="V2301" t="s">
        <v>125</v>
      </c>
    </row>
    <row r="2302" spans="1:22">
      <c r="A2302">
        <v>20</v>
      </c>
      <c r="B2302">
        <v>16</v>
      </c>
      <c r="C2302">
        <v>14</v>
      </c>
      <c r="D2302" s="19" t="s">
        <v>362</v>
      </c>
      <c r="E2302" s="21" t="s">
        <v>28</v>
      </c>
      <c r="F2302" s="21">
        <v>77</v>
      </c>
      <c r="G2302" s="21">
        <v>77</v>
      </c>
      <c r="H2302" s="21">
        <v>70</v>
      </c>
      <c r="I2302" s="5">
        <v>6</v>
      </c>
      <c r="J2302" s="5"/>
      <c r="K2302" s="14"/>
      <c r="L2302" s="19">
        <v>77</v>
      </c>
      <c r="M2302" s="21">
        <v>77</v>
      </c>
      <c r="N2302" s="21">
        <v>69.3</v>
      </c>
      <c r="O2302" s="21">
        <v>123</v>
      </c>
      <c r="P2302" s="30">
        <f t="shared" si="60"/>
        <v>7.1</v>
      </c>
      <c r="Q2302" s="4"/>
      <c r="R2302" s="21"/>
      <c r="S2302" s="4"/>
      <c r="T2302" s="21" t="s">
        <v>124</v>
      </c>
      <c r="U2302" t="s">
        <v>349</v>
      </c>
    </row>
    <row r="2303" spans="1:22">
      <c r="A2303">
        <v>21</v>
      </c>
      <c r="B2303">
        <v>17</v>
      </c>
      <c r="C2303">
        <v>15</v>
      </c>
      <c r="D2303" s="19" t="s">
        <v>118</v>
      </c>
      <c r="E2303" s="21" t="s">
        <v>36</v>
      </c>
      <c r="F2303" s="21">
        <v>74</v>
      </c>
      <c r="G2303" s="21">
        <v>74</v>
      </c>
      <c r="H2303" s="21">
        <v>67</v>
      </c>
      <c r="I2303" s="5">
        <v>25</v>
      </c>
      <c r="J2303" s="5"/>
      <c r="K2303" s="61"/>
      <c r="L2303" s="19">
        <v>74</v>
      </c>
      <c r="M2303" s="21">
        <v>74</v>
      </c>
      <c r="N2303" s="21">
        <v>69</v>
      </c>
      <c r="O2303" s="21">
        <v>123</v>
      </c>
      <c r="P2303" s="30">
        <f t="shared" si="60"/>
        <v>4.5999999999999996</v>
      </c>
      <c r="Q2303" s="4"/>
      <c r="R2303" s="21"/>
      <c r="S2303" s="4"/>
      <c r="T2303" s="21" t="s">
        <v>133</v>
      </c>
      <c r="U2303" t="s">
        <v>354</v>
      </c>
      <c r="V2303" t="s">
        <v>262</v>
      </c>
    </row>
    <row r="2304" spans="1:22">
      <c r="A2304">
        <v>22</v>
      </c>
      <c r="B2304">
        <v>18</v>
      </c>
      <c r="C2304">
        <v>16</v>
      </c>
      <c r="D2304" s="19" t="s">
        <v>367</v>
      </c>
      <c r="E2304" s="21" t="s">
        <v>28</v>
      </c>
      <c r="F2304" s="21">
        <v>79</v>
      </c>
      <c r="G2304" s="21">
        <v>79</v>
      </c>
      <c r="H2304" s="21">
        <v>72</v>
      </c>
      <c r="I2304" s="5">
        <v>-18</v>
      </c>
      <c r="J2304" s="5"/>
      <c r="K2304" s="14"/>
      <c r="L2304" s="19">
        <v>79</v>
      </c>
      <c r="M2304" s="21">
        <v>79</v>
      </c>
      <c r="N2304" s="21">
        <v>69.3</v>
      </c>
      <c r="O2304" s="21">
        <v>123</v>
      </c>
      <c r="P2304" s="30">
        <f t="shared" si="60"/>
        <v>8.9</v>
      </c>
      <c r="Q2304" s="4"/>
      <c r="R2304" s="21"/>
      <c r="S2304" s="4"/>
      <c r="T2304" s="21" t="s">
        <v>360</v>
      </c>
    </row>
    <row r="2305" spans="1:24">
      <c r="A2305">
        <v>23</v>
      </c>
      <c r="B2305">
        <v>19</v>
      </c>
      <c r="C2305">
        <v>17</v>
      </c>
      <c r="D2305" s="19" t="s">
        <v>533</v>
      </c>
      <c r="E2305" s="21" t="s">
        <v>425</v>
      </c>
      <c r="F2305" s="21">
        <v>85</v>
      </c>
      <c r="G2305" s="21">
        <v>83</v>
      </c>
      <c r="H2305" s="21">
        <v>77</v>
      </c>
      <c r="I2305" s="5">
        <v>-15</v>
      </c>
      <c r="J2305" s="4"/>
      <c r="K2305" s="14"/>
      <c r="L2305" s="19">
        <v>85</v>
      </c>
      <c r="M2305" s="21">
        <v>83</v>
      </c>
      <c r="N2305" s="21">
        <v>70</v>
      </c>
      <c r="O2305" s="21">
        <v>133</v>
      </c>
      <c r="P2305" s="30">
        <f t="shared" si="60"/>
        <v>11</v>
      </c>
      <c r="Q2305" s="4"/>
      <c r="R2305" s="21"/>
      <c r="S2305" s="4"/>
      <c r="T2305" s="17" t="s">
        <v>398</v>
      </c>
      <c r="U2305" s="17" t="s">
        <v>383</v>
      </c>
      <c r="V2305" s="17" t="s">
        <v>364</v>
      </c>
      <c r="W2305" s="17" t="s">
        <v>135</v>
      </c>
      <c r="X2305" s="17" t="s">
        <v>732</v>
      </c>
    </row>
    <row r="2306" spans="1:24">
      <c r="A2306">
        <v>24</v>
      </c>
      <c r="B2306">
        <v>20</v>
      </c>
      <c r="C2306">
        <v>18</v>
      </c>
      <c r="D2306" s="19" t="s">
        <v>122</v>
      </c>
      <c r="E2306" s="21" t="s">
        <v>42</v>
      </c>
      <c r="F2306" s="21">
        <v>80</v>
      </c>
      <c r="G2306" s="21">
        <v>80</v>
      </c>
      <c r="H2306" s="21">
        <v>73</v>
      </c>
      <c r="I2306" s="5">
        <v>-17.7</v>
      </c>
      <c r="J2306" s="5"/>
      <c r="K2306" s="43"/>
      <c r="L2306" s="19">
        <v>80</v>
      </c>
      <c r="M2306" s="21">
        <v>80</v>
      </c>
      <c r="N2306" s="21">
        <v>70</v>
      </c>
      <c r="O2306" s="21">
        <v>123</v>
      </c>
      <c r="P2306" s="30">
        <f t="shared" si="60"/>
        <v>9.1999999999999993</v>
      </c>
      <c r="Q2306" s="4"/>
      <c r="R2306" s="21"/>
      <c r="S2306" s="4"/>
      <c r="T2306" s="21" t="s">
        <v>674</v>
      </c>
      <c r="U2306" t="s">
        <v>84</v>
      </c>
      <c r="V2306" t="s">
        <v>129</v>
      </c>
    </row>
    <row r="2307" spans="1:24">
      <c r="A2307">
        <v>25</v>
      </c>
      <c r="B2307">
        <v>21</v>
      </c>
      <c r="C2307">
        <v>19</v>
      </c>
      <c r="D2307" s="19" t="s">
        <v>251</v>
      </c>
      <c r="E2307" s="21" t="s">
        <v>252</v>
      </c>
      <c r="F2307" s="21">
        <v>78</v>
      </c>
      <c r="G2307" s="21">
        <v>77</v>
      </c>
      <c r="H2307" s="21">
        <v>70</v>
      </c>
      <c r="I2307" s="5">
        <v>-8</v>
      </c>
      <c r="J2307" s="4"/>
      <c r="K2307" s="14"/>
      <c r="L2307" s="19">
        <v>78</v>
      </c>
      <c r="M2307" s="21">
        <v>77</v>
      </c>
      <c r="N2307" s="21">
        <v>69</v>
      </c>
      <c r="O2307" s="21">
        <v>125</v>
      </c>
      <c r="P2307" s="30">
        <f t="shared" si="60"/>
        <v>7.2</v>
      </c>
      <c r="Q2307" s="4"/>
      <c r="R2307" s="21"/>
      <c r="S2307" s="4"/>
      <c r="T2307" s="21" t="s">
        <v>172</v>
      </c>
      <c r="U2307" t="s">
        <v>156</v>
      </c>
      <c r="V2307" t="s">
        <v>152</v>
      </c>
    </row>
    <row r="2308" spans="1:24" ht="25.5">
      <c r="A2308">
        <v>26</v>
      </c>
      <c r="B2308">
        <v>22</v>
      </c>
      <c r="C2308">
        <v>20</v>
      </c>
      <c r="D2308" s="19" t="s">
        <v>128</v>
      </c>
      <c r="E2308" s="21" t="s">
        <v>26</v>
      </c>
      <c r="F2308" s="21">
        <v>73</v>
      </c>
      <c r="G2308" s="21">
        <v>73</v>
      </c>
      <c r="H2308" s="21">
        <v>66</v>
      </c>
      <c r="I2308" s="5">
        <v>83</v>
      </c>
      <c r="J2308" s="5"/>
      <c r="K2308" s="43" t="s">
        <v>793</v>
      </c>
      <c r="L2308" s="21">
        <v>73</v>
      </c>
      <c r="M2308" s="21">
        <v>73</v>
      </c>
      <c r="N2308" s="21">
        <v>69.2</v>
      </c>
      <c r="O2308" s="21">
        <v>129</v>
      </c>
      <c r="P2308" s="30">
        <f t="shared" si="60"/>
        <v>3.3</v>
      </c>
      <c r="Q2308" s="4"/>
      <c r="R2308" s="21"/>
      <c r="S2308" s="4"/>
      <c r="T2308" s="21" t="s">
        <v>610</v>
      </c>
      <c r="U2308" t="s">
        <v>167</v>
      </c>
      <c r="V2308" t="s">
        <v>147</v>
      </c>
    </row>
    <row r="2309" spans="1:24">
      <c r="A2309">
        <v>27</v>
      </c>
      <c r="B2309">
        <v>23</v>
      </c>
      <c r="C2309">
        <v>21</v>
      </c>
      <c r="D2309" s="19" t="s">
        <v>372</v>
      </c>
      <c r="E2309" s="21" t="s">
        <v>30</v>
      </c>
      <c r="F2309" s="21">
        <v>79</v>
      </c>
      <c r="G2309" s="21">
        <v>79</v>
      </c>
      <c r="H2309" s="21">
        <v>72</v>
      </c>
      <c r="I2309" s="5">
        <v>21.8</v>
      </c>
      <c r="J2309" s="5"/>
      <c r="K2309" s="14" t="s">
        <v>57</v>
      </c>
      <c r="L2309" s="21">
        <v>79</v>
      </c>
      <c r="M2309" s="21">
        <v>79</v>
      </c>
      <c r="N2309" s="21">
        <v>70.2</v>
      </c>
      <c r="O2309" s="21">
        <v>128</v>
      </c>
      <c r="P2309" s="30">
        <f t="shared" si="60"/>
        <v>7.8</v>
      </c>
      <c r="Q2309" s="4"/>
      <c r="R2309" s="21"/>
      <c r="S2309" s="4"/>
      <c r="T2309" s="21" t="s">
        <v>267</v>
      </c>
      <c r="U2309" t="s">
        <v>408</v>
      </c>
    </row>
    <row r="2310" spans="1:24">
      <c r="A2310">
        <v>28</v>
      </c>
      <c r="B2310">
        <v>24</v>
      </c>
      <c r="C2310">
        <v>22</v>
      </c>
      <c r="D2310" s="19" t="s">
        <v>374</v>
      </c>
      <c r="E2310" s="21" t="s">
        <v>252</v>
      </c>
      <c r="F2310" s="21">
        <v>83</v>
      </c>
      <c r="G2310" s="21">
        <v>83</v>
      </c>
      <c r="H2310" s="21">
        <v>76</v>
      </c>
      <c r="I2310" s="5">
        <v>-14</v>
      </c>
      <c r="J2310" s="5"/>
      <c r="K2310" s="14"/>
      <c r="L2310" s="21">
        <v>83</v>
      </c>
      <c r="M2310" s="21">
        <v>83</v>
      </c>
      <c r="N2310" s="21">
        <v>69</v>
      </c>
      <c r="O2310" s="21">
        <v>125</v>
      </c>
      <c r="P2310" s="30">
        <f t="shared" si="60"/>
        <v>12.7</v>
      </c>
      <c r="Q2310" s="4"/>
      <c r="R2310" s="21"/>
      <c r="S2310" s="4"/>
      <c r="T2310" s="21" t="s">
        <v>389</v>
      </c>
      <c r="U2310" t="s">
        <v>139</v>
      </c>
    </row>
    <row r="2311" spans="1:24">
      <c r="A2311">
        <v>29</v>
      </c>
      <c r="B2311">
        <v>25</v>
      </c>
      <c r="C2311">
        <v>23</v>
      </c>
      <c r="D2311" s="19" t="s">
        <v>377</v>
      </c>
      <c r="E2311" s="21" t="s">
        <v>34</v>
      </c>
      <c r="F2311" s="21">
        <v>77</v>
      </c>
      <c r="G2311" s="21">
        <v>76</v>
      </c>
      <c r="H2311" s="21">
        <v>71</v>
      </c>
      <c r="I2311" s="5">
        <v>4</v>
      </c>
      <c r="J2311" s="5"/>
      <c r="K2311" s="14"/>
      <c r="L2311" s="21">
        <v>77</v>
      </c>
      <c r="M2311" s="21">
        <v>76</v>
      </c>
      <c r="N2311" s="21">
        <v>68.900000000000006</v>
      </c>
      <c r="O2311" s="21">
        <v>120</v>
      </c>
      <c r="P2311" s="30">
        <f t="shared" si="60"/>
        <v>6.7</v>
      </c>
      <c r="Q2311" s="4"/>
      <c r="R2311" s="21"/>
      <c r="S2311" s="4"/>
      <c r="T2311" s="21" t="s">
        <v>89</v>
      </c>
      <c r="U2311" t="s">
        <v>448</v>
      </c>
    </row>
    <row r="2312" spans="1:24">
      <c r="A2312">
        <v>30</v>
      </c>
      <c r="D2312" s="19" t="s">
        <v>443</v>
      </c>
      <c r="E2312" s="21" t="s">
        <v>444</v>
      </c>
      <c r="F2312" s="21"/>
      <c r="G2312" s="21"/>
      <c r="H2312" s="21"/>
      <c r="I2312" s="5">
        <v>-6</v>
      </c>
      <c r="J2312" s="5"/>
      <c r="K2312" s="14" t="s">
        <v>417</v>
      </c>
      <c r="L2312" s="21"/>
      <c r="M2312" s="21"/>
      <c r="N2312" s="21"/>
      <c r="O2312" s="21"/>
      <c r="P2312" s="30"/>
      <c r="Q2312" s="4"/>
      <c r="R2312" s="21"/>
      <c r="S2312" s="4"/>
      <c r="T2312" s="21" t="s">
        <v>556</v>
      </c>
      <c r="U2312" t="s">
        <v>392</v>
      </c>
      <c r="V2312" t="s">
        <v>218</v>
      </c>
    </row>
    <row r="2313" spans="1:24">
      <c r="A2313">
        <v>31</v>
      </c>
      <c r="B2313">
        <v>26</v>
      </c>
      <c r="C2313">
        <v>24</v>
      </c>
      <c r="D2313" s="19" t="s">
        <v>668</v>
      </c>
      <c r="E2313" s="21" t="s">
        <v>231</v>
      </c>
      <c r="F2313" s="21">
        <v>76</v>
      </c>
      <c r="G2313" s="21">
        <v>76</v>
      </c>
      <c r="H2313" s="21">
        <v>70</v>
      </c>
      <c r="I2313" s="5">
        <v>41</v>
      </c>
      <c r="J2313" s="4">
        <v>3</v>
      </c>
      <c r="K2313" s="27" t="s">
        <v>794</v>
      </c>
      <c r="L2313" s="21">
        <v>76</v>
      </c>
      <c r="M2313" s="21">
        <v>76</v>
      </c>
      <c r="N2313" s="21">
        <v>71.3</v>
      </c>
      <c r="O2313" s="21">
        <v>124</v>
      </c>
      <c r="P2313" s="30">
        <f t="shared" si="60"/>
        <v>4.3</v>
      </c>
      <c r="Q2313" s="4"/>
      <c r="R2313" s="21"/>
      <c r="S2313" s="4"/>
      <c r="T2313" s="21" t="s">
        <v>470</v>
      </c>
      <c r="U2313" t="s">
        <v>593</v>
      </c>
    </row>
    <row r="2314" spans="1:24">
      <c r="A2314">
        <v>32</v>
      </c>
      <c r="B2314">
        <v>27</v>
      </c>
      <c r="C2314">
        <v>25</v>
      </c>
      <c r="D2314" s="19" t="s">
        <v>131</v>
      </c>
      <c r="E2314" s="21" t="s">
        <v>42</v>
      </c>
      <c r="F2314" s="21">
        <v>80</v>
      </c>
      <c r="G2314" s="21">
        <v>80</v>
      </c>
      <c r="H2314" s="21">
        <v>74</v>
      </c>
      <c r="I2314" s="5">
        <v>-14.85</v>
      </c>
      <c r="J2314" s="5"/>
      <c r="K2314" s="27" t="s">
        <v>795</v>
      </c>
      <c r="L2314" s="21">
        <v>80</v>
      </c>
      <c r="M2314" s="21">
        <v>80</v>
      </c>
      <c r="N2314" s="21">
        <v>70</v>
      </c>
      <c r="O2314" s="21">
        <v>123</v>
      </c>
      <c r="P2314" s="30">
        <f t="shared" si="60"/>
        <v>9.1999999999999993</v>
      </c>
      <c r="Q2314" s="4"/>
      <c r="R2314" s="21"/>
      <c r="S2314" s="4"/>
      <c r="T2314" s="21" t="s">
        <v>176</v>
      </c>
      <c r="U2314" t="s">
        <v>373</v>
      </c>
      <c r="V2314" t="s">
        <v>611</v>
      </c>
    </row>
    <row r="2315" spans="1:24">
      <c r="A2315">
        <v>33</v>
      </c>
      <c r="B2315">
        <v>28</v>
      </c>
      <c r="C2315">
        <v>26</v>
      </c>
      <c r="D2315" s="19" t="s">
        <v>496</v>
      </c>
      <c r="E2315" s="21" t="s">
        <v>26</v>
      </c>
      <c r="F2315" s="21">
        <v>74</v>
      </c>
      <c r="G2315" s="21">
        <v>74</v>
      </c>
      <c r="H2315" s="21">
        <v>68</v>
      </c>
      <c r="I2315" s="5">
        <v>-8.1999999999999993</v>
      </c>
      <c r="J2315" s="5"/>
      <c r="K2315" s="14" t="s">
        <v>796</v>
      </c>
      <c r="L2315" s="21">
        <v>74</v>
      </c>
      <c r="M2315" s="21">
        <v>74</v>
      </c>
      <c r="N2315" s="21">
        <v>69.2</v>
      </c>
      <c r="O2315" s="21">
        <v>129</v>
      </c>
      <c r="P2315" s="30">
        <f t="shared" si="60"/>
        <v>4.2</v>
      </c>
      <c r="Q2315" s="4"/>
      <c r="R2315" s="21"/>
      <c r="S2315" s="4"/>
      <c r="T2315" s="21" t="s">
        <v>412</v>
      </c>
      <c r="U2315" t="s">
        <v>101</v>
      </c>
    </row>
    <row r="2316" spans="1:24">
      <c r="A2316">
        <v>34</v>
      </c>
      <c r="B2316">
        <v>29</v>
      </c>
      <c r="C2316">
        <v>27</v>
      </c>
      <c r="D2316" s="19" t="s">
        <v>379</v>
      </c>
      <c r="E2316" s="21" t="s">
        <v>252</v>
      </c>
      <c r="F2316" s="21">
        <v>72</v>
      </c>
      <c r="G2316" s="21">
        <v>72</v>
      </c>
      <c r="H2316" s="21">
        <v>66</v>
      </c>
      <c r="I2316" s="5">
        <v>4</v>
      </c>
      <c r="J2316" s="5"/>
      <c r="K2316" s="27" t="s">
        <v>797</v>
      </c>
      <c r="L2316" s="21">
        <v>72</v>
      </c>
      <c r="M2316" s="21">
        <v>72</v>
      </c>
      <c r="N2316" s="21">
        <v>69</v>
      </c>
      <c r="O2316" s="21">
        <v>125</v>
      </c>
      <c r="P2316" s="30">
        <f t="shared" si="60"/>
        <v>2.7</v>
      </c>
      <c r="Q2316" s="4"/>
      <c r="R2316" s="21"/>
      <c r="S2316" s="4"/>
      <c r="T2316" s="21" t="s">
        <v>368</v>
      </c>
      <c r="U2316" t="s">
        <v>376</v>
      </c>
      <c r="V2316" t="s">
        <v>190</v>
      </c>
    </row>
    <row r="2317" spans="1:24">
      <c r="A2317">
        <v>35</v>
      </c>
      <c r="B2317">
        <v>30</v>
      </c>
      <c r="C2317">
        <v>28</v>
      </c>
      <c r="D2317" s="19" t="s">
        <v>140</v>
      </c>
      <c r="E2317" s="21" t="s">
        <v>47</v>
      </c>
      <c r="F2317" s="21">
        <v>82</v>
      </c>
      <c r="G2317" s="21">
        <v>77</v>
      </c>
      <c r="H2317" s="21">
        <v>76</v>
      </c>
      <c r="I2317" s="5">
        <v>1.5</v>
      </c>
      <c r="J2317" s="5"/>
      <c r="K2317" s="27"/>
      <c r="L2317" s="21">
        <v>82</v>
      </c>
      <c r="M2317" s="21">
        <v>77</v>
      </c>
      <c r="N2317" s="21">
        <v>69.7</v>
      </c>
      <c r="O2317" s="21">
        <v>133</v>
      </c>
      <c r="P2317" s="30">
        <f t="shared" si="60"/>
        <v>6.2</v>
      </c>
      <c r="R2317" s="21"/>
      <c r="S2317" s="4"/>
      <c r="T2317" s="21" t="s">
        <v>376</v>
      </c>
      <c r="U2317" t="s">
        <v>596</v>
      </c>
    </row>
    <row r="2318" spans="1:24">
      <c r="A2318">
        <v>36</v>
      </c>
      <c r="B2318">
        <v>31</v>
      </c>
      <c r="C2318">
        <v>29</v>
      </c>
      <c r="D2318" s="19" t="s">
        <v>143</v>
      </c>
      <c r="E2318" s="21" t="s">
        <v>47</v>
      </c>
      <c r="F2318" s="21">
        <v>82</v>
      </c>
      <c r="G2318" s="21">
        <v>82</v>
      </c>
      <c r="H2318" s="21">
        <v>76</v>
      </c>
      <c r="I2318" s="5">
        <v>5.7</v>
      </c>
      <c r="J2318" s="5"/>
      <c r="K2318" s="26" t="s">
        <v>798</v>
      </c>
      <c r="L2318" s="21">
        <v>82</v>
      </c>
      <c r="M2318" s="21">
        <v>82</v>
      </c>
      <c r="N2318" s="21">
        <v>69.7</v>
      </c>
      <c r="O2318" s="21">
        <v>133</v>
      </c>
      <c r="P2318" s="30">
        <f t="shared" si="60"/>
        <v>10.5</v>
      </c>
      <c r="R2318" s="21"/>
      <c r="S2318" s="4"/>
      <c r="T2318" t="s">
        <v>387</v>
      </c>
      <c r="U2318" t="s">
        <v>108</v>
      </c>
      <c r="V2318" t="s">
        <v>717</v>
      </c>
    </row>
    <row r="2319" spans="1:24">
      <c r="A2319">
        <v>37</v>
      </c>
      <c r="B2319">
        <v>32</v>
      </c>
      <c r="C2319">
        <v>30</v>
      </c>
      <c r="D2319" s="19" t="s">
        <v>575</v>
      </c>
      <c r="E2319" s="21" t="s">
        <v>576</v>
      </c>
      <c r="F2319" s="21">
        <v>91</v>
      </c>
      <c r="G2319" s="21">
        <v>90</v>
      </c>
      <c r="H2319" s="21">
        <v>86</v>
      </c>
      <c r="I2319" s="5">
        <v>-5.25</v>
      </c>
      <c r="J2319" s="5"/>
      <c r="L2319" s="21">
        <v>91</v>
      </c>
      <c r="M2319" s="21">
        <v>90</v>
      </c>
      <c r="N2319" s="21">
        <v>71.099999999999994</v>
      </c>
      <c r="O2319" s="21">
        <v>131</v>
      </c>
      <c r="P2319" s="4">
        <f t="shared" si="60"/>
        <v>16.3</v>
      </c>
      <c r="R2319" s="21"/>
      <c r="S2319" s="4"/>
      <c r="T2319" t="s">
        <v>399</v>
      </c>
      <c r="U2319" t="s">
        <v>393</v>
      </c>
    </row>
    <row r="2320" spans="1:24">
      <c r="A2320">
        <v>38</v>
      </c>
      <c r="B2320">
        <v>33</v>
      </c>
      <c r="C2320">
        <v>31</v>
      </c>
      <c r="D2320" s="19" t="s">
        <v>149</v>
      </c>
      <c r="E2320" s="21" t="s">
        <v>42</v>
      </c>
      <c r="F2320" s="21">
        <v>76</v>
      </c>
      <c r="G2320" s="21">
        <v>76</v>
      </c>
      <c r="H2320" s="21">
        <v>71</v>
      </c>
      <c r="I2320" s="5">
        <v>-6.85</v>
      </c>
      <c r="J2320" s="5"/>
      <c r="K2320" s="44"/>
      <c r="L2320" s="21">
        <v>76</v>
      </c>
      <c r="M2320" s="21">
        <v>76</v>
      </c>
      <c r="N2320" s="21">
        <v>70</v>
      </c>
      <c r="O2320" s="21">
        <v>123</v>
      </c>
      <c r="P2320" s="4">
        <f t="shared" si="60"/>
        <v>5.5</v>
      </c>
      <c r="R2320" s="21"/>
      <c r="S2320" s="4"/>
      <c r="T2320" t="s">
        <v>799</v>
      </c>
      <c r="U2320" t="s">
        <v>411</v>
      </c>
      <c r="V2320" t="s">
        <v>515</v>
      </c>
    </row>
    <row r="2321" spans="1:22">
      <c r="A2321">
        <v>39</v>
      </c>
      <c r="B2321">
        <v>34</v>
      </c>
      <c r="C2321">
        <v>32</v>
      </c>
      <c r="D2321" s="19" t="s">
        <v>260</v>
      </c>
      <c r="E2321" s="21" t="s">
        <v>26</v>
      </c>
      <c r="F2321" s="21">
        <v>73</v>
      </c>
      <c r="G2321" s="21">
        <v>73</v>
      </c>
      <c r="H2321" s="21">
        <v>68</v>
      </c>
      <c r="I2321" s="5">
        <v>17.05</v>
      </c>
      <c r="J2321" s="5"/>
      <c r="K2321" s="12" t="s">
        <v>800</v>
      </c>
      <c r="L2321" s="21">
        <v>73</v>
      </c>
      <c r="M2321" s="21">
        <v>73</v>
      </c>
      <c r="N2321" s="21">
        <v>69.2</v>
      </c>
      <c r="O2321" s="21">
        <v>129</v>
      </c>
      <c r="P2321" s="4">
        <f t="shared" si="60"/>
        <v>3.3</v>
      </c>
      <c r="R2321" s="21"/>
      <c r="S2321" s="4"/>
      <c r="T2321" t="s">
        <v>255</v>
      </c>
      <c r="U2321" t="s">
        <v>602</v>
      </c>
      <c r="V2321" t="s">
        <v>169</v>
      </c>
    </row>
    <row r="2322" spans="1:22">
      <c r="A2322">
        <v>40</v>
      </c>
      <c r="B2322">
        <v>35</v>
      </c>
      <c r="C2322">
        <v>33</v>
      </c>
      <c r="D2322" s="19" t="s">
        <v>263</v>
      </c>
      <c r="E2322" s="21" t="s">
        <v>54</v>
      </c>
      <c r="F2322" s="21">
        <v>79</v>
      </c>
      <c r="G2322" s="21">
        <v>79</v>
      </c>
      <c r="H2322" s="21">
        <v>74</v>
      </c>
      <c r="I2322" s="5">
        <v>15.3</v>
      </c>
      <c r="J2322" s="5"/>
      <c r="L2322" s="21">
        <v>79</v>
      </c>
      <c r="M2322" s="21">
        <v>79</v>
      </c>
      <c r="N2322" s="21">
        <v>68.8</v>
      </c>
      <c r="O2322" s="21">
        <v>122</v>
      </c>
      <c r="P2322" s="4">
        <f t="shared" si="60"/>
        <v>9.4</v>
      </c>
      <c r="R2322" s="21"/>
      <c r="S2322" s="4"/>
      <c r="T2322" t="s">
        <v>669</v>
      </c>
      <c r="U2322" t="s">
        <v>419</v>
      </c>
    </row>
    <row r="2323" spans="1:22">
      <c r="A2323">
        <v>41</v>
      </c>
      <c r="D2323" s="19" t="s">
        <v>153</v>
      </c>
      <c r="E2323" s="21" t="s">
        <v>154</v>
      </c>
      <c r="F2323" s="21"/>
      <c r="G2323" s="21"/>
      <c r="H2323" s="21"/>
      <c r="I2323" s="5">
        <v>9.5</v>
      </c>
      <c r="J2323" s="5"/>
      <c r="K2323" s="12" t="s">
        <v>79</v>
      </c>
      <c r="L2323" s="21"/>
      <c r="M2323" s="21"/>
      <c r="N2323" s="21"/>
      <c r="O2323" s="21"/>
      <c r="P2323" s="4"/>
      <c r="R2323" s="21"/>
      <c r="S2323" s="4"/>
      <c r="T2323" t="s">
        <v>670</v>
      </c>
      <c r="U2323" t="s">
        <v>265</v>
      </c>
      <c r="V2323" t="s">
        <v>105</v>
      </c>
    </row>
    <row r="2324" spans="1:22">
      <c r="A2324">
        <v>42</v>
      </c>
      <c r="B2324">
        <v>36</v>
      </c>
      <c r="C2324">
        <v>34</v>
      </c>
      <c r="D2324" s="28" t="s">
        <v>157</v>
      </c>
      <c r="E2324" s="21" t="s">
        <v>50</v>
      </c>
      <c r="F2324" s="21">
        <v>80</v>
      </c>
      <c r="G2324" s="21">
        <v>80</v>
      </c>
      <c r="H2324" s="21">
        <v>75</v>
      </c>
      <c r="I2324" s="5">
        <v>28.7</v>
      </c>
      <c r="J2324" s="5"/>
      <c r="L2324" s="21">
        <v>80</v>
      </c>
      <c r="M2324" s="21">
        <v>80</v>
      </c>
      <c r="N2324" s="21">
        <v>68</v>
      </c>
      <c r="O2324" s="21">
        <v>118</v>
      </c>
      <c r="P2324" s="4">
        <f t="shared" si="60"/>
        <v>11.5</v>
      </c>
      <c r="R2324" s="21"/>
      <c r="S2324" s="4"/>
      <c r="T2324" s="21" t="s">
        <v>342</v>
      </c>
    </row>
    <row r="2325" spans="1:22">
      <c r="D2325" s="19" t="s">
        <v>157</v>
      </c>
      <c r="E2325" s="21" t="s">
        <v>162</v>
      </c>
      <c r="F2325" s="21"/>
      <c r="G2325" s="21"/>
      <c r="H2325" s="21"/>
      <c r="I2325" s="5">
        <v>30</v>
      </c>
      <c r="J2325" s="5"/>
      <c r="K2325" s="44" t="s">
        <v>547</v>
      </c>
      <c r="L2325" s="21"/>
      <c r="M2325" s="21"/>
      <c r="N2325" s="21"/>
      <c r="O2325" s="21"/>
      <c r="P2325" s="4"/>
      <c r="R2325" s="21"/>
      <c r="S2325" s="4"/>
    </row>
    <row r="2326" spans="1:22">
      <c r="A2326">
        <v>43</v>
      </c>
      <c r="B2326">
        <v>37</v>
      </c>
      <c r="C2326">
        <v>35</v>
      </c>
      <c r="D2326" s="19" t="s">
        <v>164</v>
      </c>
      <c r="E2326" s="21" t="s">
        <v>52</v>
      </c>
      <c r="F2326" s="21">
        <v>85</v>
      </c>
      <c r="G2326" s="21">
        <v>83</v>
      </c>
      <c r="H2326" s="21">
        <v>80</v>
      </c>
      <c r="I2326" s="5">
        <v>-8.75</v>
      </c>
      <c r="J2326" s="5"/>
      <c r="K2326" s="44"/>
      <c r="L2326" s="21">
        <v>85</v>
      </c>
      <c r="M2326" s="21">
        <v>83</v>
      </c>
      <c r="N2326" s="21">
        <v>70.8</v>
      </c>
      <c r="O2326" s="21">
        <v>130</v>
      </c>
      <c r="P2326" s="4">
        <f t="shared" si="60"/>
        <v>10.6</v>
      </c>
      <c r="T2326" s="21" t="s">
        <v>407</v>
      </c>
      <c r="U2326" s="21" t="s">
        <v>216</v>
      </c>
    </row>
    <row r="2327" spans="1:22">
      <c r="A2327">
        <v>44</v>
      </c>
      <c r="B2327">
        <v>38</v>
      </c>
      <c r="C2327">
        <v>36</v>
      </c>
      <c r="D2327" s="19" t="s">
        <v>168</v>
      </c>
      <c r="E2327" s="21" t="s">
        <v>50</v>
      </c>
      <c r="F2327" s="21">
        <v>85</v>
      </c>
      <c r="G2327" s="21">
        <v>84</v>
      </c>
      <c r="H2327" s="21">
        <v>80</v>
      </c>
      <c r="I2327" s="5">
        <v>-18.05</v>
      </c>
      <c r="J2327" s="5"/>
      <c r="L2327" s="21">
        <v>85</v>
      </c>
      <c r="M2327" s="21">
        <v>84</v>
      </c>
      <c r="N2327" s="21">
        <v>68</v>
      </c>
      <c r="O2327" s="21">
        <v>118</v>
      </c>
      <c r="P2327" s="4">
        <f t="shared" si="60"/>
        <v>15.3</v>
      </c>
      <c r="S2327" s="4"/>
      <c r="T2327" s="21" t="s">
        <v>403</v>
      </c>
      <c r="U2327" s="21" t="s">
        <v>449</v>
      </c>
      <c r="V2327" s="21" t="s">
        <v>115</v>
      </c>
    </row>
    <row r="2328" spans="1:22">
      <c r="A2328">
        <v>45</v>
      </c>
      <c r="B2328">
        <v>39</v>
      </c>
      <c r="C2328">
        <v>37</v>
      </c>
      <c r="D2328" s="19" t="s">
        <v>170</v>
      </c>
      <c r="E2328" s="21" t="s">
        <v>52</v>
      </c>
      <c r="F2328" s="21">
        <v>79</v>
      </c>
      <c r="G2328" s="21">
        <v>79</v>
      </c>
      <c r="H2328" s="21">
        <v>74</v>
      </c>
      <c r="I2328" s="5">
        <v>11.75</v>
      </c>
      <c r="J2328" s="5"/>
      <c r="K2328" s="44"/>
      <c r="L2328" s="21">
        <v>79</v>
      </c>
      <c r="M2328" s="21">
        <v>79</v>
      </c>
      <c r="N2328" s="21">
        <v>70.8</v>
      </c>
      <c r="O2328" s="21">
        <v>130</v>
      </c>
      <c r="P2328" s="4">
        <f t="shared" si="60"/>
        <v>7.1</v>
      </c>
      <c r="T2328" s="21" t="s">
        <v>718</v>
      </c>
      <c r="U2328" s="21" t="s">
        <v>680</v>
      </c>
      <c r="V2328" s="21" t="s">
        <v>597</v>
      </c>
    </row>
    <row r="2329" spans="1:22">
      <c r="A2329">
        <v>46</v>
      </c>
      <c r="B2329">
        <v>40</v>
      </c>
      <c r="C2329">
        <v>38</v>
      </c>
      <c r="D2329" s="19" t="s">
        <v>175</v>
      </c>
      <c r="E2329" s="21" t="s">
        <v>26</v>
      </c>
      <c r="F2329" s="21">
        <v>76</v>
      </c>
      <c r="G2329" s="21">
        <v>76</v>
      </c>
      <c r="H2329" s="21">
        <v>71</v>
      </c>
      <c r="I2329" s="5">
        <v>3.25</v>
      </c>
      <c r="J2329" s="5"/>
      <c r="K2329" s="27" t="s">
        <v>538</v>
      </c>
      <c r="L2329" s="21">
        <v>76</v>
      </c>
      <c r="M2329" s="21">
        <v>76</v>
      </c>
      <c r="N2329" s="21">
        <v>69.2</v>
      </c>
      <c r="O2329" s="21">
        <v>129</v>
      </c>
      <c r="P2329" s="4">
        <f t="shared" si="60"/>
        <v>6</v>
      </c>
      <c r="T2329" s="21" t="s">
        <v>801</v>
      </c>
      <c r="U2329" s="21" t="s">
        <v>446</v>
      </c>
      <c r="V2329" t="s">
        <v>661</v>
      </c>
    </row>
    <row r="2330" spans="1:22">
      <c r="A2330">
        <v>47</v>
      </c>
      <c r="B2330">
        <v>41</v>
      </c>
      <c r="C2330">
        <v>39</v>
      </c>
      <c r="D2330" s="19" t="s">
        <v>676</v>
      </c>
      <c r="E2330" s="21" t="s">
        <v>34</v>
      </c>
      <c r="F2330" s="21">
        <v>81</v>
      </c>
      <c r="G2330" s="21">
        <v>80</v>
      </c>
      <c r="H2330" s="21">
        <v>76</v>
      </c>
      <c r="I2330" s="5">
        <v>-8</v>
      </c>
      <c r="J2330" s="5"/>
      <c r="K2330" s="27"/>
      <c r="L2330" s="21">
        <v>81</v>
      </c>
      <c r="M2330" s="21">
        <v>80</v>
      </c>
      <c r="N2330" s="21">
        <v>69.2</v>
      </c>
      <c r="O2330" s="21">
        <v>129</v>
      </c>
      <c r="P2330" s="4">
        <f t="shared" si="60"/>
        <v>9.5</v>
      </c>
      <c r="T2330" s="21" t="s">
        <v>549</v>
      </c>
      <c r="U2330" s="21" t="s">
        <v>595</v>
      </c>
      <c r="V2330" t="s">
        <v>683</v>
      </c>
    </row>
    <row r="2331" spans="1:22">
      <c r="A2331">
        <v>48</v>
      </c>
      <c r="B2331">
        <v>42</v>
      </c>
      <c r="C2331">
        <v>40</v>
      </c>
      <c r="D2331" s="19" t="s">
        <v>178</v>
      </c>
      <c r="E2331" s="21" t="s">
        <v>179</v>
      </c>
      <c r="F2331" s="21">
        <v>81</v>
      </c>
      <c r="G2331" s="21">
        <v>80</v>
      </c>
      <c r="H2331" s="21">
        <v>76</v>
      </c>
      <c r="I2331" s="5">
        <v>51.5</v>
      </c>
      <c r="J2331" s="5"/>
      <c r="K2331" s="27" t="s">
        <v>57</v>
      </c>
      <c r="L2331" s="21">
        <v>81</v>
      </c>
      <c r="M2331" s="21">
        <v>80</v>
      </c>
      <c r="N2331" s="21">
        <v>70.2</v>
      </c>
      <c r="O2331" s="21">
        <v>129</v>
      </c>
      <c r="P2331" s="4">
        <f t="shared" ref="P2331:P2332" si="61">ROUND(((M2331-N2331)*113/O2331),1)</f>
        <v>8.6</v>
      </c>
      <c r="T2331" s="21" t="s">
        <v>557</v>
      </c>
      <c r="U2331" s="21" t="s">
        <v>63</v>
      </c>
    </row>
    <row r="2332" spans="1:22">
      <c r="A2332">
        <v>49</v>
      </c>
      <c r="B2332">
        <v>43</v>
      </c>
      <c r="C2332">
        <v>41</v>
      </c>
      <c r="D2332" s="19" t="s">
        <v>182</v>
      </c>
      <c r="E2332" s="21" t="s">
        <v>183</v>
      </c>
      <c r="F2332" s="21">
        <v>90</v>
      </c>
      <c r="G2332" s="21">
        <v>88</v>
      </c>
      <c r="H2332" s="21">
        <v>84</v>
      </c>
      <c r="I2332" s="5">
        <v>-18</v>
      </c>
      <c r="J2332" s="5"/>
      <c r="K2332" s="27"/>
      <c r="L2332" s="21">
        <v>90</v>
      </c>
      <c r="M2332" s="21">
        <v>88</v>
      </c>
      <c r="N2332" s="21">
        <v>70.7</v>
      </c>
      <c r="O2332" s="21">
        <v>132</v>
      </c>
      <c r="P2332" s="4">
        <f t="shared" si="61"/>
        <v>14.8</v>
      </c>
      <c r="T2332" s="21" t="s">
        <v>150</v>
      </c>
      <c r="U2332" s="21" t="s">
        <v>193</v>
      </c>
    </row>
    <row r="2333" spans="1:22">
      <c r="A2333">
        <v>50</v>
      </c>
      <c r="B2333">
        <v>44</v>
      </c>
      <c r="D2333" s="19" t="s">
        <v>802</v>
      </c>
      <c r="E2333" s="21" t="s">
        <v>42</v>
      </c>
      <c r="F2333" s="21">
        <v>83</v>
      </c>
      <c r="G2333" s="21">
        <v>83</v>
      </c>
      <c r="H2333" s="21"/>
      <c r="I2333" s="5">
        <v>-13</v>
      </c>
      <c r="J2333" s="5"/>
      <c r="K2333" s="14"/>
      <c r="P2333" s="4"/>
      <c r="T2333" s="21" t="s">
        <v>601</v>
      </c>
      <c r="U2333" s="21" t="s">
        <v>685</v>
      </c>
    </row>
    <row r="2334" spans="1:22">
      <c r="A2334">
        <v>51</v>
      </c>
      <c r="B2334">
        <v>45</v>
      </c>
      <c r="D2334" s="19" t="s">
        <v>195</v>
      </c>
      <c r="E2334" s="21" t="s">
        <v>42</v>
      </c>
      <c r="F2334" s="21">
        <v>87</v>
      </c>
      <c r="G2334" s="21">
        <v>87</v>
      </c>
      <c r="H2334" s="21"/>
      <c r="I2334" s="5">
        <v>-19.2</v>
      </c>
      <c r="J2334" s="5"/>
      <c r="K2334" s="14"/>
      <c r="P2334" s="4"/>
      <c r="T2334" s="21" t="s">
        <v>72</v>
      </c>
      <c r="U2334" s="21" t="s">
        <v>803</v>
      </c>
      <c r="V2334" t="s">
        <v>613</v>
      </c>
    </row>
    <row r="2335" spans="1:22">
      <c r="A2335">
        <v>52</v>
      </c>
      <c r="B2335">
        <v>46</v>
      </c>
      <c r="D2335" s="19" t="s">
        <v>447</v>
      </c>
      <c r="E2335" s="21" t="s">
        <v>42</v>
      </c>
      <c r="F2335" s="21">
        <v>78</v>
      </c>
      <c r="G2335" s="21">
        <v>78</v>
      </c>
      <c r="H2335" s="21"/>
      <c r="I2335" s="5">
        <v>-1.35</v>
      </c>
      <c r="J2335" s="5"/>
      <c r="K2335" s="14"/>
      <c r="P2335" s="4"/>
      <c r="T2335" s="21" t="s">
        <v>479</v>
      </c>
      <c r="U2335" s="21" t="s">
        <v>637</v>
      </c>
      <c r="V2335" t="s">
        <v>804</v>
      </c>
    </row>
    <row r="2336" spans="1:22">
      <c r="A2336">
        <v>53</v>
      </c>
      <c r="B2336">
        <v>47</v>
      </c>
      <c r="D2336" s="19" t="s">
        <v>199</v>
      </c>
      <c r="E2336" s="21" t="s">
        <v>42</v>
      </c>
      <c r="F2336" s="21">
        <v>86</v>
      </c>
      <c r="G2336" s="21">
        <v>86</v>
      </c>
      <c r="H2336" s="21"/>
      <c r="I2336" s="5">
        <v>-20</v>
      </c>
      <c r="J2336" s="5"/>
      <c r="K2336" s="14"/>
      <c r="P2336" s="4"/>
      <c r="T2336" s="21" t="s">
        <v>805</v>
      </c>
      <c r="U2336" s="21" t="s">
        <v>203</v>
      </c>
      <c r="V2336" t="s">
        <v>640</v>
      </c>
    </row>
    <row r="2337" spans="1:22">
      <c r="A2337">
        <v>54</v>
      </c>
      <c r="B2337">
        <v>48</v>
      </c>
      <c r="D2337" s="19" t="s">
        <v>806</v>
      </c>
      <c r="E2337" s="21" t="s">
        <v>34</v>
      </c>
      <c r="F2337" s="21">
        <v>79</v>
      </c>
      <c r="G2337" s="21">
        <v>79</v>
      </c>
      <c r="I2337" s="5">
        <v>-5</v>
      </c>
      <c r="J2337" s="5"/>
      <c r="K2337" s="14"/>
      <c r="T2337" s="21" t="s">
        <v>642</v>
      </c>
      <c r="U2337" s="21" t="s">
        <v>807</v>
      </c>
    </row>
    <row r="2338" spans="1:22">
      <c r="A2338">
        <v>55</v>
      </c>
      <c r="D2338" s="19" t="s">
        <v>205</v>
      </c>
      <c r="E2338" s="21" t="s">
        <v>42</v>
      </c>
      <c r="F2338" s="21"/>
      <c r="G2338" s="21"/>
      <c r="I2338" s="5">
        <v>5.0999999999999996</v>
      </c>
      <c r="J2338" s="5"/>
      <c r="K2338" s="14" t="s">
        <v>417</v>
      </c>
      <c r="T2338" s="21" t="s">
        <v>155</v>
      </c>
      <c r="U2338" s="21" t="s">
        <v>217</v>
      </c>
      <c r="V2338" t="s">
        <v>808</v>
      </c>
    </row>
    <row r="2339" spans="1:22">
      <c r="A2339">
        <v>56</v>
      </c>
      <c r="B2339">
        <v>49</v>
      </c>
      <c r="D2339" s="19" t="s">
        <v>678</v>
      </c>
      <c r="E2339" s="21" t="s">
        <v>42</v>
      </c>
      <c r="F2339" s="21">
        <v>79</v>
      </c>
      <c r="G2339" s="21">
        <v>79</v>
      </c>
      <c r="I2339" s="5">
        <v>-12</v>
      </c>
      <c r="J2339" s="5"/>
      <c r="K2339" s="14"/>
      <c r="T2339" s="21" t="s">
        <v>724</v>
      </c>
      <c r="U2339" s="21" t="s">
        <v>809</v>
      </c>
    </row>
    <row r="2340" spans="1:22">
      <c r="A2340">
        <v>57</v>
      </c>
      <c r="B2340">
        <v>50</v>
      </c>
      <c r="D2340" s="19" t="s">
        <v>681</v>
      </c>
      <c r="E2340" s="21" t="s">
        <v>42</v>
      </c>
      <c r="F2340" s="21">
        <v>76</v>
      </c>
      <c r="G2340" s="21">
        <v>76</v>
      </c>
      <c r="I2340" s="5">
        <v>-0.25</v>
      </c>
      <c r="J2340" s="5"/>
      <c r="K2340" s="14"/>
      <c r="T2340" s="21" t="s">
        <v>727</v>
      </c>
      <c r="U2340" s="21" t="s">
        <v>810</v>
      </c>
    </row>
    <row r="2341" spans="1:22">
      <c r="A2341">
        <v>58</v>
      </c>
      <c r="B2341">
        <v>51</v>
      </c>
      <c r="D2341" s="19" t="s">
        <v>210</v>
      </c>
      <c r="E2341" s="21" t="s">
        <v>42</v>
      </c>
      <c r="F2341" s="21">
        <v>77</v>
      </c>
      <c r="G2341" s="21">
        <v>77</v>
      </c>
      <c r="I2341" s="5">
        <v>-0.5</v>
      </c>
      <c r="J2341" s="5"/>
      <c r="K2341" s="14"/>
      <c r="T2341" s="21" t="s">
        <v>811</v>
      </c>
      <c r="U2341" s="21" t="s">
        <v>812</v>
      </c>
      <c r="V2341" t="s">
        <v>813</v>
      </c>
    </row>
    <row r="2342" spans="1:22">
      <c r="A2342">
        <v>59</v>
      </c>
      <c r="B2342">
        <v>52</v>
      </c>
      <c r="D2342" s="19" t="s">
        <v>450</v>
      </c>
      <c r="E2342" s="21" t="s">
        <v>42</v>
      </c>
      <c r="F2342" s="21">
        <v>79</v>
      </c>
      <c r="G2342" s="21">
        <v>79</v>
      </c>
      <c r="I2342" s="5">
        <v>3</v>
      </c>
      <c r="J2342" s="5"/>
      <c r="K2342" s="14"/>
      <c r="T2342" s="21" t="s">
        <v>667</v>
      </c>
      <c r="U2342" s="21" t="s">
        <v>814</v>
      </c>
      <c r="V2342" t="s">
        <v>197</v>
      </c>
    </row>
    <row r="2343" spans="1:22">
      <c r="A2343">
        <v>60</v>
      </c>
      <c r="B2343">
        <v>53</v>
      </c>
      <c r="D2343" s="19" t="s">
        <v>214</v>
      </c>
      <c r="E2343" s="21" t="s">
        <v>42</v>
      </c>
      <c r="F2343" s="21">
        <v>77</v>
      </c>
      <c r="G2343" s="21">
        <v>77</v>
      </c>
      <c r="I2343" s="5">
        <v>-4.4000000000000004</v>
      </c>
      <c r="J2343" s="5"/>
      <c r="K2343" s="14"/>
      <c r="T2343" s="21" t="s">
        <v>119</v>
      </c>
      <c r="U2343" s="21" t="s">
        <v>805</v>
      </c>
      <c r="V2343" t="s">
        <v>126</v>
      </c>
    </row>
    <row r="2344" spans="1:22">
      <c r="D2344" s="19"/>
      <c r="E2344" s="21"/>
      <c r="F2344" s="21"/>
      <c r="G2344" s="21"/>
      <c r="I2344" s="5"/>
      <c r="J2344" s="5"/>
      <c r="K2344" s="14"/>
    </row>
    <row r="2345" spans="1:22">
      <c r="I2345" s="5"/>
      <c r="J2345" s="5"/>
      <c r="K2345" s="14"/>
    </row>
    <row r="2346" spans="1:22">
      <c r="I2346" s="5"/>
      <c r="J2346" s="5"/>
      <c r="K2346" s="14"/>
    </row>
    <row r="2347" spans="1:22">
      <c r="I2347" s="5"/>
      <c r="J2347" s="5"/>
      <c r="K2347" s="14"/>
    </row>
    <row r="2348" spans="1:22">
      <c r="I2348" s="5"/>
      <c r="J2348" s="5"/>
      <c r="K2348" s="14"/>
    </row>
    <row r="2349" spans="1:22">
      <c r="I2349" s="5"/>
      <c r="J2349" s="5"/>
      <c r="K2349" s="14"/>
    </row>
    <row r="2350" spans="1:22">
      <c r="I2350" s="5"/>
      <c r="J2350" s="5"/>
      <c r="K2350" s="14"/>
    </row>
    <row r="2351" spans="1:22">
      <c r="I2351" s="5"/>
      <c r="J2351" s="5"/>
      <c r="K2351" s="14"/>
    </row>
    <row r="2352" spans="1:22">
      <c r="I2352" s="5"/>
      <c r="J2352" s="5"/>
      <c r="K2352" s="14"/>
    </row>
    <row r="2353" spans="1:19">
      <c r="I2353" s="5"/>
      <c r="J2353" s="5"/>
      <c r="K2353" s="14"/>
    </row>
    <row r="2354" spans="1:19">
      <c r="A2354">
        <f>COUNT(A2263:A2353)</f>
        <v>60</v>
      </c>
      <c r="B2354">
        <f>COUNT(B2263:B2353)</f>
        <v>53</v>
      </c>
      <c r="C2354">
        <f>COUNT(C2263:C2353)</f>
        <v>41</v>
      </c>
      <c r="F2354">
        <f>AVERAGE(F2263:F2353)</f>
        <v>79.943396226415089</v>
      </c>
      <c r="G2354">
        <f>AVERAGE(G2263:G2353)</f>
        <v>79.452830188679243</v>
      </c>
      <c r="H2354">
        <f>AVERAGE(H2263:H2353)</f>
        <v>73.512195121951223</v>
      </c>
      <c r="I2354" s="5">
        <f>SUM(I2260:I2353)</f>
        <v>113.99999999999997</v>
      </c>
      <c r="J2354" s="4">
        <f>SUM(J2260:J2353)</f>
        <v>7.5</v>
      </c>
      <c r="P2354" s="4">
        <f>SUM(Q2263:Q2272)</f>
        <v>54.600000000000009</v>
      </c>
      <c r="Q2354" s="4">
        <f>TRUNC(P2354*0.096,1)</f>
        <v>5.2</v>
      </c>
      <c r="R2354" s="12">
        <f>P2354*0.096</f>
        <v>5.2416000000000009</v>
      </c>
      <c r="S2354">
        <f>SUM(S2260:S2353)</f>
        <v>0</v>
      </c>
    </row>
    <row r="2355" spans="1:19" ht="18">
      <c r="A2355" s="3" t="s">
        <v>815</v>
      </c>
      <c r="C2355" s="11" t="s">
        <v>816</v>
      </c>
      <c r="D2355">
        <v>3701639</v>
      </c>
      <c r="E2355" s="11"/>
      <c r="F2355" s="11"/>
    </row>
    <row r="2356" spans="1:19">
      <c r="A2356" t="s">
        <v>2</v>
      </c>
      <c r="D2356" s="4">
        <v>94.1</v>
      </c>
      <c r="E2356" t="s">
        <v>3</v>
      </c>
      <c r="F2356" s="4">
        <f>TRUNC(D2356*0.096,1)</f>
        <v>9</v>
      </c>
      <c r="H2356" s="4">
        <f>P2454</f>
        <v>94.2</v>
      </c>
      <c r="K2356" s="14"/>
    </row>
    <row r="2357" spans="1:19">
      <c r="A2357" t="s">
        <v>4</v>
      </c>
      <c r="D2357" s="4">
        <v>94.2</v>
      </c>
      <c r="E2357" t="s">
        <v>5</v>
      </c>
      <c r="F2357" s="4">
        <f>TRUNC(D2357*0.096,1)</f>
        <v>9</v>
      </c>
    </row>
    <row r="2358" spans="1:19">
      <c r="A2358" s="1" t="s">
        <v>6</v>
      </c>
      <c r="B2358" s="1" t="s">
        <v>7</v>
      </c>
      <c r="C2358" s="1" t="s">
        <v>8</v>
      </c>
      <c r="D2358" s="1" t="s">
        <v>9</v>
      </c>
      <c r="E2358" s="1" t="s">
        <v>10</v>
      </c>
      <c r="F2358" s="1" t="s">
        <v>11</v>
      </c>
      <c r="G2358" s="1" t="s">
        <v>12</v>
      </c>
      <c r="H2358" s="1" t="s">
        <v>8</v>
      </c>
      <c r="I2358" s="1" t="s">
        <v>13</v>
      </c>
      <c r="J2358" s="1" t="s">
        <v>14</v>
      </c>
      <c r="K2358" s="13" t="s">
        <v>15</v>
      </c>
      <c r="L2358" s="13" t="s">
        <v>11</v>
      </c>
      <c r="M2358" s="1" t="s">
        <v>12</v>
      </c>
      <c r="N2358" s="1" t="s">
        <v>16</v>
      </c>
      <c r="O2358" s="1" t="s">
        <v>17</v>
      </c>
      <c r="P2358" s="1" t="s">
        <v>18</v>
      </c>
      <c r="Q2358" s="1" t="s">
        <v>19</v>
      </c>
      <c r="R2358" s="1" t="s">
        <v>20</v>
      </c>
      <c r="S2358" s="1" t="s">
        <v>21</v>
      </c>
    </row>
    <row r="2360" spans="1:19">
      <c r="D2360" s="2"/>
      <c r="E2360" t="s">
        <v>22</v>
      </c>
      <c r="I2360" s="5">
        <v>-12</v>
      </c>
      <c r="J2360" s="5"/>
      <c r="K2360" s="13"/>
      <c r="L2360" s="4"/>
    </row>
    <row r="2361" spans="1:19">
      <c r="E2361" t="s">
        <v>23</v>
      </c>
      <c r="I2361" s="5">
        <v>-12</v>
      </c>
      <c r="J2361" s="5"/>
      <c r="L2361" s="1"/>
    </row>
    <row r="2362" spans="1:19">
      <c r="D2362" s="2"/>
      <c r="E2362" t="s">
        <v>24</v>
      </c>
      <c r="I2362" s="5">
        <v>-15</v>
      </c>
      <c r="J2362" s="5"/>
    </row>
    <row r="2363" spans="1:19">
      <c r="D2363" s="19" t="s">
        <v>37</v>
      </c>
      <c r="E2363" s="21" t="s">
        <v>26</v>
      </c>
      <c r="F2363" s="21"/>
      <c r="G2363" s="21"/>
      <c r="H2363" s="21"/>
      <c r="I2363" s="5"/>
      <c r="J2363" s="5"/>
      <c r="L2363" s="33">
        <v>84</v>
      </c>
      <c r="M2363" s="21">
        <v>84</v>
      </c>
      <c r="N2363" s="21">
        <v>69.2</v>
      </c>
      <c r="O2363" s="21">
        <v>129</v>
      </c>
      <c r="P2363" s="30">
        <f t="shared" ref="P2363:P2403" si="62">ROUND(((M2363-N2363)*113/O2363),1)</f>
        <v>13</v>
      </c>
      <c r="Q2363" s="4">
        <v>7.2</v>
      </c>
    </row>
    <row r="2364" spans="1:19">
      <c r="D2364" s="19" t="s">
        <v>38</v>
      </c>
      <c r="E2364" s="21" t="s">
        <v>26</v>
      </c>
      <c r="F2364" s="21"/>
      <c r="G2364" s="21"/>
      <c r="H2364" s="21"/>
      <c r="I2364" s="5"/>
      <c r="J2364" s="4"/>
      <c r="L2364" s="33">
        <v>74</v>
      </c>
      <c r="M2364" s="21">
        <v>74</v>
      </c>
      <c r="N2364" s="21">
        <v>69.2</v>
      </c>
      <c r="O2364" s="21">
        <v>129</v>
      </c>
      <c r="P2364" s="30">
        <f t="shared" si="62"/>
        <v>4.2</v>
      </c>
      <c r="Q2364" s="4">
        <v>7.3</v>
      </c>
    </row>
    <row r="2365" spans="1:19">
      <c r="D2365" s="19" t="s">
        <v>291</v>
      </c>
      <c r="E2365" s="21" t="s">
        <v>292</v>
      </c>
      <c r="F2365" s="21"/>
      <c r="G2365" s="21"/>
      <c r="H2365" s="21"/>
      <c r="I2365" s="5"/>
      <c r="J2365" s="4"/>
      <c r="L2365" s="33">
        <v>86</v>
      </c>
      <c r="M2365" s="21">
        <v>84</v>
      </c>
      <c r="N2365" s="21">
        <v>71.2</v>
      </c>
      <c r="O2365" s="21">
        <v>126</v>
      </c>
      <c r="P2365" s="30">
        <f t="shared" si="62"/>
        <v>11.5</v>
      </c>
      <c r="Q2365" s="4">
        <v>8.1</v>
      </c>
    </row>
    <row r="2366" spans="1:19">
      <c r="D2366" s="19" t="s">
        <v>39</v>
      </c>
      <c r="E2366" s="21" t="s">
        <v>30</v>
      </c>
      <c r="F2366" s="21"/>
      <c r="G2366" s="21"/>
      <c r="H2366" s="21"/>
      <c r="I2366" s="5"/>
      <c r="J2366" s="4"/>
      <c r="L2366" s="33">
        <v>85</v>
      </c>
      <c r="M2366" s="21">
        <v>84</v>
      </c>
      <c r="N2366" s="21">
        <v>70.2</v>
      </c>
      <c r="O2366" s="21">
        <v>128</v>
      </c>
      <c r="P2366" s="30">
        <f t="shared" si="62"/>
        <v>12.2</v>
      </c>
      <c r="Q2366" s="4">
        <v>9.5</v>
      </c>
    </row>
    <row r="2367" spans="1:19">
      <c r="D2367" s="19" t="s">
        <v>423</v>
      </c>
      <c r="E2367" s="21" t="s">
        <v>225</v>
      </c>
      <c r="F2367" s="21"/>
      <c r="G2367" s="21"/>
      <c r="H2367" s="21"/>
      <c r="I2367" s="5"/>
      <c r="J2367" s="4"/>
      <c r="L2367" s="33">
        <v>83</v>
      </c>
      <c r="M2367" s="21">
        <v>83</v>
      </c>
      <c r="N2367" s="21">
        <v>71.599999999999994</v>
      </c>
      <c r="O2367" s="21">
        <v>130</v>
      </c>
      <c r="P2367" s="30">
        <f t="shared" si="62"/>
        <v>9.9</v>
      </c>
      <c r="Q2367" s="4">
        <v>9.9</v>
      </c>
    </row>
    <row r="2368" spans="1:19">
      <c r="D2368" s="19" t="s">
        <v>40</v>
      </c>
      <c r="E2368" s="21" t="s">
        <v>26</v>
      </c>
      <c r="F2368" s="21"/>
      <c r="G2368" s="21"/>
      <c r="H2368" s="21"/>
      <c r="I2368" s="5"/>
      <c r="J2368" s="5"/>
      <c r="L2368" s="33">
        <v>85</v>
      </c>
      <c r="M2368" s="21">
        <v>84</v>
      </c>
      <c r="N2368" s="21">
        <v>69.2</v>
      </c>
      <c r="O2368" s="21">
        <v>129</v>
      </c>
      <c r="P2368" s="30">
        <f t="shared" si="62"/>
        <v>13</v>
      </c>
      <c r="Q2368" s="4">
        <v>9.9</v>
      </c>
    </row>
    <row r="2369" spans="1:22">
      <c r="D2369" s="19" t="s">
        <v>228</v>
      </c>
      <c r="E2369" s="21" t="s">
        <v>28</v>
      </c>
      <c r="F2369" s="21"/>
      <c r="G2369" s="21"/>
      <c r="H2369" s="21"/>
      <c r="I2369" s="5"/>
      <c r="J2369" s="5"/>
      <c r="L2369" s="31">
        <v>81</v>
      </c>
      <c r="M2369" s="21">
        <v>81</v>
      </c>
      <c r="N2369" s="21">
        <v>69.3</v>
      </c>
      <c r="O2369" s="21">
        <v>123</v>
      </c>
      <c r="P2369" s="30">
        <f t="shared" si="62"/>
        <v>10.7</v>
      </c>
      <c r="Q2369" s="4">
        <v>10.3</v>
      </c>
    </row>
    <row r="2370" spans="1:22">
      <c r="D2370" s="19" t="s">
        <v>229</v>
      </c>
      <c r="E2370" s="21" t="s">
        <v>34</v>
      </c>
      <c r="F2370" s="21"/>
      <c r="G2370" s="21"/>
      <c r="H2370" s="21"/>
      <c r="I2370" s="5"/>
      <c r="J2370" s="5"/>
      <c r="L2370" s="31">
        <v>86</v>
      </c>
      <c r="M2370" s="21">
        <v>86</v>
      </c>
      <c r="N2370" s="21">
        <v>68.900000000000006</v>
      </c>
      <c r="O2370" s="21">
        <v>120</v>
      </c>
      <c r="P2370" s="30">
        <f t="shared" si="62"/>
        <v>16.100000000000001</v>
      </c>
      <c r="Q2370" s="4">
        <v>10.3</v>
      </c>
    </row>
    <row r="2371" spans="1:22">
      <c r="D2371" s="19" t="s">
        <v>293</v>
      </c>
      <c r="E2371" s="21" t="s">
        <v>225</v>
      </c>
      <c r="F2371" s="21"/>
      <c r="G2371" s="21"/>
      <c r="H2371" s="21"/>
      <c r="I2371" s="5"/>
      <c r="J2371" s="5"/>
      <c r="K2371" s="26"/>
      <c r="L2371" s="31">
        <v>90</v>
      </c>
      <c r="M2371" s="21">
        <v>89</v>
      </c>
      <c r="N2371" s="21">
        <v>71.599999999999994</v>
      </c>
      <c r="O2371" s="21">
        <v>130</v>
      </c>
      <c r="P2371" s="30">
        <f t="shared" si="62"/>
        <v>15.1</v>
      </c>
      <c r="Q2371" s="4">
        <v>10.7</v>
      </c>
    </row>
    <row r="2372" spans="1:22">
      <c r="D2372" s="19" t="s">
        <v>46</v>
      </c>
      <c r="E2372" s="21" t="s">
        <v>47</v>
      </c>
      <c r="F2372" s="21"/>
      <c r="G2372" s="21"/>
      <c r="H2372" s="21"/>
      <c r="I2372" s="5"/>
      <c r="J2372" s="5"/>
      <c r="L2372" s="31">
        <v>79</v>
      </c>
      <c r="M2372" s="21">
        <v>79</v>
      </c>
      <c r="N2372" s="21">
        <v>69.7</v>
      </c>
      <c r="O2372" s="21">
        <v>133</v>
      </c>
      <c r="P2372" s="30">
        <f t="shared" si="62"/>
        <v>7.9</v>
      </c>
      <c r="Q2372" s="4">
        <v>11</v>
      </c>
    </row>
    <row r="2373" spans="1:22">
      <c r="D2373" s="19" t="s">
        <v>656</v>
      </c>
      <c r="E2373" s="21" t="s">
        <v>30</v>
      </c>
      <c r="F2373" s="21"/>
      <c r="G2373" s="21"/>
      <c r="H2373" s="21"/>
      <c r="I2373" s="5"/>
      <c r="J2373" s="5"/>
      <c r="L2373" s="31">
        <v>85</v>
      </c>
      <c r="M2373" s="21">
        <v>85</v>
      </c>
      <c r="N2373" s="21">
        <v>70.2</v>
      </c>
      <c r="O2373" s="21">
        <v>128</v>
      </c>
      <c r="P2373" s="30">
        <f t="shared" si="62"/>
        <v>13.1</v>
      </c>
      <c r="Q2373" s="4">
        <v>11.3</v>
      </c>
    </row>
    <row r="2374" spans="1:22">
      <c r="D2374" s="19" t="s">
        <v>48</v>
      </c>
      <c r="E2374" s="21" t="s">
        <v>26</v>
      </c>
      <c r="F2374" s="21"/>
      <c r="G2374" s="21"/>
      <c r="H2374" s="21"/>
      <c r="I2374" s="5"/>
      <c r="J2374" s="5"/>
      <c r="L2374" s="31">
        <v>78</v>
      </c>
      <c r="M2374" s="21">
        <v>78</v>
      </c>
      <c r="N2374" s="21">
        <v>69.2</v>
      </c>
      <c r="O2374" s="21">
        <v>129</v>
      </c>
      <c r="P2374" s="30">
        <f t="shared" si="62"/>
        <v>7.7</v>
      </c>
      <c r="Q2374" s="4">
        <v>11.7</v>
      </c>
    </row>
    <row r="2375" spans="1:22">
      <c r="D2375" s="19" t="s">
        <v>456</v>
      </c>
      <c r="E2375" s="21" t="s">
        <v>30</v>
      </c>
      <c r="F2375" s="21"/>
      <c r="G2375" s="21"/>
      <c r="H2375" s="21"/>
      <c r="I2375" s="5"/>
      <c r="J2375" s="5"/>
      <c r="L2375" s="31">
        <v>79</v>
      </c>
      <c r="M2375" s="21">
        <v>79</v>
      </c>
      <c r="N2375" s="21">
        <v>70.2</v>
      </c>
      <c r="O2375" s="21">
        <v>128</v>
      </c>
      <c r="P2375" s="30">
        <f t="shared" si="62"/>
        <v>7.8</v>
      </c>
      <c r="Q2375" s="4">
        <v>12.3</v>
      </c>
    </row>
    <row r="2376" spans="1:22">
      <c r="D2376" s="19" t="s">
        <v>307</v>
      </c>
      <c r="E2376" s="21" t="s">
        <v>26</v>
      </c>
      <c r="F2376" s="21"/>
      <c r="G2376" s="21"/>
      <c r="H2376" s="21"/>
      <c r="I2376" s="5"/>
      <c r="J2376" s="5"/>
      <c r="L2376" s="31">
        <v>88</v>
      </c>
      <c r="M2376" s="21">
        <v>85</v>
      </c>
      <c r="N2376" s="21">
        <v>69.2</v>
      </c>
      <c r="O2376" s="21">
        <v>129</v>
      </c>
      <c r="P2376" s="30">
        <f t="shared" si="62"/>
        <v>13.8</v>
      </c>
      <c r="Q2376" s="4">
        <v>12.5</v>
      </c>
    </row>
    <row r="2377" spans="1:22">
      <c r="D2377" s="19" t="s">
        <v>308</v>
      </c>
      <c r="E2377" s="21" t="s">
        <v>225</v>
      </c>
      <c r="F2377" s="21"/>
      <c r="G2377" s="21"/>
      <c r="H2377" s="21"/>
      <c r="I2377" s="5"/>
      <c r="J2377" s="5"/>
      <c r="L2377" s="31">
        <v>88</v>
      </c>
      <c r="M2377" s="21">
        <v>87</v>
      </c>
      <c r="N2377" s="21">
        <v>71.599999999999994</v>
      </c>
      <c r="O2377" s="21">
        <v>130</v>
      </c>
      <c r="P2377" s="30">
        <f t="shared" si="62"/>
        <v>13.4</v>
      </c>
      <c r="Q2377" s="4">
        <v>14.2</v>
      </c>
    </row>
    <row r="2378" spans="1:22">
      <c r="D2378" s="19" t="s">
        <v>234</v>
      </c>
      <c r="E2378" s="21" t="s">
        <v>34</v>
      </c>
      <c r="F2378" s="21"/>
      <c r="G2378" s="21"/>
      <c r="H2378" s="21"/>
      <c r="I2378" s="5"/>
      <c r="J2378" s="5"/>
      <c r="L2378" s="31">
        <v>83</v>
      </c>
      <c r="M2378" s="21">
        <v>83</v>
      </c>
      <c r="N2378" s="21">
        <v>68.900000000000006</v>
      </c>
      <c r="O2378" s="21">
        <v>120</v>
      </c>
      <c r="P2378" s="30">
        <f t="shared" si="62"/>
        <v>13.3</v>
      </c>
      <c r="Q2378" s="4">
        <v>14.7</v>
      </c>
    </row>
    <row r="2379" spans="1:22">
      <c r="D2379" s="19" t="s">
        <v>492</v>
      </c>
      <c r="E2379" s="21" t="s">
        <v>42</v>
      </c>
      <c r="F2379" s="21"/>
      <c r="G2379" s="21"/>
      <c r="H2379" s="21"/>
      <c r="I2379" s="5"/>
      <c r="J2379" s="5"/>
      <c r="L2379" s="31">
        <v>82</v>
      </c>
      <c r="M2379" s="21">
        <v>82</v>
      </c>
      <c r="N2379" s="21">
        <v>70</v>
      </c>
      <c r="O2379" s="21">
        <v>123</v>
      </c>
      <c r="P2379" s="30">
        <f t="shared" si="62"/>
        <v>11</v>
      </c>
      <c r="Q2379" s="4">
        <v>15.4</v>
      </c>
    </row>
    <row r="2380" spans="1:22">
      <c r="D2380" s="19" t="s">
        <v>457</v>
      </c>
      <c r="E2380" s="21" t="s">
        <v>26</v>
      </c>
      <c r="F2380" s="21"/>
      <c r="G2380" s="21"/>
      <c r="H2380" s="21"/>
      <c r="I2380" s="5"/>
      <c r="J2380" s="5"/>
      <c r="L2380" s="31">
        <v>82</v>
      </c>
      <c r="M2380" s="21">
        <v>82</v>
      </c>
      <c r="N2380" s="21">
        <v>69.2</v>
      </c>
      <c r="O2380" s="21">
        <v>129</v>
      </c>
      <c r="P2380" s="30">
        <f t="shared" si="62"/>
        <v>11.2</v>
      </c>
      <c r="Q2380" s="4">
        <v>17.100000000000001</v>
      </c>
    </row>
    <row r="2381" spans="1:22">
      <c r="D2381" s="19" t="s">
        <v>311</v>
      </c>
      <c r="E2381" s="21" t="s">
        <v>34</v>
      </c>
      <c r="F2381" s="21"/>
      <c r="G2381" s="21"/>
      <c r="H2381" s="21"/>
      <c r="I2381" s="5"/>
      <c r="J2381" s="5"/>
      <c r="L2381" s="31">
        <v>82</v>
      </c>
      <c r="M2381" s="21">
        <v>82</v>
      </c>
      <c r="N2381" s="21">
        <v>68.900000000000006</v>
      </c>
      <c r="O2381" s="21">
        <v>120</v>
      </c>
      <c r="P2381" s="30">
        <f t="shared" si="62"/>
        <v>12.3</v>
      </c>
      <c r="Q2381" s="4">
        <v>18.2</v>
      </c>
    </row>
    <row r="2382" spans="1:22">
      <c r="D2382" s="19" t="s">
        <v>427</v>
      </c>
      <c r="E2382" s="21" t="s">
        <v>225</v>
      </c>
      <c r="F2382" s="21"/>
      <c r="G2382" s="21"/>
      <c r="H2382" s="21"/>
      <c r="I2382" s="5"/>
      <c r="J2382" s="5"/>
      <c r="L2382" s="31">
        <v>89</v>
      </c>
      <c r="M2382" s="21">
        <v>89</v>
      </c>
      <c r="N2382" s="21">
        <v>71.599999999999994</v>
      </c>
      <c r="O2382" s="21">
        <v>130</v>
      </c>
      <c r="P2382" s="30">
        <f t="shared" si="62"/>
        <v>15.1</v>
      </c>
      <c r="Q2382" s="4">
        <v>20.6</v>
      </c>
    </row>
    <row r="2383" spans="1:22">
      <c r="A2383">
        <v>1</v>
      </c>
      <c r="B2383">
        <v>1</v>
      </c>
      <c r="C2383">
        <v>1</v>
      </c>
      <c r="D2383" s="19" t="s">
        <v>554</v>
      </c>
      <c r="E2383" s="21" t="s">
        <v>36</v>
      </c>
      <c r="F2383" s="21">
        <v>92</v>
      </c>
      <c r="G2383" s="21">
        <v>92</v>
      </c>
      <c r="H2383" s="21">
        <v>82</v>
      </c>
      <c r="I2383" s="5">
        <v>-20</v>
      </c>
      <c r="J2383" s="4"/>
      <c r="L2383" s="33">
        <v>92</v>
      </c>
      <c r="M2383" s="21">
        <v>92</v>
      </c>
      <c r="N2383" s="21">
        <v>69</v>
      </c>
      <c r="O2383" s="21">
        <v>123</v>
      </c>
      <c r="P2383" s="30">
        <f t="shared" si="62"/>
        <v>21.1</v>
      </c>
      <c r="Q2383" s="4"/>
      <c r="R2383" s="21"/>
      <c r="S2383" s="4"/>
      <c r="T2383" t="s">
        <v>67</v>
      </c>
      <c r="U2383" t="s">
        <v>165</v>
      </c>
    </row>
    <row r="2384" spans="1:22">
      <c r="A2384">
        <v>2</v>
      </c>
      <c r="B2384">
        <v>2</v>
      </c>
      <c r="C2384">
        <v>2</v>
      </c>
      <c r="D2384" s="19" t="s">
        <v>73</v>
      </c>
      <c r="E2384" s="21" t="s">
        <v>42</v>
      </c>
      <c r="F2384" s="21">
        <v>90</v>
      </c>
      <c r="G2384" s="21">
        <v>88</v>
      </c>
      <c r="H2384" s="21">
        <v>80</v>
      </c>
      <c r="I2384" s="5">
        <v>-22</v>
      </c>
      <c r="J2384" s="5"/>
      <c r="L2384" s="33">
        <v>90</v>
      </c>
      <c r="M2384" s="21">
        <v>88</v>
      </c>
      <c r="N2384" s="21">
        <v>70</v>
      </c>
      <c r="O2384" s="21">
        <v>123</v>
      </c>
      <c r="P2384" s="30">
        <f t="shared" si="62"/>
        <v>16.5</v>
      </c>
      <c r="Q2384" s="4"/>
      <c r="R2384" s="21"/>
      <c r="S2384" s="4"/>
      <c r="T2384" t="s">
        <v>71</v>
      </c>
      <c r="U2384" t="s">
        <v>72</v>
      </c>
      <c r="V2384" t="s">
        <v>101</v>
      </c>
    </row>
    <row r="2385" spans="1:22">
      <c r="A2385">
        <v>3</v>
      </c>
      <c r="B2385">
        <v>3</v>
      </c>
      <c r="C2385">
        <v>3</v>
      </c>
      <c r="D2385" s="19" t="s">
        <v>588</v>
      </c>
      <c r="E2385" s="21" t="s">
        <v>225</v>
      </c>
      <c r="F2385" s="21">
        <v>85</v>
      </c>
      <c r="G2385" s="21">
        <v>85</v>
      </c>
      <c r="H2385" s="21">
        <v>75</v>
      </c>
      <c r="I2385" s="5">
        <v>-10.5</v>
      </c>
      <c r="J2385" s="5"/>
      <c r="L2385" s="33">
        <v>85</v>
      </c>
      <c r="M2385" s="21">
        <v>85</v>
      </c>
      <c r="N2385" s="21">
        <v>69</v>
      </c>
      <c r="O2385" s="21">
        <v>125</v>
      </c>
      <c r="P2385" s="30">
        <f t="shared" si="62"/>
        <v>14.5</v>
      </c>
      <c r="Q2385" s="21"/>
      <c r="R2385" s="21"/>
      <c r="S2385" s="4"/>
      <c r="T2385" t="s">
        <v>119</v>
      </c>
      <c r="U2385" t="s">
        <v>62</v>
      </c>
      <c r="V2385" t="s">
        <v>59</v>
      </c>
    </row>
    <row r="2386" spans="1:22">
      <c r="A2386">
        <v>4</v>
      </c>
      <c r="B2386">
        <v>4</v>
      </c>
      <c r="C2386">
        <v>4</v>
      </c>
      <c r="D2386" s="19" t="s">
        <v>432</v>
      </c>
      <c r="E2386" s="21" t="s">
        <v>252</v>
      </c>
      <c r="F2386" s="21">
        <v>85</v>
      </c>
      <c r="G2386" s="21">
        <v>84</v>
      </c>
      <c r="H2386" s="21">
        <v>74</v>
      </c>
      <c r="I2386" s="5">
        <v>15.25</v>
      </c>
      <c r="J2386" s="5"/>
      <c r="K2386" s="26" t="s">
        <v>562</v>
      </c>
      <c r="L2386" s="33">
        <v>85</v>
      </c>
      <c r="M2386" s="21">
        <v>84</v>
      </c>
      <c r="N2386" s="21">
        <v>69</v>
      </c>
      <c r="O2386" s="21">
        <v>125</v>
      </c>
      <c r="P2386" s="30">
        <f t="shared" si="62"/>
        <v>13.6</v>
      </c>
      <c r="Q2386" s="21"/>
      <c r="R2386" s="21"/>
      <c r="S2386" s="4"/>
      <c r="T2386" t="s">
        <v>245</v>
      </c>
      <c r="U2386" t="s">
        <v>249</v>
      </c>
      <c r="V2386" t="s">
        <v>85</v>
      </c>
    </row>
    <row r="2387" spans="1:22">
      <c r="A2387">
        <v>5</v>
      </c>
      <c r="B2387">
        <v>5</v>
      </c>
      <c r="C2387">
        <v>5</v>
      </c>
      <c r="D2387" s="19" t="s">
        <v>239</v>
      </c>
      <c r="E2387" s="21" t="s">
        <v>30</v>
      </c>
      <c r="F2387" s="21">
        <v>88</v>
      </c>
      <c r="G2387" s="21">
        <v>87</v>
      </c>
      <c r="H2387" s="21">
        <v>77</v>
      </c>
      <c r="I2387" s="5">
        <v>-20.25</v>
      </c>
      <c r="J2387" s="5"/>
      <c r="L2387" s="32">
        <v>88</v>
      </c>
      <c r="M2387" s="21">
        <v>87</v>
      </c>
      <c r="N2387" s="21">
        <v>70.2</v>
      </c>
      <c r="O2387" s="21">
        <v>128</v>
      </c>
      <c r="P2387" s="30">
        <f t="shared" si="62"/>
        <v>14.8</v>
      </c>
      <c r="Q2387" s="21"/>
      <c r="R2387" s="21"/>
      <c r="S2387" s="4"/>
      <c r="T2387" t="s">
        <v>63</v>
      </c>
      <c r="U2387" t="s">
        <v>250</v>
      </c>
    </row>
    <row r="2388" spans="1:22">
      <c r="A2388">
        <v>6</v>
      </c>
      <c r="B2388">
        <v>6</v>
      </c>
      <c r="C2388">
        <v>6</v>
      </c>
      <c r="D2388" s="19" t="s">
        <v>83</v>
      </c>
      <c r="E2388" s="21" t="s">
        <v>34</v>
      </c>
      <c r="F2388" s="21">
        <v>86</v>
      </c>
      <c r="G2388" s="21">
        <v>86</v>
      </c>
      <c r="H2388" s="21">
        <v>75</v>
      </c>
      <c r="I2388" s="5">
        <v>-11.75</v>
      </c>
      <c r="J2388" s="5"/>
      <c r="L2388" s="32">
        <v>86</v>
      </c>
      <c r="M2388" s="21">
        <v>86</v>
      </c>
      <c r="N2388" s="21">
        <v>68.900000000000006</v>
      </c>
      <c r="O2388" s="21">
        <v>120</v>
      </c>
      <c r="P2388" s="30">
        <f t="shared" si="62"/>
        <v>16.100000000000001</v>
      </c>
      <c r="Q2388" s="21"/>
      <c r="R2388" s="21"/>
      <c r="S2388" s="4"/>
      <c r="T2388" t="s">
        <v>66</v>
      </c>
      <c r="U2388" t="s">
        <v>105</v>
      </c>
    </row>
    <row r="2389" spans="1:22">
      <c r="A2389">
        <v>7</v>
      </c>
      <c r="B2389">
        <v>7</v>
      </c>
      <c r="C2389">
        <v>7</v>
      </c>
      <c r="D2389" s="19" t="s">
        <v>240</v>
      </c>
      <c r="E2389" s="21" t="s">
        <v>241</v>
      </c>
      <c r="F2389" s="21">
        <v>85</v>
      </c>
      <c r="G2389" s="21">
        <v>85</v>
      </c>
      <c r="H2389" s="21">
        <v>75</v>
      </c>
      <c r="I2389" s="5">
        <v>-21</v>
      </c>
      <c r="J2389" s="4"/>
      <c r="L2389" s="33">
        <v>85</v>
      </c>
      <c r="M2389" s="21">
        <v>85</v>
      </c>
      <c r="N2389" s="21">
        <v>68</v>
      </c>
      <c r="O2389" s="21">
        <v>115</v>
      </c>
      <c r="P2389" s="30">
        <f t="shared" si="62"/>
        <v>16.7</v>
      </c>
      <c r="Q2389" s="21"/>
      <c r="R2389" s="21"/>
      <c r="S2389" s="4"/>
      <c r="T2389" t="s">
        <v>207</v>
      </c>
      <c r="U2389" t="s">
        <v>120</v>
      </c>
      <c r="V2389" t="s">
        <v>126</v>
      </c>
    </row>
    <row r="2390" spans="1:22">
      <c r="A2390">
        <v>8</v>
      </c>
      <c r="B2390">
        <v>8</v>
      </c>
      <c r="C2390">
        <v>8</v>
      </c>
      <c r="D2390" s="19" t="s">
        <v>87</v>
      </c>
      <c r="E2390" s="21" t="s">
        <v>42</v>
      </c>
      <c r="F2390" s="21">
        <v>86</v>
      </c>
      <c r="G2390" s="21">
        <v>86</v>
      </c>
      <c r="H2390" s="21">
        <v>75</v>
      </c>
      <c r="I2390" s="5">
        <v>-21.35</v>
      </c>
      <c r="J2390" s="5"/>
      <c r="K2390" s="12" t="s">
        <v>817</v>
      </c>
      <c r="L2390" s="31">
        <v>86</v>
      </c>
      <c r="M2390" s="21">
        <v>86</v>
      </c>
      <c r="N2390" s="21">
        <v>70</v>
      </c>
      <c r="O2390" s="21">
        <v>123</v>
      </c>
      <c r="P2390" s="30">
        <f t="shared" si="62"/>
        <v>14.7</v>
      </c>
      <c r="Q2390" s="21"/>
      <c r="R2390" s="21"/>
      <c r="S2390" s="4"/>
      <c r="T2390" t="s">
        <v>61</v>
      </c>
      <c r="U2390" t="s">
        <v>192</v>
      </c>
    </row>
    <row r="2391" spans="1:22">
      <c r="A2391">
        <v>9</v>
      </c>
      <c r="B2391">
        <v>9</v>
      </c>
      <c r="C2391">
        <v>9</v>
      </c>
      <c r="D2391" s="19" t="s">
        <v>521</v>
      </c>
      <c r="E2391" s="21" t="s">
        <v>252</v>
      </c>
      <c r="F2391" s="21">
        <v>80</v>
      </c>
      <c r="G2391" s="21">
        <v>80</v>
      </c>
      <c r="H2391" s="21">
        <v>69</v>
      </c>
      <c r="I2391" s="5">
        <v>0.25</v>
      </c>
      <c r="J2391" s="5"/>
      <c r="K2391" s="26" t="s">
        <v>562</v>
      </c>
      <c r="L2391" s="33">
        <v>80</v>
      </c>
      <c r="M2391" s="21">
        <v>80</v>
      </c>
      <c r="N2391" s="21">
        <v>69</v>
      </c>
      <c r="O2391" s="21">
        <v>125</v>
      </c>
      <c r="P2391" s="30">
        <f t="shared" si="62"/>
        <v>9.9</v>
      </c>
      <c r="Q2391" s="21"/>
      <c r="R2391" s="21"/>
      <c r="S2391" s="4"/>
      <c r="T2391" t="s">
        <v>259</v>
      </c>
      <c r="U2391" t="s">
        <v>74</v>
      </c>
    </row>
    <row r="2392" spans="1:22">
      <c r="A2392">
        <v>10</v>
      </c>
      <c r="B2392">
        <v>10</v>
      </c>
      <c r="C2392">
        <v>10</v>
      </c>
      <c r="D2392" s="19" t="s">
        <v>242</v>
      </c>
      <c r="E2392" s="21" t="s">
        <v>26</v>
      </c>
      <c r="F2392" s="21">
        <v>84</v>
      </c>
      <c r="G2392" s="21">
        <v>84</v>
      </c>
      <c r="H2392" s="21">
        <v>72</v>
      </c>
      <c r="I2392" s="5">
        <v>4.5</v>
      </c>
      <c r="J2392" s="5"/>
      <c r="L2392" s="33">
        <v>84</v>
      </c>
      <c r="M2392" s="21">
        <v>84</v>
      </c>
      <c r="N2392" s="21">
        <v>69.2</v>
      </c>
      <c r="O2392" s="21">
        <v>129</v>
      </c>
      <c r="P2392" s="30">
        <f t="shared" si="62"/>
        <v>13</v>
      </c>
      <c r="Q2392" s="21"/>
      <c r="R2392" s="21"/>
      <c r="S2392" s="4"/>
      <c r="T2392" t="s">
        <v>84</v>
      </c>
      <c r="U2392" t="s">
        <v>90</v>
      </c>
    </row>
    <row r="2393" spans="1:22">
      <c r="A2393">
        <v>11</v>
      </c>
      <c r="B2393">
        <v>11</v>
      </c>
      <c r="C2393">
        <v>11</v>
      </c>
      <c r="D2393" s="19" t="s">
        <v>522</v>
      </c>
      <c r="E2393" s="21" t="s">
        <v>523</v>
      </c>
      <c r="F2393" s="21">
        <v>83</v>
      </c>
      <c r="G2393" s="21">
        <v>83</v>
      </c>
      <c r="H2393" s="21">
        <v>72</v>
      </c>
      <c r="I2393" s="5">
        <v>-8.1999999999999993</v>
      </c>
      <c r="J2393" s="5"/>
      <c r="L2393" s="33">
        <v>83</v>
      </c>
      <c r="M2393" s="21">
        <v>83</v>
      </c>
      <c r="N2393" s="21">
        <v>69.099999999999994</v>
      </c>
      <c r="O2393" s="21">
        <v>123</v>
      </c>
      <c r="P2393" s="30">
        <f t="shared" si="62"/>
        <v>12.8</v>
      </c>
      <c r="Q2393" s="21"/>
      <c r="R2393" s="21"/>
      <c r="S2393" s="4"/>
      <c r="T2393" t="s">
        <v>375</v>
      </c>
      <c r="U2393" t="s">
        <v>360</v>
      </c>
      <c r="V2393" t="s">
        <v>129</v>
      </c>
    </row>
    <row r="2394" spans="1:22">
      <c r="A2394">
        <v>12</v>
      </c>
      <c r="B2394">
        <v>12</v>
      </c>
      <c r="C2394">
        <v>12</v>
      </c>
      <c r="D2394" s="19" t="s">
        <v>300</v>
      </c>
      <c r="E2394" s="21" t="s">
        <v>301</v>
      </c>
      <c r="F2394" s="21">
        <v>84</v>
      </c>
      <c r="G2394" s="21">
        <v>83</v>
      </c>
      <c r="H2394" s="21">
        <v>73</v>
      </c>
      <c r="I2394" s="5">
        <v>9.25</v>
      </c>
      <c r="J2394" s="5"/>
      <c r="K2394" s="26" t="s">
        <v>538</v>
      </c>
      <c r="L2394" s="33">
        <v>84</v>
      </c>
      <c r="M2394" s="21">
        <v>83</v>
      </c>
      <c r="N2394" s="21">
        <v>68.7</v>
      </c>
      <c r="O2394" s="21">
        <v>117</v>
      </c>
      <c r="P2394" s="30">
        <f t="shared" si="62"/>
        <v>13.8</v>
      </c>
      <c r="Q2394" s="21"/>
      <c r="R2394" s="21"/>
      <c r="S2394" s="4"/>
      <c r="T2394" t="s">
        <v>211</v>
      </c>
      <c r="U2394" t="s">
        <v>264</v>
      </c>
      <c r="V2394" t="s">
        <v>113</v>
      </c>
    </row>
    <row r="2395" spans="1:22">
      <c r="A2395">
        <v>13</v>
      </c>
      <c r="B2395">
        <v>13</v>
      </c>
      <c r="C2395">
        <v>13</v>
      </c>
      <c r="D2395" s="19" t="s">
        <v>91</v>
      </c>
      <c r="E2395" s="21" t="s">
        <v>34</v>
      </c>
      <c r="F2395" s="21">
        <v>86</v>
      </c>
      <c r="G2395" s="21">
        <v>86</v>
      </c>
      <c r="H2395" s="21">
        <v>75</v>
      </c>
      <c r="I2395" s="5">
        <v>-17</v>
      </c>
      <c r="J2395" s="5"/>
      <c r="L2395" s="33">
        <v>86</v>
      </c>
      <c r="M2395" s="21">
        <v>86</v>
      </c>
      <c r="N2395" s="21">
        <v>68.900000000000006</v>
      </c>
      <c r="O2395" s="21">
        <v>120</v>
      </c>
      <c r="P2395" s="30">
        <f t="shared" si="62"/>
        <v>16.100000000000001</v>
      </c>
      <c r="Q2395" s="21"/>
      <c r="R2395" s="21"/>
      <c r="S2395" s="4"/>
      <c r="T2395" t="s">
        <v>89</v>
      </c>
      <c r="U2395" t="s">
        <v>194</v>
      </c>
      <c r="V2395" t="s">
        <v>139</v>
      </c>
    </row>
    <row r="2396" spans="1:22">
      <c r="A2396">
        <v>14</v>
      </c>
      <c r="B2396">
        <v>14</v>
      </c>
      <c r="C2396">
        <v>14</v>
      </c>
      <c r="D2396" s="19" t="s">
        <v>244</v>
      </c>
      <c r="E2396" s="21" t="s">
        <v>241</v>
      </c>
      <c r="F2396" s="21">
        <v>84</v>
      </c>
      <c r="G2396" s="21">
        <v>84</v>
      </c>
      <c r="H2396" s="21">
        <v>74</v>
      </c>
      <c r="I2396" s="5">
        <v>-18</v>
      </c>
      <c r="J2396" s="5"/>
      <c r="L2396" s="33">
        <v>84</v>
      </c>
      <c r="M2396" s="21">
        <v>84</v>
      </c>
      <c r="N2396" s="21">
        <v>68</v>
      </c>
      <c r="O2396" s="21">
        <v>115</v>
      </c>
      <c r="P2396" s="30">
        <f t="shared" si="62"/>
        <v>15.7</v>
      </c>
      <c r="Q2396" s="21"/>
      <c r="R2396" s="21"/>
      <c r="S2396" s="4"/>
      <c r="T2396" t="s">
        <v>212</v>
      </c>
      <c r="U2396" t="s">
        <v>209</v>
      </c>
      <c r="V2396" t="s">
        <v>190</v>
      </c>
    </row>
    <row r="2397" spans="1:22">
      <c r="A2397">
        <v>15</v>
      </c>
      <c r="B2397">
        <v>15</v>
      </c>
      <c r="C2397">
        <v>15</v>
      </c>
      <c r="D2397" s="19" t="s">
        <v>469</v>
      </c>
      <c r="E2397" s="21" t="s">
        <v>36</v>
      </c>
      <c r="F2397" s="21">
        <v>79</v>
      </c>
      <c r="G2397" s="21">
        <v>79</v>
      </c>
      <c r="H2397" s="21">
        <v>68</v>
      </c>
      <c r="I2397" s="5">
        <v>8.65</v>
      </c>
      <c r="J2397" s="5"/>
      <c r="K2397" s="12" t="s">
        <v>818</v>
      </c>
      <c r="L2397" s="33">
        <v>79</v>
      </c>
      <c r="M2397" s="21">
        <v>79</v>
      </c>
      <c r="N2397" s="21">
        <v>69</v>
      </c>
      <c r="O2397" s="21">
        <v>123</v>
      </c>
      <c r="P2397" s="30">
        <f t="shared" si="62"/>
        <v>9.1999999999999993</v>
      </c>
      <c r="Q2397" s="21"/>
      <c r="R2397" s="21"/>
      <c r="S2397" s="4"/>
      <c r="T2397" t="s">
        <v>265</v>
      </c>
      <c r="U2397" t="s">
        <v>115</v>
      </c>
    </row>
    <row r="2398" spans="1:22">
      <c r="A2398">
        <v>16</v>
      </c>
      <c r="B2398">
        <v>16</v>
      </c>
      <c r="C2398">
        <v>16</v>
      </c>
      <c r="D2398" s="19" t="s">
        <v>347</v>
      </c>
      <c r="E2398" s="21" t="s">
        <v>252</v>
      </c>
      <c r="F2398" s="21">
        <v>78</v>
      </c>
      <c r="G2398" s="21">
        <v>78</v>
      </c>
      <c r="H2398" s="21">
        <v>65</v>
      </c>
      <c r="I2398" s="5">
        <v>12</v>
      </c>
      <c r="J2398" s="5"/>
      <c r="L2398" s="33">
        <v>78</v>
      </c>
      <c r="M2398" s="21">
        <v>78</v>
      </c>
      <c r="N2398" s="21">
        <v>69</v>
      </c>
      <c r="O2398" s="21">
        <v>125</v>
      </c>
      <c r="P2398" s="30">
        <f t="shared" si="62"/>
        <v>8.1</v>
      </c>
      <c r="Q2398" s="21"/>
      <c r="R2398" s="21"/>
      <c r="S2398" s="4"/>
      <c r="T2398" t="s">
        <v>124</v>
      </c>
      <c r="U2398" t="s">
        <v>446</v>
      </c>
      <c r="V2398" t="s">
        <v>597</v>
      </c>
    </row>
    <row r="2399" spans="1:22">
      <c r="A2399">
        <v>17</v>
      </c>
      <c r="B2399">
        <v>17</v>
      </c>
      <c r="C2399">
        <v>17</v>
      </c>
      <c r="D2399" s="19" t="s">
        <v>95</v>
      </c>
      <c r="E2399" s="21" t="s">
        <v>42</v>
      </c>
      <c r="F2399" s="21">
        <v>79</v>
      </c>
      <c r="G2399" s="21">
        <v>79</v>
      </c>
      <c r="H2399" s="21">
        <v>66</v>
      </c>
      <c r="I2399" s="5">
        <v>-3.5</v>
      </c>
      <c r="J2399" s="5"/>
      <c r="L2399" s="33">
        <v>79</v>
      </c>
      <c r="M2399" s="21">
        <v>79</v>
      </c>
      <c r="N2399" s="21">
        <v>70</v>
      </c>
      <c r="O2399" s="21">
        <v>123</v>
      </c>
      <c r="P2399" s="30">
        <f t="shared" si="62"/>
        <v>8.3000000000000007</v>
      </c>
      <c r="Q2399" s="21"/>
      <c r="R2399" s="21"/>
      <c r="S2399" s="4"/>
      <c r="T2399" t="s">
        <v>254</v>
      </c>
      <c r="U2399" t="s">
        <v>58</v>
      </c>
      <c r="V2399" t="s">
        <v>86</v>
      </c>
    </row>
    <row r="2400" spans="1:22">
      <c r="A2400">
        <v>18</v>
      </c>
      <c r="B2400">
        <v>18</v>
      </c>
      <c r="C2400">
        <v>18</v>
      </c>
      <c r="D2400" s="19" t="s">
        <v>558</v>
      </c>
      <c r="E2400" s="21" t="s">
        <v>231</v>
      </c>
      <c r="F2400" s="21">
        <v>85</v>
      </c>
      <c r="G2400" s="21">
        <v>85</v>
      </c>
      <c r="H2400" s="21">
        <v>72</v>
      </c>
      <c r="I2400" s="5">
        <v>-4</v>
      </c>
      <c r="J2400" s="5"/>
      <c r="L2400" s="33">
        <v>85</v>
      </c>
      <c r="M2400" s="21">
        <v>85</v>
      </c>
      <c r="N2400" s="21">
        <v>71.3</v>
      </c>
      <c r="O2400" s="21">
        <v>124</v>
      </c>
      <c r="P2400" s="30">
        <f t="shared" si="62"/>
        <v>12.5</v>
      </c>
      <c r="Q2400" s="21"/>
      <c r="R2400" s="21"/>
      <c r="S2400" s="4"/>
      <c r="T2400" t="s">
        <v>349</v>
      </c>
      <c r="U2400" t="s">
        <v>80</v>
      </c>
      <c r="V2400" t="s">
        <v>414</v>
      </c>
    </row>
    <row r="2401" spans="1:22">
      <c r="A2401">
        <v>19</v>
      </c>
      <c r="B2401">
        <v>19</v>
      </c>
      <c r="C2401">
        <v>19</v>
      </c>
      <c r="D2401" s="19" t="s">
        <v>99</v>
      </c>
      <c r="E2401" s="21" t="s">
        <v>30</v>
      </c>
      <c r="F2401" s="21">
        <v>84</v>
      </c>
      <c r="G2401" s="21">
        <v>84</v>
      </c>
      <c r="H2401" s="21">
        <v>71</v>
      </c>
      <c r="I2401" s="5">
        <v>-13</v>
      </c>
      <c r="J2401" s="5"/>
      <c r="L2401" s="33">
        <v>84</v>
      </c>
      <c r="M2401" s="21">
        <v>84</v>
      </c>
      <c r="N2401" s="21">
        <v>70.2</v>
      </c>
      <c r="O2401" s="21">
        <v>128</v>
      </c>
      <c r="P2401" s="30">
        <f t="shared" si="62"/>
        <v>12.2</v>
      </c>
      <c r="Q2401" s="21"/>
      <c r="R2401" s="21"/>
      <c r="S2401" s="4"/>
      <c r="T2401" t="s">
        <v>448</v>
      </c>
      <c r="U2401" t="s">
        <v>68</v>
      </c>
    </row>
    <row r="2402" spans="1:22">
      <c r="A2402">
        <v>20</v>
      </c>
      <c r="B2402">
        <v>20</v>
      </c>
      <c r="C2402">
        <v>20</v>
      </c>
      <c r="D2402" s="19" t="s">
        <v>561</v>
      </c>
      <c r="E2402" s="21" t="s">
        <v>523</v>
      </c>
      <c r="F2402" s="21">
        <v>84</v>
      </c>
      <c r="G2402" s="21">
        <v>84</v>
      </c>
      <c r="H2402" s="21">
        <v>72</v>
      </c>
      <c r="I2402" s="5">
        <v>-10</v>
      </c>
      <c r="J2402" s="5"/>
      <c r="L2402" s="33">
        <v>84</v>
      </c>
      <c r="M2402" s="21">
        <v>84</v>
      </c>
      <c r="N2402" s="21">
        <v>69.099999999999994</v>
      </c>
      <c r="O2402" s="21">
        <v>123</v>
      </c>
      <c r="P2402" s="30">
        <f t="shared" si="62"/>
        <v>13.7</v>
      </c>
      <c r="Q2402" s="21"/>
      <c r="R2402" s="21"/>
      <c r="S2402" s="4"/>
      <c r="T2402" t="s">
        <v>257</v>
      </c>
      <c r="U2402" t="s">
        <v>470</v>
      </c>
    </row>
    <row r="2403" spans="1:22">
      <c r="A2403">
        <v>21</v>
      </c>
      <c r="B2403">
        <v>21</v>
      </c>
      <c r="C2403">
        <v>21</v>
      </c>
      <c r="D2403" s="19" t="s">
        <v>247</v>
      </c>
      <c r="E2403" s="21" t="s">
        <v>231</v>
      </c>
      <c r="F2403" s="21">
        <v>82</v>
      </c>
      <c r="G2403" s="21">
        <v>82</v>
      </c>
      <c r="H2403" s="21">
        <v>70</v>
      </c>
      <c r="I2403" s="5">
        <v>53.25</v>
      </c>
      <c r="J2403" s="4">
        <v>1.5</v>
      </c>
      <c r="K2403" s="12" t="s">
        <v>65</v>
      </c>
      <c r="L2403" s="33">
        <v>82</v>
      </c>
      <c r="M2403" s="21">
        <v>82</v>
      </c>
      <c r="N2403" s="21">
        <v>71.3</v>
      </c>
      <c r="O2403" s="21">
        <v>124</v>
      </c>
      <c r="P2403" s="30">
        <f t="shared" si="62"/>
        <v>9.8000000000000007</v>
      </c>
      <c r="Q2403" s="21"/>
      <c r="R2403" s="21"/>
      <c r="S2403" s="4"/>
      <c r="T2403" t="s">
        <v>549</v>
      </c>
      <c r="U2403" t="s">
        <v>354</v>
      </c>
      <c r="V2403" t="s">
        <v>197</v>
      </c>
    </row>
    <row r="2404" spans="1:22">
      <c r="A2404">
        <v>22</v>
      </c>
      <c r="B2404">
        <v>22</v>
      </c>
      <c r="C2404">
        <v>22</v>
      </c>
      <c r="D2404" s="19" t="s">
        <v>106</v>
      </c>
      <c r="E2404" s="21" t="s">
        <v>42</v>
      </c>
      <c r="F2404" s="21">
        <v>88</v>
      </c>
      <c r="G2404" s="21">
        <v>87</v>
      </c>
      <c r="H2404" s="21">
        <v>76</v>
      </c>
      <c r="I2404" s="5">
        <v>-23</v>
      </c>
      <c r="J2404" s="5"/>
      <c r="K2404" s="12" t="s">
        <v>819</v>
      </c>
      <c r="L2404" s="33">
        <v>88</v>
      </c>
      <c r="M2404" s="21">
        <v>87</v>
      </c>
      <c r="N2404" s="21">
        <v>70</v>
      </c>
      <c r="O2404" s="21">
        <v>123</v>
      </c>
      <c r="P2404" s="30">
        <f t="shared" ref="P2404:P2407" si="63">ROUND(((M2404-N2404)*113/O2404),1)</f>
        <v>15.6</v>
      </c>
      <c r="Q2404" s="21"/>
      <c r="R2404" s="21"/>
      <c r="S2404" s="4"/>
      <c r="T2404" t="s">
        <v>246</v>
      </c>
      <c r="U2404" t="s">
        <v>108</v>
      </c>
      <c r="V2404" t="s">
        <v>94</v>
      </c>
    </row>
    <row r="2405" spans="1:22">
      <c r="A2405">
        <v>23</v>
      </c>
      <c r="D2405" s="19" t="s">
        <v>352</v>
      </c>
      <c r="E2405" s="21" t="s">
        <v>28</v>
      </c>
      <c r="F2405" s="21"/>
      <c r="G2405" s="21"/>
      <c r="H2405" s="21"/>
      <c r="I2405" s="5">
        <v>-0.75</v>
      </c>
      <c r="J2405" s="5"/>
      <c r="K2405" s="12" t="s">
        <v>353</v>
      </c>
      <c r="L2405" s="33"/>
      <c r="M2405" s="21"/>
      <c r="N2405" s="21"/>
      <c r="O2405" s="21"/>
      <c r="P2405" s="30"/>
      <c r="Q2405" s="21"/>
      <c r="R2405" s="21"/>
      <c r="S2405" s="4"/>
      <c r="T2405" t="s">
        <v>383</v>
      </c>
      <c r="U2405" t="s">
        <v>110</v>
      </c>
      <c r="V2405" t="s">
        <v>117</v>
      </c>
    </row>
    <row r="2406" spans="1:22">
      <c r="A2406">
        <v>24</v>
      </c>
      <c r="B2406">
        <v>23</v>
      </c>
      <c r="C2406">
        <v>23</v>
      </c>
      <c r="D2406" s="19" t="s">
        <v>355</v>
      </c>
      <c r="E2406" s="21" t="s">
        <v>26</v>
      </c>
      <c r="F2406" s="21">
        <v>87</v>
      </c>
      <c r="G2406" s="21">
        <v>87</v>
      </c>
      <c r="H2406" s="21">
        <v>75</v>
      </c>
      <c r="I2406" s="5">
        <v>-18.7</v>
      </c>
      <c r="J2406" s="5"/>
      <c r="K2406" s="12" t="s">
        <v>820</v>
      </c>
      <c r="L2406" s="33">
        <v>87</v>
      </c>
      <c r="M2406" s="21">
        <v>87</v>
      </c>
      <c r="N2406" s="21">
        <v>69.2</v>
      </c>
      <c r="O2406" s="21">
        <v>129</v>
      </c>
      <c r="P2406" s="30">
        <f t="shared" si="63"/>
        <v>15.6</v>
      </c>
      <c r="Q2406" s="21"/>
      <c r="R2406" s="21"/>
      <c r="S2406" s="4"/>
      <c r="T2406" t="s">
        <v>267</v>
      </c>
      <c r="U2406" t="s">
        <v>121</v>
      </c>
    </row>
    <row r="2407" spans="1:22">
      <c r="A2407">
        <v>25</v>
      </c>
      <c r="B2407">
        <v>24</v>
      </c>
      <c r="C2407">
        <v>24</v>
      </c>
      <c r="D2407" s="19" t="s">
        <v>358</v>
      </c>
      <c r="E2407" s="21" t="s">
        <v>359</v>
      </c>
      <c r="F2407" s="21">
        <v>89</v>
      </c>
      <c r="G2407" s="21">
        <v>89</v>
      </c>
      <c r="H2407" s="21">
        <v>77</v>
      </c>
      <c r="I2407" s="5">
        <v>8</v>
      </c>
      <c r="J2407" s="5"/>
      <c r="K2407" s="26" t="s">
        <v>538</v>
      </c>
      <c r="L2407" s="33">
        <v>89</v>
      </c>
      <c r="M2407" s="21">
        <v>89</v>
      </c>
      <c r="N2407" s="21">
        <v>70</v>
      </c>
      <c r="O2407" s="21">
        <v>126</v>
      </c>
      <c r="P2407" s="30">
        <f t="shared" si="63"/>
        <v>17</v>
      </c>
      <c r="Q2407" s="21"/>
      <c r="R2407" s="21"/>
      <c r="S2407" s="4"/>
      <c r="T2407" t="s">
        <v>76</v>
      </c>
      <c r="U2407" t="s">
        <v>98</v>
      </c>
    </row>
    <row r="2408" spans="1:22">
      <c r="A2408">
        <v>26</v>
      </c>
      <c r="B2408">
        <v>25</v>
      </c>
      <c r="C2408">
        <v>25</v>
      </c>
      <c r="D2408" s="19" t="s">
        <v>111</v>
      </c>
      <c r="E2408" s="21" t="s">
        <v>34</v>
      </c>
      <c r="F2408" s="21">
        <v>83</v>
      </c>
      <c r="G2408" s="21">
        <v>83</v>
      </c>
      <c r="H2408" s="21">
        <v>72</v>
      </c>
      <c r="I2408" s="5">
        <v>-5.7</v>
      </c>
      <c r="J2408" s="5"/>
      <c r="L2408" s="33">
        <v>83</v>
      </c>
      <c r="M2408" s="21">
        <v>83</v>
      </c>
      <c r="N2408" s="21">
        <v>68.900000000000006</v>
      </c>
      <c r="O2408" s="21">
        <v>120</v>
      </c>
      <c r="P2408" s="30">
        <f t="shared" ref="P2408:P2430" si="64">ROUND(((M2408-N2408)*113/O2408),1)</f>
        <v>13.3</v>
      </c>
      <c r="Q2408" s="21"/>
      <c r="R2408" s="21"/>
      <c r="S2408" s="4"/>
      <c r="T2408" t="s">
        <v>156</v>
      </c>
    </row>
    <row r="2409" spans="1:22">
      <c r="A2409">
        <v>27</v>
      </c>
      <c r="B2409">
        <v>26</v>
      </c>
      <c r="C2409">
        <v>26</v>
      </c>
      <c r="D2409" s="19" t="s">
        <v>116</v>
      </c>
      <c r="E2409" s="21" t="s">
        <v>32</v>
      </c>
      <c r="F2409" s="21">
        <v>92</v>
      </c>
      <c r="G2409" s="21">
        <v>92</v>
      </c>
      <c r="H2409" s="21">
        <v>80</v>
      </c>
      <c r="I2409" s="5">
        <v>-22</v>
      </c>
      <c r="J2409" s="5"/>
      <c r="K2409" s="26"/>
      <c r="L2409" s="33">
        <v>92</v>
      </c>
      <c r="M2409" s="21">
        <v>92</v>
      </c>
      <c r="N2409" s="21">
        <v>71.3</v>
      </c>
      <c r="O2409" s="21">
        <v>127</v>
      </c>
      <c r="P2409" s="30">
        <f t="shared" si="64"/>
        <v>18.399999999999999</v>
      </c>
      <c r="Q2409" s="21"/>
      <c r="R2409" s="21"/>
      <c r="S2409" s="4"/>
      <c r="T2409" t="s">
        <v>97</v>
      </c>
      <c r="U2409" t="s">
        <v>93</v>
      </c>
      <c r="V2409" t="s">
        <v>81</v>
      </c>
    </row>
    <row r="2410" spans="1:22">
      <c r="A2410">
        <v>28</v>
      </c>
      <c r="B2410">
        <v>27</v>
      </c>
      <c r="C2410">
        <v>27</v>
      </c>
      <c r="D2410" s="19" t="s">
        <v>362</v>
      </c>
      <c r="E2410" s="21" t="s">
        <v>28</v>
      </c>
      <c r="F2410" s="21">
        <v>84</v>
      </c>
      <c r="G2410" s="21">
        <v>84</v>
      </c>
      <c r="H2410" s="21">
        <v>73</v>
      </c>
      <c r="I2410" s="5">
        <v>6.5</v>
      </c>
      <c r="J2410" s="5"/>
      <c r="L2410" s="33">
        <v>84</v>
      </c>
      <c r="M2410" s="21">
        <v>84</v>
      </c>
      <c r="N2410" s="21">
        <v>69.3</v>
      </c>
      <c r="O2410" s="21">
        <v>123</v>
      </c>
      <c r="P2410" s="30">
        <f t="shared" si="64"/>
        <v>13.5</v>
      </c>
      <c r="Q2410" s="21"/>
      <c r="R2410" s="21"/>
      <c r="S2410" s="4"/>
      <c r="T2410" t="s">
        <v>595</v>
      </c>
      <c r="U2410" t="s">
        <v>135</v>
      </c>
    </row>
    <row r="2411" spans="1:22">
      <c r="A2411">
        <v>29</v>
      </c>
      <c r="B2411">
        <v>28</v>
      </c>
      <c r="C2411">
        <v>28</v>
      </c>
      <c r="D2411" s="19" t="s">
        <v>118</v>
      </c>
      <c r="E2411" s="21" t="s">
        <v>36</v>
      </c>
      <c r="F2411" s="21">
        <v>88</v>
      </c>
      <c r="G2411" s="21">
        <v>85</v>
      </c>
      <c r="H2411" s="21">
        <v>77</v>
      </c>
      <c r="I2411" s="5">
        <v>5.75</v>
      </c>
      <c r="J2411" s="4"/>
      <c r="L2411" s="33">
        <v>88</v>
      </c>
      <c r="M2411" s="21">
        <v>85</v>
      </c>
      <c r="N2411" s="21">
        <v>69</v>
      </c>
      <c r="O2411" s="21">
        <v>123</v>
      </c>
      <c r="P2411" s="30">
        <f t="shared" si="64"/>
        <v>14.7</v>
      </c>
      <c r="Q2411" s="21"/>
      <c r="R2411" s="21"/>
      <c r="S2411" s="4"/>
      <c r="T2411" t="s">
        <v>262</v>
      </c>
    </row>
    <row r="2412" spans="1:22">
      <c r="A2412">
        <v>30</v>
      </c>
      <c r="B2412">
        <v>29</v>
      </c>
      <c r="C2412">
        <v>29</v>
      </c>
      <c r="D2412" s="19" t="s">
        <v>367</v>
      </c>
      <c r="E2412" s="21" t="s">
        <v>28</v>
      </c>
      <c r="F2412" s="21">
        <v>81</v>
      </c>
      <c r="G2412" s="21">
        <v>81</v>
      </c>
      <c r="H2412" s="21">
        <v>70</v>
      </c>
      <c r="I2412" s="5">
        <v>5</v>
      </c>
      <c r="J2412" s="4"/>
      <c r="L2412" s="33">
        <v>81</v>
      </c>
      <c r="M2412" s="21">
        <v>81</v>
      </c>
      <c r="N2412" s="21">
        <v>69.3</v>
      </c>
      <c r="O2412" s="21">
        <v>123</v>
      </c>
      <c r="P2412" s="30">
        <f t="shared" si="64"/>
        <v>10.7</v>
      </c>
      <c r="Q2412" s="21"/>
      <c r="R2412" s="21"/>
      <c r="S2412" s="4"/>
      <c r="T2412" t="s">
        <v>160</v>
      </c>
      <c r="U2412" t="s">
        <v>204</v>
      </c>
    </row>
    <row r="2413" spans="1:22">
      <c r="A2413">
        <v>31</v>
      </c>
      <c r="B2413">
        <v>30</v>
      </c>
      <c r="C2413">
        <v>30</v>
      </c>
      <c r="D2413" s="19" t="s">
        <v>122</v>
      </c>
      <c r="E2413" s="21" t="s">
        <v>42</v>
      </c>
      <c r="F2413" s="21">
        <v>78</v>
      </c>
      <c r="G2413" s="21">
        <v>78</v>
      </c>
      <c r="H2413" s="21">
        <v>67</v>
      </c>
      <c r="I2413" s="5">
        <v>-11</v>
      </c>
      <c r="J2413" s="4"/>
      <c r="L2413" s="33">
        <v>78</v>
      </c>
      <c r="M2413" s="21">
        <v>78</v>
      </c>
      <c r="N2413" s="21">
        <v>70</v>
      </c>
      <c r="O2413" s="21">
        <v>123</v>
      </c>
      <c r="P2413" s="30">
        <f t="shared" si="64"/>
        <v>7.3</v>
      </c>
      <c r="Q2413" s="21"/>
      <c r="R2413" s="21"/>
      <c r="S2413" s="4"/>
      <c r="T2413" t="s">
        <v>272</v>
      </c>
      <c r="U2413" t="s">
        <v>150</v>
      </c>
      <c r="V2413" t="s">
        <v>186</v>
      </c>
    </row>
    <row r="2414" spans="1:22">
      <c r="A2414">
        <v>32</v>
      </c>
      <c r="B2414">
        <v>31</v>
      </c>
      <c r="C2414">
        <v>31</v>
      </c>
      <c r="D2414" s="19" t="s">
        <v>251</v>
      </c>
      <c r="E2414" s="21" t="s">
        <v>252</v>
      </c>
      <c r="F2414" s="21">
        <v>80</v>
      </c>
      <c r="G2414" s="21">
        <v>80</v>
      </c>
      <c r="H2414" s="21">
        <v>68</v>
      </c>
      <c r="I2414" s="5">
        <v>-5</v>
      </c>
      <c r="J2414" s="4"/>
      <c r="L2414" s="33">
        <v>80</v>
      </c>
      <c r="M2414" s="21">
        <v>80</v>
      </c>
      <c r="N2414" s="21">
        <v>69</v>
      </c>
      <c r="O2414" s="21">
        <v>125</v>
      </c>
      <c r="P2414" s="30">
        <f t="shared" si="64"/>
        <v>9.9</v>
      </c>
      <c r="Q2414" s="21"/>
      <c r="R2414" s="21"/>
      <c r="S2414" s="4"/>
      <c r="T2414" t="s">
        <v>100</v>
      </c>
      <c r="U2414" t="s">
        <v>176</v>
      </c>
      <c r="V2414" t="s">
        <v>146</v>
      </c>
    </row>
    <row r="2415" spans="1:22">
      <c r="A2415">
        <v>33</v>
      </c>
      <c r="B2415">
        <v>32</v>
      </c>
      <c r="C2415">
        <v>32</v>
      </c>
      <c r="D2415" s="19" t="s">
        <v>127</v>
      </c>
      <c r="E2415" s="21" t="s">
        <v>30</v>
      </c>
      <c r="F2415" s="21">
        <v>83</v>
      </c>
      <c r="G2415" s="21">
        <v>83</v>
      </c>
      <c r="H2415" s="21">
        <v>72</v>
      </c>
      <c r="I2415" s="5">
        <v>-9.5</v>
      </c>
      <c r="J2415" s="5"/>
      <c r="L2415" s="33">
        <v>83</v>
      </c>
      <c r="M2415" s="21">
        <v>83</v>
      </c>
      <c r="N2415" s="21">
        <v>70.2</v>
      </c>
      <c r="O2415" s="21">
        <v>128</v>
      </c>
      <c r="P2415" s="30">
        <f t="shared" si="64"/>
        <v>11.3</v>
      </c>
      <c r="Q2415" s="21"/>
      <c r="R2415" s="21"/>
      <c r="S2415" s="4"/>
    </row>
    <row r="2416" spans="1:22">
      <c r="A2416">
        <v>34</v>
      </c>
      <c r="B2416">
        <v>33</v>
      </c>
      <c r="C2416">
        <v>33</v>
      </c>
      <c r="D2416" s="19" t="s">
        <v>370</v>
      </c>
      <c r="E2416" s="21" t="s">
        <v>34</v>
      </c>
      <c r="F2416" s="21">
        <v>82</v>
      </c>
      <c r="G2416" s="21">
        <v>82</v>
      </c>
      <c r="H2416" s="21">
        <v>72</v>
      </c>
      <c r="I2416" s="5">
        <v>-2.75</v>
      </c>
      <c r="J2416" s="5"/>
      <c r="L2416" s="31">
        <v>82</v>
      </c>
      <c r="M2416" s="21">
        <v>82</v>
      </c>
      <c r="N2416" s="21">
        <v>68.900000000000006</v>
      </c>
      <c r="O2416" s="21">
        <v>120</v>
      </c>
      <c r="P2416" s="30">
        <f t="shared" si="64"/>
        <v>12.3</v>
      </c>
      <c r="R2416" s="21"/>
      <c r="S2416" s="4"/>
      <c r="T2416" t="s">
        <v>368</v>
      </c>
      <c r="U2416" t="s">
        <v>142</v>
      </c>
      <c r="V2416" t="s">
        <v>147</v>
      </c>
    </row>
    <row r="2417" spans="1:22">
      <c r="A2417">
        <v>35</v>
      </c>
      <c r="B2417">
        <v>34</v>
      </c>
      <c r="C2417">
        <v>34</v>
      </c>
      <c r="D2417" s="19" t="s">
        <v>128</v>
      </c>
      <c r="E2417" s="21" t="s">
        <v>26</v>
      </c>
      <c r="F2417" s="21">
        <v>80</v>
      </c>
      <c r="G2417" s="21">
        <v>80</v>
      </c>
      <c r="H2417" s="21">
        <v>69</v>
      </c>
      <c r="I2417" s="5">
        <v>30</v>
      </c>
      <c r="J2417" s="5"/>
      <c r="L2417" s="31">
        <v>80</v>
      </c>
      <c r="M2417" s="21">
        <v>80</v>
      </c>
      <c r="N2417" s="21">
        <v>69.2</v>
      </c>
      <c r="O2417" s="21">
        <v>129</v>
      </c>
      <c r="P2417" s="30">
        <f t="shared" si="64"/>
        <v>9.5</v>
      </c>
      <c r="R2417" s="21"/>
      <c r="S2417" s="4"/>
      <c r="T2417" t="s">
        <v>262</v>
      </c>
      <c r="U2417" t="s">
        <v>181</v>
      </c>
      <c r="V2417" t="s">
        <v>384</v>
      </c>
    </row>
    <row r="2418" spans="1:22">
      <c r="A2418">
        <v>36</v>
      </c>
      <c r="B2418">
        <v>35</v>
      </c>
      <c r="C2418">
        <v>35</v>
      </c>
      <c r="D2418" s="19" t="s">
        <v>374</v>
      </c>
      <c r="E2418" s="21" t="s">
        <v>252</v>
      </c>
      <c r="F2418" s="21">
        <v>81</v>
      </c>
      <c r="G2418" s="21">
        <v>80</v>
      </c>
      <c r="H2418" s="21">
        <v>70</v>
      </c>
      <c r="I2418" s="5">
        <v>61.5</v>
      </c>
      <c r="J2418" s="4">
        <v>3</v>
      </c>
      <c r="K2418" s="26" t="s">
        <v>821</v>
      </c>
      <c r="L2418" s="31">
        <v>81</v>
      </c>
      <c r="M2418" s="21">
        <v>80</v>
      </c>
      <c r="N2418" s="21">
        <v>69</v>
      </c>
      <c r="O2418" s="21">
        <v>125</v>
      </c>
      <c r="P2418" s="30">
        <f t="shared" si="64"/>
        <v>9.9</v>
      </c>
      <c r="R2418" s="21"/>
      <c r="S2418" s="4"/>
      <c r="T2418" t="s">
        <v>418</v>
      </c>
      <c r="U2418" t="s">
        <v>213</v>
      </c>
    </row>
    <row r="2419" spans="1:22">
      <c r="A2419">
        <v>37</v>
      </c>
      <c r="B2419">
        <v>36</v>
      </c>
      <c r="C2419">
        <v>36</v>
      </c>
      <c r="D2419" s="19" t="s">
        <v>668</v>
      </c>
      <c r="E2419" s="21" t="s">
        <v>231</v>
      </c>
      <c r="F2419" s="21">
        <v>85</v>
      </c>
      <c r="G2419" s="21">
        <v>85</v>
      </c>
      <c r="H2419" s="21">
        <v>75</v>
      </c>
      <c r="I2419" s="5">
        <v>-6.9</v>
      </c>
      <c r="J2419" s="5"/>
      <c r="L2419" s="31">
        <v>85</v>
      </c>
      <c r="M2419" s="21">
        <v>85</v>
      </c>
      <c r="N2419" s="21">
        <v>71.3</v>
      </c>
      <c r="O2419" s="21">
        <v>124</v>
      </c>
      <c r="P2419" s="30">
        <f t="shared" si="64"/>
        <v>12.5</v>
      </c>
      <c r="R2419" s="21"/>
      <c r="S2419" s="4"/>
      <c r="T2419" t="s">
        <v>364</v>
      </c>
      <c r="U2419" t="s">
        <v>573</v>
      </c>
    </row>
    <row r="2420" spans="1:22">
      <c r="A2420">
        <v>38</v>
      </c>
      <c r="B2420">
        <v>37</v>
      </c>
      <c r="C2420">
        <v>37</v>
      </c>
      <c r="D2420" s="19" t="s">
        <v>256</v>
      </c>
      <c r="E2420" s="21" t="s">
        <v>28</v>
      </c>
      <c r="F2420" s="21">
        <v>82</v>
      </c>
      <c r="G2420" s="21">
        <v>82</v>
      </c>
      <c r="H2420" s="21">
        <v>72</v>
      </c>
      <c r="I2420" s="5">
        <v>-19</v>
      </c>
      <c r="J2420" s="5"/>
      <c r="L2420" s="31">
        <v>82</v>
      </c>
      <c r="M2420" s="21">
        <v>82</v>
      </c>
      <c r="N2420" s="21">
        <v>69.3</v>
      </c>
      <c r="O2420" s="21">
        <v>123</v>
      </c>
      <c r="P2420" s="30">
        <f t="shared" si="64"/>
        <v>11.7</v>
      </c>
      <c r="R2420" s="21"/>
      <c r="S2420" s="4"/>
      <c r="T2420" t="s">
        <v>172</v>
      </c>
      <c r="U2420" t="s">
        <v>599</v>
      </c>
    </row>
    <row r="2421" spans="1:22">
      <c r="A2421">
        <v>39</v>
      </c>
      <c r="B2421">
        <v>38</v>
      </c>
      <c r="C2421">
        <v>38</v>
      </c>
      <c r="D2421" s="19" t="s">
        <v>496</v>
      </c>
      <c r="E2421" s="21" t="s">
        <v>26</v>
      </c>
      <c r="F2421" s="21">
        <v>81</v>
      </c>
      <c r="G2421" s="21">
        <v>81</v>
      </c>
      <c r="H2421" s="21">
        <v>70</v>
      </c>
      <c r="I2421" s="5">
        <v>-14.5</v>
      </c>
      <c r="J2421" s="5"/>
      <c r="L2421" s="31">
        <v>81</v>
      </c>
      <c r="M2421" s="21">
        <v>81</v>
      </c>
      <c r="N2421" s="21">
        <v>69.2</v>
      </c>
      <c r="O2421" s="21">
        <v>129</v>
      </c>
      <c r="P2421" s="30">
        <f t="shared" si="64"/>
        <v>10.3</v>
      </c>
      <c r="R2421" s="21"/>
      <c r="S2421" s="4"/>
      <c r="T2421" t="s">
        <v>674</v>
      </c>
      <c r="U2421" t="s">
        <v>89</v>
      </c>
      <c r="V2421" t="s">
        <v>601</v>
      </c>
    </row>
    <row r="2422" spans="1:22">
      <c r="A2422">
        <v>40</v>
      </c>
      <c r="B2422">
        <v>39</v>
      </c>
      <c r="C2422">
        <v>39</v>
      </c>
      <c r="D2422" s="19" t="s">
        <v>379</v>
      </c>
      <c r="E2422" s="21" t="s">
        <v>252</v>
      </c>
      <c r="F2422" s="21">
        <v>77</v>
      </c>
      <c r="G2422" s="21">
        <v>77</v>
      </c>
      <c r="H2422" s="21">
        <v>66</v>
      </c>
      <c r="I2422" s="5">
        <v>22</v>
      </c>
      <c r="J2422" s="5"/>
      <c r="K2422" s="26" t="s">
        <v>822</v>
      </c>
      <c r="L2422" s="31">
        <v>77</v>
      </c>
      <c r="M2422" s="21">
        <v>77</v>
      </c>
      <c r="N2422" s="21">
        <v>69</v>
      </c>
      <c r="O2422" s="21">
        <v>125</v>
      </c>
      <c r="P2422" s="30">
        <f t="shared" si="64"/>
        <v>7.2</v>
      </c>
      <c r="T2422" t="s">
        <v>823</v>
      </c>
      <c r="U2422" t="s">
        <v>408</v>
      </c>
      <c r="V2422" t="s">
        <v>603</v>
      </c>
    </row>
    <row r="2423" spans="1:22">
      <c r="A2423">
        <v>41</v>
      </c>
      <c r="B2423">
        <v>40</v>
      </c>
      <c r="C2423">
        <v>40</v>
      </c>
      <c r="D2423" s="19" t="s">
        <v>136</v>
      </c>
      <c r="E2423" s="21" t="s">
        <v>34</v>
      </c>
      <c r="F2423" s="21">
        <v>86</v>
      </c>
      <c r="G2423" s="21">
        <v>84</v>
      </c>
      <c r="H2423" s="21">
        <v>76</v>
      </c>
      <c r="I2423" s="5">
        <v>-12</v>
      </c>
      <c r="J2423" s="5"/>
      <c r="L2423" s="31">
        <v>86</v>
      </c>
      <c r="M2423" s="21">
        <v>84</v>
      </c>
      <c r="N2423" s="21">
        <v>68.900000000000006</v>
      </c>
      <c r="O2423" s="21">
        <v>120</v>
      </c>
      <c r="P2423" s="30">
        <f t="shared" si="64"/>
        <v>14.2</v>
      </c>
      <c r="T2423" t="s">
        <v>471</v>
      </c>
      <c r="U2423" t="s">
        <v>114</v>
      </c>
      <c r="V2423" t="s">
        <v>637</v>
      </c>
    </row>
    <row r="2424" spans="1:22">
      <c r="A2424">
        <v>42</v>
      </c>
      <c r="B2424">
        <v>41</v>
      </c>
      <c r="C2424">
        <v>41</v>
      </c>
      <c r="D2424" s="19" t="s">
        <v>258</v>
      </c>
      <c r="E2424" s="21" t="s">
        <v>252</v>
      </c>
      <c r="F2424" s="21">
        <v>78</v>
      </c>
      <c r="G2424" s="21">
        <v>78</v>
      </c>
      <c r="H2424" s="21">
        <v>67</v>
      </c>
      <c r="I2424" s="5">
        <v>5.3</v>
      </c>
      <c r="J2424" s="5"/>
      <c r="L2424" s="31">
        <v>78</v>
      </c>
      <c r="M2424" s="21">
        <v>78</v>
      </c>
      <c r="N2424" s="21">
        <v>69</v>
      </c>
      <c r="O2424" s="21">
        <v>125</v>
      </c>
      <c r="P2424" s="30">
        <f t="shared" si="64"/>
        <v>8.1</v>
      </c>
      <c r="T2424" t="s">
        <v>614</v>
      </c>
      <c r="U2424" t="s">
        <v>408</v>
      </c>
      <c r="V2424" t="s">
        <v>622</v>
      </c>
    </row>
    <row r="2425" spans="1:22">
      <c r="A2425">
        <v>43</v>
      </c>
      <c r="B2425">
        <v>42</v>
      </c>
      <c r="C2425">
        <v>42</v>
      </c>
      <c r="D2425" s="19" t="s">
        <v>143</v>
      </c>
      <c r="E2425" s="21" t="s">
        <v>47</v>
      </c>
      <c r="F2425" s="21">
        <v>95</v>
      </c>
      <c r="G2425" s="21">
        <v>94</v>
      </c>
      <c r="H2425" s="21">
        <v>83</v>
      </c>
      <c r="I2425" s="5">
        <v>-11.7</v>
      </c>
      <c r="J2425" s="5"/>
      <c r="L2425" s="31">
        <v>95</v>
      </c>
      <c r="M2425" s="21">
        <v>94</v>
      </c>
      <c r="N2425" s="21">
        <v>69.7</v>
      </c>
      <c r="O2425" s="21">
        <v>133</v>
      </c>
      <c r="P2425" s="30">
        <f t="shared" si="64"/>
        <v>20.6</v>
      </c>
      <c r="T2425" t="s">
        <v>373</v>
      </c>
      <c r="U2425" t="s">
        <v>640</v>
      </c>
      <c r="V2425" t="s">
        <v>713</v>
      </c>
    </row>
    <row r="2426" spans="1:22">
      <c r="A2426">
        <v>44</v>
      </c>
      <c r="B2426">
        <v>43</v>
      </c>
      <c r="C2426">
        <v>43</v>
      </c>
      <c r="D2426" s="19" t="s">
        <v>575</v>
      </c>
      <c r="E2426" s="21" t="s">
        <v>576</v>
      </c>
      <c r="F2426" s="21">
        <v>89</v>
      </c>
      <c r="G2426" s="21">
        <v>89</v>
      </c>
      <c r="H2426" s="21">
        <v>78</v>
      </c>
      <c r="I2426" s="5">
        <v>11.65</v>
      </c>
      <c r="J2426" s="5"/>
      <c r="K2426" s="12" t="s">
        <v>57</v>
      </c>
      <c r="L2426" s="31">
        <v>89</v>
      </c>
      <c r="M2426" s="21">
        <v>89</v>
      </c>
      <c r="N2426" s="21">
        <v>71.099999999999994</v>
      </c>
      <c r="O2426" s="21">
        <v>131</v>
      </c>
      <c r="P2426" s="30">
        <f t="shared" si="64"/>
        <v>15.4</v>
      </c>
      <c r="T2426" t="s">
        <v>392</v>
      </c>
      <c r="U2426" t="s">
        <v>451</v>
      </c>
    </row>
    <row r="2427" spans="1:22">
      <c r="A2427">
        <v>45</v>
      </c>
      <c r="B2427">
        <v>44</v>
      </c>
      <c r="C2427">
        <v>44</v>
      </c>
      <c r="D2427" s="19" t="s">
        <v>149</v>
      </c>
      <c r="E2427" s="21" t="s">
        <v>42</v>
      </c>
      <c r="F2427" s="21">
        <v>82</v>
      </c>
      <c r="G2427" s="21">
        <v>82</v>
      </c>
      <c r="H2427" s="21">
        <v>72</v>
      </c>
      <c r="I2427" s="5">
        <v>-12.5</v>
      </c>
      <c r="J2427" s="5"/>
      <c r="L2427" s="31">
        <v>82</v>
      </c>
      <c r="M2427" s="21">
        <v>82</v>
      </c>
      <c r="N2427" s="21">
        <v>70</v>
      </c>
      <c r="O2427" s="21">
        <v>123</v>
      </c>
      <c r="P2427" s="30">
        <f t="shared" si="64"/>
        <v>11</v>
      </c>
      <c r="T2427" t="s">
        <v>387</v>
      </c>
      <c r="U2427" t="s">
        <v>155</v>
      </c>
      <c r="V2427" t="s">
        <v>151</v>
      </c>
    </row>
    <row r="2428" spans="1:22">
      <c r="A2428">
        <v>46</v>
      </c>
      <c r="B2428">
        <v>45</v>
      </c>
      <c r="C2428">
        <v>45</v>
      </c>
      <c r="D2428" s="19" t="s">
        <v>390</v>
      </c>
      <c r="E2428" s="21" t="s">
        <v>391</v>
      </c>
      <c r="F2428" s="21">
        <v>90</v>
      </c>
      <c r="G2428" s="21">
        <v>90</v>
      </c>
      <c r="H2428" s="21">
        <v>80</v>
      </c>
      <c r="I2428" s="5">
        <v>-18</v>
      </c>
      <c r="J2428" s="5"/>
      <c r="L2428" s="31">
        <v>90</v>
      </c>
      <c r="M2428" s="21">
        <v>90</v>
      </c>
      <c r="N2428" s="21">
        <v>70.599999999999994</v>
      </c>
      <c r="O2428" s="21">
        <v>128</v>
      </c>
      <c r="P2428" s="30">
        <f t="shared" si="64"/>
        <v>17.100000000000001</v>
      </c>
      <c r="T2428" t="s">
        <v>159</v>
      </c>
      <c r="U2428" t="s">
        <v>399</v>
      </c>
      <c r="V2428" t="s">
        <v>141</v>
      </c>
    </row>
    <row r="2429" spans="1:22">
      <c r="A2429">
        <v>47</v>
      </c>
      <c r="B2429">
        <v>46</v>
      </c>
      <c r="C2429">
        <v>46</v>
      </c>
      <c r="D2429" s="19" t="s">
        <v>260</v>
      </c>
      <c r="E2429" s="21" t="s">
        <v>26</v>
      </c>
      <c r="F2429" s="21">
        <v>81</v>
      </c>
      <c r="G2429" s="21">
        <v>81</v>
      </c>
      <c r="H2429" s="21">
        <v>70</v>
      </c>
      <c r="I2429" s="5">
        <v>-4.45</v>
      </c>
      <c r="J2429" s="5"/>
      <c r="L2429" s="31">
        <v>81</v>
      </c>
      <c r="M2429" s="21">
        <v>81</v>
      </c>
      <c r="N2429" s="21">
        <v>69.2</v>
      </c>
      <c r="O2429" s="21">
        <v>129</v>
      </c>
      <c r="P2429" s="30">
        <f t="shared" si="64"/>
        <v>10.3</v>
      </c>
      <c r="T2429" t="s">
        <v>346</v>
      </c>
      <c r="U2429" t="s">
        <v>495</v>
      </c>
      <c r="V2429" t="s">
        <v>716</v>
      </c>
    </row>
    <row r="2430" spans="1:22">
      <c r="A2430">
        <v>48</v>
      </c>
      <c r="B2430">
        <v>47</v>
      </c>
      <c r="C2430">
        <v>47</v>
      </c>
      <c r="D2430" s="19" t="s">
        <v>175</v>
      </c>
      <c r="E2430" s="21" t="s">
        <v>26</v>
      </c>
      <c r="F2430" s="21">
        <v>90</v>
      </c>
      <c r="G2430" s="21">
        <v>90</v>
      </c>
      <c r="H2430" s="21">
        <v>80</v>
      </c>
      <c r="I2430" s="5">
        <v>-25</v>
      </c>
      <c r="J2430" s="5"/>
      <c r="L2430" s="31">
        <v>90</v>
      </c>
      <c r="M2430" s="21">
        <v>90</v>
      </c>
      <c r="N2430" s="21">
        <v>69.2</v>
      </c>
      <c r="O2430" s="21">
        <v>129</v>
      </c>
      <c r="P2430" s="30">
        <f t="shared" si="64"/>
        <v>18.2</v>
      </c>
      <c r="T2430" t="s">
        <v>674</v>
      </c>
      <c r="U2430" t="s">
        <v>724</v>
      </c>
      <c r="V2430" t="s">
        <v>550</v>
      </c>
    </row>
    <row r="2431" spans="1:22">
      <c r="D2431" s="19"/>
      <c r="E2431" s="21"/>
      <c r="F2431" s="21"/>
      <c r="G2431" s="21"/>
      <c r="H2431" s="21"/>
      <c r="I2431" s="5"/>
      <c r="J2431" s="5"/>
      <c r="L2431" s="31"/>
      <c r="M2431" s="21"/>
      <c r="N2431" s="21"/>
      <c r="O2431" s="21"/>
      <c r="P2431" s="30"/>
    </row>
    <row r="2432" spans="1:22">
      <c r="D2432" s="19"/>
      <c r="E2432" s="21"/>
      <c r="F2432" s="21"/>
      <c r="G2432" s="21"/>
      <c r="H2432" s="21"/>
      <c r="I2432" s="5"/>
      <c r="J2432" s="5"/>
      <c r="L2432" s="31"/>
      <c r="M2432" s="21"/>
      <c r="N2432" s="21"/>
      <c r="O2432" s="21"/>
      <c r="P2432" s="30"/>
    </row>
    <row r="2433" spans="9:10">
      <c r="I2433" s="5"/>
      <c r="J2433" s="5"/>
    </row>
    <row r="2434" spans="9:10">
      <c r="I2434" s="5"/>
      <c r="J2434" s="5"/>
    </row>
    <row r="2435" spans="9:10">
      <c r="I2435" s="5"/>
      <c r="J2435" s="5"/>
    </row>
    <row r="2436" spans="9:10">
      <c r="I2436" s="5"/>
      <c r="J2436" s="5"/>
    </row>
    <row r="2437" spans="9:10">
      <c r="I2437" s="5"/>
      <c r="J2437" s="5"/>
    </row>
    <row r="2438" spans="9:10">
      <c r="I2438" s="5"/>
      <c r="J2438" s="5"/>
    </row>
    <row r="2439" spans="9:10">
      <c r="I2439" s="5"/>
      <c r="J2439" s="5"/>
    </row>
    <row r="2440" spans="9:10">
      <c r="I2440" s="5"/>
      <c r="J2440" s="5"/>
    </row>
    <row r="2441" spans="9:10">
      <c r="I2441" s="5"/>
      <c r="J2441" s="5"/>
    </row>
    <row r="2442" spans="9:10">
      <c r="I2442" s="5"/>
      <c r="J2442" s="5"/>
    </row>
    <row r="2443" spans="9:10">
      <c r="I2443" s="5"/>
      <c r="J2443" s="5"/>
    </row>
    <row r="2444" spans="9:10">
      <c r="I2444" s="5"/>
      <c r="J2444" s="5"/>
    </row>
    <row r="2445" spans="9:10">
      <c r="I2445" s="5"/>
      <c r="J2445" s="5"/>
    </row>
    <row r="2446" spans="9:10">
      <c r="I2446" s="5"/>
      <c r="J2446" s="5"/>
    </row>
    <row r="2447" spans="9:10">
      <c r="I2447" s="5"/>
      <c r="J2447" s="5"/>
    </row>
    <row r="2448" spans="9:10">
      <c r="I2448" s="5"/>
      <c r="J2448" s="5"/>
    </row>
    <row r="2449" spans="1:19">
      <c r="I2449" s="5"/>
      <c r="J2449" s="5"/>
    </row>
    <row r="2450" spans="1:19">
      <c r="I2450" s="5"/>
      <c r="J2450" s="5"/>
    </row>
    <row r="2451" spans="1:19">
      <c r="I2451" s="5"/>
      <c r="J2451" s="5"/>
    </row>
    <row r="2452" spans="1:19">
      <c r="I2452" s="5"/>
      <c r="J2452" s="5"/>
    </row>
    <row r="2453" spans="1:19">
      <c r="I2453" s="5"/>
      <c r="J2453" s="5"/>
    </row>
    <row r="2454" spans="1:19">
      <c r="A2454">
        <f>COUNT(A2363:A2453)</f>
        <v>48</v>
      </c>
      <c r="B2454">
        <f>COUNT(B2363:B2453)</f>
        <v>47</v>
      </c>
      <c r="C2454">
        <f>COUNT(C2363:C2453)</f>
        <v>47</v>
      </c>
      <c r="F2454">
        <f>AVERAGE(F2363:F2453)</f>
        <v>84.276595744680847</v>
      </c>
      <c r="G2454">
        <f>AVERAGE(G2363:G2453)</f>
        <v>84</v>
      </c>
      <c r="H2454">
        <f>AVERAGE(H2363:H2453)</f>
        <v>73.170212765957444</v>
      </c>
      <c r="I2454" s="5">
        <f>SUM(I2360:I2453)</f>
        <v>-203.14999999999992</v>
      </c>
      <c r="J2454" s="4">
        <f>SUM(J2360:J2453)</f>
        <v>4.5</v>
      </c>
      <c r="P2454" s="4">
        <f>SUM(Q2363:Q2372)</f>
        <v>94.2</v>
      </c>
      <c r="Q2454" s="4">
        <f>(P2454*0.096)-0.05</f>
        <v>8.9931999999999999</v>
      </c>
      <c r="S2454">
        <f>SUM(S2360:S2453)</f>
        <v>0</v>
      </c>
    </row>
    <row r="2455" spans="1:19" ht="18">
      <c r="A2455" s="3" t="s">
        <v>824</v>
      </c>
      <c r="C2455" s="11" t="s">
        <v>825</v>
      </c>
      <c r="D2455">
        <v>3348852</v>
      </c>
      <c r="I2455" s="14"/>
      <c r="J2455" s="14"/>
    </row>
    <row r="2456" spans="1:19">
      <c r="A2456" t="s">
        <v>2</v>
      </c>
      <c r="D2456" s="4">
        <v>216.7</v>
      </c>
      <c r="E2456" t="s">
        <v>3</v>
      </c>
      <c r="F2456" s="4">
        <f>TRUNC(D2456*0.096,1)</f>
        <v>20.8</v>
      </c>
      <c r="H2456" s="4">
        <f>P2554</f>
        <v>187.70000000000002</v>
      </c>
      <c r="I2456" s="14"/>
      <c r="J2456" s="14"/>
      <c r="K2456" s="14"/>
    </row>
    <row r="2457" spans="1:19">
      <c r="A2457" t="s">
        <v>4</v>
      </c>
      <c r="D2457" s="4">
        <v>187.7</v>
      </c>
      <c r="E2457" t="s">
        <v>5</v>
      </c>
      <c r="F2457" s="4">
        <f>TRUNC(D2457*0.096,1)</f>
        <v>18</v>
      </c>
      <c r="I2457" s="14"/>
      <c r="J2457" s="14"/>
    </row>
    <row r="2458" spans="1:19">
      <c r="A2458" s="1" t="s">
        <v>6</v>
      </c>
      <c r="B2458" s="1" t="s">
        <v>7</v>
      </c>
      <c r="C2458" s="1" t="s">
        <v>8</v>
      </c>
      <c r="D2458" s="1" t="s">
        <v>9</v>
      </c>
      <c r="E2458" s="1" t="s">
        <v>10</v>
      </c>
      <c r="F2458" s="1" t="s">
        <v>11</v>
      </c>
      <c r="G2458" s="1" t="s">
        <v>12</v>
      </c>
      <c r="H2458" s="1" t="s">
        <v>8</v>
      </c>
      <c r="I2458" s="1" t="s">
        <v>13</v>
      </c>
      <c r="J2458" s="1" t="s">
        <v>14</v>
      </c>
      <c r="K2458" s="13" t="s">
        <v>15</v>
      </c>
      <c r="L2458" s="13" t="s">
        <v>11</v>
      </c>
      <c r="M2458" s="1" t="s">
        <v>12</v>
      </c>
      <c r="N2458" s="1" t="s">
        <v>16</v>
      </c>
      <c r="O2458" s="1" t="s">
        <v>17</v>
      </c>
      <c r="P2458" s="1" t="s">
        <v>18</v>
      </c>
      <c r="Q2458" s="1" t="s">
        <v>19</v>
      </c>
      <c r="R2458" s="1" t="s">
        <v>20</v>
      </c>
      <c r="S2458" s="1" t="s">
        <v>21</v>
      </c>
    </row>
    <row r="2459" spans="1:19">
      <c r="I2459" s="14"/>
      <c r="J2459" s="14"/>
    </row>
    <row r="2460" spans="1:19">
      <c r="D2460" s="2"/>
      <c r="E2460" t="s">
        <v>22</v>
      </c>
      <c r="I2460" s="5">
        <v>0</v>
      </c>
      <c r="J2460" s="5"/>
      <c r="K2460" s="13"/>
      <c r="L2460" s="4"/>
    </row>
    <row r="2461" spans="1:19">
      <c r="E2461" t="s">
        <v>23</v>
      </c>
      <c r="I2461" s="5">
        <v>-12</v>
      </c>
      <c r="J2461" s="5"/>
      <c r="L2461" s="1"/>
    </row>
    <row r="2462" spans="1:19">
      <c r="D2462" s="2"/>
      <c r="E2462" t="s">
        <v>24</v>
      </c>
      <c r="I2462" s="5">
        <v>-15</v>
      </c>
      <c r="J2462" s="5"/>
    </row>
    <row r="2463" spans="1:19">
      <c r="D2463" s="19" t="s">
        <v>826</v>
      </c>
      <c r="E2463" s="21" t="s">
        <v>34</v>
      </c>
      <c r="F2463" s="21"/>
      <c r="G2463" s="21"/>
      <c r="H2463" s="21"/>
      <c r="I2463" s="5"/>
      <c r="J2463" s="5"/>
      <c r="L2463" s="33">
        <v>94</v>
      </c>
      <c r="M2463" s="21">
        <v>94</v>
      </c>
      <c r="N2463" s="21">
        <v>68.900000000000006</v>
      </c>
      <c r="O2463" s="21">
        <v>120</v>
      </c>
      <c r="P2463" s="30">
        <f t="shared" ref="P2463:P2499" si="65">ROUND(((M2463-N2463)*113/O2463),1)</f>
        <v>23.6</v>
      </c>
      <c r="Q2463" s="4">
        <v>14.7</v>
      </c>
      <c r="R2463" s="21"/>
    </row>
    <row r="2464" spans="1:19">
      <c r="D2464" s="19" t="s">
        <v>617</v>
      </c>
      <c r="E2464" s="21" t="s">
        <v>26</v>
      </c>
      <c r="F2464" s="21"/>
      <c r="G2464" s="21"/>
      <c r="H2464" s="21"/>
      <c r="I2464" s="5"/>
      <c r="J2464" s="5"/>
      <c r="K2464" s="26"/>
      <c r="L2464" s="33">
        <v>97</v>
      </c>
      <c r="M2464" s="21">
        <v>95</v>
      </c>
      <c r="N2464" s="21">
        <v>69</v>
      </c>
      <c r="O2464" s="21">
        <v>126</v>
      </c>
      <c r="P2464" s="30">
        <f t="shared" si="65"/>
        <v>23.3</v>
      </c>
      <c r="Q2464" s="4">
        <v>15.6</v>
      </c>
      <c r="R2464" s="21"/>
    </row>
    <row r="2465" spans="4:18">
      <c r="D2465" s="19" t="s">
        <v>827</v>
      </c>
      <c r="E2465" s="21" t="s">
        <v>292</v>
      </c>
      <c r="F2465" s="21"/>
      <c r="G2465" s="21"/>
      <c r="H2465" s="21"/>
      <c r="I2465" s="5"/>
      <c r="J2465" s="5"/>
      <c r="K2465" s="26"/>
      <c r="L2465" s="33">
        <v>101</v>
      </c>
      <c r="M2465" s="21">
        <v>101</v>
      </c>
      <c r="N2465" s="21">
        <v>71.099999999999994</v>
      </c>
      <c r="O2465" s="21">
        <v>126</v>
      </c>
      <c r="P2465" s="30">
        <f t="shared" si="65"/>
        <v>26.8</v>
      </c>
      <c r="Q2465" s="4">
        <v>18.399999999999999</v>
      </c>
      <c r="R2465" s="21"/>
    </row>
    <row r="2466" spans="4:18">
      <c r="D2466" s="19" t="s">
        <v>510</v>
      </c>
      <c r="E2466" s="21" t="s">
        <v>30</v>
      </c>
      <c r="F2466" s="21"/>
      <c r="G2466" s="21"/>
      <c r="H2466" s="21"/>
      <c r="I2466" s="5"/>
      <c r="J2466" s="4"/>
      <c r="L2466" s="33">
        <v>100</v>
      </c>
      <c r="M2466" s="21">
        <v>100</v>
      </c>
      <c r="N2466" s="21">
        <v>70.2</v>
      </c>
      <c r="O2466" s="21">
        <v>128</v>
      </c>
      <c r="P2466" s="30">
        <f t="shared" si="65"/>
        <v>26.3</v>
      </c>
      <c r="Q2466" s="4">
        <v>18.399999999999999</v>
      </c>
      <c r="R2466" s="21"/>
    </row>
    <row r="2467" spans="4:18">
      <c r="D2467" s="19" t="s">
        <v>618</v>
      </c>
      <c r="E2467" s="21" t="s">
        <v>26</v>
      </c>
      <c r="F2467" s="21"/>
      <c r="G2467" s="21"/>
      <c r="H2467" s="21"/>
      <c r="I2467" s="5"/>
      <c r="J2467" s="5"/>
      <c r="L2467" s="33">
        <v>93</v>
      </c>
      <c r="M2467" s="21">
        <v>93</v>
      </c>
      <c r="N2467" s="21">
        <v>69</v>
      </c>
      <c r="O2467" s="21">
        <v>126</v>
      </c>
      <c r="P2467" s="30">
        <f t="shared" si="65"/>
        <v>21.5</v>
      </c>
      <c r="Q2467" s="4">
        <v>18.899999999999999</v>
      </c>
      <c r="R2467" s="21"/>
    </row>
    <row r="2468" spans="4:18">
      <c r="D2468" s="19" t="s">
        <v>511</v>
      </c>
      <c r="E2468" s="21" t="s">
        <v>34</v>
      </c>
      <c r="F2468" s="21"/>
      <c r="G2468" s="21"/>
      <c r="H2468" s="21"/>
      <c r="I2468" s="5"/>
      <c r="J2468" s="5"/>
      <c r="L2468" s="33">
        <v>97</v>
      </c>
      <c r="M2468" s="21">
        <v>97</v>
      </c>
      <c r="N2468" s="21">
        <v>68.900000000000006</v>
      </c>
      <c r="O2468" s="21">
        <v>123</v>
      </c>
      <c r="P2468" s="30">
        <f t="shared" si="65"/>
        <v>25.8</v>
      </c>
      <c r="Q2468" s="4">
        <v>18.899999999999999</v>
      </c>
      <c r="R2468" s="21"/>
    </row>
    <row r="2469" spans="4:18">
      <c r="D2469" s="19" t="s">
        <v>828</v>
      </c>
      <c r="E2469" s="21" t="s">
        <v>42</v>
      </c>
      <c r="F2469" s="21"/>
      <c r="G2469" s="21"/>
      <c r="H2469" s="21"/>
      <c r="I2469" s="5"/>
      <c r="J2469" s="5"/>
      <c r="L2469" s="33">
        <v>88</v>
      </c>
      <c r="M2469" s="21">
        <v>88</v>
      </c>
      <c r="N2469" s="21">
        <v>70</v>
      </c>
      <c r="O2469" s="21">
        <v>123</v>
      </c>
      <c r="P2469" s="30">
        <f t="shared" si="65"/>
        <v>16.5</v>
      </c>
      <c r="Q2469" s="4">
        <v>20.2</v>
      </c>
      <c r="R2469" s="21"/>
    </row>
    <row r="2470" spans="4:18">
      <c r="D2470" s="19" t="s">
        <v>829</v>
      </c>
      <c r="E2470" s="21" t="s">
        <v>292</v>
      </c>
      <c r="F2470" s="21"/>
      <c r="G2470" s="21"/>
      <c r="H2470" s="21"/>
      <c r="I2470" s="5"/>
      <c r="J2470" s="5"/>
      <c r="L2470" s="33">
        <v>98</v>
      </c>
      <c r="M2470" s="21">
        <v>97</v>
      </c>
      <c r="N2470" s="21">
        <v>71.099999999999994</v>
      </c>
      <c r="O2470" s="21">
        <v>126</v>
      </c>
      <c r="P2470" s="30">
        <f t="shared" si="65"/>
        <v>23.2</v>
      </c>
      <c r="Q2470" s="4">
        <v>20.8</v>
      </c>
    </row>
    <row r="2471" spans="4:18">
      <c r="D2471" s="19" t="s">
        <v>830</v>
      </c>
      <c r="E2471" s="21" t="s">
        <v>276</v>
      </c>
      <c r="F2471" s="21"/>
      <c r="G2471" s="21"/>
      <c r="H2471" s="21"/>
      <c r="I2471" s="5"/>
      <c r="J2471" s="5"/>
      <c r="L2471" s="33">
        <v>99</v>
      </c>
      <c r="M2471" s="21">
        <v>99</v>
      </c>
      <c r="N2471" s="21">
        <v>70.2</v>
      </c>
      <c r="O2471" s="21">
        <v>125</v>
      </c>
      <c r="P2471" s="30">
        <f t="shared" si="65"/>
        <v>26</v>
      </c>
      <c r="Q2471" s="4">
        <v>20.8</v>
      </c>
      <c r="R2471" s="21"/>
    </row>
    <row r="2472" spans="4:18">
      <c r="D2472" s="19" t="s">
        <v>278</v>
      </c>
      <c r="E2472" s="21" t="s">
        <v>279</v>
      </c>
      <c r="F2472" s="21"/>
      <c r="G2472" s="21"/>
      <c r="H2472" s="21"/>
      <c r="I2472" s="5"/>
      <c r="J2472" s="5"/>
      <c r="L2472" s="33">
        <v>102</v>
      </c>
      <c r="M2472" s="21">
        <v>101</v>
      </c>
      <c r="N2472" s="21">
        <v>70.900000000000006</v>
      </c>
      <c r="O2472" s="21">
        <v>124</v>
      </c>
      <c r="P2472" s="30">
        <f t="shared" si="65"/>
        <v>27.4</v>
      </c>
      <c r="Q2472" s="4">
        <v>21</v>
      </c>
      <c r="R2472" s="21"/>
    </row>
    <row r="2473" spans="4:18">
      <c r="D2473" s="19" t="s">
        <v>485</v>
      </c>
      <c r="E2473" s="21" t="s">
        <v>34</v>
      </c>
      <c r="F2473" s="21"/>
      <c r="G2473" s="21"/>
      <c r="H2473" s="21"/>
      <c r="I2473" s="5"/>
      <c r="J2473" s="4"/>
      <c r="L2473" s="33">
        <v>95</v>
      </c>
      <c r="M2473" s="21">
        <v>94</v>
      </c>
      <c r="N2473" s="21">
        <v>68.900000000000006</v>
      </c>
      <c r="O2473" s="21">
        <v>120</v>
      </c>
      <c r="P2473" s="30">
        <f t="shared" si="65"/>
        <v>23.6</v>
      </c>
      <c r="Q2473" s="4">
        <v>22.7</v>
      </c>
    </row>
    <row r="2474" spans="4:18">
      <c r="D2474" s="19" t="s">
        <v>487</v>
      </c>
      <c r="E2474" s="21" t="s">
        <v>30</v>
      </c>
      <c r="F2474" s="21"/>
      <c r="G2474" s="21"/>
      <c r="H2474" s="21"/>
      <c r="I2474" s="5"/>
      <c r="J2474" s="5"/>
      <c r="L2474" s="31">
        <v>92</v>
      </c>
      <c r="M2474" s="21">
        <v>92</v>
      </c>
      <c r="N2474" s="21">
        <v>70.2</v>
      </c>
      <c r="O2474" s="21">
        <v>128</v>
      </c>
      <c r="P2474" s="30">
        <f t="shared" si="65"/>
        <v>19.2</v>
      </c>
      <c r="Q2474" s="4">
        <v>24.4</v>
      </c>
    </row>
    <row r="2475" spans="4:18">
      <c r="D2475" s="19" t="s">
        <v>751</v>
      </c>
      <c r="E2475" s="21" t="s">
        <v>50</v>
      </c>
      <c r="F2475" s="21"/>
      <c r="G2475" s="21"/>
      <c r="H2475" s="21"/>
      <c r="I2475" s="5"/>
      <c r="J2475" s="5"/>
      <c r="K2475" s="26"/>
      <c r="L2475" s="31">
        <v>101</v>
      </c>
      <c r="M2475" s="21">
        <v>99</v>
      </c>
      <c r="N2475" s="21">
        <v>69.8</v>
      </c>
      <c r="O2475" s="21">
        <v>127</v>
      </c>
      <c r="P2475" s="30">
        <f t="shared" si="65"/>
        <v>26</v>
      </c>
      <c r="Q2475" s="4">
        <v>24.8</v>
      </c>
    </row>
    <row r="2476" spans="4:18">
      <c r="D2476" s="19" t="s">
        <v>752</v>
      </c>
      <c r="E2476" s="21" t="s">
        <v>52</v>
      </c>
      <c r="F2476" s="21"/>
      <c r="G2476" s="21"/>
      <c r="H2476" s="21"/>
      <c r="I2476" s="5"/>
      <c r="J2476" s="5"/>
      <c r="L2476" s="31">
        <v>100</v>
      </c>
      <c r="M2476" s="21">
        <v>100</v>
      </c>
      <c r="N2476" s="21">
        <v>70.8</v>
      </c>
      <c r="O2476" s="21">
        <v>130</v>
      </c>
      <c r="P2476" s="30">
        <f t="shared" si="65"/>
        <v>25.4</v>
      </c>
      <c r="Q2476" s="4">
        <v>24.8</v>
      </c>
    </row>
    <row r="2477" spans="4:18">
      <c r="D2477" s="19" t="s">
        <v>753</v>
      </c>
      <c r="E2477" s="21" t="s">
        <v>54</v>
      </c>
      <c r="F2477" s="21"/>
      <c r="G2477" s="21"/>
      <c r="H2477" s="21"/>
      <c r="I2477" s="5"/>
      <c r="J2477" s="5"/>
      <c r="L2477" s="31">
        <v>97</v>
      </c>
      <c r="M2477" s="21">
        <v>97</v>
      </c>
      <c r="N2477" s="21">
        <v>70.900000000000006</v>
      </c>
      <c r="O2477" s="21">
        <v>128</v>
      </c>
      <c r="P2477" s="30">
        <f t="shared" si="65"/>
        <v>23</v>
      </c>
      <c r="Q2477" s="4">
        <v>28</v>
      </c>
      <c r="R2477" s="21"/>
    </row>
    <row r="2478" spans="4:18">
      <c r="D2478" s="19" t="s">
        <v>754</v>
      </c>
      <c r="E2478" s="21" t="s">
        <v>52</v>
      </c>
      <c r="F2478" s="21"/>
      <c r="G2478" s="21"/>
      <c r="H2478" s="21"/>
      <c r="I2478" s="5"/>
      <c r="J2478" s="5"/>
      <c r="L2478" s="31">
        <v>110</v>
      </c>
      <c r="M2478" s="21">
        <v>109</v>
      </c>
      <c r="N2478" s="21">
        <v>70.8</v>
      </c>
      <c r="O2478" s="21">
        <v>130</v>
      </c>
      <c r="P2478" s="30">
        <f t="shared" si="65"/>
        <v>33.200000000000003</v>
      </c>
      <c r="Q2478" s="4">
        <v>28.5</v>
      </c>
      <c r="R2478" s="21"/>
    </row>
    <row r="2479" spans="4:18">
      <c r="D2479" s="19" t="s">
        <v>619</v>
      </c>
      <c r="E2479" s="21" t="s">
        <v>34</v>
      </c>
      <c r="F2479" s="21"/>
      <c r="G2479" s="21"/>
      <c r="H2479" s="21"/>
      <c r="I2479" s="5"/>
      <c r="J2479" s="5"/>
      <c r="L2479" s="19">
        <v>94</v>
      </c>
      <c r="M2479" s="21">
        <v>93</v>
      </c>
      <c r="N2479" s="21">
        <v>68.900000000000006</v>
      </c>
      <c r="O2479" s="21">
        <v>120</v>
      </c>
      <c r="P2479" s="30">
        <f t="shared" si="65"/>
        <v>22.7</v>
      </c>
      <c r="Q2479" s="4">
        <v>28.9</v>
      </c>
      <c r="R2479" s="21"/>
    </row>
    <row r="2480" spans="4:18">
      <c r="D2480" s="19" t="s">
        <v>286</v>
      </c>
      <c r="E2480" s="21" t="s">
        <v>30</v>
      </c>
      <c r="F2480" s="21"/>
      <c r="G2480" s="21"/>
      <c r="H2480" s="21"/>
      <c r="I2480" s="5"/>
      <c r="J2480" s="5"/>
      <c r="K2480" s="26"/>
      <c r="L2480" s="19">
        <v>94</v>
      </c>
      <c r="M2480" s="21">
        <v>94</v>
      </c>
      <c r="N2480" s="21">
        <v>70.2</v>
      </c>
      <c r="O2480" s="21">
        <v>128</v>
      </c>
      <c r="P2480" s="30">
        <f t="shared" si="65"/>
        <v>21</v>
      </c>
      <c r="Q2480" s="4">
        <v>33.1</v>
      </c>
    </row>
    <row r="2481" spans="1:22">
      <c r="D2481" s="19" t="s">
        <v>222</v>
      </c>
      <c r="E2481" s="21" t="s">
        <v>34</v>
      </c>
      <c r="F2481" s="21"/>
      <c r="G2481" s="21"/>
      <c r="H2481" s="21"/>
      <c r="I2481" s="5"/>
      <c r="J2481" s="4"/>
      <c r="K2481" s="26"/>
      <c r="L2481" s="32">
        <v>93</v>
      </c>
      <c r="M2481" s="21">
        <v>93</v>
      </c>
      <c r="N2481" s="21">
        <v>68.900000000000006</v>
      </c>
      <c r="O2481" s="21">
        <v>120</v>
      </c>
      <c r="P2481" s="30">
        <f t="shared" si="65"/>
        <v>22.7</v>
      </c>
      <c r="Q2481" s="4">
        <v>36.4</v>
      </c>
      <c r="R2481" s="21"/>
    </row>
    <row r="2482" spans="1:22">
      <c r="D2482" s="19" t="s">
        <v>582</v>
      </c>
      <c r="E2482" s="21" t="s">
        <v>36</v>
      </c>
      <c r="F2482" s="21"/>
      <c r="G2482" s="21"/>
      <c r="H2482" s="21"/>
      <c r="I2482" s="5"/>
      <c r="J2482" s="5"/>
      <c r="K2482" s="26"/>
      <c r="L2482" s="33">
        <v>97</v>
      </c>
      <c r="M2482" s="21">
        <v>96</v>
      </c>
      <c r="N2482" s="21">
        <v>69</v>
      </c>
      <c r="O2482" s="21">
        <v>123</v>
      </c>
      <c r="P2482" s="30">
        <f t="shared" si="65"/>
        <v>24.8</v>
      </c>
      <c r="Q2482" s="4">
        <v>45</v>
      </c>
    </row>
    <row r="2483" spans="1:22">
      <c r="A2483">
        <v>1</v>
      </c>
      <c r="B2483">
        <v>1</v>
      </c>
      <c r="C2483">
        <v>1</v>
      </c>
      <c r="D2483" s="19" t="s">
        <v>87</v>
      </c>
      <c r="E2483" s="21" t="s">
        <v>42</v>
      </c>
      <c r="F2483" s="21">
        <v>94</v>
      </c>
      <c r="G2483" s="21">
        <v>92</v>
      </c>
      <c r="H2483" s="21">
        <v>71</v>
      </c>
      <c r="I2483" s="5">
        <v>-19</v>
      </c>
      <c r="J2483" s="5"/>
      <c r="L2483" s="33">
        <v>94</v>
      </c>
      <c r="M2483" s="21">
        <v>92</v>
      </c>
      <c r="N2483" s="21">
        <v>70</v>
      </c>
      <c r="O2483" s="21">
        <v>123</v>
      </c>
      <c r="P2483" s="4">
        <f t="shared" si="65"/>
        <v>20.2</v>
      </c>
      <c r="Q2483" s="4"/>
      <c r="T2483" t="s">
        <v>246</v>
      </c>
      <c r="U2483" t="s">
        <v>90</v>
      </c>
    </row>
    <row r="2484" spans="1:22">
      <c r="A2484">
        <v>2</v>
      </c>
      <c r="B2484">
        <v>2</v>
      </c>
      <c r="C2484">
        <v>2</v>
      </c>
      <c r="D2484" s="19" t="s">
        <v>242</v>
      </c>
      <c r="E2484" s="21" t="s">
        <v>26</v>
      </c>
      <c r="F2484" s="21">
        <v>97</v>
      </c>
      <c r="G2484" s="21">
        <v>97</v>
      </c>
      <c r="H2484" s="21">
        <v>74</v>
      </c>
      <c r="I2484" s="5">
        <v>-11.5</v>
      </c>
      <c r="J2484" s="5"/>
      <c r="L2484" s="33">
        <v>97</v>
      </c>
      <c r="M2484" s="21">
        <v>97</v>
      </c>
      <c r="N2484" s="21">
        <v>69.2</v>
      </c>
      <c r="O2484" s="21">
        <v>129</v>
      </c>
      <c r="P2484" s="4">
        <f t="shared" si="65"/>
        <v>24.4</v>
      </c>
      <c r="Q2484" s="4"/>
      <c r="R2484" s="21"/>
      <c r="S2484" s="17"/>
      <c r="T2484" t="s">
        <v>72</v>
      </c>
      <c r="U2484" t="s">
        <v>62</v>
      </c>
      <c r="V2484" t="s">
        <v>194</v>
      </c>
    </row>
    <row r="2485" spans="1:22">
      <c r="A2485">
        <v>3</v>
      </c>
      <c r="B2485">
        <v>3</v>
      </c>
      <c r="C2485">
        <v>3</v>
      </c>
      <c r="D2485" s="19" t="s">
        <v>91</v>
      </c>
      <c r="E2485" s="21" t="s">
        <v>34</v>
      </c>
      <c r="F2485" s="21">
        <v>104</v>
      </c>
      <c r="G2485" s="21">
        <v>104</v>
      </c>
      <c r="H2485" s="21">
        <v>82</v>
      </c>
      <c r="I2485" s="5">
        <v>-23</v>
      </c>
      <c r="J2485" s="5"/>
      <c r="L2485" s="33">
        <v>104</v>
      </c>
      <c r="M2485" s="21">
        <v>104</v>
      </c>
      <c r="N2485" s="21">
        <v>68.900000000000006</v>
      </c>
      <c r="O2485" s="21">
        <v>120</v>
      </c>
      <c r="P2485" s="30">
        <f t="shared" si="65"/>
        <v>33.1</v>
      </c>
      <c r="Q2485" s="4"/>
      <c r="R2485" s="21"/>
      <c r="S2485" s="17"/>
      <c r="T2485" t="s">
        <v>109</v>
      </c>
      <c r="U2485" t="s">
        <v>209</v>
      </c>
      <c r="V2485" t="s">
        <v>59</v>
      </c>
    </row>
    <row r="2486" spans="1:22">
      <c r="A2486">
        <v>4</v>
      </c>
      <c r="B2486">
        <v>4</v>
      </c>
      <c r="C2486">
        <v>4</v>
      </c>
      <c r="D2486" s="19" t="s">
        <v>95</v>
      </c>
      <c r="E2486" s="21" t="s">
        <v>42</v>
      </c>
      <c r="F2486" s="21">
        <v>97</v>
      </c>
      <c r="G2486" s="21">
        <v>97</v>
      </c>
      <c r="H2486" s="21">
        <v>75</v>
      </c>
      <c r="I2486" s="5">
        <v>-22</v>
      </c>
      <c r="J2486" s="5"/>
      <c r="K2486" s="26" t="s">
        <v>608</v>
      </c>
      <c r="L2486" s="33">
        <v>97</v>
      </c>
      <c r="M2486" s="21">
        <v>97</v>
      </c>
      <c r="N2486" s="21">
        <v>70</v>
      </c>
      <c r="O2486" s="21">
        <v>123</v>
      </c>
      <c r="P2486" s="30">
        <f t="shared" si="65"/>
        <v>24.8</v>
      </c>
      <c r="Q2486" s="4"/>
      <c r="R2486" s="21"/>
      <c r="S2486" s="17"/>
      <c r="T2486" t="s">
        <v>67</v>
      </c>
      <c r="U2486" t="s">
        <v>257</v>
      </c>
      <c r="V2486" t="s">
        <v>414</v>
      </c>
    </row>
    <row r="2487" spans="1:22">
      <c r="A2487">
        <v>5</v>
      </c>
      <c r="B2487">
        <v>5</v>
      </c>
      <c r="C2487">
        <v>5</v>
      </c>
      <c r="D2487" s="19" t="s">
        <v>102</v>
      </c>
      <c r="E2487" s="21" t="s">
        <v>34</v>
      </c>
      <c r="F2487" s="21">
        <v>91</v>
      </c>
      <c r="G2487" s="21">
        <v>91</v>
      </c>
      <c r="H2487" s="21">
        <v>69</v>
      </c>
      <c r="I2487" s="5">
        <v>1</v>
      </c>
      <c r="J2487" s="4"/>
      <c r="K2487" s="26"/>
      <c r="L2487" s="32">
        <v>91</v>
      </c>
      <c r="M2487" s="21">
        <v>91</v>
      </c>
      <c r="N2487" s="21">
        <v>68.900000000000006</v>
      </c>
      <c r="O2487" s="21">
        <v>120</v>
      </c>
      <c r="P2487" s="30">
        <f t="shared" si="65"/>
        <v>20.8</v>
      </c>
      <c r="Q2487" s="4"/>
      <c r="R2487" s="21"/>
      <c r="S2487" s="17"/>
      <c r="T2487" t="s">
        <v>119</v>
      </c>
    </row>
    <row r="2488" spans="1:22">
      <c r="A2488">
        <v>6</v>
      </c>
      <c r="B2488">
        <v>6</v>
      </c>
      <c r="C2488">
        <v>6</v>
      </c>
      <c r="D2488" s="19" t="s">
        <v>111</v>
      </c>
      <c r="E2488" s="21" t="s">
        <v>34</v>
      </c>
      <c r="F2488" s="21">
        <v>89</v>
      </c>
      <c r="G2488" s="21">
        <v>89</v>
      </c>
      <c r="H2488" s="21">
        <v>67</v>
      </c>
      <c r="I2488" s="5">
        <v>29</v>
      </c>
      <c r="J2488" s="5"/>
      <c r="K2488" s="26"/>
      <c r="L2488" s="33">
        <v>89</v>
      </c>
      <c r="M2488" s="21">
        <v>89</v>
      </c>
      <c r="N2488" s="21">
        <v>68.900000000000006</v>
      </c>
      <c r="O2488" s="21">
        <v>120</v>
      </c>
      <c r="P2488" s="30">
        <f t="shared" si="65"/>
        <v>18.899999999999999</v>
      </c>
      <c r="Q2488" s="4"/>
      <c r="R2488" s="21"/>
      <c r="S2488" s="17"/>
      <c r="T2488" t="s">
        <v>192</v>
      </c>
      <c r="U2488" t="s">
        <v>120</v>
      </c>
    </row>
    <row r="2489" spans="1:22">
      <c r="A2489">
        <v>7</v>
      </c>
      <c r="B2489">
        <v>7</v>
      </c>
      <c r="C2489">
        <v>7</v>
      </c>
      <c r="D2489" s="19" t="s">
        <v>118</v>
      </c>
      <c r="E2489" s="21" t="s">
        <v>36</v>
      </c>
      <c r="F2489" s="21">
        <v>101</v>
      </c>
      <c r="G2489" s="21">
        <v>100</v>
      </c>
      <c r="H2489" s="21">
        <v>79</v>
      </c>
      <c r="I2489" s="5">
        <v>-21</v>
      </c>
      <c r="J2489" s="5"/>
      <c r="K2489" s="12" t="s">
        <v>831</v>
      </c>
      <c r="L2489" s="33">
        <v>101</v>
      </c>
      <c r="M2489" s="21">
        <v>100</v>
      </c>
      <c r="N2489" s="21">
        <v>69</v>
      </c>
      <c r="O2489" s="21">
        <v>123</v>
      </c>
      <c r="P2489" s="30">
        <f t="shared" si="65"/>
        <v>28.5</v>
      </c>
      <c r="Q2489" s="21"/>
      <c r="R2489" s="21"/>
      <c r="S2489" s="17"/>
      <c r="T2489" t="s">
        <v>71</v>
      </c>
      <c r="U2489" t="s">
        <v>66</v>
      </c>
      <c r="V2489" t="s">
        <v>84</v>
      </c>
    </row>
    <row r="2490" spans="1:22">
      <c r="A2490">
        <v>8</v>
      </c>
      <c r="B2490">
        <v>8</v>
      </c>
      <c r="C2490">
        <v>8</v>
      </c>
      <c r="D2490" s="19" t="s">
        <v>377</v>
      </c>
      <c r="E2490" s="21" t="s">
        <v>34</v>
      </c>
      <c r="F2490" s="21">
        <v>89</v>
      </c>
      <c r="G2490" s="21">
        <v>89</v>
      </c>
      <c r="H2490" s="21">
        <v>67</v>
      </c>
      <c r="I2490" s="5">
        <v>33.5</v>
      </c>
      <c r="J2490" s="5"/>
      <c r="K2490" s="26"/>
      <c r="L2490" s="33">
        <v>89</v>
      </c>
      <c r="M2490" s="21">
        <v>89</v>
      </c>
      <c r="N2490" s="21">
        <v>68.900000000000006</v>
      </c>
      <c r="O2490" s="21">
        <v>120</v>
      </c>
      <c r="P2490" s="30">
        <f t="shared" si="65"/>
        <v>18.899999999999999</v>
      </c>
      <c r="Q2490" s="21"/>
      <c r="R2490" s="21"/>
      <c r="S2490" s="17"/>
      <c r="T2490" t="s">
        <v>76</v>
      </c>
      <c r="U2490" t="s">
        <v>448</v>
      </c>
    </row>
    <row r="2491" spans="1:22">
      <c r="A2491">
        <v>9</v>
      </c>
      <c r="B2491">
        <v>9</v>
      </c>
      <c r="C2491">
        <v>9</v>
      </c>
      <c r="D2491" s="19" t="s">
        <v>131</v>
      </c>
      <c r="E2491" s="21" t="s">
        <v>42</v>
      </c>
      <c r="F2491" s="21">
        <v>93</v>
      </c>
      <c r="G2491" s="21">
        <v>90</v>
      </c>
      <c r="H2491" s="21">
        <v>71</v>
      </c>
      <c r="I2491" s="5">
        <v>12</v>
      </c>
      <c r="J2491" s="4"/>
      <c r="K2491" s="26"/>
      <c r="L2491" s="32">
        <v>93</v>
      </c>
      <c r="M2491" s="21">
        <v>90</v>
      </c>
      <c r="N2491" s="21">
        <v>70</v>
      </c>
      <c r="O2491" s="21">
        <v>123</v>
      </c>
      <c r="P2491" s="30">
        <f t="shared" si="65"/>
        <v>18.399999999999999</v>
      </c>
      <c r="Q2491" s="21"/>
      <c r="R2491" s="21"/>
      <c r="S2491" s="17"/>
      <c r="T2491" t="s">
        <v>272</v>
      </c>
      <c r="U2491" t="s">
        <v>103</v>
      </c>
      <c r="V2491" t="s">
        <v>135</v>
      </c>
    </row>
    <row r="2492" spans="1:22">
      <c r="A2492">
        <v>10</v>
      </c>
      <c r="B2492">
        <v>10</v>
      </c>
      <c r="C2492">
        <v>10</v>
      </c>
      <c r="D2492" s="19" t="s">
        <v>256</v>
      </c>
      <c r="E2492" s="21" t="s">
        <v>26</v>
      </c>
      <c r="F2492" s="21">
        <v>86</v>
      </c>
      <c r="G2492" s="21">
        <v>86</v>
      </c>
      <c r="H2492" s="21">
        <v>62</v>
      </c>
      <c r="I2492" s="5">
        <v>69.8</v>
      </c>
      <c r="J2492" s="5"/>
      <c r="K2492" s="26"/>
      <c r="L2492" s="33">
        <v>86</v>
      </c>
      <c r="M2492" s="21">
        <v>86</v>
      </c>
      <c r="N2492" s="21">
        <v>69.2</v>
      </c>
      <c r="O2492" s="21">
        <v>129</v>
      </c>
      <c r="P2492" s="30">
        <f t="shared" si="65"/>
        <v>14.7</v>
      </c>
      <c r="Q2492" s="21"/>
      <c r="R2492" s="21"/>
      <c r="S2492" s="17"/>
      <c r="T2492" t="s">
        <v>262</v>
      </c>
      <c r="U2492" t="s">
        <v>125</v>
      </c>
      <c r="V2492" t="s">
        <v>470</v>
      </c>
    </row>
    <row r="2493" spans="1:22">
      <c r="A2493">
        <v>11</v>
      </c>
      <c r="B2493">
        <v>11</v>
      </c>
      <c r="C2493">
        <v>11</v>
      </c>
      <c r="D2493" s="19" t="s">
        <v>136</v>
      </c>
      <c r="E2493" s="21" t="s">
        <v>34</v>
      </c>
      <c r="F2493" s="21">
        <v>91</v>
      </c>
      <c r="G2493" s="21">
        <v>91</v>
      </c>
      <c r="H2493" s="21">
        <v>71</v>
      </c>
      <c r="I2493" s="5">
        <v>-7.7</v>
      </c>
      <c r="J2493" s="5"/>
      <c r="L2493" s="32">
        <v>91</v>
      </c>
      <c r="M2493" s="21">
        <v>91</v>
      </c>
      <c r="N2493" s="21">
        <v>68.900000000000006</v>
      </c>
      <c r="O2493" s="21">
        <v>120</v>
      </c>
      <c r="P2493" s="30">
        <f t="shared" si="65"/>
        <v>20.8</v>
      </c>
      <c r="Q2493" s="21"/>
      <c r="R2493" s="21"/>
      <c r="S2493" s="17"/>
      <c r="T2493" t="s">
        <v>387</v>
      </c>
      <c r="U2493" t="s">
        <v>85</v>
      </c>
      <c r="V2493" t="s">
        <v>63</v>
      </c>
    </row>
    <row r="2494" spans="1:22">
      <c r="A2494">
        <v>12</v>
      </c>
      <c r="B2494">
        <v>12</v>
      </c>
      <c r="C2494">
        <v>12</v>
      </c>
      <c r="D2494" s="19" t="s">
        <v>149</v>
      </c>
      <c r="E2494" s="21" t="s">
        <v>42</v>
      </c>
      <c r="F2494" s="21">
        <v>90</v>
      </c>
      <c r="G2494" s="21">
        <v>90</v>
      </c>
      <c r="H2494" s="21">
        <v>70</v>
      </c>
      <c r="I2494" s="5">
        <v>-5.5</v>
      </c>
      <c r="J2494" s="5"/>
      <c r="L2494" s="33">
        <v>90</v>
      </c>
      <c r="M2494" s="21">
        <v>90</v>
      </c>
      <c r="N2494" s="21">
        <v>70</v>
      </c>
      <c r="O2494" s="21">
        <v>123</v>
      </c>
      <c r="P2494" s="30">
        <f t="shared" si="65"/>
        <v>18.399999999999999</v>
      </c>
      <c r="Q2494" s="21"/>
      <c r="R2494" s="21"/>
      <c r="S2494" s="17"/>
      <c r="T2494" t="s">
        <v>58</v>
      </c>
      <c r="U2494" t="s">
        <v>68</v>
      </c>
      <c r="V2494" t="s">
        <v>82</v>
      </c>
    </row>
    <row r="2495" spans="1:22">
      <c r="A2495">
        <v>13</v>
      </c>
      <c r="B2495">
        <v>13</v>
      </c>
      <c r="C2495">
        <v>13</v>
      </c>
      <c r="D2495" s="28" t="s">
        <v>157</v>
      </c>
      <c r="E2495" s="21" t="s">
        <v>50</v>
      </c>
      <c r="F2495" s="21">
        <v>117</v>
      </c>
      <c r="G2495" s="21">
        <v>115</v>
      </c>
      <c r="H2495" s="21">
        <v>97</v>
      </c>
      <c r="I2495" s="5">
        <v>-23</v>
      </c>
      <c r="J2495" s="5"/>
      <c r="L2495" s="31">
        <v>117</v>
      </c>
      <c r="M2495" s="21">
        <v>115</v>
      </c>
      <c r="N2495" s="21">
        <v>68</v>
      </c>
      <c r="O2495" s="21">
        <v>118</v>
      </c>
      <c r="P2495" s="30">
        <f t="shared" si="65"/>
        <v>45</v>
      </c>
      <c r="Q2495" s="21"/>
      <c r="R2495" s="21"/>
      <c r="S2495" s="17"/>
      <c r="T2495" s="21" t="s">
        <v>80</v>
      </c>
    </row>
    <row r="2496" spans="1:22">
      <c r="A2496">
        <v>14</v>
      </c>
      <c r="B2496">
        <v>14</v>
      </c>
      <c r="C2496">
        <v>14</v>
      </c>
      <c r="D2496" s="19" t="s">
        <v>164</v>
      </c>
      <c r="E2496" s="21" t="s">
        <v>52</v>
      </c>
      <c r="F2496" s="21">
        <v>103</v>
      </c>
      <c r="G2496" s="21">
        <v>103</v>
      </c>
      <c r="H2496" s="21">
        <v>81</v>
      </c>
      <c r="I2496" s="5">
        <v>-6.5</v>
      </c>
      <c r="J2496" s="5"/>
      <c r="K2496" s="44"/>
      <c r="L2496" s="31">
        <v>103</v>
      </c>
      <c r="M2496" s="21">
        <v>103</v>
      </c>
      <c r="N2496" s="21">
        <v>70.8</v>
      </c>
      <c r="O2496" s="21">
        <v>130</v>
      </c>
      <c r="P2496" s="30">
        <f t="shared" si="65"/>
        <v>28</v>
      </c>
      <c r="Q2496" s="21"/>
      <c r="R2496" s="21"/>
      <c r="S2496" s="17"/>
      <c r="T2496" s="21" t="s">
        <v>211</v>
      </c>
      <c r="U2496" s="21" t="s">
        <v>94</v>
      </c>
    </row>
    <row r="2497" spans="1:22">
      <c r="A2497">
        <v>15</v>
      </c>
      <c r="B2497">
        <v>15</v>
      </c>
      <c r="C2497">
        <v>15</v>
      </c>
      <c r="D2497" s="19" t="s">
        <v>168</v>
      </c>
      <c r="E2497" s="21" t="s">
        <v>50</v>
      </c>
      <c r="F2497" s="21">
        <v>107</v>
      </c>
      <c r="G2497" s="21">
        <v>106</v>
      </c>
      <c r="H2497" s="21">
        <v>87</v>
      </c>
      <c r="I2497" s="5">
        <v>-17.25</v>
      </c>
      <c r="J2497" s="5"/>
      <c r="L2497" s="31">
        <v>107</v>
      </c>
      <c r="M2497" s="21">
        <v>106</v>
      </c>
      <c r="N2497" s="21">
        <v>68</v>
      </c>
      <c r="O2497" s="21">
        <v>118</v>
      </c>
      <c r="P2497" s="30">
        <f t="shared" si="65"/>
        <v>36.4</v>
      </c>
      <c r="Q2497" s="21"/>
      <c r="R2497" s="21"/>
      <c r="S2497" s="17"/>
      <c r="T2497" s="21" t="s">
        <v>346</v>
      </c>
      <c r="U2497" s="21" t="s">
        <v>267</v>
      </c>
    </row>
    <row r="2498" spans="1:22">
      <c r="A2498">
        <v>16</v>
      </c>
      <c r="B2498">
        <v>16</v>
      </c>
      <c r="C2498">
        <v>16</v>
      </c>
      <c r="D2498" s="19" t="s">
        <v>170</v>
      </c>
      <c r="E2498" s="21" t="s">
        <v>52</v>
      </c>
      <c r="F2498" s="21">
        <v>105</v>
      </c>
      <c r="G2498" s="21">
        <v>104</v>
      </c>
      <c r="H2498" s="21">
        <v>83</v>
      </c>
      <c r="I2498" s="5">
        <v>-19</v>
      </c>
      <c r="J2498" s="5"/>
      <c r="K2498" s="44"/>
      <c r="L2498" s="31">
        <v>105</v>
      </c>
      <c r="M2498" s="21">
        <v>104</v>
      </c>
      <c r="N2498" s="21">
        <v>70.8</v>
      </c>
      <c r="O2498" s="21">
        <v>130</v>
      </c>
      <c r="P2498" s="30">
        <f t="shared" si="65"/>
        <v>28.9</v>
      </c>
      <c r="Q2498" s="21"/>
      <c r="R2498" s="21"/>
      <c r="S2498" s="17"/>
      <c r="T2498" s="21" t="s">
        <v>402</v>
      </c>
      <c r="U2498" t="s">
        <v>100</v>
      </c>
    </row>
    <row r="2499" spans="1:22">
      <c r="A2499">
        <v>17</v>
      </c>
      <c r="B2499">
        <v>17</v>
      </c>
      <c r="C2499">
        <v>17</v>
      </c>
      <c r="D2499" s="19" t="s">
        <v>175</v>
      </c>
      <c r="E2499" s="21" t="s">
        <v>26</v>
      </c>
      <c r="F2499" s="21">
        <v>87</v>
      </c>
      <c r="G2499" s="21">
        <v>87</v>
      </c>
      <c r="H2499" s="21">
        <v>66</v>
      </c>
      <c r="I2499" s="5">
        <v>59</v>
      </c>
      <c r="J2499" s="5"/>
      <c r="K2499" s="26" t="s">
        <v>57</v>
      </c>
      <c r="L2499" s="33">
        <v>87</v>
      </c>
      <c r="M2499" s="21">
        <v>87</v>
      </c>
      <c r="N2499" s="21">
        <v>69.2</v>
      </c>
      <c r="O2499" s="21">
        <v>129</v>
      </c>
      <c r="P2499" s="30">
        <f t="shared" si="65"/>
        <v>15.6</v>
      </c>
      <c r="Q2499" s="21"/>
      <c r="R2499" s="21"/>
      <c r="S2499" s="17"/>
      <c r="T2499" s="21" t="s">
        <v>404</v>
      </c>
      <c r="U2499" t="s">
        <v>156</v>
      </c>
    </row>
    <row r="2500" spans="1:22">
      <c r="A2500">
        <v>18</v>
      </c>
      <c r="B2500">
        <v>18</v>
      </c>
      <c r="D2500" s="19" t="s">
        <v>187</v>
      </c>
      <c r="E2500" s="21" t="s">
        <v>42</v>
      </c>
      <c r="F2500" s="21">
        <v>90</v>
      </c>
      <c r="G2500" s="21">
        <v>90</v>
      </c>
      <c r="H2500" s="21"/>
      <c r="I2500" s="5">
        <v>-10</v>
      </c>
      <c r="J2500" s="5"/>
      <c r="K2500" s="26"/>
      <c r="L2500" s="33"/>
      <c r="M2500" s="21"/>
      <c r="N2500" s="21"/>
      <c r="O2500" s="21"/>
      <c r="P2500" s="30"/>
      <c r="Q2500" s="21"/>
      <c r="R2500" s="21"/>
      <c r="S2500" s="17"/>
      <c r="T2500" s="21" t="s">
        <v>410</v>
      </c>
      <c r="U2500" t="s">
        <v>129</v>
      </c>
    </row>
    <row r="2501" spans="1:22">
      <c r="A2501">
        <v>19</v>
      </c>
      <c r="D2501" s="19" t="s">
        <v>205</v>
      </c>
      <c r="E2501" s="21" t="s">
        <v>42</v>
      </c>
      <c r="F2501" s="21"/>
      <c r="G2501" s="21"/>
      <c r="H2501" s="21"/>
      <c r="I2501" s="5">
        <v>7.6</v>
      </c>
      <c r="J2501" s="4"/>
      <c r="K2501" s="12" t="s">
        <v>417</v>
      </c>
      <c r="L2501" s="33"/>
      <c r="M2501" s="21"/>
      <c r="N2501" s="21"/>
      <c r="O2501" s="21"/>
      <c r="P2501" s="30"/>
      <c r="Q2501" s="21"/>
      <c r="R2501" s="21"/>
      <c r="S2501" s="17"/>
      <c r="T2501" s="21" t="s">
        <v>415</v>
      </c>
      <c r="U2501" t="s">
        <v>165</v>
      </c>
      <c r="V2501" t="s">
        <v>595</v>
      </c>
    </row>
    <row r="2502" spans="1:22">
      <c r="A2502">
        <v>20</v>
      </c>
      <c r="B2502">
        <v>19</v>
      </c>
      <c r="D2502" s="19" t="s">
        <v>214</v>
      </c>
      <c r="E2502" s="21" t="s">
        <v>42</v>
      </c>
      <c r="F2502" s="21">
        <v>96</v>
      </c>
      <c r="G2502" s="21">
        <v>96</v>
      </c>
      <c r="H2502" s="21"/>
      <c r="I2502" s="5">
        <v>-11</v>
      </c>
      <c r="J2502" s="5"/>
      <c r="L2502" s="33"/>
      <c r="M2502" s="21"/>
      <c r="N2502" s="21"/>
      <c r="O2502" s="21"/>
      <c r="P2502" s="30"/>
      <c r="Q2502" s="21"/>
      <c r="R2502" s="21"/>
      <c r="S2502" s="17"/>
      <c r="T2502" s="21" t="s">
        <v>75</v>
      </c>
      <c r="U2502" t="s">
        <v>139</v>
      </c>
      <c r="V2502" t="s">
        <v>329</v>
      </c>
    </row>
    <row r="2503" spans="1:22">
      <c r="D2503" s="19"/>
      <c r="E2503" s="21"/>
      <c r="F2503" s="21"/>
      <c r="G2503" s="21"/>
      <c r="H2503" s="21"/>
      <c r="I2503" s="5"/>
      <c r="J2503" s="5"/>
      <c r="L2503" s="33"/>
      <c r="M2503" s="21"/>
      <c r="N2503" s="21"/>
      <c r="O2503" s="21"/>
      <c r="P2503" s="30"/>
      <c r="Q2503" s="21"/>
      <c r="R2503" s="21"/>
      <c r="S2503" s="17"/>
    </row>
    <row r="2504" spans="1:22">
      <c r="D2504" s="19"/>
      <c r="E2504" s="21"/>
      <c r="F2504" s="21"/>
      <c r="G2504" s="21"/>
      <c r="H2504" s="21"/>
      <c r="I2504" s="5"/>
      <c r="J2504" s="5"/>
      <c r="L2504" s="33"/>
      <c r="M2504" s="21"/>
      <c r="N2504" s="21"/>
      <c r="O2504" s="21"/>
      <c r="P2504" s="30"/>
      <c r="Q2504" s="21"/>
      <c r="R2504" s="21"/>
      <c r="S2504" s="17"/>
    </row>
    <row r="2505" spans="1:22">
      <c r="D2505" s="19"/>
      <c r="E2505" s="21"/>
      <c r="F2505" s="21"/>
      <c r="G2505" s="21"/>
      <c r="H2505" s="21"/>
      <c r="I2505" s="5"/>
      <c r="J2505" s="5"/>
      <c r="L2505" s="33"/>
      <c r="M2505" s="21"/>
      <c r="N2505" s="21"/>
      <c r="O2505" s="21"/>
      <c r="P2505" s="30"/>
      <c r="Q2505" s="21"/>
      <c r="R2505" s="21"/>
      <c r="S2505" s="17"/>
    </row>
    <row r="2506" spans="1:22">
      <c r="D2506" s="19"/>
      <c r="E2506" s="21"/>
      <c r="F2506" s="21"/>
      <c r="G2506" s="21"/>
      <c r="H2506" s="21"/>
      <c r="I2506" s="5"/>
      <c r="J2506" s="5"/>
      <c r="L2506" s="33"/>
      <c r="M2506" s="21"/>
      <c r="N2506" s="21"/>
      <c r="O2506" s="21"/>
      <c r="P2506" s="30"/>
      <c r="Q2506" s="21"/>
      <c r="R2506" s="21"/>
      <c r="S2506" s="17"/>
    </row>
    <row r="2507" spans="1:22">
      <c r="D2507" s="19"/>
      <c r="E2507" s="21"/>
      <c r="F2507" s="21"/>
      <c r="G2507" s="21"/>
      <c r="H2507" s="21"/>
      <c r="I2507" s="5"/>
      <c r="J2507" s="5"/>
      <c r="L2507" s="33"/>
      <c r="M2507" s="21"/>
      <c r="N2507" s="21"/>
      <c r="O2507" s="21"/>
      <c r="P2507" s="30"/>
      <c r="Q2507" s="21"/>
      <c r="R2507" s="21"/>
      <c r="S2507" s="17"/>
    </row>
    <row r="2508" spans="1:22">
      <c r="D2508" s="19"/>
      <c r="E2508" s="21"/>
      <c r="F2508" s="21"/>
      <c r="G2508" s="21"/>
      <c r="H2508" s="21"/>
      <c r="I2508" s="5"/>
      <c r="J2508" s="4"/>
      <c r="L2508" s="33"/>
      <c r="M2508" s="21"/>
      <c r="N2508" s="21"/>
      <c r="O2508" s="21"/>
      <c r="P2508" s="30"/>
      <c r="Q2508" s="21"/>
      <c r="R2508" s="21"/>
      <c r="S2508" s="17"/>
    </row>
    <row r="2509" spans="1:22">
      <c r="D2509" s="19"/>
      <c r="E2509" s="21"/>
      <c r="F2509" s="21"/>
      <c r="G2509" s="21"/>
      <c r="H2509" s="21"/>
      <c r="I2509" s="5"/>
      <c r="J2509" s="5"/>
      <c r="L2509" s="31"/>
      <c r="M2509" s="21"/>
      <c r="N2509" s="21"/>
      <c r="O2509" s="21"/>
      <c r="P2509" s="30"/>
      <c r="Q2509" s="21"/>
      <c r="R2509" s="21"/>
      <c r="S2509" s="4"/>
    </row>
    <row r="2510" spans="1:22">
      <c r="D2510" s="19"/>
      <c r="E2510" s="21"/>
      <c r="F2510" s="21"/>
      <c r="G2510" s="21"/>
      <c r="H2510" s="21"/>
      <c r="I2510" s="5"/>
      <c r="J2510" s="5"/>
      <c r="K2510" s="26"/>
      <c r="L2510" s="31"/>
      <c r="M2510" s="21"/>
      <c r="N2510" s="21"/>
      <c r="O2510" s="21"/>
      <c r="P2510" s="30"/>
      <c r="Q2510" s="21"/>
      <c r="R2510" s="21"/>
      <c r="S2510" s="4"/>
    </row>
    <row r="2511" spans="1:22">
      <c r="D2511" s="19"/>
      <c r="E2511" s="21"/>
      <c r="F2511" s="21"/>
      <c r="G2511" s="21"/>
      <c r="H2511" s="21"/>
      <c r="I2511" s="5"/>
      <c r="J2511" s="5"/>
      <c r="L2511" s="31"/>
      <c r="M2511" s="21"/>
      <c r="N2511" s="21"/>
      <c r="O2511" s="21"/>
      <c r="P2511" s="4"/>
      <c r="Q2511" s="21"/>
      <c r="R2511" s="21"/>
      <c r="S2511" s="4"/>
    </row>
    <row r="2512" spans="1:22">
      <c r="D2512" s="19"/>
      <c r="E2512" s="21"/>
      <c r="F2512" s="21"/>
      <c r="G2512" s="21"/>
      <c r="H2512" s="21"/>
      <c r="I2512" s="5"/>
      <c r="J2512" s="5"/>
      <c r="L2512" s="31"/>
      <c r="M2512" s="21"/>
      <c r="N2512" s="21"/>
      <c r="O2512" s="21"/>
      <c r="P2512" s="4"/>
      <c r="Q2512" s="21"/>
      <c r="R2512" s="21"/>
      <c r="S2512" s="4"/>
    </row>
    <row r="2513" spans="4:19">
      <c r="D2513" s="19"/>
      <c r="E2513" s="21"/>
      <c r="F2513" s="21"/>
      <c r="G2513" s="21"/>
      <c r="H2513" s="21"/>
      <c r="I2513" s="5"/>
      <c r="J2513" s="5"/>
      <c r="L2513" s="31"/>
      <c r="M2513" s="21"/>
      <c r="N2513" s="21"/>
      <c r="O2513" s="21"/>
      <c r="P2513" s="4"/>
      <c r="Q2513" s="21"/>
      <c r="R2513" s="21"/>
      <c r="S2513" s="4"/>
    </row>
    <row r="2514" spans="4:19">
      <c r="D2514" s="19"/>
      <c r="E2514" s="21"/>
      <c r="F2514" s="21"/>
      <c r="G2514" s="21"/>
      <c r="H2514" s="21"/>
      <c r="I2514" s="5"/>
      <c r="J2514" s="5"/>
      <c r="L2514" s="31"/>
      <c r="M2514" s="21"/>
      <c r="N2514" s="21"/>
      <c r="O2514" s="21"/>
      <c r="P2514" s="4"/>
      <c r="Q2514" s="21"/>
      <c r="R2514" s="21"/>
      <c r="S2514" s="4"/>
    </row>
    <row r="2515" spans="4:19">
      <c r="D2515" s="19"/>
      <c r="E2515" s="21"/>
      <c r="F2515" s="21"/>
      <c r="G2515" s="21"/>
      <c r="H2515" s="21"/>
      <c r="I2515" s="15"/>
      <c r="J2515" s="15"/>
      <c r="L2515" s="33"/>
      <c r="M2515" s="21"/>
      <c r="N2515" s="21"/>
      <c r="O2515" s="21"/>
      <c r="P2515" s="30"/>
      <c r="Q2515" s="21"/>
      <c r="R2515" s="21"/>
      <c r="S2515" s="4"/>
    </row>
    <row r="2516" spans="4:19">
      <c r="D2516" s="19"/>
      <c r="E2516" s="21"/>
      <c r="F2516" s="21"/>
      <c r="G2516" s="21"/>
      <c r="H2516" s="21"/>
      <c r="I2516" s="15"/>
      <c r="J2516" s="15"/>
      <c r="L2516" s="33"/>
      <c r="M2516" s="21"/>
      <c r="N2516" s="21"/>
      <c r="O2516" s="21"/>
      <c r="P2516" s="30"/>
      <c r="Q2516" s="21"/>
      <c r="R2516" s="21"/>
      <c r="S2516" s="4"/>
    </row>
    <row r="2517" spans="4:19">
      <c r="D2517" s="19"/>
      <c r="E2517" s="21"/>
      <c r="F2517" s="21"/>
      <c r="G2517" s="21"/>
      <c r="H2517" s="21"/>
      <c r="I2517" s="15"/>
      <c r="J2517" s="15"/>
      <c r="L2517" s="33"/>
      <c r="M2517" s="21"/>
      <c r="N2517" s="21"/>
      <c r="O2517" s="21"/>
      <c r="P2517" s="30"/>
      <c r="Q2517" s="21"/>
      <c r="R2517" s="21"/>
      <c r="S2517" s="4"/>
    </row>
    <row r="2518" spans="4:19">
      <c r="D2518" s="19"/>
      <c r="E2518" s="21"/>
      <c r="F2518" s="21"/>
      <c r="G2518" s="21"/>
      <c r="H2518" s="21"/>
      <c r="I2518" s="15"/>
      <c r="J2518" s="15"/>
      <c r="L2518" s="33"/>
      <c r="M2518" s="21"/>
      <c r="N2518" s="21"/>
      <c r="O2518" s="21"/>
      <c r="P2518" s="30"/>
      <c r="Q2518" s="21"/>
      <c r="R2518" s="21"/>
      <c r="S2518" s="4"/>
    </row>
    <row r="2519" spans="4:19">
      <c r="D2519" s="19"/>
      <c r="E2519" s="21"/>
      <c r="F2519" s="21"/>
      <c r="G2519" s="21"/>
      <c r="H2519" s="21"/>
      <c r="I2519" s="5"/>
      <c r="J2519" s="5"/>
      <c r="L2519" s="33"/>
      <c r="M2519" s="21"/>
      <c r="N2519" s="21"/>
      <c r="O2519" s="21"/>
      <c r="P2519" s="30"/>
      <c r="Q2519" s="21"/>
      <c r="R2519" s="21"/>
      <c r="S2519" s="4"/>
    </row>
    <row r="2520" spans="4:19">
      <c r="D2520" s="19"/>
      <c r="E2520" s="21"/>
      <c r="F2520" s="21"/>
      <c r="G2520" s="21"/>
      <c r="H2520" s="21"/>
      <c r="I2520" s="5"/>
      <c r="J2520" s="5"/>
      <c r="L2520" s="33"/>
      <c r="M2520" s="21"/>
      <c r="N2520" s="21"/>
      <c r="O2520" s="21"/>
      <c r="P2520" s="30"/>
      <c r="Q2520" s="21"/>
      <c r="R2520" s="21"/>
      <c r="S2520" s="4"/>
    </row>
    <row r="2521" spans="4:19">
      <c r="D2521" s="19"/>
      <c r="E2521" s="21"/>
      <c r="F2521" s="21"/>
      <c r="G2521" s="21"/>
      <c r="H2521" s="21"/>
      <c r="I2521" s="5"/>
      <c r="J2521" s="5"/>
      <c r="L2521" s="31"/>
      <c r="M2521" s="21"/>
      <c r="P2521" s="4"/>
      <c r="Q2521" s="21"/>
      <c r="R2521" s="21"/>
      <c r="S2521" s="4"/>
    </row>
    <row r="2522" spans="4:19">
      <c r="D2522" s="19"/>
      <c r="E2522" s="21"/>
      <c r="F2522" s="21"/>
      <c r="G2522" s="21"/>
      <c r="H2522" s="21"/>
      <c r="I2522" s="5"/>
      <c r="J2522" s="5"/>
      <c r="L2522" s="31"/>
      <c r="M2522" s="21"/>
      <c r="P2522" s="4"/>
      <c r="Q2522" s="21"/>
      <c r="R2522" s="21"/>
      <c r="S2522" s="4"/>
    </row>
    <row r="2523" spans="4:19">
      <c r="D2523" s="19"/>
      <c r="E2523" s="21"/>
      <c r="F2523" s="21"/>
      <c r="G2523" s="21"/>
      <c r="H2523" s="21"/>
      <c r="I2523" s="5"/>
      <c r="J2523" s="5"/>
      <c r="L2523" s="31"/>
      <c r="M2523" s="21"/>
      <c r="P2523" s="4"/>
      <c r="Q2523" s="21"/>
      <c r="R2523" s="21"/>
      <c r="S2523" s="4"/>
    </row>
    <row r="2524" spans="4:19">
      <c r="D2524" s="19"/>
      <c r="E2524" s="21"/>
      <c r="F2524" s="21"/>
      <c r="G2524" s="21"/>
      <c r="H2524" s="21"/>
      <c r="I2524" s="5"/>
      <c r="J2524" s="5"/>
      <c r="L2524" s="31"/>
      <c r="M2524" s="21"/>
      <c r="P2524" s="4"/>
      <c r="Q2524" s="21"/>
      <c r="R2524" s="21"/>
      <c r="S2524" s="4"/>
    </row>
    <row r="2525" spans="4:19">
      <c r="D2525" s="19"/>
      <c r="E2525" s="21"/>
      <c r="F2525" s="21"/>
      <c r="G2525" s="21"/>
      <c r="H2525" s="21"/>
      <c r="I2525" s="5"/>
      <c r="J2525" s="5"/>
      <c r="L2525" s="31"/>
      <c r="M2525" s="21"/>
      <c r="N2525" s="21"/>
      <c r="O2525" s="21"/>
      <c r="P2525" s="4"/>
    </row>
    <row r="2526" spans="4:19">
      <c r="D2526" s="19"/>
      <c r="I2526" s="14"/>
      <c r="J2526" s="14"/>
    </row>
    <row r="2527" spans="4:19">
      <c r="I2527" s="14"/>
      <c r="J2527" s="14"/>
    </row>
    <row r="2528" spans="4:19">
      <c r="I2528" s="14"/>
      <c r="J2528" s="14"/>
    </row>
    <row r="2529" spans="9:10">
      <c r="I2529" s="14"/>
      <c r="J2529" s="14"/>
    </row>
    <row r="2530" spans="9:10">
      <c r="I2530" s="14"/>
      <c r="J2530" s="14"/>
    </row>
    <row r="2531" spans="9:10">
      <c r="I2531" s="14"/>
      <c r="J2531" s="14"/>
    </row>
    <row r="2532" spans="9:10">
      <c r="I2532" s="14"/>
      <c r="J2532" s="14"/>
    </row>
    <row r="2533" spans="9:10">
      <c r="I2533" s="14"/>
      <c r="J2533" s="14"/>
    </row>
    <row r="2534" spans="9:10">
      <c r="I2534" s="14"/>
      <c r="J2534" s="14"/>
    </row>
    <row r="2535" spans="9:10">
      <c r="I2535" s="14"/>
      <c r="J2535" s="14"/>
    </row>
    <row r="2536" spans="9:10">
      <c r="I2536" s="14"/>
      <c r="J2536" s="14"/>
    </row>
    <row r="2537" spans="9:10">
      <c r="I2537" s="14"/>
      <c r="J2537" s="14"/>
    </row>
    <row r="2538" spans="9:10">
      <c r="I2538" s="14"/>
      <c r="J2538" s="14"/>
    </row>
    <row r="2539" spans="9:10">
      <c r="I2539" s="14"/>
      <c r="J2539" s="14"/>
    </row>
    <row r="2540" spans="9:10">
      <c r="I2540" s="14"/>
      <c r="J2540" s="14"/>
    </row>
    <row r="2541" spans="9:10">
      <c r="I2541" s="14"/>
      <c r="J2541" s="14"/>
    </row>
    <row r="2542" spans="9:10">
      <c r="I2542" s="14"/>
      <c r="J2542" s="14"/>
    </row>
    <row r="2543" spans="9:10">
      <c r="I2543" s="14"/>
      <c r="J2543" s="14"/>
    </row>
    <row r="2544" spans="9:10">
      <c r="I2544" s="14"/>
      <c r="J2544" s="14"/>
    </row>
    <row r="2545" spans="1:19">
      <c r="I2545" s="14"/>
      <c r="J2545" s="14"/>
    </row>
    <row r="2546" spans="1:19">
      <c r="I2546" s="14"/>
      <c r="J2546" s="14"/>
    </row>
    <row r="2547" spans="1:19">
      <c r="I2547" s="14"/>
      <c r="J2547" s="14"/>
    </row>
    <row r="2548" spans="1:19">
      <c r="I2548" s="14"/>
      <c r="J2548" s="14"/>
    </row>
    <row r="2549" spans="1:19">
      <c r="I2549" s="14"/>
      <c r="J2549" s="14"/>
    </row>
    <row r="2550" spans="1:19">
      <c r="I2550" s="14"/>
      <c r="J2550" s="14"/>
    </row>
    <row r="2551" spans="1:19">
      <c r="I2551" s="14"/>
      <c r="J2551" s="14"/>
    </row>
    <row r="2552" spans="1:19">
      <c r="I2552" s="14"/>
      <c r="J2552" s="14"/>
    </row>
    <row r="2553" spans="1:19">
      <c r="I2553" s="14"/>
      <c r="J2553" s="14"/>
    </row>
    <row r="2554" spans="1:19">
      <c r="A2554">
        <f>COUNT(A2463:A2553)</f>
        <v>20</v>
      </c>
      <c r="B2554">
        <f>COUNT(B2463:B2553)</f>
        <v>19</v>
      </c>
      <c r="C2554">
        <f>COUNT(C2463:C2553)</f>
        <v>17</v>
      </c>
      <c r="F2554">
        <f>AVERAGE(F2463:F2553)</f>
        <v>96.15789473684211</v>
      </c>
      <c r="G2554">
        <f>AVERAGE(G2463:G2553)</f>
        <v>95.631578947368425</v>
      </c>
      <c r="H2554">
        <f>AVERAGE(H2463:H2553)</f>
        <v>74.82352941176471</v>
      </c>
      <c r="I2554" s="5">
        <f>SUM(I2460:I2553)</f>
        <v>-11.550000000000006</v>
      </c>
      <c r="J2554" s="4">
        <f>SUM(J2460:J2553)</f>
        <v>0</v>
      </c>
      <c r="P2554" s="4">
        <f>SUM(Q2463:Q2472)</f>
        <v>187.70000000000002</v>
      </c>
      <c r="Q2554" s="4">
        <f>(P2554*0.096)-0.05</f>
        <v>17.969200000000001</v>
      </c>
      <c r="S2554">
        <f>SUM(S2460:S2553)</f>
        <v>0</v>
      </c>
    </row>
    <row r="2555" spans="1:19" ht="18">
      <c r="A2555" s="3" t="s">
        <v>832</v>
      </c>
      <c r="C2555" s="11" t="s">
        <v>788</v>
      </c>
      <c r="D2555">
        <v>5792659</v>
      </c>
      <c r="I2555" s="14"/>
      <c r="J2555" s="14"/>
    </row>
    <row r="2556" spans="1:19">
      <c r="A2556" t="s">
        <v>2</v>
      </c>
      <c r="D2556" s="4">
        <v>92.1</v>
      </c>
      <c r="E2556" t="s">
        <v>3</v>
      </c>
      <c r="F2556" s="4">
        <f>TRUNC(D2556*0.096,1)</f>
        <v>8.8000000000000007</v>
      </c>
      <c r="H2556" s="4">
        <f>P2663</f>
        <v>95.7</v>
      </c>
      <c r="I2556" s="14"/>
      <c r="J2556" s="14"/>
      <c r="K2556" s="14"/>
    </row>
    <row r="2557" spans="1:19">
      <c r="A2557" t="s">
        <v>4</v>
      </c>
      <c r="D2557" s="4">
        <v>95.7</v>
      </c>
      <c r="E2557" t="s">
        <v>5</v>
      </c>
      <c r="F2557" s="4">
        <f>TRUNC(D2557*0.096,1)</f>
        <v>9.1</v>
      </c>
      <c r="I2557" s="14"/>
      <c r="J2557" s="14"/>
    </row>
    <row r="2558" spans="1:19">
      <c r="A2558" s="1" t="s">
        <v>6</v>
      </c>
      <c r="B2558" s="1" t="s">
        <v>7</v>
      </c>
      <c r="C2558" s="1" t="s">
        <v>8</v>
      </c>
      <c r="D2558" s="1" t="s">
        <v>9</v>
      </c>
      <c r="E2558" s="1" t="s">
        <v>10</v>
      </c>
      <c r="F2558" s="1" t="s">
        <v>11</v>
      </c>
      <c r="G2558" s="1" t="s">
        <v>12</v>
      </c>
      <c r="H2558" s="1" t="s">
        <v>8</v>
      </c>
      <c r="I2558" s="1" t="s">
        <v>13</v>
      </c>
      <c r="J2558" s="1" t="s">
        <v>14</v>
      </c>
      <c r="K2558" s="13" t="s">
        <v>15</v>
      </c>
      <c r="L2558" s="13" t="s">
        <v>11</v>
      </c>
      <c r="M2558" s="1" t="s">
        <v>12</v>
      </c>
      <c r="N2558" s="1" t="s">
        <v>16</v>
      </c>
      <c r="O2558" s="1" t="s">
        <v>17</v>
      </c>
      <c r="P2558" s="1" t="s">
        <v>18</v>
      </c>
      <c r="Q2558" s="1" t="s">
        <v>19</v>
      </c>
      <c r="R2558" s="1" t="s">
        <v>20</v>
      </c>
      <c r="S2558" s="1" t="s">
        <v>21</v>
      </c>
    </row>
    <row r="2559" spans="1:19">
      <c r="I2559" s="14"/>
      <c r="J2559" s="14"/>
    </row>
    <row r="2560" spans="1:19">
      <c r="D2560" s="2"/>
      <c r="E2560" t="s">
        <v>22</v>
      </c>
      <c r="I2560" s="5">
        <v>-12</v>
      </c>
      <c r="J2560" s="5"/>
      <c r="K2560" s="13"/>
      <c r="L2560" s="4"/>
    </row>
    <row r="2561" spans="4:17">
      <c r="E2561" t="s">
        <v>23</v>
      </c>
      <c r="I2561" s="5">
        <v>-12</v>
      </c>
      <c r="J2561" s="5"/>
      <c r="L2561" s="1"/>
    </row>
    <row r="2562" spans="4:17">
      <c r="D2562" s="2"/>
      <c r="E2562" t="s">
        <v>24</v>
      </c>
      <c r="I2562" s="5">
        <v>-15</v>
      </c>
      <c r="J2562" s="5"/>
    </row>
    <row r="2563" spans="4:17">
      <c r="D2563" s="19" t="s">
        <v>38</v>
      </c>
      <c r="E2563" s="21" t="s">
        <v>26</v>
      </c>
      <c r="F2563" s="21"/>
      <c r="G2563" s="21"/>
      <c r="H2563" s="21"/>
      <c r="I2563" s="5"/>
      <c r="J2563" s="14"/>
      <c r="L2563" s="31">
        <v>84</v>
      </c>
      <c r="M2563" s="21">
        <v>84</v>
      </c>
      <c r="N2563" s="21">
        <v>69.2</v>
      </c>
      <c r="O2563" s="21">
        <v>129</v>
      </c>
      <c r="P2563" s="30">
        <f t="shared" ref="P2563:P2587" si="66">ROUND(((M2563-N2563)*113/O2563),1)</f>
        <v>13</v>
      </c>
      <c r="Q2563" s="4">
        <v>3.3</v>
      </c>
    </row>
    <row r="2564" spans="4:17">
      <c r="D2564" s="19" t="s">
        <v>291</v>
      </c>
      <c r="E2564" s="21" t="s">
        <v>292</v>
      </c>
      <c r="F2564" s="21"/>
      <c r="G2564" s="21"/>
      <c r="H2564" s="21"/>
      <c r="I2564" s="5"/>
      <c r="J2564" s="14"/>
      <c r="L2564" s="31">
        <v>86</v>
      </c>
      <c r="M2564" s="21">
        <v>86</v>
      </c>
      <c r="N2564" s="21">
        <v>71.2</v>
      </c>
      <c r="O2564" s="21">
        <v>126</v>
      </c>
      <c r="P2564" s="30">
        <f t="shared" si="66"/>
        <v>13.3</v>
      </c>
      <c r="Q2564" s="4">
        <v>6.8</v>
      </c>
    </row>
    <row r="2565" spans="4:17">
      <c r="D2565" s="19" t="s">
        <v>39</v>
      </c>
      <c r="E2565" s="21" t="s">
        <v>30</v>
      </c>
      <c r="F2565" s="21"/>
      <c r="G2565" s="21"/>
      <c r="H2565" s="21"/>
      <c r="I2565" s="5"/>
      <c r="J2565" s="14"/>
      <c r="L2565" s="31">
        <v>89</v>
      </c>
      <c r="M2565" s="21">
        <v>86</v>
      </c>
      <c r="N2565" s="21">
        <v>70.2</v>
      </c>
      <c r="O2565" s="21">
        <v>128</v>
      </c>
      <c r="P2565" s="30">
        <f t="shared" si="66"/>
        <v>13.9</v>
      </c>
      <c r="Q2565" s="4">
        <v>7.7</v>
      </c>
    </row>
    <row r="2566" spans="4:17">
      <c r="D2566" s="19" t="s">
        <v>423</v>
      </c>
      <c r="E2566" s="21" t="s">
        <v>225</v>
      </c>
      <c r="F2566" s="21"/>
      <c r="G2566" s="21"/>
      <c r="H2566" s="21"/>
      <c r="I2566" s="5"/>
      <c r="J2566" s="45"/>
      <c r="L2566" s="31">
        <v>94</v>
      </c>
      <c r="M2566" s="21">
        <v>93</v>
      </c>
      <c r="N2566" s="21">
        <v>71.599999999999994</v>
      </c>
      <c r="O2566" s="21">
        <v>130</v>
      </c>
      <c r="P2566" s="30">
        <f t="shared" si="66"/>
        <v>18.600000000000001</v>
      </c>
      <c r="Q2566" s="4">
        <v>8.6</v>
      </c>
    </row>
    <row r="2567" spans="4:17">
      <c r="D2567" s="19" t="s">
        <v>40</v>
      </c>
      <c r="E2567" s="21" t="s">
        <v>26</v>
      </c>
      <c r="F2567" s="21"/>
      <c r="G2567" s="21"/>
      <c r="H2567" s="21"/>
      <c r="I2567" s="5"/>
      <c r="J2567" s="14"/>
      <c r="L2567" s="31">
        <v>84</v>
      </c>
      <c r="M2567" s="21">
        <v>83</v>
      </c>
      <c r="N2567" s="21">
        <v>69.2</v>
      </c>
      <c r="O2567" s="21">
        <v>129</v>
      </c>
      <c r="P2567" s="30">
        <f t="shared" si="66"/>
        <v>12.1</v>
      </c>
      <c r="Q2567" s="4">
        <v>9.5</v>
      </c>
    </row>
    <row r="2568" spans="4:17">
      <c r="D2568" s="19" t="s">
        <v>230</v>
      </c>
      <c r="E2568" s="21" t="s">
        <v>231</v>
      </c>
      <c r="F2568" s="21"/>
      <c r="G2568" s="21"/>
      <c r="H2568" s="21"/>
      <c r="I2568" s="5"/>
      <c r="J2568" s="14"/>
      <c r="L2568" s="31">
        <v>91</v>
      </c>
      <c r="M2568" s="21">
        <v>91</v>
      </c>
      <c r="N2568" s="21">
        <v>71.3</v>
      </c>
      <c r="O2568" s="21">
        <v>124</v>
      </c>
      <c r="P2568" s="30">
        <f t="shared" si="66"/>
        <v>18</v>
      </c>
      <c r="Q2568" s="4">
        <v>11.3</v>
      </c>
    </row>
    <row r="2569" spans="4:17">
      <c r="D2569" s="19" t="s">
        <v>293</v>
      </c>
      <c r="E2569" s="21" t="s">
        <v>225</v>
      </c>
      <c r="F2569" s="21"/>
      <c r="G2569" s="21"/>
      <c r="H2569" s="21"/>
      <c r="I2569" s="5"/>
      <c r="J2569" s="14"/>
      <c r="L2569" s="31">
        <v>81</v>
      </c>
      <c r="M2569" s="21">
        <v>81</v>
      </c>
      <c r="N2569" s="21">
        <v>71.599999999999994</v>
      </c>
      <c r="O2569" s="21">
        <v>130</v>
      </c>
      <c r="P2569" s="30">
        <f t="shared" si="66"/>
        <v>8.1999999999999993</v>
      </c>
      <c r="Q2569" s="4">
        <v>11.8</v>
      </c>
    </row>
    <row r="2570" spans="4:17">
      <c r="D2570" s="19" t="s">
        <v>43</v>
      </c>
      <c r="E2570" s="21" t="s">
        <v>26</v>
      </c>
      <c r="F2570" s="21"/>
      <c r="G2570" s="21"/>
      <c r="H2570" s="21"/>
      <c r="I2570" s="5"/>
      <c r="J2570" s="14"/>
      <c r="L2570" s="31">
        <v>76</v>
      </c>
      <c r="M2570" s="21">
        <v>76</v>
      </c>
      <c r="N2570" s="21">
        <v>69.2</v>
      </c>
      <c r="O2570" s="21">
        <v>129</v>
      </c>
      <c r="P2570" s="30">
        <f t="shared" si="66"/>
        <v>6</v>
      </c>
      <c r="Q2570" s="4">
        <v>11.9</v>
      </c>
    </row>
    <row r="2571" spans="4:17">
      <c r="D2571" s="19" t="s">
        <v>232</v>
      </c>
      <c r="E2571" s="21" t="s">
        <v>225</v>
      </c>
      <c r="F2571" s="21"/>
      <c r="G2571" s="21"/>
      <c r="H2571" s="21"/>
      <c r="I2571" s="5"/>
      <c r="J2571" s="14"/>
      <c r="L2571" s="31">
        <v>89</v>
      </c>
      <c r="M2571" s="21">
        <v>89</v>
      </c>
      <c r="N2571" s="21">
        <v>71.599999999999994</v>
      </c>
      <c r="O2571" s="21">
        <v>130</v>
      </c>
      <c r="P2571" s="30">
        <f t="shared" si="66"/>
        <v>15.1</v>
      </c>
      <c r="Q2571" s="4">
        <v>12.3</v>
      </c>
    </row>
    <row r="2572" spans="4:17">
      <c r="D2572" s="19" t="s">
        <v>45</v>
      </c>
      <c r="E2572" s="21" t="s">
        <v>34</v>
      </c>
      <c r="F2572" s="21"/>
      <c r="G2572" s="21"/>
      <c r="H2572" s="21"/>
      <c r="I2572" s="5"/>
      <c r="J2572" s="14"/>
      <c r="L2572" s="31">
        <v>81</v>
      </c>
      <c r="M2572" s="21">
        <v>81</v>
      </c>
      <c r="N2572" s="21">
        <v>68.900000000000006</v>
      </c>
      <c r="O2572" s="21">
        <v>120</v>
      </c>
      <c r="P2572" s="30">
        <f t="shared" si="66"/>
        <v>11.4</v>
      </c>
      <c r="Q2572" s="4">
        <v>12.5</v>
      </c>
    </row>
    <row r="2573" spans="4:17">
      <c r="D2573" s="19" t="s">
        <v>233</v>
      </c>
      <c r="E2573" s="21" t="s">
        <v>225</v>
      </c>
      <c r="F2573" s="21"/>
      <c r="G2573" s="21"/>
      <c r="H2573" s="21"/>
      <c r="I2573" s="5"/>
      <c r="J2573" s="14"/>
      <c r="L2573" s="31">
        <v>90</v>
      </c>
      <c r="M2573" s="21">
        <v>90</v>
      </c>
      <c r="N2573" s="21">
        <v>71.599999999999994</v>
      </c>
      <c r="O2573" s="21">
        <v>130</v>
      </c>
      <c r="P2573" s="30">
        <f t="shared" si="66"/>
        <v>16</v>
      </c>
      <c r="Q2573" s="4">
        <v>12.8</v>
      </c>
    </row>
    <row r="2574" spans="4:17">
      <c r="D2574" s="19" t="s">
        <v>48</v>
      </c>
      <c r="E2574" s="21" t="s">
        <v>26</v>
      </c>
      <c r="F2574" s="21"/>
      <c r="G2574" s="21"/>
      <c r="H2574" s="21"/>
      <c r="I2574" s="5"/>
      <c r="J2574" s="14"/>
      <c r="L2574" s="31">
        <v>76</v>
      </c>
      <c r="M2574" s="21">
        <v>76</v>
      </c>
      <c r="N2574" s="21">
        <v>69.2</v>
      </c>
      <c r="O2574" s="21">
        <v>129</v>
      </c>
      <c r="P2574" s="30">
        <f t="shared" si="66"/>
        <v>6</v>
      </c>
      <c r="Q2574" s="4">
        <v>12.9</v>
      </c>
    </row>
    <row r="2575" spans="4:17">
      <c r="D2575" s="19" t="s">
        <v>456</v>
      </c>
      <c r="E2575" s="21" t="s">
        <v>30</v>
      </c>
      <c r="F2575" s="21"/>
      <c r="G2575" s="21"/>
      <c r="H2575" s="21"/>
      <c r="I2575" s="5"/>
      <c r="J2575" s="45"/>
      <c r="L2575" s="31">
        <v>85</v>
      </c>
      <c r="M2575" s="21">
        <v>85</v>
      </c>
      <c r="N2575" s="21">
        <v>70.2</v>
      </c>
      <c r="O2575" s="21">
        <v>128</v>
      </c>
      <c r="P2575" s="30">
        <f t="shared" si="66"/>
        <v>13.1</v>
      </c>
      <c r="Q2575" s="4">
        <v>12.9</v>
      </c>
    </row>
    <row r="2576" spans="4:17">
      <c r="D2576" s="19" t="s">
        <v>307</v>
      </c>
      <c r="E2576" s="21" t="s">
        <v>26</v>
      </c>
      <c r="F2576" s="21"/>
      <c r="G2576" s="21"/>
      <c r="H2576" s="21"/>
      <c r="I2576" s="5"/>
      <c r="J2576" s="14"/>
      <c r="L2576" s="31">
        <v>78</v>
      </c>
      <c r="M2576" s="21">
        <v>78</v>
      </c>
      <c r="N2576" s="21">
        <v>69.2</v>
      </c>
      <c r="O2576" s="21">
        <v>129</v>
      </c>
      <c r="P2576" s="30">
        <f t="shared" si="66"/>
        <v>7.7</v>
      </c>
      <c r="Q2576" s="4">
        <v>15.2</v>
      </c>
    </row>
    <row r="2577" spans="1:22">
      <c r="D2577" s="19" t="s">
        <v>308</v>
      </c>
      <c r="E2577" s="21" t="s">
        <v>225</v>
      </c>
      <c r="F2577" s="21"/>
      <c r="G2577" s="21"/>
      <c r="H2577" s="21"/>
      <c r="I2577" s="5"/>
      <c r="J2577" s="14"/>
      <c r="L2577" s="31">
        <v>94</v>
      </c>
      <c r="M2577" s="21">
        <v>87</v>
      </c>
      <c r="N2577" s="21">
        <v>71.599999999999994</v>
      </c>
      <c r="O2577" s="21">
        <v>130</v>
      </c>
      <c r="P2577" s="30">
        <f t="shared" si="66"/>
        <v>13.4</v>
      </c>
      <c r="Q2577" s="4">
        <v>15.4</v>
      </c>
    </row>
    <row r="2578" spans="1:22">
      <c r="D2578" s="19" t="s">
        <v>234</v>
      </c>
      <c r="E2578" s="21" t="s">
        <v>34</v>
      </c>
      <c r="F2578" s="21"/>
      <c r="G2578" s="21"/>
      <c r="H2578" s="21"/>
      <c r="I2578" s="5"/>
      <c r="J2578" s="14"/>
      <c r="L2578" s="31">
        <v>78</v>
      </c>
      <c r="M2578" s="21">
        <v>78</v>
      </c>
      <c r="N2578" s="21">
        <v>68.900000000000006</v>
      </c>
      <c r="O2578" s="21">
        <v>120</v>
      </c>
      <c r="P2578" s="30">
        <f t="shared" si="66"/>
        <v>8.6</v>
      </c>
      <c r="Q2578" s="4">
        <v>15.4</v>
      </c>
    </row>
    <row r="2579" spans="1:22">
      <c r="D2579" s="19" t="s">
        <v>492</v>
      </c>
      <c r="E2579" s="21" t="s">
        <v>42</v>
      </c>
      <c r="F2579" s="21"/>
      <c r="G2579" s="21"/>
      <c r="H2579" s="21"/>
      <c r="I2579" s="5"/>
      <c r="J2579" s="14"/>
      <c r="L2579" s="31">
        <v>82</v>
      </c>
      <c r="M2579" s="21">
        <v>82</v>
      </c>
      <c r="N2579" s="21">
        <v>70</v>
      </c>
      <c r="O2579" s="21">
        <v>123</v>
      </c>
      <c r="P2579" s="30">
        <f t="shared" si="66"/>
        <v>11</v>
      </c>
      <c r="Q2579" s="4">
        <v>16.5</v>
      </c>
    </row>
    <row r="2580" spans="1:22">
      <c r="D2580" s="19" t="s">
        <v>457</v>
      </c>
      <c r="E2580" s="21" t="s">
        <v>26</v>
      </c>
      <c r="F2580" s="21"/>
      <c r="G2580" s="21"/>
      <c r="H2580" s="21"/>
      <c r="I2580" s="5"/>
      <c r="J2580" s="14"/>
      <c r="L2580" s="31">
        <v>79</v>
      </c>
      <c r="M2580" s="21">
        <v>79</v>
      </c>
      <c r="N2580" s="21">
        <v>69.2</v>
      </c>
      <c r="O2580" s="21">
        <v>129</v>
      </c>
      <c r="P2580" s="30">
        <f t="shared" si="66"/>
        <v>8.6</v>
      </c>
      <c r="Q2580" s="4">
        <v>17</v>
      </c>
    </row>
    <row r="2581" spans="1:22">
      <c r="D2581" s="19" t="s">
        <v>311</v>
      </c>
      <c r="E2581" s="21" t="s">
        <v>34</v>
      </c>
      <c r="F2581" s="21"/>
      <c r="G2581" s="21"/>
      <c r="H2581" s="21"/>
      <c r="I2581" s="5"/>
      <c r="J2581" s="14"/>
      <c r="L2581" s="31">
        <v>90</v>
      </c>
      <c r="M2581" s="21">
        <v>90</v>
      </c>
      <c r="N2581" s="21">
        <v>68.900000000000006</v>
      </c>
      <c r="O2581" s="21">
        <v>120</v>
      </c>
      <c r="P2581" s="30">
        <f t="shared" si="66"/>
        <v>19.899999999999999</v>
      </c>
      <c r="Q2581" s="4">
        <v>17.2</v>
      </c>
    </row>
    <row r="2582" spans="1:22">
      <c r="D2582" s="19" t="s">
        <v>427</v>
      </c>
      <c r="E2582" s="21" t="s">
        <v>225</v>
      </c>
      <c r="F2582" s="21"/>
      <c r="G2582" s="21"/>
      <c r="H2582" s="21"/>
      <c r="I2582" s="5"/>
      <c r="J2582" s="14"/>
      <c r="L2582" s="31">
        <v>86</v>
      </c>
      <c r="M2582" s="21">
        <v>86</v>
      </c>
      <c r="N2582" s="21">
        <v>71.599999999999994</v>
      </c>
      <c r="O2582" s="21">
        <v>130</v>
      </c>
      <c r="P2582" s="30">
        <f t="shared" si="66"/>
        <v>12.5</v>
      </c>
      <c r="Q2582" s="4">
        <v>21.5</v>
      </c>
    </row>
    <row r="2583" spans="1:22">
      <c r="A2583">
        <v>1</v>
      </c>
      <c r="B2583">
        <v>1</v>
      </c>
      <c r="D2583" s="19" t="s">
        <v>56</v>
      </c>
      <c r="E2583" s="21" t="s">
        <v>42</v>
      </c>
      <c r="F2583" s="21">
        <v>93</v>
      </c>
      <c r="G2583" s="21">
        <v>93</v>
      </c>
      <c r="H2583" s="21"/>
      <c r="I2583" s="5">
        <v>-2</v>
      </c>
      <c r="J2583" s="14"/>
      <c r="L2583" s="21"/>
      <c r="M2583" s="21"/>
      <c r="N2583" s="21"/>
      <c r="O2583" s="21"/>
      <c r="P2583" s="30"/>
      <c r="Q2583" s="4"/>
      <c r="T2583" t="s">
        <v>66</v>
      </c>
      <c r="U2583" t="s">
        <v>62</v>
      </c>
    </row>
    <row r="2584" spans="1:22">
      <c r="A2584">
        <v>2</v>
      </c>
      <c r="B2584">
        <v>2</v>
      </c>
      <c r="C2584">
        <v>1</v>
      </c>
      <c r="D2584" s="19" t="s">
        <v>318</v>
      </c>
      <c r="E2584" s="21" t="s">
        <v>319</v>
      </c>
      <c r="F2584" s="21">
        <v>83</v>
      </c>
      <c r="G2584" s="21">
        <v>83</v>
      </c>
      <c r="H2584" s="21">
        <v>73</v>
      </c>
      <c r="I2584" s="5">
        <v>36.5</v>
      </c>
      <c r="J2584" s="14"/>
      <c r="K2584" s="26" t="s">
        <v>57</v>
      </c>
      <c r="L2584" s="31">
        <v>83</v>
      </c>
      <c r="M2584" s="21">
        <v>83</v>
      </c>
      <c r="N2584" s="21">
        <v>69.8</v>
      </c>
      <c r="O2584" s="21">
        <v>123</v>
      </c>
      <c r="P2584" s="30">
        <f t="shared" si="66"/>
        <v>12.1</v>
      </c>
      <c r="Q2584" s="4"/>
      <c r="T2584" t="s">
        <v>249</v>
      </c>
      <c r="U2584" t="s">
        <v>120</v>
      </c>
    </row>
    <row r="2585" spans="1:22">
      <c r="A2585">
        <v>3</v>
      </c>
      <c r="B2585">
        <v>3</v>
      </c>
      <c r="C2585">
        <v>2</v>
      </c>
      <c r="D2585" s="19" t="s">
        <v>322</v>
      </c>
      <c r="E2585" s="21" t="s">
        <v>323</v>
      </c>
      <c r="F2585" s="21">
        <v>85</v>
      </c>
      <c r="G2585" s="21">
        <v>85</v>
      </c>
      <c r="H2585" s="21">
        <v>75</v>
      </c>
      <c r="I2585" s="5">
        <v>25.25</v>
      </c>
      <c r="J2585" s="5"/>
      <c r="L2585" s="33">
        <v>85</v>
      </c>
      <c r="M2585" s="21">
        <v>85</v>
      </c>
      <c r="N2585" s="21">
        <v>67.7</v>
      </c>
      <c r="O2585" s="21">
        <v>124</v>
      </c>
      <c r="P2585" s="30">
        <f t="shared" si="66"/>
        <v>15.8</v>
      </c>
      <c r="Q2585" s="4"/>
      <c r="R2585" s="21"/>
      <c r="S2585" s="4"/>
      <c r="T2585" t="s">
        <v>58</v>
      </c>
      <c r="U2585" t="s">
        <v>94</v>
      </c>
    </row>
    <row r="2586" spans="1:22">
      <c r="A2586">
        <v>4</v>
      </c>
      <c r="B2586">
        <v>4</v>
      </c>
      <c r="C2586">
        <v>3</v>
      </c>
      <c r="D2586" s="19" t="s">
        <v>324</v>
      </c>
      <c r="E2586" s="21" t="s">
        <v>325</v>
      </c>
      <c r="F2586" s="21">
        <v>93</v>
      </c>
      <c r="G2586" s="21">
        <v>92</v>
      </c>
      <c r="H2586" s="21">
        <v>83</v>
      </c>
      <c r="I2586" s="5">
        <v>-20.5</v>
      </c>
      <c r="J2586" s="5"/>
      <c r="L2586" s="32">
        <v>93</v>
      </c>
      <c r="M2586" s="21">
        <v>92</v>
      </c>
      <c r="N2586" s="21">
        <v>69</v>
      </c>
      <c r="O2586" s="21">
        <v>123</v>
      </c>
      <c r="P2586" s="30">
        <f t="shared" si="66"/>
        <v>21.1</v>
      </c>
      <c r="Q2586" s="4"/>
      <c r="R2586" s="21"/>
      <c r="S2586" s="4"/>
      <c r="T2586" s="21" t="s">
        <v>245</v>
      </c>
      <c r="U2586" s="21" t="s">
        <v>76</v>
      </c>
      <c r="V2586" s="21" t="s">
        <v>82</v>
      </c>
    </row>
    <row r="2587" spans="1:22">
      <c r="A2587">
        <v>5</v>
      </c>
      <c r="B2587">
        <v>5</v>
      </c>
      <c r="C2587">
        <v>4</v>
      </c>
      <c r="D2587" s="19" t="s">
        <v>327</v>
      </c>
      <c r="E2587" s="21" t="s">
        <v>328</v>
      </c>
      <c r="F2587" s="21">
        <v>78</v>
      </c>
      <c r="G2587" s="21">
        <v>78</v>
      </c>
      <c r="H2587" s="21">
        <v>69</v>
      </c>
      <c r="I2587" s="5">
        <v>61.5</v>
      </c>
      <c r="J2587" s="5"/>
      <c r="L2587" s="33">
        <v>78</v>
      </c>
      <c r="M2587" s="21">
        <v>78</v>
      </c>
      <c r="N2587" s="21">
        <v>66.599999999999994</v>
      </c>
      <c r="O2587" s="21">
        <v>118</v>
      </c>
      <c r="P2587" s="30">
        <f t="shared" si="66"/>
        <v>10.9</v>
      </c>
      <c r="Q2587" s="4"/>
      <c r="R2587" s="21"/>
      <c r="S2587" s="4"/>
      <c r="T2587" s="21" t="s">
        <v>160</v>
      </c>
      <c r="U2587" s="21" t="s">
        <v>184</v>
      </c>
      <c r="V2587" t="s">
        <v>68</v>
      </c>
    </row>
    <row r="2588" spans="1:22">
      <c r="A2588">
        <v>6</v>
      </c>
      <c r="B2588">
        <v>6</v>
      </c>
      <c r="D2588" s="19" t="s">
        <v>294</v>
      </c>
      <c r="E2588" s="21" t="s">
        <v>42</v>
      </c>
      <c r="F2588" s="21">
        <v>83</v>
      </c>
      <c r="G2588" s="21">
        <v>83</v>
      </c>
      <c r="H2588" s="21"/>
      <c r="I2588" s="5">
        <v>0.8</v>
      </c>
      <c r="J2588" s="5"/>
      <c r="L2588" s="33"/>
      <c r="M2588" s="21"/>
      <c r="N2588" s="21"/>
      <c r="O2588" s="21"/>
      <c r="P2588" s="30"/>
      <c r="Q2588" s="4"/>
      <c r="R2588" s="21"/>
      <c r="S2588" s="4"/>
      <c r="T2588" s="21" t="s">
        <v>80</v>
      </c>
    </row>
    <row r="2589" spans="1:22">
      <c r="A2589">
        <v>7</v>
      </c>
      <c r="B2589">
        <v>7</v>
      </c>
      <c r="D2589" s="19" t="s">
        <v>64</v>
      </c>
      <c r="E2589" s="21" t="s">
        <v>26</v>
      </c>
      <c r="F2589" s="21">
        <v>87</v>
      </c>
      <c r="G2589" s="21">
        <v>87</v>
      </c>
      <c r="H2589" s="21"/>
      <c r="I2589" s="5">
        <v>-17.7</v>
      </c>
      <c r="J2589" s="5"/>
      <c r="L2589" s="21"/>
      <c r="M2589" s="21"/>
      <c r="N2589" s="21"/>
      <c r="O2589" s="21"/>
      <c r="P2589" s="30"/>
      <c r="Q2589" s="4"/>
      <c r="R2589" s="21"/>
      <c r="S2589" s="4"/>
      <c r="T2589" s="21" t="s">
        <v>72</v>
      </c>
      <c r="U2589" t="s">
        <v>74</v>
      </c>
      <c r="V2589" t="s">
        <v>90</v>
      </c>
    </row>
    <row r="2590" spans="1:22">
      <c r="A2590">
        <v>8</v>
      </c>
      <c r="B2590">
        <v>8</v>
      </c>
      <c r="D2590" s="19" t="s">
        <v>69</v>
      </c>
      <c r="E2590" s="21" t="s">
        <v>26</v>
      </c>
      <c r="F2590" s="21">
        <v>85</v>
      </c>
      <c r="G2590" s="21">
        <v>85</v>
      </c>
      <c r="H2590" s="21"/>
      <c r="I2590" s="5">
        <v>-19</v>
      </c>
      <c r="J2590" s="5"/>
      <c r="L2590" s="21"/>
      <c r="M2590" s="21"/>
      <c r="N2590" s="21"/>
      <c r="O2590" s="21"/>
      <c r="P2590" s="30"/>
      <c r="Q2590" s="29"/>
      <c r="R2590" s="21"/>
      <c r="S2590" s="4"/>
      <c r="T2590" s="21" t="s">
        <v>298</v>
      </c>
      <c r="U2590" t="s">
        <v>93</v>
      </c>
      <c r="V2590" t="s">
        <v>98</v>
      </c>
    </row>
    <row r="2591" spans="1:22">
      <c r="A2591">
        <v>9</v>
      </c>
      <c r="B2591">
        <v>9</v>
      </c>
      <c r="C2591">
        <v>5</v>
      </c>
      <c r="D2591" s="19" t="s">
        <v>554</v>
      </c>
      <c r="E2591" s="21" t="s">
        <v>36</v>
      </c>
      <c r="F2591" s="21">
        <v>86</v>
      </c>
      <c r="G2591" s="21">
        <v>86</v>
      </c>
      <c r="H2591" s="21">
        <v>77</v>
      </c>
      <c r="I2591" s="5">
        <v>-3</v>
      </c>
      <c r="J2591" s="5"/>
      <c r="K2591" s="12" t="s">
        <v>833</v>
      </c>
      <c r="L2591" s="31">
        <v>86</v>
      </c>
      <c r="M2591" s="21">
        <v>86</v>
      </c>
      <c r="N2591" s="21">
        <v>69</v>
      </c>
      <c r="O2591" s="21">
        <v>123</v>
      </c>
      <c r="P2591" s="30">
        <f t="shared" ref="P2591:P2613" si="67">ROUND(((M2591-N2591)*113/O2591),1)</f>
        <v>15.6</v>
      </c>
      <c r="Q2591" s="4"/>
      <c r="R2591" s="21"/>
      <c r="S2591" s="4"/>
      <c r="T2591" s="21" t="s">
        <v>360</v>
      </c>
      <c r="U2591" t="s">
        <v>59</v>
      </c>
    </row>
    <row r="2592" spans="1:22">
      <c r="A2592">
        <v>10</v>
      </c>
      <c r="B2592">
        <v>10</v>
      </c>
      <c r="C2592">
        <v>6</v>
      </c>
      <c r="D2592" s="19" t="s">
        <v>73</v>
      </c>
      <c r="E2592" s="21" t="s">
        <v>42</v>
      </c>
      <c r="F2592" s="21">
        <v>89</v>
      </c>
      <c r="G2592" s="21">
        <v>89</v>
      </c>
      <c r="H2592" s="21">
        <v>80</v>
      </c>
      <c r="I2592" s="5">
        <v>-22</v>
      </c>
      <c r="J2592" s="4"/>
      <c r="L2592" s="19">
        <v>89</v>
      </c>
      <c r="M2592" s="21">
        <v>89</v>
      </c>
      <c r="N2592" s="21">
        <v>70</v>
      </c>
      <c r="O2592" s="21">
        <v>123</v>
      </c>
      <c r="P2592" s="30">
        <f t="shared" si="67"/>
        <v>17.5</v>
      </c>
      <c r="Q2592" s="4"/>
      <c r="R2592" s="21"/>
      <c r="S2592" s="4"/>
      <c r="T2592" s="21" t="s">
        <v>181</v>
      </c>
      <c r="U2592" t="s">
        <v>85</v>
      </c>
      <c r="V2592" t="s">
        <v>63</v>
      </c>
    </row>
    <row r="2593" spans="1:22">
      <c r="A2593">
        <v>11</v>
      </c>
      <c r="B2593">
        <v>11</v>
      </c>
      <c r="C2593">
        <v>7</v>
      </c>
      <c r="D2593" s="19" t="s">
        <v>588</v>
      </c>
      <c r="E2593" s="21" t="s">
        <v>225</v>
      </c>
      <c r="F2593" s="21">
        <v>86</v>
      </c>
      <c r="G2593" s="21">
        <v>86</v>
      </c>
      <c r="H2593" s="21">
        <v>76</v>
      </c>
      <c r="I2593" s="5">
        <v>-6.7</v>
      </c>
      <c r="J2593" s="5"/>
      <c r="K2593" s="26"/>
      <c r="L2593" s="33">
        <v>86</v>
      </c>
      <c r="M2593" s="21">
        <v>86</v>
      </c>
      <c r="N2593" s="21">
        <v>69</v>
      </c>
      <c r="O2593" s="21">
        <v>125</v>
      </c>
      <c r="P2593" s="30">
        <f t="shared" si="67"/>
        <v>15.4</v>
      </c>
      <c r="Q2593" s="4"/>
      <c r="R2593" s="21"/>
      <c r="S2593" s="4"/>
      <c r="T2593" s="21" t="s">
        <v>383</v>
      </c>
      <c r="U2593" t="s">
        <v>165</v>
      </c>
      <c r="V2593" t="s">
        <v>126</v>
      </c>
    </row>
    <row r="2594" spans="1:22">
      <c r="A2594">
        <v>12</v>
      </c>
      <c r="D2594" s="19" t="s">
        <v>77</v>
      </c>
      <c r="E2594" s="21" t="s">
        <v>78</v>
      </c>
      <c r="F2594" s="21"/>
      <c r="G2594" s="21"/>
      <c r="H2594" s="21"/>
      <c r="I2594" s="5">
        <v>1.25</v>
      </c>
      <c r="J2594" s="5"/>
      <c r="K2594" s="26" t="s">
        <v>79</v>
      </c>
      <c r="L2594" s="33"/>
      <c r="M2594" s="21"/>
      <c r="N2594" s="21"/>
      <c r="O2594" s="21"/>
      <c r="P2594" s="30"/>
      <c r="Q2594" s="4"/>
      <c r="R2594" s="21"/>
      <c r="S2594" s="4"/>
      <c r="T2594" s="21" t="s">
        <v>207</v>
      </c>
      <c r="U2594" t="s">
        <v>333</v>
      </c>
      <c r="V2594" t="s">
        <v>186</v>
      </c>
    </row>
    <row r="2595" spans="1:22">
      <c r="A2595">
        <v>13</v>
      </c>
      <c r="B2595">
        <v>12</v>
      </c>
      <c r="C2595">
        <v>8</v>
      </c>
      <c r="D2595" s="19" t="s">
        <v>429</v>
      </c>
      <c r="E2595" s="21" t="s">
        <v>430</v>
      </c>
      <c r="F2595" s="21">
        <v>86</v>
      </c>
      <c r="G2595" s="21">
        <v>86</v>
      </c>
      <c r="H2595" s="21">
        <v>76</v>
      </c>
      <c r="I2595" s="5">
        <v>-8.75</v>
      </c>
      <c r="J2595" s="5"/>
      <c r="K2595" s="26" t="s">
        <v>538</v>
      </c>
      <c r="L2595" s="33">
        <v>86</v>
      </c>
      <c r="M2595" s="21">
        <v>86</v>
      </c>
      <c r="N2595" s="21">
        <v>69.599999999999994</v>
      </c>
      <c r="O2595" s="21">
        <v>123</v>
      </c>
      <c r="P2595" s="30">
        <f t="shared" si="67"/>
        <v>15.1</v>
      </c>
      <c r="Q2595" s="21"/>
      <c r="R2595" s="21"/>
      <c r="S2595" s="4"/>
      <c r="T2595" s="21" t="s">
        <v>97</v>
      </c>
      <c r="U2595" t="s">
        <v>113</v>
      </c>
      <c r="V2595" t="s">
        <v>198</v>
      </c>
    </row>
    <row r="2596" spans="1:22">
      <c r="A2596">
        <v>14</v>
      </c>
      <c r="B2596">
        <v>13</v>
      </c>
      <c r="C2596">
        <v>9</v>
      </c>
      <c r="D2596" s="19" t="s">
        <v>297</v>
      </c>
      <c r="E2596" s="21" t="s">
        <v>26</v>
      </c>
      <c r="F2596" s="21">
        <v>79</v>
      </c>
      <c r="G2596" s="21">
        <v>79</v>
      </c>
      <c r="H2596" s="21">
        <v>69</v>
      </c>
      <c r="I2596" s="5">
        <v>-5.75</v>
      </c>
      <c r="J2596" s="5"/>
      <c r="L2596" s="33">
        <v>79</v>
      </c>
      <c r="M2596" s="21">
        <v>79</v>
      </c>
      <c r="N2596" s="21">
        <v>69.2</v>
      </c>
      <c r="O2596" s="21">
        <v>129</v>
      </c>
      <c r="P2596" s="30">
        <f t="shared" si="67"/>
        <v>8.6</v>
      </c>
      <c r="Q2596" s="21"/>
      <c r="R2596" s="21"/>
      <c r="S2596" s="4"/>
      <c r="T2596" s="21" t="s">
        <v>119</v>
      </c>
      <c r="U2596" t="s">
        <v>257</v>
      </c>
    </row>
    <row r="2597" spans="1:22">
      <c r="A2597">
        <v>15</v>
      </c>
      <c r="B2597">
        <v>14</v>
      </c>
      <c r="C2597">
        <v>10</v>
      </c>
      <c r="D2597" s="19" t="s">
        <v>432</v>
      </c>
      <c r="E2597" s="21" t="s">
        <v>252</v>
      </c>
      <c r="F2597" s="21">
        <v>102</v>
      </c>
      <c r="G2597" s="21">
        <v>97</v>
      </c>
      <c r="H2597" s="21">
        <v>92</v>
      </c>
      <c r="I2597" s="5">
        <v>-22</v>
      </c>
      <c r="J2597" s="5"/>
      <c r="L2597" s="33">
        <v>102</v>
      </c>
      <c r="M2597" s="21">
        <v>97</v>
      </c>
      <c r="N2597" s="21">
        <v>69</v>
      </c>
      <c r="O2597" s="21">
        <v>125</v>
      </c>
      <c r="P2597" s="30">
        <f t="shared" si="67"/>
        <v>25.3</v>
      </c>
      <c r="Q2597" s="21"/>
      <c r="R2597" s="21"/>
      <c r="S2597" s="4"/>
      <c r="T2597" s="21" t="s">
        <v>267</v>
      </c>
      <c r="U2597" t="s">
        <v>218</v>
      </c>
      <c r="V2597" t="s">
        <v>603</v>
      </c>
    </row>
    <row r="2598" spans="1:22">
      <c r="A2598">
        <v>16</v>
      </c>
      <c r="B2598">
        <v>15</v>
      </c>
      <c r="C2598">
        <v>11</v>
      </c>
      <c r="D2598" s="19" t="s">
        <v>239</v>
      </c>
      <c r="E2598" s="21" t="s">
        <v>30</v>
      </c>
      <c r="F2598" s="21">
        <v>80</v>
      </c>
      <c r="G2598" s="21">
        <v>80</v>
      </c>
      <c r="H2598" s="21">
        <v>70</v>
      </c>
      <c r="I2598" s="5">
        <v>17.5</v>
      </c>
      <c r="J2598" s="5"/>
      <c r="K2598" s="26" t="s">
        <v>562</v>
      </c>
      <c r="L2598" s="33">
        <v>80</v>
      </c>
      <c r="M2598" s="21">
        <v>80</v>
      </c>
      <c r="N2598" s="21">
        <v>70.2</v>
      </c>
      <c r="O2598" s="21">
        <v>128</v>
      </c>
      <c r="P2598" s="30">
        <f t="shared" si="67"/>
        <v>8.6999999999999993</v>
      </c>
      <c r="Q2598" s="21"/>
      <c r="R2598" s="21"/>
      <c r="S2598" s="4"/>
      <c r="T2598" s="21" t="s">
        <v>302</v>
      </c>
      <c r="U2598" t="s">
        <v>254</v>
      </c>
      <c r="V2598" t="s">
        <v>129</v>
      </c>
    </row>
    <row r="2599" spans="1:22">
      <c r="A2599">
        <v>17</v>
      </c>
      <c r="D2599" s="19" t="s">
        <v>335</v>
      </c>
      <c r="E2599" s="21" t="s">
        <v>336</v>
      </c>
      <c r="F2599" s="21"/>
      <c r="G2599" s="21"/>
      <c r="H2599" s="21"/>
      <c r="I2599" s="5">
        <v>-19</v>
      </c>
      <c r="J2599" s="5"/>
      <c r="K2599" s="12" t="s">
        <v>79</v>
      </c>
      <c r="L2599" s="33"/>
      <c r="M2599" s="21"/>
      <c r="N2599" s="21"/>
      <c r="O2599" s="21"/>
      <c r="P2599" s="30"/>
      <c r="Q2599" s="21"/>
      <c r="R2599" s="21"/>
      <c r="S2599" s="4"/>
      <c r="T2599" s="21" t="s">
        <v>368</v>
      </c>
    </row>
    <row r="2600" spans="1:22">
      <c r="A2600">
        <v>18</v>
      </c>
      <c r="B2600">
        <v>16</v>
      </c>
      <c r="C2600">
        <v>12</v>
      </c>
      <c r="D2600" s="19" t="s">
        <v>83</v>
      </c>
      <c r="E2600" s="21" t="s">
        <v>34</v>
      </c>
      <c r="F2600" s="21">
        <v>80</v>
      </c>
      <c r="G2600" s="21">
        <v>79</v>
      </c>
      <c r="H2600" s="21">
        <v>70</v>
      </c>
      <c r="I2600" s="5">
        <v>15.3</v>
      </c>
      <c r="J2600" s="5"/>
      <c r="L2600" s="33">
        <v>80</v>
      </c>
      <c r="M2600" s="21">
        <v>79</v>
      </c>
      <c r="N2600" s="21">
        <v>68.900000000000006</v>
      </c>
      <c r="O2600" s="21">
        <v>120</v>
      </c>
      <c r="P2600" s="30">
        <f t="shared" si="67"/>
        <v>9.5</v>
      </c>
      <c r="Q2600" s="21"/>
      <c r="R2600" s="21"/>
      <c r="S2600" s="4"/>
      <c r="T2600" s="21" t="s">
        <v>192</v>
      </c>
      <c r="U2600" t="s">
        <v>259</v>
      </c>
      <c r="V2600" t="s">
        <v>103</v>
      </c>
    </row>
    <row r="2601" spans="1:22">
      <c r="A2601">
        <v>19</v>
      </c>
      <c r="B2601">
        <v>17</v>
      </c>
      <c r="C2601">
        <v>13</v>
      </c>
      <c r="D2601" s="19" t="s">
        <v>240</v>
      </c>
      <c r="E2601" s="21" t="s">
        <v>241</v>
      </c>
      <c r="F2601" s="21">
        <v>81</v>
      </c>
      <c r="G2601" s="21">
        <v>81</v>
      </c>
      <c r="H2601" s="21">
        <v>72</v>
      </c>
      <c r="I2601" s="5">
        <v>-19</v>
      </c>
      <c r="J2601" s="4"/>
      <c r="L2601" s="33">
        <v>81</v>
      </c>
      <c r="M2601" s="21">
        <v>81</v>
      </c>
      <c r="N2601" s="21">
        <v>68</v>
      </c>
      <c r="O2601" s="21">
        <v>115</v>
      </c>
      <c r="P2601" s="30">
        <f t="shared" si="67"/>
        <v>12.8</v>
      </c>
      <c r="Q2601" s="21"/>
      <c r="R2601" s="21"/>
      <c r="S2601" s="4"/>
      <c r="T2601" s="21" t="s">
        <v>100</v>
      </c>
      <c r="U2601" t="s">
        <v>412</v>
      </c>
    </row>
    <row r="2602" spans="1:22">
      <c r="A2602">
        <v>20</v>
      </c>
      <c r="B2602">
        <v>18</v>
      </c>
      <c r="C2602">
        <v>14</v>
      </c>
      <c r="D2602" s="19" t="s">
        <v>87</v>
      </c>
      <c r="E2602" s="21" t="s">
        <v>42</v>
      </c>
      <c r="F2602" s="21">
        <v>81</v>
      </c>
      <c r="G2602" s="21">
        <v>81</v>
      </c>
      <c r="H2602" s="21">
        <v>71</v>
      </c>
      <c r="I2602" s="5">
        <v>-19</v>
      </c>
      <c r="J2602" s="5"/>
      <c r="L2602" s="33">
        <v>81</v>
      </c>
      <c r="M2602" s="21">
        <v>81</v>
      </c>
      <c r="N2602" s="21">
        <v>70</v>
      </c>
      <c r="O2602" s="21">
        <v>123</v>
      </c>
      <c r="P2602" s="30">
        <f t="shared" si="67"/>
        <v>10.1</v>
      </c>
      <c r="Q2602" s="21"/>
      <c r="R2602" s="21"/>
      <c r="S2602" s="4"/>
      <c r="T2602" s="21" t="s">
        <v>392</v>
      </c>
      <c r="U2602" t="s">
        <v>384</v>
      </c>
      <c r="V2602" t="s">
        <v>139</v>
      </c>
    </row>
    <row r="2603" spans="1:22">
      <c r="A2603">
        <v>21</v>
      </c>
      <c r="B2603">
        <v>19</v>
      </c>
      <c r="C2603">
        <v>15</v>
      </c>
      <c r="D2603" s="19" t="s">
        <v>242</v>
      </c>
      <c r="E2603" s="21" t="s">
        <v>26</v>
      </c>
      <c r="F2603" s="21">
        <v>100</v>
      </c>
      <c r="G2603" s="21">
        <v>100</v>
      </c>
      <c r="H2603" s="21">
        <v>89</v>
      </c>
      <c r="I2603" s="15">
        <v>-23</v>
      </c>
      <c r="J2603" s="15"/>
      <c r="K2603" s="26"/>
      <c r="L2603" s="33">
        <v>100</v>
      </c>
      <c r="M2603" s="21">
        <v>100</v>
      </c>
      <c r="N2603" s="21">
        <v>69.2</v>
      </c>
      <c r="O2603" s="21">
        <v>129</v>
      </c>
      <c r="P2603" s="30">
        <f t="shared" si="67"/>
        <v>27</v>
      </c>
      <c r="Q2603" s="21"/>
      <c r="R2603" s="21"/>
      <c r="S2603" s="4"/>
      <c r="T2603" s="21" t="s">
        <v>211</v>
      </c>
      <c r="U2603" t="s">
        <v>212</v>
      </c>
      <c r="V2603" t="s">
        <v>89</v>
      </c>
    </row>
    <row r="2604" spans="1:22">
      <c r="A2604">
        <v>22</v>
      </c>
      <c r="B2604">
        <v>20</v>
      </c>
      <c r="C2604">
        <v>16</v>
      </c>
      <c r="D2604" s="19" t="s">
        <v>300</v>
      </c>
      <c r="E2604" s="21" t="s">
        <v>301</v>
      </c>
      <c r="F2604" s="21">
        <v>78</v>
      </c>
      <c r="G2604" s="21">
        <v>78</v>
      </c>
      <c r="H2604" s="21">
        <v>68</v>
      </c>
      <c r="I2604" s="5">
        <v>41</v>
      </c>
      <c r="J2604" s="36">
        <v>4</v>
      </c>
      <c r="K2604" s="12" t="s">
        <v>65</v>
      </c>
      <c r="L2604" s="33">
        <v>78</v>
      </c>
      <c r="M2604" s="21">
        <v>78</v>
      </c>
      <c r="N2604" s="21">
        <v>68.7</v>
      </c>
      <c r="O2604" s="21">
        <v>117</v>
      </c>
      <c r="P2604" s="30">
        <f t="shared" si="67"/>
        <v>9</v>
      </c>
      <c r="Q2604" s="21"/>
      <c r="R2604" s="21"/>
      <c r="S2604" s="4"/>
      <c r="T2604" s="21" t="s">
        <v>133</v>
      </c>
      <c r="U2604" t="s">
        <v>142</v>
      </c>
      <c r="V2604" t="s">
        <v>105</v>
      </c>
    </row>
    <row r="2605" spans="1:22">
      <c r="A2605">
        <v>23</v>
      </c>
      <c r="B2605">
        <v>21</v>
      </c>
      <c r="C2605">
        <v>17</v>
      </c>
      <c r="D2605" s="19" t="s">
        <v>91</v>
      </c>
      <c r="E2605" s="21" t="s">
        <v>34</v>
      </c>
      <c r="F2605" s="21">
        <v>83</v>
      </c>
      <c r="G2605" s="21">
        <v>83</v>
      </c>
      <c r="H2605" s="21">
        <v>73</v>
      </c>
      <c r="I2605" s="15">
        <v>-13</v>
      </c>
      <c r="J2605" s="15"/>
      <c r="L2605" s="33">
        <v>83</v>
      </c>
      <c r="M2605" s="21">
        <v>83</v>
      </c>
      <c r="N2605" s="21">
        <v>68.900000000000006</v>
      </c>
      <c r="O2605" s="21">
        <v>120</v>
      </c>
      <c r="P2605" s="30">
        <f t="shared" si="67"/>
        <v>13.3</v>
      </c>
      <c r="Q2605" s="21"/>
      <c r="R2605" s="21"/>
      <c r="S2605" s="4"/>
      <c r="T2605" s="21" t="s">
        <v>109</v>
      </c>
      <c r="U2605" t="s">
        <v>134</v>
      </c>
      <c r="V2605" t="s">
        <v>110</v>
      </c>
    </row>
    <row r="2606" spans="1:22">
      <c r="A2606">
        <v>24</v>
      </c>
      <c r="B2606">
        <v>22</v>
      </c>
      <c r="C2606">
        <v>18</v>
      </c>
      <c r="D2606" s="19" t="s">
        <v>244</v>
      </c>
      <c r="E2606" s="21" t="s">
        <v>241</v>
      </c>
      <c r="F2606" s="21">
        <v>80</v>
      </c>
      <c r="G2606" s="21">
        <v>80</v>
      </c>
      <c r="H2606" s="21">
        <v>70</v>
      </c>
      <c r="I2606" s="15">
        <v>-7</v>
      </c>
      <c r="J2606" s="15"/>
      <c r="L2606" s="33">
        <v>80</v>
      </c>
      <c r="M2606" s="21">
        <v>80</v>
      </c>
      <c r="N2606" s="21">
        <v>68</v>
      </c>
      <c r="O2606" s="21">
        <v>115</v>
      </c>
      <c r="P2606" s="30">
        <f t="shared" si="67"/>
        <v>11.8</v>
      </c>
      <c r="Q2606" s="21"/>
      <c r="R2606" s="21"/>
      <c r="S2606" s="4"/>
      <c r="T2606" s="21" t="s">
        <v>349</v>
      </c>
      <c r="U2606" t="s">
        <v>125</v>
      </c>
      <c r="V2606" t="s">
        <v>190</v>
      </c>
    </row>
    <row r="2607" spans="1:22">
      <c r="A2607">
        <v>25</v>
      </c>
      <c r="B2607">
        <v>23</v>
      </c>
      <c r="C2607">
        <v>19</v>
      </c>
      <c r="D2607" s="19" t="s">
        <v>469</v>
      </c>
      <c r="E2607" s="21" t="s">
        <v>36</v>
      </c>
      <c r="F2607" s="21">
        <v>79</v>
      </c>
      <c r="G2607" s="21">
        <v>79</v>
      </c>
      <c r="H2607" s="21">
        <v>69</v>
      </c>
      <c r="I2607" s="15">
        <v>-2</v>
      </c>
      <c r="J2607" s="15"/>
      <c r="L2607" s="33">
        <v>79</v>
      </c>
      <c r="M2607" s="21">
        <v>79</v>
      </c>
      <c r="N2607" s="21">
        <v>69</v>
      </c>
      <c r="O2607" s="21">
        <v>123</v>
      </c>
      <c r="P2607" s="30">
        <f t="shared" si="67"/>
        <v>9.1999999999999993</v>
      </c>
      <c r="Q2607" s="21"/>
      <c r="R2607" s="21"/>
      <c r="S2607" s="4"/>
      <c r="T2607" s="21" t="s">
        <v>304</v>
      </c>
      <c r="U2607" t="s">
        <v>346</v>
      </c>
      <c r="V2607" t="s">
        <v>354</v>
      </c>
    </row>
    <row r="2608" spans="1:22">
      <c r="A2608">
        <v>26</v>
      </c>
      <c r="B2608">
        <v>24</v>
      </c>
      <c r="C2608">
        <v>20</v>
      </c>
      <c r="D2608" s="19" t="s">
        <v>95</v>
      </c>
      <c r="E2608" s="21" t="s">
        <v>42</v>
      </c>
      <c r="F2608" s="21">
        <v>83</v>
      </c>
      <c r="G2608" s="21">
        <v>83</v>
      </c>
      <c r="H2608" s="21">
        <v>72</v>
      </c>
      <c r="I2608" s="15">
        <v>-14.2</v>
      </c>
      <c r="J2608" s="36"/>
      <c r="K2608" s="12" t="s">
        <v>834</v>
      </c>
      <c r="L2608" s="33">
        <v>83</v>
      </c>
      <c r="M2608" s="21">
        <v>83</v>
      </c>
      <c r="N2608" s="21">
        <v>70</v>
      </c>
      <c r="O2608" s="21">
        <v>123</v>
      </c>
      <c r="P2608" s="30">
        <f t="shared" si="67"/>
        <v>11.9</v>
      </c>
      <c r="Q2608" s="21"/>
      <c r="R2608" s="21"/>
      <c r="S2608" s="4"/>
      <c r="T2608" s="21" t="s">
        <v>67</v>
      </c>
      <c r="U2608" t="s">
        <v>599</v>
      </c>
      <c r="V2608" t="s">
        <v>138</v>
      </c>
    </row>
    <row r="2609" spans="1:22">
      <c r="A2609">
        <v>27</v>
      </c>
      <c r="B2609">
        <v>25</v>
      </c>
      <c r="C2609">
        <v>21</v>
      </c>
      <c r="D2609" s="19" t="s">
        <v>558</v>
      </c>
      <c r="E2609" s="21" t="s">
        <v>231</v>
      </c>
      <c r="F2609" s="21">
        <v>84</v>
      </c>
      <c r="G2609" s="21">
        <v>84</v>
      </c>
      <c r="H2609" s="21">
        <v>73</v>
      </c>
      <c r="I2609" s="5">
        <v>-10</v>
      </c>
      <c r="J2609" s="5"/>
      <c r="L2609" s="33">
        <v>84</v>
      </c>
      <c r="M2609" s="21">
        <v>84</v>
      </c>
      <c r="N2609" s="21">
        <v>71.3</v>
      </c>
      <c r="O2609" s="21">
        <v>124</v>
      </c>
      <c r="P2609" s="30">
        <f t="shared" si="67"/>
        <v>11.6</v>
      </c>
      <c r="Q2609" s="21"/>
      <c r="R2609" s="21"/>
      <c r="S2609" s="4"/>
      <c r="T2609" s="21" t="s">
        <v>354</v>
      </c>
      <c r="U2609" t="s">
        <v>167</v>
      </c>
      <c r="V2609" t="s">
        <v>152</v>
      </c>
    </row>
    <row r="2610" spans="1:22">
      <c r="A2610">
        <v>28</v>
      </c>
      <c r="B2610">
        <v>26</v>
      </c>
      <c r="C2610">
        <v>22</v>
      </c>
      <c r="D2610" s="19" t="s">
        <v>99</v>
      </c>
      <c r="E2610" s="21" t="s">
        <v>30</v>
      </c>
      <c r="F2610" s="21">
        <v>83</v>
      </c>
      <c r="G2610" s="21">
        <v>83</v>
      </c>
      <c r="H2610" s="21">
        <v>72</v>
      </c>
      <c r="I2610" s="15">
        <v>-15.7</v>
      </c>
      <c r="J2610" s="15"/>
      <c r="L2610" s="33">
        <v>83</v>
      </c>
      <c r="M2610" s="21">
        <v>83</v>
      </c>
      <c r="N2610" s="21">
        <v>70.2</v>
      </c>
      <c r="O2610" s="21">
        <v>128</v>
      </c>
      <c r="P2610" s="30">
        <f t="shared" si="67"/>
        <v>11.3</v>
      </c>
      <c r="Q2610" s="21"/>
      <c r="R2610" s="21"/>
      <c r="S2610" s="4"/>
      <c r="T2610" s="21" t="s">
        <v>389</v>
      </c>
      <c r="U2610" t="s">
        <v>419</v>
      </c>
    </row>
    <row r="2611" spans="1:22">
      <c r="A2611">
        <v>29</v>
      </c>
      <c r="B2611">
        <v>27</v>
      </c>
      <c r="C2611">
        <v>23</v>
      </c>
      <c r="D2611" s="19" t="s">
        <v>561</v>
      </c>
      <c r="E2611" s="21" t="s">
        <v>523</v>
      </c>
      <c r="F2611" s="21">
        <v>84</v>
      </c>
      <c r="G2611" s="21">
        <v>84</v>
      </c>
      <c r="H2611" s="21">
        <v>73</v>
      </c>
      <c r="I2611" s="15">
        <v>2.9</v>
      </c>
      <c r="J2611" s="36"/>
      <c r="K2611" s="26"/>
      <c r="L2611" s="33">
        <v>84</v>
      </c>
      <c r="M2611" s="21">
        <v>84</v>
      </c>
      <c r="N2611" s="21">
        <v>69.099999999999994</v>
      </c>
      <c r="O2611" s="21">
        <v>123</v>
      </c>
      <c r="P2611" s="30">
        <f t="shared" si="67"/>
        <v>13.7</v>
      </c>
      <c r="Q2611" s="21"/>
      <c r="R2611" s="21"/>
      <c r="S2611" s="4"/>
      <c r="T2611" s="21" t="s">
        <v>600</v>
      </c>
      <c r="U2611" t="s">
        <v>393</v>
      </c>
    </row>
    <row r="2612" spans="1:22">
      <c r="A2612">
        <v>30</v>
      </c>
      <c r="B2612">
        <v>28</v>
      </c>
      <c r="C2612">
        <v>24</v>
      </c>
      <c r="D2612" s="19" t="s">
        <v>102</v>
      </c>
      <c r="E2612" s="21" t="s">
        <v>34</v>
      </c>
      <c r="F2612" s="21">
        <v>79</v>
      </c>
      <c r="G2612" s="21">
        <v>79</v>
      </c>
      <c r="H2612" s="21">
        <v>69</v>
      </c>
      <c r="I2612" s="15">
        <v>1.5</v>
      </c>
      <c r="J2612" s="15"/>
      <c r="L2612" s="33">
        <v>79</v>
      </c>
      <c r="M2612" s="21">
        <v>79</v>
      </c>
      <c r="N2612" s="21">
        <v>68.900000000000006</v>
      </c>
      <c r="O2612" s="21">
        <v>120</v>
      </c>
      <c r="P2612" s="30">
        <f t="shared" si="67"/>
        <v>9.5</v>
      </c>
      <c r="Q2612" s="21"/>
      <c r="R2612" s="21"/>
      <c r="S2612" s="4"/>
      <c r="T2612" s="21" t="s">
        <v>364</v>
      </c>
      <c r="U2612" t="s">
        <v>459</v>
      </c>
      <c r="V2612" t="s">
        <v>117</v>
      </c>
    </row>
    <row r="2613" spans="1:22">
      <c r="A2613">
        <v>31</v>
      </c>
      <c r="B2613">
        <v>29</v>
      </c>
      <c r="C2613">
        <v>25</v>
      </c>
      <c r="D2613" s="19" t="s">
        <v>247</v>
      </c>
      <c r="E2613" s="21" t="s">
        <v>231</v>
      </c>
      <c r="F2613" s="21">
        <v>81</v>
      </c>
      <c r="G2613" s="21">
        <v>81</v>
      </c>
      <c r="H2613" s="21">
        <v>70</v>
      </c>
      <c r="I2613" s="15">
        <v>37.5</v>
      </c>
      <c r="J2613" s="36">
        <v>1.5</v>
      </c>
      <c r="K2613" s="12" t="s">
        <v>65</v>
      </c>
      <c r="L2613" s="33">
        <v>81</v>
      </c>
      <c r="M2613" s="21">
        <v>81</v>
      </c>
      <c r="N2613" s="21">
        <v>71.3</v>
      </c>
      <c r="O2613" s="21">
        <v>124</v>
      </c>
      <c r="P2613" s="30">
        <f t="shared" si="67"/>
        <v>8.8000000000000007</v>
      </c>
      <c r="Q2613" s="21"/>
      <c r="R2613" s="21"/>
      <c r="S2613" s="4"/>
      <c r="T2613" s="21" t="s">
        <v>172</v>
      </c>
      <c r="U2613" t="s">
        <v>135</v>
      </c>
      <c r="V2613" t="s">
        <v>86</v>
      </c>
    </row>
    <row r="2614" spans="1:22">
      <c r="A2614">
        <v>32</v>
      </c>
      <c r="B2614">
        <v>30</v>
      </c>
      <c r="C2614">
        <v>26</v>
      </c>
      <c r="D2614" s="19" t="s">
        <v>106</v>
      </c>
      <c r="E2614" s="21" t="s">
        <v>42</v>
      </c>
      <c r="F2614" s="21">
        <v>84</v>
      </c>
      <c r="G2614" s="21">
        <v>84</v>
      </c>
      <c r="H2614" s="21">
        <v>74</v>
      </c>
      <c r="I2614" s="15">
        <v>-21</v>
      </c>
      <c r="J2614" s="15"/>
      <c r="L2614" s="33">
        <v>84</v>
      </c>
      <c r="M2614" s="21">
        <v>84</v>
      </c>
      <c r="N2614" s="21">
        <v>70</v>
      </c>
      <c r="O2614" s="21">
        <v>123</v>
      </c>
      <c r="P2614" s="30">
        <f t="shared" ref="P2614:P2617" si="68">ROUND(((M2614-N2614)*113/O2614),1)</f>
        <v>12.9</v>
      </c>
      <c r="Q2614" s="21"/>
      <c r="R2614" s="21"/>
      <c r="S2614" s="4"/>
      <c r="T2614" s="21" t="s">
        <v>71</v>
      </c>
      <c r="U2614" t="s">
        <v>115</v>
      </c>
    </row>
    <row r="2615" spans="1:22">
      <c r="A2615">
        <v>33</v>
      </c>
      <c r="D2615" s="19" t="s">
        <v>352</v>
      </c>
      <c r="E2615" s="21" t="s">
        <v>28</v>
      </c>
      <c r="F2615" s="21"/>
      <c r="G2615" s="21"/>
      <c r="H2615" s="21"/>
      <c r="I2615" s="5">
        <v>-4</v>
      </c>
      <c r="J2615" s="5"/>
      <c r="K2615" s="12" t="s">
        <v>353</v>
      </c>
      <c r="L2615" s="33"/>
      <c r="M2615" s="21"/>
      <c r="N2615" s="21"/>
      <c r="O2615" s="21"/>
      <c r="P2615" s="30"/>
      <c r="Q2615" s="21"/>
      <c r="R2615" s="21"/>
      <c r="S2615" s="4"/>
      <c r="T2615" s="21" t="s">
        <v>264</v>
      </c>
      <c r="U2615" t="s">
        <v>81</v>
      </c>
      <c r="V2615" t="s">
        <v>197</v>
      </c>
    </row>
    <row r="2616" spans="1:22">
      <c r="A2616">
        <v>34</v>
      </c>
      <c r="B2616">
        <v>31</v>
      </c>
      <c r="C2616">
        <v>27</v>
      </c>
      <c r="D2616" s="19" t="s">
        <v>355</v>
      </c>
      <c r="E2616" s="21" t="s">
        <v>26</v>
      </c>
      <c r="F2616" s="21">
        <v>85</v>
      </c>
      <c r="G2616" s="21">
        <v>84</v>
      </c>
      <c r="H2616" s="21">
        <v>74</v>
      </c>
      <c r="I2616" s="15">
        <v>-12.2</v>
      </c>
      <c r="J2616" s="15"/>
      <c r="L2616" s="33">
        <v>85</v>
      </c>
      <c r="M2616" s="21">
        <v>84</v>
      </c>
      <c r="N2616" s="21">
        <v>69.2</v>
      </c>
      <c r="O2616" s="21">
        <v>129</v>
      </c>
      <c r="P2616" s="30">
        <f t="shared" si="68"/>
        <v>13</v>
      </c>
      <c r="Q2616" s="21"/>
      <c r="R2616" s="21"/>
      <c r="S2616" s="4"/>
      <c r="T2616" s="21" t="s">
        <v>75</v>
      </c>
      <c r="U2616" t="s">
        <v>169</v>
      </c>
      <c r="V2616" t="s">
        <v>146</v>
      </c>
    </row>
    <row r="2617" spans="1:22">
      <c r="A2617">
        <v>35</v>
      </c>
      <c r="B2617">
        <v>32</v>
      </c>
      <c r="C2617">
        <v>28</v>
      </c>
      <c r="D2617" s="19" t="s">
        <v>358</v>
      </c>
      <c r="E2617" s="21" t="s">
        <v>359</v>
      </c>
      <c r="F2617" s="21">
        <v>90</v>
      </c>
      <c r="G2617" s="21">
        <v>89</v>
      </c>
      <c r="H2617" s="21">
        <v>80</v>
      </c>
      <c r="I2617" s="15">
        <v>-22</v>
      </c>
      <c r="J2617" s="15"/>
      <c r="K2617" s="26"/>
      <c r="L2617" s="33">
        <v>90</v>
      </c>
      <c r="M2617" s="21">
        <v>89</v>
      </c>
      <c r="N2617" s="21">
        <v>70</v>
      </c>
      <c r="O2617" s="21">
        <v>126</v>
      </c>
      <c r="P2617" s="30">
        <f t="shared" si="68"/>
        <v>17</v>
      </c>
      <c r="Q2617" s="21"/>
      <c r="R2617" s="21"/>
      <c r="S2617" s="4"/>
      <c r="T2617" s="21" t="s">
        <v>778</v>
      </c>
      <c r="U2617" t="s">
        <v>193</v>
      </c>
      <c r="V2617" t="s">
        <v>147</v>
      </c>
    </row>
    <row r="2618" spans="1:22">
      <c r="A2618">
        <v>36</v>
      </c>
      <c r="B2618">
        <v>33</v>
      </c>
      <c r="C2618">
        <v>29</v>
      </c>
      <c r="D2618" s="19" t="s">
        <v>111</v>
      </c>
      <c r="E2618" s="21" t="s">
        <v>34</v>
      </c>
      <c r="F2618" s="21">
        <v>82</v>
      </c>
      <c r="G2618" s="21">
        <v>82</v>
      </c>
      <c r="H2618" s="21">
        <v>72</v>
      </c>
      <c r="I2618" s="15">
        <v>-12.9</v>
      </c>
      <c r="J2618" s="15"/>
      <c r="K2618" s="26"/>
      <c r="L2618" s="33">
        <v>82</v>
      </c>
      <c r="M2618" s="21">
        <v>82</v>
      </c>
      <c r="N2618" s="21">
        <v>68.900000000000006</v>
      </c>
      <c r="O2618" s="21">
        <v>120</v>
      </c>
      <c r="P2618" s="30">
        <f t="shared" ref="P2618:P2636" si="69">ROUND(((M2618-N2618)*113/O2618),1)</f>
        <v>12.3</v>
      </c>
      <c r="Q2618" s="21"/>
      <c r="R2618" s="21"/>
      <c r="S2618" s="4"/>
      <c r="T2618" s="21" t="s">
        <v>196</v>
      </c>
      <c r="U2618" t="s">
        <v>265</v>
      </c>
      <c r="V2618" t="s">
        <v>449</v>
      </c>
    </row>
    <row r="2619" spans="1:22">
      <c r="A2619">
        <v>37</v>
      </c>
      <c r="B2619">
        <v>34</v>
      </c>
      <c r="C2619">
        <v>30</v>
      </c>
      <c r="D2619" s="19" t="s">
        <v>362</v>
      </c>
      <c r="E2619" s="21" t="s">
        <v>28</v>
      </c>
      <c r="F2619" s="21">
        <v>88</v>
      </c>
      <c r="G2619" s="21">
        <v>88</v>
      </c>
      <c r="H2619" s="21">
        <v>78</v>
      </c>
      <c r="I2619" s="15">
        <v>-21</v>
      </c>
      <c r="J2619" s="36"/>
      <c r="L2619" s="33">
        <v>88</v>
      </c>
      <c r="M2619" s="21">
        <v>88</v>
      </c>
      <c r="N2619" s="21">
        <v>69.3</v>
      </c>
      <c r="O2619" s="21">
        <v>123</v>
      </c>
      <c r="P2619" s="30">
        <f t="shared" si="69"/>
        <v>17.2</v>
      </c>
      <c r="Q2619" s="21"/>
      <c r="R2619" s="21"/>
      <c r="S2619" s="4"/>
      <c r="T2619" s="21" t="s">
        <v>661</v>
      </c>
      <c r="U2619" t="s">
        <v>408</v>
      </c>
    </row>
    <row r="2620" spans="1:22">
      <c r="A2620">
        <v>38</v>
      </c>
      <c r="B2620">
        <v>35</v>
      </c>
      <c r="C2620">
        <v>31</v>
      </c>
      <c r="D2620" s="19" t="s">
        <v>122</v>
      </c>
      <c r="E2620" s="21" t="s">
        <v>42</v>
      </c>
      <c r="F2620" s="21">
        <v>84</v>
      </c>
      <c r="G2620" s="21">
        <v>84</v>
      </c>
      <c r="H2620" s="21">
        <v>74</v>
      </c>
      <c r="I2620" s="5">
        <v>-22</v>
      </c>
      <c r="J2620" s="5"/>
      <c r="L2620" s="31">
        <v>84</v>
      </c>
      <c r="M2620" s="21">
        <v>84</v>
      </c>
      <c r="N2620" s="21">
        <v>70</v>
      </c>
      <c r="O2620" s="21">
        <v>123</v>
      </c>
      <c r="P2620" s="30">
        <f t="shared" si="69"/>
        <v>12.9</v>
      </c>
      <c r="Q2620" s="21"/>
      <c r="R2620" s="21"/>
      <c r="S2620" s="4"/>
      <c r="T2620" s="21" t="s">
        <v>255</v>
      </c>
      <c r="U2620" t="s">
        <v>835</v>
      </c>
      <c r="V2620" t="s">
        <v>92</v>
      </c>
    </row>
    <row r="2621" spans="1:22">
      <c r="A2621">
        <v>39</v>
      </c>
      <c r="B2621">
        <v>36</v>
      </c>
      <c r="C2621">
        <v>32</v>
      </c>
      <c r="D2621" s="19" t="s">
        <v>638</v>
      </c>
      <c r="E2621" s="21" t="s">
        <v>639</v>
      </c>
      <c r="F2621" s="21">
        <v>84</v>
      </c>
      <c r="G2621" s="21">
        <v>84</v>
      </c>
      <c r="H2621" s="21">
        <v>73</v>
      </c>
      <c r="I2621" s="5">
        <v>15.75</v>
      </c>
      <c r="J2621" s="4"/>
      <c r="K2621" s="12" t="s">
        <v>57</v>
      </c>
      <c r="L2621" s="31">
        <v>84</v>
      </c>
      <c r="M2621" s="21">
        <v>84</v>
      </c>
      <c r="N2621" s="21">
        <v>69.5</v>
      </c>
      <c r="O2621" s="21">
        <v>128</v>
      </c>
      <c r="P2621" s="30">
        <f t="shared" si="69"/>
        <v>12.8</v>
      </c>
      <c r="Q2621" s="21"/>
      <c r="R2621" s="21"/>
      <c r="S2621" s="4"/>
      <c r="T2621" s="21" t="s">
        <v>836</v>
      </c>
      <c r="U2621" t="s">
        <v>121</v>
      </c>
    </row>
    <row r="2622" spans="1:22">
      <c r="A2622">
        <v>40</v>
      </c>
      <c r="B2622">
        <v>37</v>
      </c>
      <c r="C2622">
        <v>33</v>
      </c>
      <c r="D2622" s="19" t="s">
        <v>251</v>
      </c>
      <c r="E2622" s="21" t="s">
        <v>252</v>
      </c>
      <c r="F2622" s="21">
        <v>82</v>
      </c>
      <c r="G2622" s="21">
        <v>82</v>
      </c>
      <c r="H2622" s="21">
        <v>71</v>
      </c>
      <c r="I2622" s="5">
        <v>-19</v>
      </c>
      <c r="J2622" s="5"/>
      <c r="L2622" s="31">
        <v>82</v>
      </c>
      <c r="M2622" s="21">
        <v>82</v>
      </c>
      <c r="N2622" s="21">
        <v>69</v>
      </c>
      <c r="O2622" s="21">
        <v>125</v>
      </c>
      <c r="P2622" s="30">
        <f t="shared" si="69"/>
        <v>11.8</v>
      </c>
      <c r="Q2622" s="21"/>
      <c r="R2622" s="21"/>
      <c r="S2622" s="4"/>
      <c r="T2622" s="21" t="s">
        <v>837</v>
      </c>
      <c r="U2622" t="s">
        <v>373</v>
      </c>
      <c r="V2622" t="s">
        <v>204</v>
      </c>
    </row>
    <row r="2623" spans="1:22">
      <c r="A2623">
        <v>41</v>
      </c>
      <c r="B2623">
        <v>38</v>
      </c>
      <c r="C2623">
        <v>34</v>
      </c>
      <c r="D2623" s="19" t="s">
        <v>127</v>
      </c>
      <c r="E2623" s="21" t="s">
        <v>30</v>
      </c>
      <c r="F2623" s="21">
        <v>83</v>
      </c>
      <c r="G2623" s="21">
        <v>83</v>
      </c>
      <c r="H2623" s="21">
        <v>72</v>
      </c>
      <c r="I2623" s="5">
        <v>-14.5</v>
      </c>
      <c r="J2623" s="14"/>
      <c r="L2623" s="31">
        <v>83</v>
      </c>
      <c r="M2623" s="21">
        <v>83</v>
      </c>
      <c r="N2623" s="21">
        <v>70.2</v>
      </c>
      <c r="O2623" s="21">
        <v>128</v>
      </c>
      <c r="P2623" s="30">
        <f t="shared" si="69"/>
        <v>11.3</v>
      </c>
      <c r="R2623" s="21"/>
      <c r="S2623" s="4"/>
    </row>
    <row r="2624" spans="1:22">
      <c r="A2624">
        <v>42</v>
      </c>
      <c r="B2624">
        <v>39</v>
      </c>
      <c r="C2624">
        <v>35</v>
      </c>
      <c r="D2624" s="19" t="s">
        <v>374</v>
      </c>
      <c r="E2624" s="21" t="s">
        <v>252</v>
      </c>
      <c r="F2624" s="21">
        <v>86</v>
      </c>
      <c r="G2624" s="21">
        <v>86</v>
      </c>
      <c r="H2624" s="21">
        <v>75</v>
      </c>
      <c r="I2624" s="5">
        <v>-14.5</v>
      </c>
      <c r="J2624" s="14"/>
      <c r="L2624" s="31">
        <v>86</v>
      </c>
      <c r="M2624" s="21">
        <v>86</v>
      </c>
      <c r="N2624" s="21">
        <v>69</v>
      </c>
      <c r="O2624" s="21">
        <v>125</v>
      </c>
      <c r="P2624" s="30">
        <f t="shared" si="69"/>
        <v>15.4</v>
      </c>
      <c r="R2624" s="21"/>
      <c r="S2624" s="4"/>
      <c r="T2624" t="s">
        <v>124</v>
      </c>
      <c r="U2624" t="s">
        <v>375</v>
      </c>
      <c r="V2624" t="s">
        <v>376</v>
      </c>
    </row>
    <row r="2625" spans="1:22">
      <c r="A2625">
        <v>43</v>
      </c>
      <c r="B2625">
        <v>40</v>
      </c>
      <c r="C2625">
        <v>36</v>
      </c>
      <c r="D2625" s="19" t="s">
        <v>377</v>
      </c>
      <c r="E2625" s="21" t="s">
        <v>34</v>
      </c>
      <c r="F2625" s="21">
        <v>78</v>
      </c>
      <c r="G2625" s="21">
        <v>78</v>
      </c>
      <c r="H2625" s="21">
        <v>67</v>
      </c>
      <c r="I2625" s="5">
        <v>27.3</v>
      </c>
      <c r="J2625" s="14"/>
      <c r="L2625" s="31">
        <v>78</v>
      </c>
      <c r="M2625" s="21">
        <v>78</v>
      </c>
      <c r="N2625" s="21">
        <v>68.900000000000006</v>
      </c>
      <c r="O2625" s="21">
        <v>120</v>
      </c>
      <c r="P2625" s="30">
        <f t="shared" si="69"/>
        <v>8.6</v>
      </c>
      <c r="R2625" s="21"/>
      <c r="S2625" s="4"/>
      <c r="T2625" t="s">
        <v>418</v>
      </c>
      <c r="U2625" t="s">
        <v>173</v>
      </c>
    </row>
    <row r="2626" spans="1:22">
      <c r="A2626">
        <v>44</v>
      </c>
      <c r="D2626" s="19" t="s">
        <v>443</v>
      </c>
      <c r="E2626" s="21" t="s">
        <v>444</v>
      </c>
      <c r="F2626" s="21"/>
      <c r="G2626" s="21"/>
      <c r="H2626" s="21"/>
      <c r="I2626" s="5">
        <v>7</v>
      </c>
      <c r="J2626" s="14"/>
      <c r="K2626" s="12" t="s">
        <v>417</v>
      </c>
      <c r="L2626" s="31"/>
      <c r="M2626" s="21"/>
      <c r="N2626" s="21"/>
      <c r="O2626" s="21"/>
      <c r="P2626" s="30"/>
      <c r="T2626" t="s">
        <v>407</v>
      </c>
    </row>
    <row r="2627" spans="1:22">
      <c r="A2627">
        <v>45</v>
      </c>
      <c r="B2627">
        <v>41</v>
      </c>
      <c r="C2627">
        <v>37</v>
      </c>
      <c r="D2627" s="19" t="s">
        <v>668</v>
      </c>
      <c r="E2627" s="21" t="s">
        <v>231</v>
      </c>
      <c r="F2627" s="21">
        <v>85</v>
      </c>
      <c r="G2627" s="21">
        <v>85</v>
      </c>
      <c r="H2627" s="21">
        <v>74</v>
      </c>
      <c r="I2627" s="5">
        <v>8.1</v>
      </c>
      <c r="J2627" s="14"/>
      <c r="L2627" s="31">
        <v>85</v>
      </c>
      <c r="M2627" s="21">
        <v>85</v>
      </c>
      <c r="N2627" s="21">
        <v>71.3</v>
      </c>
      <c r="O2627" s="21">
        <v>124</v>
      </c>
      <c r="P2627" s="30">
        <f t="shared" si="69"/>
        <v>12.5</v>
      </c>
      <c r="T2627" t="s">
        <v>451</v>
      </c>
      <c r="U2627" t="s">
        <v>593</v>
      </c>
    </row>
    <row r="2628" spans="1:22">
      <c r="A2628">
        <v>46</v>
      </c>
      <c r="B2628">
        <v>42</v>
      </c>
      <c r="C2628">
        <v>38</v>
      </c>
      <c r="D2628" s="19" t="s">
        <v>131</v>
      </c>
      <c r="E2628" s="21" t="s">
        <v>42</v>
      </c>
      <c r="F2628" s="21">
        <v>84</v>
      </c>
      <c r="G2628" s="21">
        <v>84</v>
      </c>
      <c r="H2628" s="21">
        <v>73</v>
      </c>
      <c r="I2628" s="5">
        <v>-19.5</v>
      </c>
      <c r="J2628" s="14"/>
      <c r="L2628" s="31">
        <v>84</v>
      </c>
      <c r="M2628" s="21">
        <v>84</v>
      </c>
      <c r="N2628" s="21">
        <v>70</v>
      </c>
      <c r="O2628" s="21">
        <v>123</v>
      </c>
      <c r="P2628" s="30">
        <f t="shared" si="69"/>
        <v>12.9</v>
      </c>
      <c r="R2628" s="21"/>
      <c r="S2628" s="4"/>
      <c r="T2628" t="s">
        <v>399</v>
      </c>
      <c r="U2628" t="s">
        <v>203</v>
      </c>
      <c r="V2628" t="s">
        <v>339</v>
      </c>
    </row>
    <row r="2629" spans="1:22">
      <c r="A2629">
        <v>47</v>
      </c>
      <c r="B2629">
        <v>43</v>
      </c>
      <c r="C2629">
        <v>39</v>
      </c>
      <c r="D2629" s="19" t="s">
        <v>496</v>
      </c>
      <c r="E2629" s="21" t="s">
        <v>26</v>
      </c>
      <c r="F2629" s="21">
        <v>77</v>
      </c>
      <c r="G2629" s="21">
        <v>77</v>
      </c>
      <c r="H2629" s="21">
        <v>65</v>
      </c>
      <c r="I2629" s="5">
        <v>16.3</v>
      </c>
      <c r="J2629" s="45"/>
      <c r="L2629" s="31">
        <v>77</v>
      </c>
      <c r="M2629" s="21">
        <v>77</v>
      </c>
      <c r="N2629" s="21">
        <v>69.2</v>
      </c>
      <c r="O2629" s="21">
        <v>129</v>
      </c>
      <c r="P2629" s="30">
        <f t="shared" si="69"/>
        <v>6.8</v>
      </c>
      <c r="R2629" s="21"/>
      <c r="S2629" s="4"/>
      <c r="T2629" t="s">
        <v>262</v>
      </c>
      <c r="U2629" t="s">
        <v>664</v>
      </c>
      <c r="V2629" t="s">
        <v>177</v>
      </c>
    </row>
    <row r="2630" spans="1:22">
      <c r="A2630">
        <v>48</v>
      </c>
      <c r="B2630">
        <v>44</v>
      </c>
      <c r="C2630">
        <v>40</v>
      </c>
      <c r="D2630" s="19" t="s">
        <v>136</v>
      </c>
      <c r="E2630" s="21" t="s">
        <v>34</v>
      </c>
      <c r="F2630" s="21">
        <v>79</v>
      </c>
      <c r="G2630" s="21">
        <v>79</v>
      </c>
      <c r="H2630" s="21">
        <v>68</v>
      </c>
      <c r="I2630" s="5">
        <v>22</v>
      </c>
      <c r="J2630" s="14">
        <v>5</v>
      </c>
      <c r="K2630" s="12" t="s">
        <v>838</v>
      </c>
      <c r="L2630" s="31">
        <v>79</v>
      </c>
      <c r="M2630" s="21">
        <v>79</v>
      </c>
      <c r="N2630" s="21">
        <v>68.900000000000006</v>
      </c>
      <c r="O2630" s="21">
        <v>120</v>
      </c>
      <c r="P2630" s="30">
        <f t="shared" si="69"/>
        <v>9.5</v>
      </c>
      <c r="R2630" s="21"/>
      <c r="S2630" s="4"/>
      <c r="T2630" t="s">
        <v>471</v>
      </c>
      <c r="U2630" t="s">
        <v>108</v>
      </c>
      <c r="V2630" t="s">
        <v>675</v>
      </c>
    </row>
    <row r="2631" spans="1:22">
      <c r="A2631">
        <v>49</v>
      </c>
      <c r="B2631">
        <v>45</v>
      </c>
      <c r="C2631">
        <v>41</v>
      </c>
      <c r="D2631" s="19" t="s">
        <v>143</v>
      </c>
      <c r="E2631" s="21" t="s">
        <v>47</v>
      </c>
      <c r="F2631" s="21">
        <v>97</v>
      </c>
      <c r="G2631" s="21">
        <v>95</v>
      </c>
      <c r="H2631" s="21">
        <v>85</v>
      </c>
      <c r="I2631" s="5">
        <v>-20.5</v>
      </c>
      <c r="J2631" s="14"/>
      <c r="L2631" s="31">
        <v>97</v>
      </c>
      <c r="M2631" s="21">
        <v>95</v>
      </c>
      <c r="N2631" s="21">
        <v>69.7</v>
      </c>
      <c r="O2631" s="21">
        <v>133</v>
      </c>
      <c r="P2631" s="30">
        <f t="shared" si="69"/>
        <v>21.5</v>
      </c>
      <c r="R2631" s="21"/>
      <c r="S2631" s="4"/>
      <c r="T2631" t="s">
        <v>376</v>
      </c>
      <c r="U2631" t="s">
        <v>839</v>
      </c>
      <c r="V2631" t="s">
        <v>213</v>
      </c>
    </row>
    <row r="2632" spans="1:22">
      <c r="D2632" s="19" t="s">
        <v>143</v>
      </c>
      <c r="E2632" s="21" t="s">
        <v>23</v>
      </c>
      <c r="F2632" s="21"/>
      <c r="G2632" s="21"/>
      <c r="H2632" s="21"/>
      <c r="I2632" s="5">
        <v>19</v>
      </c>
      <c r="J2632" s="14"/>
      <c r="K2632" s="12" t="s">
        <v>840</v>
      </c>
      <c r="L2632" s="31"/>
      <c r="M2632" s="21"/>
      <c r="N2632" s="21"/>
      <c r="O2632" s="21"/>
      <c r="P2632" s="30"/>
      <c r="R2632" s="21"/>
      <c r="S2632" s="4"/>
    </row>
    <row r="2633" spans="1:22">
      <c r="A2633">
        <v>50</v>
      </c>
      <c r="B2633">
        <v>46</v>
      </c>
      <c r="C2633">
        <v>42</v>
      </c>
      <c r="D2633" s="19" t="s">
        <v>575</v>
      </c>
      <c r="E2633" s="21" t="s">
        <v>576</v>
      </c>
      <c r="F2633" s="21">
        <v>90</v>
      </c>
      <c r="G2633" s="21">
        <v>89</v>
      </c>
      <c r="H2633" s="21">
        <v>79</v>
      </c>
      <c r="I2633" s="5">
        <v>-1.35</v>
      </c>
      <c r="J2633" s="14"/>
      <c r="L2633" s="31">
        <v>90</v>
      </c>
      <c r="M2633" s="21">
        <v>89</v>
      </c>
      <c r="N2633" s="21">
        <v>71.099999999999994</v>
      </c>
      <c r="O2633" s="21">
        <v>131</v>
      </c>
      <c r="P2633" s="30">
        <f t="shared" si="69"/>
        <v>15.4</v>
      </c>
      <c r="R2633" s="21"/>
      <c r="S2633" s="4"/>
      <c r="T2633" t="s">
        <v>411</v>
      </c>
      <c r="U2633" t="s">
        <v>201</v>
      </c>
      <c r="V2633" t="s">
        <v>329</v>
      </c>
    </row>
    <row r="2634" spans="1:22">
      <c r="A2634">
        <v>51</v>
      </c>
      <c r="B2634">
        <v>47</v>
      </c>
      <c r="C2634">
        <v>43</v>
      </c>
      <c r="D2634" s="19" t="s">
        <v>149</v>
      </c>
      <c r="E2634" s="21" t="s">
        <v>42</v>
      </c>
      <c r="F2634" s="21">
        <v>83</v>
      </c>
      <c r="G2634" s="21">
        <v>83</v>
      </c>
      <c r="H2634" s="21">
        <v>72</v>
      </c>
      <c r="I2634" s="5">
        <v>-12.5</v>
      </c>
      <c r="J2634" s="14"/>
      <c r="L2634" s="31">
        <v>83</v>
      </c>
      <c r="M2634" s="21">
        <v>83</v>
      </c>
      <c r="N2634" s="21">
        <v>70</v>
      </c>
      <c r="O2634" s="21">
        <v>123</v>
      </c>
      <c r="P2634" s="30">
        <f t="shared" si="69"/>
        <v>11.9</v>
      </c>
      <c r="R2634" s="21"/>
      <c r="S2634" s="4"/>
      <c r="T2634" t="s">
        <v>357</v>
      </c>
      <c r="U2634" t="s">
        <v>841</v>
      </c>
      <c r="V2634" t="s">
        <v>361</v>
      </c>
    </row>
    <row r="2635" spans="1:22">
      <c r="A2635">
        <v>52</v>
      </c>
      <c r="B2635">
        <v>48</v>
      </c>
      <c r="C2635">
        <v>44</v>
      </c>
      <c r="D2635" s="19" t="s">
        <v>260</v>
      </c>
      <c r="E2635" s="21" t="s">
        <v>26</v>
      </c>
      <c r="F2635" s="21">
        <v>73</v>
      </c>
      <c r="G2635" s="21">
        <v>73</v>
      </c>
      <c r="H2635" s="21">
        <v>62</v>
      </c>
      <c r="I2635" s="5">
        <v>113.05</v>
      </c>
      <c r="J2635" s="14"/>
      <c r="K2635" s="12" t="s">
        <v>842</v>
      </c>
      <c r="L2635" s="31">
        <v>73</v>
      </c>
      <c r="M2635" s="21">
        <v>73</v>
      </c>
      <c r="N2635" s="21">
        <v>69.2</v>
      </c>
      <c r="O2635" s="21">
        <v>129</v>
      </c>
      <c r="P2635" s="30">
        <f t="shared" si="69"/>
        <v>3.3</v>
      </c>
      <c r="R2635" s="21"/>
      <c r="S2635" s="4"/>
      <c r="T2635" t="s">
        <v>669</v>
      </c>
      <c r="U2635" t="s">
        <v>674</v>
      </c>
      <c r="V2635" t="s">
        <v>386</v>
      </c>
    </row>
    <row r="2636" spans="1:22" ht="25.5">
      <c r="A2636">
        <v>53</v>
      </c>
      <c r="B2636">
        <v>49</v>
      </c>
      <c r="C2636">
        <v>45</v>
      </c>
      <c r="D2636" s="19" t="s">
        <v>175</v>
      </c>
      <c r="E2636" s="21" t="s">
        <v>26</v>
      </c>
      <c r="F2636" s="21">
        <v>82</v>
      </c>
      <c r="G2636" s="21">
        <v>78</v>
      </c>
      <c r="H2636" s="21">
        <v>71</v>
      </c>
      <c r="I2636" s="5">
        <v>65.7</v>
      </c>
      <c r="J2636" s="14"/>
      <c r="K2636" s="42" t="s">
        <v>843</v>
      </c>
      <c r="L2636" s="31">
        <v>82</v>
      </c>
      <c r="M2636" s="21">
        <v>78</v>
      </c>
      <c r="N2636" s="21">
        <v>69.2</v>
      </c>
      <c r="O2636" s="21">
        <v>129</v>
      </c>
      <c r="P2636" s="30">
        <f t="shared" si="69"/>
        <v>7.7</v>
      </c>
      <c r="R2636" s="21"/>
      <c r="S2636" s="4"/>
      <c r="T2636" s="21" t="s">
        <v>266</v>
      </c>
      <c r="U2636" s="21" t="s">
        <v>680</v>
      </c>
      <c r="V2636" s="21"/>
    </row>
    <row r="2637" spans="1:22">
      <c r="A2637">
        <v>54</v>
      </c>
      <c r="B2637">
        <v>50</v>
      </c>
      <c r="C2637">
        <v>46</v>
      </c>
      <c r="D2637" s="19" t="s">
        <v>676</v>
      </c>
      <c r="E2637" s="21" t="s">
        <v>34</v>
      </c>
      <c r="F2637" s="21">
        <v>86</v>
      </c>
      <c r="G2637" s="21">
        <v>85</v>
      </c>
      <c r="H2637" s="21">
        <v>76</v>
      </c>
      <c r="I2637" s="5">
        <v>6</v>
      </c>
      <c r="J2637" s="14"/>
      <c r="L2637" s="31">
        <v>86</v>
      </c>
      <c r="M2637" s="21">
        <v>85</v>
      </c>
      <c r="N2637" s="21">
        <v>68.900000000000006</v>
      </c>
      <c r="O2637" s="21">
        <v>120</v>
      </c>
      <c r="P2637" s="30">
        <f t="shared" ref="P2637" si="70">ROUND(((M2637-N2637)*113/O2637),1)</f>
        <v>15.2</v>
      </c>
      <c r="R2637" s="21"/>
      <c r="S2637" s="4"/>
      <c r="T2637" s="21" t="s">
        <v>446</v>
      </c>
      <c r="U2637" s="21" t="s">
        <v>550</v>
      </c>
      <c r="V2637" s="21" t="s">
        <v>683</v>
      </c>
    </row>
    <row r="2638" spans="1:22">
      <c r="A2638">
        <v>55</v>
      </c>
      <c r="B2638">
        <v>51</v>
      </c>
      <c r="C2638">
        <v>47</v>
      </c>
      <c r="D2638" s="19" t="s">
        <v>182</v>
      </c>
      <c r="E2638" s="21" t="s">
        <v>183</v>
      </c>
      <c r="F2638" s="21">
        <v>90</v>
      </c>
      <c r="G2638" s="21">
        <v>90</v>
      </c>
      <c r="H2638" s="21">
        <v>79</v>
      </c>
      <c r="I2638" s="5">
        <v>-7</v>
      </c>
      <c r="J2638" s="14"/>
      <c r="L2638" s="31">
        <v>90</v>
      </c>
      <c r="M2638" s="21">
        <v>90</v>
      </c>
      <c r="N2638" s="21">
        <v>70.7</v>
      </c>
      <c r="O2638" s="21">
        <v>132</v>
      </c>
      <c r="P2638" s="30">
        <f t="shared" ref="P2638" si="71">ROUND(((M2638-N2638)*113/O2638),1)</f>
        <v>16.5</v>
      </c>
      <c r="R2638" s="21"/>
      <c r="S2638" s="4"/>
      <c r="T2638" s="21" t="s">
        <v>84</v>
      </c>
      <c r="U2638" s="21" t="s">
        <v>573</v>
      </c>
      <c r="V2638" s="21" t="s">
        <v>334</v>
      </c>
    </row>
    <row r="2639" spans="1:22">
      <c r="A2639">
        <v>56</v>
      </c>
      <c r="B2639">
        <v>52</v>
      </c>
      <c r="D2639" s="19" t="s">
        <v>802</v>
      </c>
      <c r="E2639" s="21" t="s">
        <v>42</v>
      </c>
      <c r="F2639" s="21">
        <v>80</v>
      </c>
      <c r="G2639" s="21">
        <v>80</v>
      </c>
      <c r="H2639" s="21"/>
      <c r="I2639" s="5">
        <v>25.25</v>
      </c>
      <c r="J2639" s="14"/>
      <c r="K2639" s="12" t="s">
        <v>57</v>
      </c>
      <c r="L2639" s="31"/>
      <c r="M2639" s="21"/>
      <c r="N2639" s="21"/>
      <c r="O2639" s="21"/>
      <c r="P2639" s="30"/>
      <c r="R2639" s="21"/>
      <c r="S2639" s="4"/>
      <c r="T2639" s="21" t="s">
        <v>677</v>
      </c>
      <c r="U2639" s="21" t="s">
        <v>685</v>
      </c>
    </row>
    <row r="2640" spans="1:22">
      <c r="A2640">
        <v>57</v>
      </c>
      <c r="B2640">
        <v>53</v>
      </c>
      <c r="D2640" s="19" t="s">
        <v>191</v>
      </c>
      <c r="E2640" s="21" t="s">
        <v>26</v>
      </c>
      <c r="F2640" s="21">
        <v>89</v>
      </c>
      <c r="G2640" s="21">
        <v>89</v>
      </c>
      <c r="H2640" s="21"/>
      <c r="I2640" s="5">
        <v>-18.5</v>
      </c>
      <c r="J2640" s="14"/>
      <c r="L2640" s="31"/>
      <c r="M2640" s="21"/>
      <c r="N2640" s="21"/>
      <c r="O2640" s="21"/>
      <c r="P2640" s="30"/>
      <c r="R2640" s="21"/>
      <c r="S2640" s="4"/>
      <c r="T2640" s="21" t="s">
        <v>246</v>
      </c>
      <c r="U2640" s="21" t="s">
        <v>385</v>
      </c>
      <c r="V2640" t="s">
        <v>217</v>
      </c>
    </row>
    <row r="2641" spans="1:22">
      <c r="A2641">
        <v>58</v>
      </c>
      <c r="B2641">
        <v>54</v>
      </c>
      <c r="D2641" s="19" t="s">
        <v>195</v>
      </c>
      <c r="E2641" s="21" t="s">
        <v>42</v>
      </c>
      <c r="F2641" s="21">
        <v>85</v>
      </c>
      <c r="G2641" s="21">
        <v>85</v>
      </c>
      <c r="H2641" s="21"/>
      <c r="I2641" s="5">
        <v>11.8</v>
      </c>
      <c r="J2641" s="14"/>
      <c r="L2641" s="31"/>
      <c r="M2641" s="21"/>
      <c r="N2641" s="21"/>
      <c r="O2641" s="21"/>
      <c r="P2641" s="30"/>
      <c r="R2641" s="21"/>
      <c r="S2641" s="4"/>
      <c r="T2641" s="21" t="s">
        <v>150</v>
      </c>
      <c r="U2641" s="21" t="s">
        <v>812</v>
      </c>
    </row>
    <row r="2642" spans="1:22">
      <c r="A2642">
        <v>59</v>
      </c>
      <c r="B2642">
        <v>55</v>
      </c>
      <c r="D2642" s="19" t="s">
        <v>447</v>
      </c>
      <c r="E2642" s="21" t="s">
        <v>42</v>
      </c>
      <c r="F2642" s="21">
        <v>83</v>
      </c>
      <c r="G2642" s="21">
        <v>83</v>
      </c>
      <c r="H2642" s="21"/>
      <c r="I2642" s="5">
        <v>-8.35</v>
      </c>
      <c r="J2642" s="14"/>
      <c r="L2642" s="31"/>
      <c r="M2642" s="21"/>
      <c r="N2642" s="21"/>
      <c r="O2642" s="21"/>
      <c r="P2642" s="30"/>
      <c r="R2642" s="21"/>
      <c r="S2642" s="4"/>
      <c r="T2642" s="21" t="s">
        <v>479</v>
      </c>
      <c r="U2642" s="21" t="s">
        <v>677</v>
      </c>
      <c r="V2642" t="s">
        <v>804</v>
      </c>
    </row>
    <row r="2643" spans="1:22">
      <c r="A2643">
        <v>60</v>
      </c>
      <c r="B2643">
        <v>56</v>
      </c>
      <c r="D2643" s="19" t="s">
        <v>199</v>
      </c>
      <c r="E2643" s="21" t="s">
        <v>42</v>
      </c>
      <c r="F2643" s="21">
        <v>86</v>
      </c>
      <c r="G2643" s="21">
        <v>86</v>
      </c>
      <c r="H2643" s="21"/>
      <c r="I2643" s="5">
        <v>-12.9</v>
      </c>
      <c r="J2643" s="14"/>
      <c r="L2643" s="31"/>
      <c r="M2643" s="21"/>
      <c r="N2643" s="21"/>
      <c r="O2643" s="21"/>
      <c r="P2643" s="30"/>
      <c r="T2643" s="21" t="s">
        <v>803</v>
      </c>
      <c r="U2643" s="21" t="s">
        <v>814</v>
      </c>
      <c r="V2643" t="s">
        <v>679</v>
      </c>
    </row>
    <row r="2644" spans="1:22">
      <c r="A2644">
        <v>61</v>
      </c>
      <c r="B2644">
        <v>57</v>
      </c>
      <c r="D2644" s="19" t="s">
        <v>806</v>
      </c>
      <c r="E2644" s="21" t="s">
        <v>34</v>
      </c>
      <c r="F2644" s="21">
        <v>83</v>
      </c>
      <c r="G2644" s="21">
        <v>83</v>
      </c>
      <c r="H2644" s="21"/>
      <c r="I2644" s="5">
        <v>-5</v>
      </c>
      <c r="J2644" s="14"/>
      <c r="L2644" s="31"/>
      <c r="M2644" s="21"/>
      <c r="N2644" s="21"/>
      <c r="O2644" s="21"/>
      <c r="P2644" s="30"/>
      <c r="T2644" s="21" t="s">
        <v>682</v>
      </c>
      <c r="U2644" s="21" t="s">
        <v>807</v>
      </c>
    </row>
    <row r="2645" spans="1:22">
      <c r="A2645">
        <v>62</v>
      </c>
      <c r="D2645" s="19" t="s">
        <v>205</v>
      </c>
      <c r="E2645" s="21" t="s">
        <v>42</v>
      </c>
      <c r="F2645" s="21"/>
      <c r="G2645" s="21"/>
      <c r="H2645" s="21"/>
      <c r="I2645" s="5">
        <v>-19.5</v>
      </c>
      <c r="J2645" s="14"/>
      <c r="K2645" s="12" t="s">
        <v>417</v>
      </c>
      <c r="L2645" s="31"/>
      <c r="M2645" s="21"/>
      <c r="N2645" s="21"/>
      <c r="O2645" s="21"/>
      <c r="P2645" s="30"/>
      <c r="T2645" s="21" t="s">
        <v>272</v>
      </c>
      <c r="U2645" s="21" t="s">
        <v>549</v>
      </c>
      <c r="V2645" t="s">
        <v>189</v>
      </c>
    </row>
    <row r="2646" spans="1:22">
      <c r="D2646" s="19"/>
      <c r="E2646" s="21"/>
      <c r="F2646" s="21"/>
      <c r="G2646" s="21"/>
      <c r="H2646" s="21"/>
      <c r="I2646" s="5"/>
      <c r="J2646" s="14"/>
      <c r="L2646" s="31"/>
      <c r="M2646" s="21"/>
      <c r="N2646" s="21"/>
      <c r="O2646" s="21"/>
      <c r="P2646" s="30"/>
    </row>
    <row r="2647" spans="1:22">
      <c r="D2647" s="19"/>
      <c r="E2647" s="21"/>
      <c r="F2647" s="21"/>
      <c r="G2647" s="21"/>
      <c r="H2647" s="21"/>
      <c r="I2647" s="5"/>
      <c r="J2647" s="14"/>
      <c r="L2647" s="31"/>
      <c r="M2647" s="21"/>
      <c r="N2647" s="21"/>
      <c r="O2647" s="21"/>
      <c r="P2647" s="30"/>
    </row>
    <row r="2648" spans="1:22">
      <c r="D2648" s="19"/>
      <c r="E2648" s="21"/>
      <c r="F2648" s="21"/>
      <c r="G2648" s="21"/>
      <c r="H2648" s="21"/>
      <c r="I2648" s="5"/>
      <c r="J2648" s="14"/>
      <c r="L2648" s="31"/>
      <c r="M2648" s="21"/>
      <c r="N2648" s="21"/>
      <c r="O2648" s="21"/>
      <c r="P2648" s="30"/>
    </row>
    <row r="2649" spans="1:22">
      <c r="D2649" s="19"/>
      <c r="E2649" s="21"/>
      <c r="F2649" s="21"/>
      <c r="G2649" s="21"/>
      <c r="I2649" s="5"/>
      <c r="J2649" s="14"/>
    </row>
    <row r="2650" spans="1:22">
      <c r="D2650" s="19"/>
      <c r="E2650" s="21"/>
      <c r="F2650" s="21"/>
      <c r="G2650" s="21"/>
      <c r="I2650" s="5"/>
      <c r="J2650" s="14"/>
    </row>
    <row r="2651" spans="1:22">
      <c r="D2651" s="19"/>
      <c r="E2651" s="21"/>
      <c r="F2651" s="21"/>
      <c r="G2651" s="21"/>
      <c r="I2651" s="5"/>
      <c r="J2651" s="14"/>
    </row>
    <row r="2652" spans="1:22">
      <c r="D2652" s="19"/>
      <c r="E2652" s="21"/>
      <c r="F2652" s="21"/>
      <c r="G2652" s="21"/>
      <c r="I2652" s="5"/>
      <c r="J2652" s="14"/>
    </row>
    <row r="2653" spans="1:22">
      <c r="D2653" s="19"/>
      <c r="E2653" s="21"/>
      <c r="F2653" s="21"/>
      <c r="G2653" s="21"/>
      <c r="I2653" s="5"/>
      <c r="J2653" s="14"/>
    </row>
    <row r="2654" spans="1:22">
      <c r="D2654" s="19"/>
      <c r="E2654" s="21"/>
      <c r="F2654" s="21"/>
      <c r="G2654" s="21"/>
      <c r="I2654" s="5"/>
      <c r="J2654" s="14"/>
    </row>
    <row r="2655" spans="1:22">
      <c r="D2655" s="19"/>
      <c r="E2655" s="21"/>
      <c r="F2655" s="21"/>
      <c r="G2655" s="21"/>
      <c r="I2655" s="5"/>
      <c r="J2655" s="14"/>
    </row>
    <row r="2656" spans="1:22">
      <c r="D2656" s="19"/>
      <c r="E2656" s="21"/>
      <c r="F2656" s="21"/>
      <c r="G2656" s="21"/>
      <c r="I2656" s="5"/>
      <c r="J2656" s="14"/>
    </row>
    <row r="2657" spans="1:19">
      <c r="D2657" s="19"/>
      <c r="E2657" s="21"/>
      <c r="F2657" s="21"/>
      <c r="G2657" s="21"/>
      <c r="I2657" s="5"/>
      <c r="J2657" s="14"/>
    </row>
    <row r="2658" spans="1:19">
      <c r="D2658" s="19"/>
      <c r="E2658" s="21"/>
      <c r="F2658" s="21"/>
      <c r="G2658" s="21"/>
      <c r="I2658" s="5"/>
      <c r="J2658" s="14"/>
    </row>
    <row r="2659" spans="1:19">
      <c r="I2659" s="5"/>
      <c r="J2659" s="14"/>
    </row>
    <row r="2660" spans="1:19">
      <c r="I2660" s="5"/>
      <c r="J2660" s="14"/>
    </row>
    <row r="2661" spans="1:19">
      <c r="I2661" s="14"/>
      <c r="J2661" s="14"/>
    </row>
    <row r="2662" spans="1:19">
      <c r="I2662" s="14"/>
      <c r="J2662" s="14"/>
    </row>
    <row r="2663" spans="1:19">
      <c r="A2663">
        <f>COUNT(A2563:A2658)</f>
        <v>62</v>
      </c>
      <c r="B2663">
        <f>COUNT(B2563:B2658)</f>
        <v>57</v>
      </c>
      <c r="C2663">
        <f>COUNT(C2563:C2653)</f>
        <v>47</v>
      </c>
      <c r="F2663">
        <f>AVERAGE(F2563:F2658)</f>
        <v>84.368421052631575</v>
      </c>
      <c r="G2663">
        <f>AVERAGE(G2563:G2658)</f>
        <v>84.070175438596493</v>
      </c>
      <c r="H2663">
        <f>AVERAGE(H2563:H2653)</f>
        <v>73.723404255319153</v>
      </c>
      <c r="I2663" s="5">
        <f>SUM(I2560:I2658)</f>
        <v>-18.249999999999979</v>
      </c>
      <c r="J2663" s="4">
        <f>SUM(J2560:J2653)</f>
        <v>10.5</v>
      </c>
      <c r="P2663" s="4">
        <f>SUM(Q2563:Q2572)</f>
        <v>95.7</v>
      </c>
      <c r="Q2663" s="4">
        <f>(P2663*0.096)-0.05</f>
        <v>9.1372</v>
      </c>
      <c r="S2663">
        <f>SUM(S2560:S2653)</f>
        <v>0</v>
      </c>
    </row>
    <row r="2664" spans="1:19" ht="18">
      <c r="A2664" s="3" t="s">
        <v>844</v>
      </c>
      <c r="C2664" s="11" t="s">
        <v>845</v>
      </c>
      <c r="D2664">
        <v>5807496</v>
      </c>
    </row>
    <row r="2665" spans="1:19">
      <c r="A2665" t="s">
        <v>2</v>
      </c>
      <c r="D2665" s="4">
        <v>155</v>
      </c>
      <c r="E2665" t="s">
        <v>3</v>
      </c>
      <c r="F2665" s="4">
        <f>TRUNC(D2665*0.096,1)</f>
        <v>14.8</v>
      </c>
      <c r="H2665" s="4">
        <f>P2763</f>
        <v>130.69999999999999</v>
      </c>
    </row>
    <row r="2666" spans="1:19">
      <c r="A2666" t="s">
        <v>4</v>
      </c>
      <c r="D2666" s="4">
        <v>130.69999999999999</v>
      </c>
      <c r="E2666" t="s">
        <v>5</v>
      </c>
      <c r="F2666" s="4">
        <f>TRUNC(D2666*0.096,1)</f>
        <v>12.5</v>
      </c>
    </row>
    <row r="2667" spans="1:19">
      <c r="A2667" s="1" t="s">
        <v>6</v>
      </c>
      <c r="B2667" s="1" t="s">
        <v>7</v>
      </c>
      <c r="C2667" s="1" t="s">
        <v>8</v>
      </c>
      <c r="D2667" s="1" t="s">
        <v>9</v>
      </c>
      <c r="E2667" s="1" t="s">
        <v>10</v>
      </c>
      <c r="F2667" s="1" t="s">
        <v>11</v>
      </c>
      <c r="G2667" s="1" t="s">
        <v>12</v>
      </c>
      <c r="H2667" s="1" t="s">
        <v>8</v>
      </c>
      <c r="I2667" s="1" t="s">
        <v>13</v>
      </c>
      <c r="J2667" s="1" t="s">
        <v>14</v>
      </c>
      <c r="K2667" s="13" t="s">
        <v>15</v>
      </c>
      <c r="L2667" s="13" t="s">
        <v>11</v>
      </c>
      <c r="M2667" s="1" t="s">
        <v>12</v>
      </c>
      <c r="N2667" s="1" t="s">
        <v>16</v>
      </c>
      <c r="O2667" s="1" t="s">
        <v>17</v>
      </c>
      <c r="P2667" s="1" t="s">
        <v>18</v>
      </c>
      <c r="Q2667" s="1" t="s">
        <v>19</v>
      </c>
      <c r="R2667" s="1" t="s">
        <v>20</v>
      </c>
      <c r="S2667" s="1" t="s">
        <v>21</v>
      </c>
    </row>
    <row r="2669" spans="1:19">
      <c r="D2669" s="2"/>
      <c r="E2669" t="s">
        <v>22</v>
      </c>
      <c r="I2669" s="5">
        <v>-12</v>
      </c>
      <c r="J2669" s="5"/>
      <c r="K2669" s="13"/>
    </row>
    <row r="2670" spans="1:19">
      <c r="E2670" t="s">
        <v>23</v>
      </c>
      <c r="I2670" s="5">
        <v>-12</v>
      </c>
      <c r="J2670" s="5"/>
    </row>
    <row r="2671" spans="1:19">
      <c r="D2671" s="2"/>
      <c r="E2671" t="s">
        <v>24</v>
      </c>
      <c r="I2671" s="5">
        <v>-15</v>
      </c>
      <c r="J2671" s="5"/>
      <c r="L2671" s="4"/>
    </row>
    <row r="2672" spans="1:19">
      <c r="D2672" s="19" t="s">
        <v>38</v>
      </c>
      <c r="E2672" s="21" t="s">
        <v>26</v>
      </c>
      <c r="F2672" s="21"/>
      <c r="G2672" s="21"/>
      <c r="H2672" s="21"/>
      <c r="I2672" s="5"/>
      <c r="J2672" s="5"/>
      <c r="L2672" s="21">
        <v>87</v>
      </c>
      <c r="M2672" s="21">
        <v>87</v>
      </c>
      <c r="N2672" s="21">
        <v>69.2</v>
      </c>
      <c r="O2672" s="21">
        <v>129</v>
      </c>
      <c r="P2672" s="30">
        <f t="shared" ref="P2672:P2710" si="72">ROUND(((M2672-N2672)*113/O2672),1)</f>
        <v>15.6</v>
      </c>
      <c r="Q2672" s="29">
        <v>8</v>
      </c>
    </row>
    <row r="2673" spans="4:17">
      <c r="D2673" s="19" t="s">
        <v>291</v>
      </c>
      <c r="E2673" s="21" t="s">
        <v>292</v>
      </c>
      <c r="F2673" s="21"/>
      <c r="G2673" s="21"/>
      <c r="H2673" s="21"/>
      <c r="I2673" s="5"/>
      <c r="J2673" s="5"/>
      <c r="K2673" s="42"/>
      <c r="L2673" s="21">
        <v>90</v>
      </c>
      <c r="M2673" s="21">
        <v>90</v>
      </c>
      <c r="N2673" s="21">
        <v>71.2</v>
      </c>
      <c r="O2673" s="21">
        <v>126</v>
      </c>
      <c r="P2673" s="30">
        <f t="shared" si="72"/>
        <v>16.899999999999999</v>
      </c>
      <c r="Q2673" s="4">
        <v>9.1999999999999993</v>
      </c>
    </row>
    <row r="2674" spans="4:17">
      <c r="D2674" s="19" t="s">
        <v>39</v>
      </c>
      <c r="E2674" s="21" t="s">
        <v>30</v>
      </c>
      <c r="F2674" s="21"/>
      <c r="G2674" s="21"/>
      <c r="H2674" s="21"/>
      <c r="I2674" s="5"/>
      <c r="J2674" s="5"/>
      <c r="L2674" s="21">
        <v>87</v>
      </c>
      <c r="M2674" s="21">
        <v>86</v>
      </c>
      <c r="N2674" s="21">
        <v>70.2</v>
      </c>
      <c r="O2674" s="21">
        <v>128</v>
      </c>
      <c r="P2674" s="30">
        <f t="shared" si="72"/>
        <v>13.9</v>
      </c>
      <c r="Q2674" s="29">
        <v>10.6</v>
      </c>
    </row>
    <row r="2675" spans="4:17">
      <c r="D2675" s="19" t="s">
        <v>423</v>
      </c>
      <c r="E2675" s="21" t="s">
        <v>225</v>
      </c>
      <c r="F2675" s="21"/>
      <c r="G2675" s="21"/>
      <c r="H2675" s="21"/>
      <c r="I2675" s="5"/>
      <c r="J2675" s="5"/>
      <c r="L2675" s="21">
        <v>89</v>
      </c>
      <c r="M2675" s="21">
        <v>89</v>
      </c>
      <c r="N2675" s="21">
        <v>71.599999999999994</v>
      </c>
      <c r="O2675" s="21">
        <v>130</v>
      </c>
      <c r="P2675" s="30">
        <f t="shared" si="72"/>
        <v>15.1</v>
      </c>
      <c r="Q2675" s="29">
        <v>11.8</v>
      </c>
    </row>
    <row r="2676" spans="4:17">
      <c r="D2676" s="19" t="s">
        <v>40</v>
      </c>
      <c r="E2676" s="21" t="s">
        <v>26</v>
      </c>
      <c r="F2676" s="21"/>
      <c r="G2676" s="21"/>
      <c r="H2676" s="21"/>
      <c r="I2676" s="5"/>
      <c r="J2676" s="5"/>
      <c r="L2676" s="21">
        <v>80</v>
      </c>
      <c r="M2676" s="21">
        <v>80</v>
      </c>
      <c r="N2676" s="21">
        <v>69.2</v>
      </c>
      <c r="O2676" s="21">
        <v>129</v>
      </c>
      <c r="P2676" s="30">
        <f t="shared" si="72"/>
        <v>9.5</v>
      </c>
      <c r="Q2676" s="29">
        <v>14.5</v>
      </c>
    </row>
    <row r="2677" spans="4:17">
      <c r="D2677" s="19" t="s">
        <v>232</v>
      </c>
      <c r="E2677" s="21" t="s">
        <v>225</v>
      </c>
      <c r="F2677" s="21"/>
      <c r="G2677" s="21"/>
      <c r="H2677" s="21"/>
      <c r="I2677" s="5"/>
      <c r="J2677" s="5"/>
      <c r="L2677" s="21">
        <v>92</v>
      </c>
      <c r="M2677" s="21">
        <v>92</v>
      </c>
      <c r="N2677" s="21">
        <v>71.599999999999994</v>
      </c>
      <c r="O2677" s="21">
        <v>130</v>
      </c>
      <c r="P2677" s="30">
        <f t="shared" si="72"/>
        <v>17.7</v>
      </c>
      <c r="Q2677" s="29">
        <v>14.5</v>
      </c>
    </row>
    <row r="2678" spans="4:17">
      <c r="D2678" s="19" t="s">
        <v>45</v>
      </c>
      <c r="E2678" s="21" t="s">
        <v>34</v>
      </c>
      <c r="F2678" s="21"/>
      <c r="G2678" s="21"/>
      <c r="H2678" s="21"/>
      <c r="I2678" s="5"/>
      <c r="J2678" s="5"/>
      <c r="L2678" s="21">
        <v>94</v>
      </c>
      <c r="M2678" s="21">
        <v>91</v>
      </c>
      <c r="N2678" s="21">
        <v>68.900000000000006</v>
      </c>
      <c r="O2678" s="21">
        <v>120</v>
      </c>
      <c r="P2678" s="30">
        <f t="shared" si="72"/>
        <v>20.8</v>
      </c>
      <c r="Q2678" s="29">
        <v>15.2</v>
      </c>
    </row>
    <row r="2679" spans="4:17">
      <c r="D2679" s="19" t="s">
        <v>233</v>
      </c>
      <c r="E2679" s="21" t="s">
        <v>225</v>
      </c>
      <c r="F2679" s="21"/>
      <c r="G2679" s="21"/>
      <c r="H2679" s="21"/>
      <c r="I2679" s="5"/>
      <c r="J2679" s="5"/>
      <c r="L2679" s="21">
        <v>114</v>
      </c>
      <c r="M2679" s="21">
        <v>107</v>
      </c>
      <c r="N2679" s="21">
        <v>71.599999999999994</v>
      </c>
      <c r="O2679" s="21">
        <v>130</v>
      </c>
      <c r="P2679" s="30">
        <f t="shared" si="72"/>
        <v>30.8</v>
      </c>
      <c r="Q2679" s="29">
        <v>15.2</v>
      </c>
    </row>
    <row r="2680" spans="4:17">
      <c r="D2680" s="19" t="s">
        <v>306</v>
      </c>
      <c r="E2680" s="21" t="s">
        <v>47</v>
      </c>
      <c r="F2680" s="21"/>
      <c r="G2680" s="21"/>
      <c r="H2680" s="21"/>
      <c r="I2680" s="5"/>
      <c r="J2680" s="5"/>
      <c r="L2680" s="21">
        <v>93</v>
      </c>
      <c r="M2680" s="21">
        <v>91</v>
      </c>
      <c r="N2680" s="21">
        <v>69.7</v>
      </c>
      <c r="O2680" s="21">
        <v>133</v>
      </c>
      <c r="P2680" s="4">
        <f t="shared" si="72"/>
        <v>18.100000000000001</v>
      </c>
      <c r="Q2680" s="29">
        <v>15.3</v>
      </c>
    </row>
    <row r="2681" spans="4:17">
      <c r="D2681" s="19" t="s">
        <v>46</v>
      </c>
      <c r="E2681" s="21" t="s">
        <v>47</v>
      </c>
      <c r="F2681" s="21"/>
      <c r="G2681" s="21"/>
      <c r="H2681" s="21"/>
      <c r="I2681" s="5"/>
      <c r="J2681" s="5"/>
      <c r="L2681" s="21">
        <v>100</v>
      </c>
      <c r="M2681" s="21">
        <v>96</v>
      </c>
      <c r="N2681" s="21">
        <v>69.7</v>
      </c>
      <c r="O2681" s="21">
        <v>133</v>
      </c>
      <c r="P2681" s="4">
        <f t="shared" si="72"/>
        <v>22.3</v>
      </c>
      <c r="Q2681" s="4">
        <v>16.399999999999999</v>
      </c>
    </row>
    <row r="2682" spans="4:17">
      <c r="D2682" s="19" t="s">
        <v>846</v>
      </c>
      <c r="E2682" s="21" t="s">
        <v>30</v>
      </c>
      <c r="F2682" s="21"/>
      <c r="G2682" s="21"/>
      <c r="H2682" s="21"/>
      <c r="I2682" s="5"/>
      <c r="J2682" s="5"/>
      <c r="L2682" s="21">
        <v>92</v>
      </c>
      <c r="M2682" s="21">
        <v>91</v>
      </c>
      <c r="N2682" s="21">
        <v>70.2</v>
      </c>
      <c r="O2682" s="21">
        <v>128</v>
      </c>
      <c r="P2682" s="4">
        <f t="shared" si="72"/>
        <v>18.399999999999999</v>
      </c>
      <c r="Q2682" s="4">
        <v>16.5</v>
      </c>
    </row>
    <row r="2683" spans="4:17">
      <c r="D2683" s="19" t="s">
        <v>424</v>
      </c>
      <c r="E2683" s="21" t="s">
        <v>425</v>
      </c>
      <c r="F2683" s="21"/>
      <c r="G2683" s="21"/>
      <c r="H2683" s="21"/>
      <c r="I2683" s="5"/>
      <c r="J2683" s="5"/>
      <c r="L2683" s="21">
        <v>95</v>
      </c>
      <c r="M2683" s="21">
        <v>94</v>
      </c>
      <c r="N2683" s="21">
        <v>70.5</v>
      </c>
      <c r="O2683" s="21">
        <v>133</v>
      </c>
      <c r="P2683" s="4">
        <f t="shared" si="72"/>
        <v>20</v>
      </c>
      <c r="Q2683" s="29">
        <v>17.600000000000001</v>
      </c>
    </row>
    <row r="2684" spans="4:17">
      <c r="D2684" s="19" t="s">
        <v>48</v>
      </c>
      <c r="E2684" s="21" t="s">
        <v>26</v>
      </c>
      <c r="F2684" s="21"/>
      <c r="G2684" s="21"/>
      <c r="H2684" s="21"/>
      <c r="I2684" s="5"/>
      <c r="J2684" s="5"/>
      <c r="L2684" s="21">
        <v>87</v>
      </c>
      <c r="M2684" s="21">
        <v>86</v>
      </c>
      <c r="N2684" s="21">
        <v>69.2</v>
      </c>
      <c r="O2684" s="21">
        <v>129</v>
      </c>
      <c r="P2684" s="4">
        <f t="shared" si="72"/>
        <v>14.7</v>
      </c>
      <c r="Q2684" s="29">
        <v>19.8</v>
      </c>
    </row>
    <row r="2685" spans="4:17">
      <c r="D2685" s="19" t="s">
        <v>307</v>
      </c>
      <c r="E2685" s="21" t="s">
        <v>26</v>
      </c>
      <c r="F2685" s="21"/>
      <c r="G2685" s="21"/>
      <c r="H2685" s="21"/>
      <c r="I2685" s="5"/>
      <c r="J2685" s="5"/>
      <c r="L2685" s="21">
        <v>87</v>
      </c>
      <c r="M2685" s="21">
        <v>87</v>
      </c>
      <c r="N2685" s="21">
        <v>69.2</v>
      </c>
      <c r="O2685" s="21">
        <v>129</v>
      </c>
      <c r="P2685" s="4">
        <f t="shared" si="72"/>
        <v>15.6</v>
      </c>
      <c r="Q2685" s="29">
        <v>20.399999999999999</v>
      </c>
    </row>
    <row r="2686" spans="4:17">
      <c r="D2686" s="19" t="s">
        <v>702</v>
      </c>
      <c r="E2686" s="21" t="s">
        <v>703</v>
      </c>
      <c r="F2686" s="21"/>
      <c r="G2686" s="21"/>
      <c r="H2686" s="21"/>
      <c r="I2686" s="5"/>
      <c r="J2686" s="5"/>
      <c r="L2686" s="21">
        <v>90</v>
      </c>
      <c r="M2686" s="21">
        <v>90</v>
      </c>
      <c r="N2686" s="21">
        <v>70.400000000000006</v>
      </c>
      <c r="O2686" s="21">
        <v>133</v>
      </c>
      <c r="P2686" s="4">
        <f t="shared" si="72"/>
        <v>16.7</v>
      </c>
      <c r="Q2686" s="4">
        <v>20.6</v>
      </c>
    </row>
    <row r="2687" spans="4:17">
      <c r="D2687" s="19" t="s">
        <v>234</v>
      </c>
      <c r="E2687" s="21" t="s">
        <v>154</v>
      </c>
      <c r="F2687" s="21"/>
      <c r="G2687" s="21"/>
      <c r="H2687" s="21"/>
      <c r="I2687" s="5"/>
      <c r="J2687" s="5"/>
      <c r="L2687" s="21">
        <v>99</v>
      </c>
      <c r="M2687" s="21">
        <v>97</v>
      </c>
      <c r="N2687" s="21">
        <v>70.7</v>
      </c>
      <c r="O2687" s="21">
        <v>134</v>
      </c>
      <c r="P2687" s="4">
        <f t="shared" si="72"/>
        <v>22.2</v>
      </c>
      <c r="Q2687" s="29">
        <v>22</v>
      </c>
    </row>
    <row r="2688" spans="4:17">
      <c r="D2688" s="19" t="s">
        <v>49</v>
      </c>
      <c r="E2688" s="21" t="s">
        <v>50</v>
      </c>
      <c r="F2688" s="21"/>
      <c r="G2688" s="21"/>
      <c r="H2688" s="21"/>
      <c r="I2688" s="5"/>
      <c r="J2688" s="5"/>
      <c r="L2688" s="21">
        <v>100</v>
      </c>
      <c r="M2688" s="21">
        <v>97</v>
      </c>
      <c r="N2688" s="21">
        <v>69.8</v>
      </c>
      <c r="O2688" s="21">
        <v>127</v>
      </c>
      <c r="P2688" s="4">
        <f t="shared" si="72"/>
        <v>24.2</v>
      </c>
      <c r="Q2688" s="4">
        <v>22</v>
      </c>
    </row>
    <row r="2689" spans="1:22">
      <c r="D2689" s="19" t="s">
        <v>51</v>
      </c>
      <c r="E2689" s="21" t="s">
        <v>52</v>
      </c>
      <c r="F2689" s="21"/>
      <c r="G2689" s="21"/>
      <c r="H2689" s="21"/>
      <c r="I2689" s="5"/>
      <c r="J2689" s="5"/>
      <c r="L2689" s="21">
        <v>89</v>
      </c>
      <c r="M2689" s="21">
        <v>88</v>
      </c>
      <c r="N2689" s="21">
        <v>70.8</v>
      </c>
      <c r="O2689" s="21">
        <v>130</v>
      </c>
      <c r="P2689" s="4">
        <f t="shared" si="72"/>
        <v>15</v>
      </c>
      <c r="Q2689" s="4">
        <v>22.7</v>
      </c>
    </row>
    <row r="2690" spans="1:22">
      <c r="D2690" s="19" t="s">
        <v>53</v>
      </c>
      <c r="E2690" s="21" t="s">
        <v>54</v>
      </c>
      <c r="F2690" s="21"/>
      <c r="G2690" s="21"/>
      <c r="H2690" s="21"/>
      <c r="I2690" s="5"/>
      <c r="J2690" s="5"/>
      <c r="L2690" s="21">
        <v>88</v>
      </c>
      <c r="M2690" s="21">
        <v>88</v>
      </c>
      <c r="N2690" s="21">
        <v>70.900000000000006</v>
      </c>
      <c r="O2690" s="21">
        <v>128</v>
      </c>
      <c r="P2690" s="4">
        <f t="shared" si="72"/>
        <v>15.1</v>
      </c>
      <c r="Q2690" s="29">
        <v>22.8</v>
      </c>
    </row>
    <row r="2691" spans="1:22">
      <c r="D2691" s="19" t="s">
        <v>55</v>
      </c>
      <c r="E2691" s="21" t="s">
        <v>52</v>
      </c>
      <c r="F2691" s="21"/>
      <c r="G2691" s="21"/>
      <c r="H2691" s="21"/>
      <c r="I2691" s="5"/>
      <c r="J2691" s="5"/>
      <c r="L2691" s="21">
        <v>96</v>
      </c>
      <c r="M2691" s="21">
        <v>94</v>
      </c>
      <c r="N2691">
        <v>70.8</v>
      </c>
      <c r="O2691">
        <v>130</v>
      </c>
      <c r="P2691" s="4">
        <f t="shared" si="72"/>
        <v>20.2</v>
      </c>
      <c r="Q2691" s="29">
        <v>26.6</v>
      </c>
    </row>
    <row r="2692" spans="1:22">
      <c r="A2692">
        <v>1</v>
      </c>
      <c r="B2692">
        <v>1</v>
      </c>
      <c r="D2692" s="19" t="s">
        <v>847</v>
      </c>
      <c r="E2692" s="21" t="s">
        <v>848</v>
      </c>
      <c r="F2692" s="21">
        <v>91</v>
      </c>
      <c r="G2692" s="21">
        <v>90</v>
      </c>
      <c r="H2692" s="21"/>
      <c r="I2692" s="5">
        <v>-6.5</v>
      </c>
      <c r="J2692" s="5"/>
      <c r="L2692" s="21">
        <v>91</v>
      </c>
      <c r="M2692" s="21">
        <v>90</v>
      </c>
      <c r="N2692">
        <v>69.8</v>
      </c>
      <c r="O2692">
        <v>125</v>
      </c>
      <c r="P2692" s="4">
        <f t="shared" si="72"/>
        <v>18.3</v>
      </c>
      <c r="Q2692" s="29"/>
      <c r="T2692" t="s">
        <v>63</v>
      </c>
      <c r="U2692" t="s">
        <v>82</v>
      </c>
    </row>
    <row r="2693" spans="1:22">
      <c r="A2693">
        <v>2</v>
      </c>
      <c r="B2693">
        <v>2</v>
      </c>
      <c r="D2693" s="19" t="s">
        <v>849</v>
      </c>
      <c r="E2693" s="21" t="s">
        <v>704</v>
      </c>
      <c r="F2693" s="21">
        <v>101</v>
      </c>
      <c r="G2693" s="21">
        <v>99</v>
      </c>
      <c r="H2693" s="21"/>
      <c r="I2693" s="5">
        <v>0.4</v>
      </c>
      <c r="J2693" s="5"/>
      <c r="L2693" s="21">
        <v>101</v>
      </c>
      <c r="M2693" s="21">
        <v>99</v>
      </c>
      <c r="N2693">
        <v>69.8</v>
      </c>
      <c r="O2693">
        <v>132</v>
      </c>
      <c r="P2693" s="4">
        <f t="shared" si="72"/>
        <v>25</v>
      </c>
      <c r="Q2693" s="29"/>
      <c r="T2693" t="s">
        <v>126</v>
      </c>
      <c r="U2693" t="s">
        <v>329</v>
      </c>
    </row>
    <row r="2694" spans="1:22">
      <c r="A2694">
        <v>3</v>
      </c>
      <c r="B2694">
        <v>3</v>
      </c>
      <c r="D2694" s="19" t="s">
        <v>313</v>
      </c>
      <c r="E2694" s="21" t="s">
        <v>850</v>
      </c>
      <c r="F2694" s="21">
        <v>85</v>
      </c>
      <c r="G2694" s="21">
        <v>85</v>
      </c>
      <c r="H2694" s="21"/>
      <c r="I2694" s="5">
        <v>7.25</v>
      </c>
      <c r="J2694" s="5"/>
      <c r="K2694" s="12" t="s">
        <v>57</v>
      </c>
      <c r="L2694" s="21">
        <v>85</v>
      </c>
      <c r="M2694" s="21">
        <v>85</v>
      </c>
      <c r="N2694" s="21">
        <v>69.099999999999994</v>
      </c>
      <c r="O2694" s="21">
        <v>124</v>
      </c>
      <c r="P2694" s="30">
        <f t="shared" si="72"/>
        <v>14.5</v>
      </c>
      <c r="Q2694" s="29"/>
      <c r="T2694" t="s">
        <v>186</v>
      </c>
      <c r="U2694" t="s">
        <v>334</v>
      </c>
    </row>
    <row r="2695" spans="1:22">
      <c r="A2695">
        <v>4</v>
      </c>
      <c r="B2695">
        <v>4</v>
      </c>
      <c r="D2695" s="19" t="s">
        <v>851</v>
      </c>
      <c r="E2695" s="21" t="s">
        <v>852</v>
      </c>
      <c r="F2695" s="21">
        <v>101</v>
      </c>
      <c r="G2695" s="21">
        <v>100</v>
      </c>
      <c r="H2695" s="21"/>
      <c r="I2695" s="5">
        <v>-13.3</v>
      </c>
      <c r="J2695" s="5"/>
      <c r="L2695" s="21">
        <v>101</v>
      </c>
      <c r="M2695" s="21">
        <v>100</v>
      </c>
      <c r="N2695" s="21">
        <v>69.3</v>
      </c>
      <c r="O2695" s="21">
        <v>120</v>
      </c>
      <c r="P2695" s="30">
        <f t="shared" si="72"/>
        <v>28.9</v>
      </c>
      <c r="Q2695" s="29"/>
      <c r="T2695" t="s">
        <v>603</v>
      </c>
      <c r="U2695" t="s">
        <v>442</v>
      </c>
    </row>
    <row r="2696" spans="1:22">
      <c r="A2696">
        <v>5</v>
      </c>
      <c r="B2696">
        <v>5</v>
      </c>
      <c r="D2696" s="19" t="s">
        <v>853</v>
      </c>
      <c r="E2696" s="21" t="s">
        <v>854</v>
      </c>
      <c r="F2696" s="21">
        <v>91</v>
      </c>
      <c r="G2696" s="21">
        <v>91</v>
      </c>
      <c r="H2696" s="21"/>
      <c r="I2696" s="5">
        <v>13.6</v>
      </c>
      <c r="J2696" s="4"/>
      <c r="K2696" s="12" t="s">
        <v>57</v>
      </c>
      <c r="L2696" s="19">
        <v>91</v>
      </c>
      <c r="M2696" s="21">
        <v>91</v>
      </c>
      <c r="N2696" s="21">
        <v>69.5</v>
      </c>
      <c r="O2696" s="21">
        <v>129</v>
      </c>
      <c r="P2696" s="30">
        <f t="shared" si="72"/>
        <v>18.8</v>
      </c>
      <c r="Q2696" s="4"/>
      <c r="T2696" t="s">
        <v>622</v>
      </c>
      <c r="U2696" t="s">
        <v>726</v>
      </c>
    </row>
    <row r="2697" spans="1:22">
      <c r="A2697">
        <v>6</v>
      </c>
      <c r="B2697">
        <v>6</v>
      </c>
      <c r="C2697">
        <v>1</v>
      </c>
      <c r="D2697" s="19" t="s">
        <v>316</v>
      </c>
      <c r="E2697" s="21" t="s">
        <v>317</v>
      </c>
      <c r="F2697" s="21">
        <v>94</v>
      </c>
      <c r="G2697" s="21">
        <v>94</v>
      </c>
      <c r="H2697" s="21">
        <v>77</v>
      </c>
      <c r="I2697" s="5">
        <v>13.5</v>
      </c>
      <c r="J2697" s="5"/>
      <c r="K2697" s="12" t="s">
        <v>57</v>
      </c>
      <c r="L2697" s="19">
        <v>94</v>
      </c>
      <c r="M2697" s="21">
        <v>94</v>
      </c>
      <c r="N2697" s="21">
        <v>69.599999999999994</v>
      </c>
      <c r="O2697" s="21">
        <v>130</v>
      </c>
      <c r="P2697" s="30">
        <f t="shared" si="72"/>
        <v>21.2</v>
      </c>
      <c r="Q2697" s="29"/>
      <c r="T2697" t="s">
        <v>71</v>
      </c>
      <c r="U2697" t="s">
        <v>62</v>
      </c>
    </row>
    <row r="2698" spans="1:22">
      <c r="A2698">
        <v>7</v>
      </c>
      <c r="B2698">
        <v>7</v>
      </c>
      <c r="C2698">
        <v>2</v>
      </c>
      <c r="D2698" s="19" t="s">
        <v>318</v>
      </c>
      <c r="E2698" s="21" t="s">
        <v>319</v>
      </c>
      <c r="F2698" s="21">
        <v>96</v>
      </c>
      <c r="G2698" s="21">
        <v>96</v>
      </c>
      <c r="H2698" s="21">
        <v>79</v>
      </c>
      <c r="I2698" s="5">
        <v>9</v>
      </c>
      <c r="J2698" s="5"/>
      <c r="L2698" s="19">
        <v>96</v>
      </c>
      <c r="M2698" s="21">
        <v>96</v>
      </c>
      <c r="N2698" s="21">
        <v>69.8</v>
      </c>
      <c r="O2698" s="21">
        <v>123</v>
      </c>
      <c r="P2698" s="30">
        <f t="shared" si="72"/>
        <v>24.1</v>
      </c>
      <c r="Q2698" s="4"/>
      <c r="T2698" t="s">
        <v>249</v>
      </c>
      <c r="U2698" t="s">
        <v>194</v>
      </c>
    </row>
    <row r="2699" spans="1:22">
      <c r="A2699">
        <v>8</v>
      </c>
      <c r="B2699">
        <v>8</v>
      </c>
      <c r="C2699">
        <v>3</v>
      </c>
      <c r="D2699" s="19" t="s">
        <v>322</v>
      </c>
      <c r="E2699" s="21" t="s">
        <v>323</v>
      </c>
      <c r="F2699" s="21">
        <v>98</v>
      </c>
      <c r="G2699" s="21">
        <v>96</v>
      </c>
      <c r="H2699" s="21">
        <v>81</v>
      </c>
      <c r="I2699" s="5">
        <v>-13.7</v>
      </c>
      <c r="J2699" s="5"/>
      <c r="K2699" s="26"/>
      <c r="L2699" s="19">
        <v>98</v>
      </c>
      <c r="M2699" s="21">
        <v>96</v>
      </c>
      <c r="N2699" s="21">
        <v>67.7</v>
      </c>
      <c r="O2699" s="21">
        <v>124</v>
      </c>
      <c r="P2699" s="30">
        <f t="shared" si="72"/>
        <v>25.8</v>
      </c>
      <c r="Q2699" s="29"/>
      <c r="R2699" s="21"/>
      <c r="T2699" t="s">
        <v>72</v>
      </c>
      <c r="U2699" t="s">
        <v>625</v>
      </c>
      <c r="V2699" t="s">
        <v>732</v>
      </c>
    </row>
    <row r="2700" spans="1:22">
      <c r="A2700">
        <v>9</v>
      </c>
      <c r="B2700">
        <v>9</v>
      </c>
      <c r="C2700">
        <v>4</v>
      </c>
      <c r="D2700" s="19" t="s">
        <v>324</v>
      </c>
      <c r="E2700" s="21" t="s">
        <v>325</v>
      </c>
      <c r="F2700" s="21">
        <v>86</v>
      </c>
      <c r="G2700" s="21">
        <v>85</v>
      </c>
      <c r="H2700" s="21">
        <v>69</v>
      </c>
      <c r="I2700" s="5">
        <v>80.150000000000006</v>
      </c>
      <c r="J2700" s="5"/>
      <c r="K2700" s="26" t="s">
        <v>57</v>
      </c>
      <c r="L2700" s="19">
        <v>86</v>
      </c>
      <c r="M2700" s="21">
        <v>85</v>
      </c>
      <c r="N2700" s="21">
        <v>69</v>
      </c>
      <c r="O2700" s="21">
        <v>123</v>
      </c>
      <c r="P2700" s="30">
        <f t="shared" si="72"/>
        <v>14.7</v>
      </c>
      <c r="R2700" s="21"/>
      <c r="T2700" s="21" t="s">
        <v>165</v>
      </c>
      <c r="U2700" s="21" t="s">
        <v>74</v>
      </c>
      <c r="V2700" s="21" t="s">
        <v>59</v>
      </c>
    </row>
    <row r="2701" spans="1:22">
      <c r="A2701">
        <v>10</v>
      </c>
      <c r="D2701" s="19" t="s">
        <v>324</v>
      </c>
      <c r="E2701" s="21" t="s">
        <v>519</v>
      </c>
      <c r="F2701" s="21"/>
      <c r="G2701" s="21"/>
      <c r="H2701" s="21"/>
      <c r="I2701" s="5">
        <v>0.5</v>
      </c>
      <c r="J2701" s="4"/>
      <c r="K2701" s="26" t="s">
        <v>520</v>
      </c>
      <c r="L2701" s="21"/>
      <c r="M2701" s="21"/>
      <c r="N2701" s="21"/>
      <c r="O2701" s="21"/>
      <c r="P2701" s="30"/>
      <c r="R2701" s="21"/>
      <c r="T2701" s="21" t="s">
        <v>119</v>
      </c>
      <c r="U2701" s="21" t="s">
        <v>626</v>
      </c>
      <c r="V2701" s="21" t="s">
        <v>855</v>
      </c>
    </row>
    <row r="2702" spans="1:22">
      <c r="A2702">
        <v>11</v>
      </c>
      <c r="B2702">
        <v>10</v>
      </c>
      <c r="C2702">
        <v>5</v>
      </c>
      <c r="D2702" s="19" t="s">
        <v>327</v>
      </c>
      <c r="E2702" s="21" t="s">
        <v>328</v>
      </c>
      <c r="F2702" s="21">
        <v>93</v>
      </c>
      <c r="G2702" s="21">
        <v>92</v>
      </c>
      <c r="H2702" s="21">
        <v>77</v>
      </c>
      <c r="I2702" s="5">
        <v>-16.5</v>
      </c>
      <c r="J2702" s="5"/>
      <c r="K2702" s="26"/>
      <c r="L2702" s="21">
        <v>93</v>
      </c>
      <c r="M2702" s="21">
        <v>92</v>
      </c>
      <c r="N2702" s="21">
        <v>66.599999999999994</v>
      </c>
      <c r="O2702" s="21">
        <v>118</v>
      </c>
      <c r="P2702" s="30">
        <f t="shared" si="72"/>
        <v>24.3</v>
      </c>
      <c r="R2702" s="21"/>
      <c r="T2702" s="21" t="s">
        <v>124</v>
      </c>
      <c r="U2702" s="21" t="s">
        <v>97</v>
      </c>
      <c r="V2702" s="21" t="s">
        <v>90</v>
      </c>
    </row>
    <row r="2703" spans="1:22">
      <c r="A2703">
        <v>12</v>
      </c>
      <c r="B2703">
        <v>11</v>
      </c>
      <c r="C2703">
        <v>6</v>
      </c>
      <c r="D2703" s="19" t="s">
        <v>587</v>
      </c>
      <c r="E2703" s="21" t="s">
        <v>321</v>
      </c>
      <c r="F2703" s="21">
        <v>93</v>
      </c>
      <c r="G2703" s="21">
        <v>91</v>
      </c>
      <c r="H2703" s="21">
        <v>75</v>
      </c>
      <c r="I2703" s="5">
        <v>15</v>
      </c>
      <c r="J2703" s="4"/>
      <c r="L2703" s="21">
        <v>93</v>
      </c>
      <c r="M2703" s="21">
        <v>91</v>
      </c>
      <c r="N2703" s="21">
        <v>69.099999999999994</v>
      </c>
      <c r="O2703" s="21">
        <v>126</v>
      </c>
      <c r="P2703" s="30">
        <f t="shared" si="72"/>
        <v>19.600000000000001</v>
      </c>
      <c r="R2703" s="21"/>
      <c r="T2703" s="21" t="s">
        <v>113</v>
      </c>
      <c r="U2703" s="21" t="s">
        <v>628</v>
      </c>
    </row>
    <row r="2704" spans="1:22">
      <c r="A2704">
        <v>13</v>
      </c>
      <c r="B2704">
        <v>12</v>
      </c>
      <c r="C2704">
        <v>7</v>
      </c>
      <c r="D2704" s="19" t="s">
        <v>240</v>
      </c>
      <c r="E2704" s="21" t="s">
        <v>632</v>
      </c>
      <c r="F2704" s="21">
        <v>87</v>
      </c>
      <c r="G2704" s="21">
        <v>87</v>
      </c>
      <c r="H2704" s="21">
        <v>71</v>
      </c>
      <c r="I2704" s="5">
        <v>-15.25</v>
      </c>
      <c r="J2704" s="4"/>
      <c r="L2704" s="21">
        <v>87</v>
      </c>
      <c r="M2704" s="21">
        <v>87</v>
      </c>
      <c r="N2704" s="21">
        <v>68</v>
      </c>
      <c r="O2704" s="21">
        <v>115</v>
      </c>
      <c r="P2704" s="30">
        <f t="shared" si="72"/>
        <v>18.7</v>
      </c>
      <c r="R2704" s="21"/>
      <c r="T2704" s="21" t="s">
        <v>207</v>
      </c>
      <c r="U2704" s="21" t="s">
        <v>109</v>
      </c>
      <c r="V2704" t="s">
        <v>856</v>
      </c>
    </row>
    <row r="2705" spans="1:22">
      <c r="A2705">
        <v>14</v>
      </c>
      <c r="B2705">
        <v>13</v>
      </c>
      <c r="C2705">
        <v>8</v>
      </c>
      <c r="D2705" s="19" t="s">
        <v>87</v>
      </c>
      <c r="E2705" s="21" t="s">
        <v>42</v>
      </c>
      <c r="F2705" s="21">
        <v>83</v>
      </c>
      <c r="G2705" s="21">
        <v>83</v>
      </c>
      <c r="H2705" s="21">
        <v>66</v>
      </c>
      <c r="I2705" s="5">
        <v>14.3</v>
      </c>
      <c r="J2705" s="5"/>
      <c r="K2705" s="12" t="s">
        <v>857</v>
      </c>
      <c r="L2705" s="21">
        <v>83</v>
      </c>
      <c r="M2705" s="21">
        <v>83</v>
      </c>
      <c r="N2705" s="21">
        <v>70</v>
      </c>
      <c r="O2705" s="21">
        <v>123</v>
      </c>
      <c r="P2705" s="30">
        <f t="shared" si="72"/>
        <v>11.9</v>
      </c>
      <c r="R2705" s="21"/>
      <c r="T2705" s="21" t="s">
        <v>67</v>
      </c>
      <c r="U2705" s="21" t="s">
        <v>75</v>
      </c>
      <c r="V2705" t="s">
        <v>58</v>
      </c>
    </row>
    <row r="2706" spans="1:22">
      <c r="A2706">
        <v>15</v>
      </c>
      <c r="B2706">
        <v>14</v>
      </c>
      <c r="C2706">
        <v>9</v>
      </c>
      <c r="D2706" s="19" t="s">
        <v>558</v>
      </c>
      <c r="E2706" s="21" t="s">
        <v>231</v>
      </c>
      <c r="F2706" s="21">
        <v>92</v>
      </c>
      <c r="G2706" s="21">
        <v>91</v>
      </c>
      <c r="H2706" s="21">
        <v>75</v>
      </c>
      <c r="I2706" s="5">
        <v>-12</v>
      </c>
      <c r="J2706" s="4"/>
      <c r="L2706" s="21">
        <v>92</v>
      </c>
      <c r="M2706" s="21">
        <v>91</v>
      </c>
      <c r="N2706" s="21">
        <v>71.3</v>
      </c>
      <c r="O2706" s="21">
        <v>124</v>
      </c>
      <c r="P2706" s="30">
        <f t="shared" si="72"/>
        <v>18</v>
      </c>
      <c r="R2706" s="21"/>
      <c r="T2706" s="21" t="s">
        <v>360</v>
      </c>
      <c r="U2706" s="21" t="s">
        <v>181</v>
      </c>
      <c r="V2706" t="s">
        <v>858</v>
      </c>
    </row>
    <row r="2707" spans="1:22">
      <c r="A2707">
        <v>16</v>
      </c>
      <c r="B2707">
        <v>15</v>
      </c>
      <c r="C2707">
        <v>10</v>
      </c>
      <c r="D2707" s="19" t="s">
        <v>99</v>
      </c>
      <c r="E2707" s="21" t="s">
        <v>30</v>
      </c>
      <c r="F2707" s="21">
        <v>94</v>
      </c>
      <c r="G2707" s="21">
        <v>93</v>
      </c>
      <c r="H2707" s="21">
        <v>77</v>
      </c>
      <c r="I2707" s="5">
        <v>-20.350000000000001</v>
      </c>
      <c r="J2707" s="4"/>
      <c r="L2707" s="21">
        <v>94</v>
      </c>
      <c r="M2707" s="21">
        <v>93</v>
      </c>
      <c r="N2707" s="21">
        <v>70.2</v>
      </c>
      <c r="O2707" s="21">
        <v>128</v>
      </c>
      <c r="P2707" s="30">
        <f t="shared" si="72"/>
        <v>20.100000000000001</v>
      </c>
      <c r="R2707" s="21"/>
      <c r="T2707" s="21" t="s">
        <v>192</v>
      </c>
      <c r="U2707" s="21" t="s">
        <v>259</v>
      </c>
      <c r="V2707" t="s">
        <v>86</v>
      </c>
    </row>
    <row r="2708" spans="1:22">
      <c r="A2708">
        <v>17</v>
      </c>
      <c r="B2708">
        <v>16</v>
      </c>
      <c r="C2708">
        <v>11</v>
      </c>
      <c r="D2708" s="19" t="s">
        <v>561</v>
      </c>
      <c r="E2708" s="21" t="s">
        <v>523</v>
      </c>
      <c r="F2708" s="21">
        <v>83</v>
      </c>
      <c r="G2708" s="21">
        <v>83</v>
      </c>
      <c r="H2708" s="21">
        <v>66</v>
      </c>
      <c r="I2708" s="5">
        <v>13.5</v>
      </c>
      <c r="J2708" s="4"/>
      <c r="L2708" s="21">
        <v>83</v>
      </c>
      <c r="M2708" s="21">
        <v>83</v>
      </c>
      <c r="N2708" s="21">
        <v>69.099999999999994</v>
      </c>
      <c r="O2708" s="21">
        <v>123</v>
      </c>
      <c r="P2708" s="30">
        <f t="shared" si="72"/>
        <v>12.8</v>
      </c>
      <c r="R2708" s="21"/>
      <c r="T2708" s="21" t="s">
        <v>212</v>
      </c>
      <c r="U2708" s="21" t="s">
        <v>85</v>
      </c>
      <c r="V2708" t="s">
        <v>117</v>
      </c>
    </row>
    <row r="2709" spans="1:22">
      <c r="A2709">
        <v>18</v>
      </c>
      <c r="B2709">
        <v>17</v>
      </c>
      <c r="C2709">
        <v>12</v>
      </c>
      <c r="D2709" s="19" t="s">
        <v>102</v>
      </c>
      <c r="E2709" s="21" t="s">
        <v>34</v>
      </c>
      <c r="F2709" s="21">
        <v>80</v>
      </c>
      <c r="G2709" s="21">
        <v>80</v>
      </c>
      <c r="H2709" s="21">
        <v>63</v>
      </c>
      <c r="I2709" s="5">
        <v>63.5</v>
      </c>
      <c r="J2709" s="4"/>
      <c r="K2709" s="26" t="s">
        <v>859</v>
      </c>
      <c r="L2709" s="21">
        <v>80</v>
      </c>
      <c r="M2709" s="21">
        <v>80</v>
      </c>
      <c r="N2709" s="21">
        <v>68.900000000000006</v>
      </c>
      <c r="O2709" s="21">
        <v>120</v>
      </c>
      <c r="P2709" s="30">
        <f t="shared" si="72"/>
        <v>10.5</v>
      </c>
      <c r="R2709" s="21"/>
      <c r="T2709" s="21" t="s">
        <v>264</v>
      </c>
      <c r="U2709" s="21" t="s">
        <v>80</v>
      </c>
      <c r="V2709" t="s">
        <v>68</v>
      </c>
    </row>
    <row r="2710" spans="1:22">
      <c r="A2710">
        <v>19</v>
      </c>
      <c r="B2710">
        <v>18</v>
      </c>
      <c r="C2710">
        <v>13</v>
      </c>
      <c r="D2710" s="19" t="s">
        <v>247</v>
      </c>
      <c r="E2710" s="21" t="s">
        <v>231</v>
      </c>
      <c r="F2710" s="21">
        <v>93</v>
      </c>
      <c r="G2710" s="21">
        <v>93</v>
      </c>
      <c r="H2710" s="21">
        <v>76</v>
      </c>
      <c r="I2710" s="5">
        <v>-12</v>
      </c>
      <c r="J2710" s="4"/>
      <c r="K2710" s="14"/>
      <c r="L2710" s="21">
        <v>93</v>
      </c>
      <c r="M2710" s="21">
        <v>93</v>
      </c>
      <c r="N2710" s="21">
        <v>71.3</v>
      </c>
      <c r="O2710" s="21">
        <v>124</v>
      </c>
      <c r="P2710" s="30">
        <f t="shared" si="72"/>
        <v>19.8</v>
      </c>
      <c r="R2710" s="21"/>
      <c r="T2710" s="21" t="s">
        <v>100</v>
      </c>
      <c r="U2710" s="21" t="s">
        <v>209</v>
      </c>
      <c r="V2710" t="s">
        <v>104</v>
      </c>
    </row>
    <row r="2711" spans="1:22">
      <c r="A2711">
        <v>20</v>
      </c>
      <c r="B2711">
        <v>19</v>
      </c>
      <c r="C2711">
        <v>14</v>
      </c>
      <c r="D2711" s="19" t="s">
        <v>435</v>
      </c>
      <c r="E2711" s="21" t="s">
        <v>42</v>
      </c>
      <c r="F2711" s="21">
        <v>82</v>
      </c>
      <c r="G2711" s="21">
        <v>82</v>
      </c>
      <c r="H2711" s="21">
        <v>65</v>
      </c>
      <c r="I2711" s="5">
        <v>0</v>
      </c>
      <c r="J2711" s="4"/>
      <c r="K2711" s="14"/>
      <c r="L2711" s="21">
        <v>82</v>
      </c>
      <c r="M2711" s="21">
        <v>82</v>
      </c>
      <c r="N2711" s="21">
        <v>70</v>
      </c>
      <c r="O2711" s="21">
        <v>123</v>
      </c>
      <c r="P2711" s="30">
        <f t="shared" ref="P2711:P2715" si="73">ROUND(((M2711-N2711)*113/O2711),1)</f>
        <v>11</v>
      </c>
      <c r="R2711" s="21"/>
      <c r="T2711" s="21" t="s">
        <v>823</v>
      </c>
      <c r="U2711" s="21" t="s">
        <v>860</v>
      </c>
    </row>
    <row r="2712" spans="1:22">
      <c r="A2712">
        <v>21</v>
      </c>
      <c r="B2712">
        <v>20</v>
      </c>
      <c r="C2712">
        <v>15</v>
      </c>
      <c r="D2712" s="19" t="s">
        <v>106</v>
      </c>
      <c r="E2712" s="21" t="s">
        <v>42</v>
      </c>
      <c r="F2712" s="21">
        <v>81</v>
      </c>
      <c r="G2712" s="21">
        <v>81</v>
      </c>
      <c r="H2712" s="21">
        <v>64</v>
      </c>
      <c r="I2712" s="5">
        <v>45</v>
      </c>
      <c r="J2712" s="4"/>
      <c r="K2712" s="12" t="s">
        <v>861</v>
      </c>
      <c r="L2712" s="21">
        <v>81</v>
      </c>
      <c r="M2712" s="21">
        <v>81</v>
      </c>
      <c r="N2712" s="21">
        <v>70</v>
      </c>
      <c r="O2712" s="21">
        <v>123</v>
      </c>
      <c r="P2712" s="30">
        <f t="shared" si="73"/>
        <v>10.1</v>
      </c>
      <c r="R2712" s="21"/>
      <c r="T2712" s="21" t="s">
        <v>196</v>
      </c>
      <c r="U2712" s="21" t="s">
        <v>76</v>
      </c>
      <c r="V2712" t="s">
        <v>862</v>
      </c>
    </row>
    <row r="2713" spans="1:22">
      <c r="A2713">
        <v>22</v>
      </c>
      <c r="B2713">
        <v>21</v>
      </c>
      <c r="C2713">
        <v>16</v>
      </c>
      <c r="D2713" s="19" t="s">
        <v>623</v>
      </c>
      <c r="E2713" s="21" t="s">
        <v>624</v>
      </c>
      <c r="F2713" s="21">
        <v>89</v>
      </c>
      <c r="G2713" s="21">
        <v>89</v>
      </c>
      <c r="H2713" s="21">
        <v>74</v>
      </c>
      <c r="I2713" s="5">
        <v>16.5</v>
      </c>
      <c r="J2713" s="4"/>
      <c r="K2713" s="26" t="s">
        <v>57</v>
      </c>
      <c r="L2713" s="21">
        <v>89</v>
      </c>
      <c r="M2713" s="21">
        <v>89</v>
      </c>
      <c r="N2713" s="21">
        <v>69.7</v>
      </c>
      <c r="O2713" s="21">
        <v>126</v>
      </c>
      <c r="P2713" s="30">
        <f t="shared" si="73"/>
        <v>17.3</v>
      </c>
      <c r="R2713" s="21"/>
      <c r="T2713" s="21" t="s">
        <v>863</v>
      </c>
      <c r="U2713" s="21" t="s">
        <v>864</v>
      </c>
    </row>
    <row r="2714" spans="1:22">
      <c r="A2714">
        <v>23</v>
      </c>
      <c r="D2714" s="19" t="s">
        <v>352</v>
      </c>
      <c r="E2714" s="21" t="s">
        <v>28</v>
      </c>
      <c r="F2714" s="21"/>
      <c r="G2714" s="21"/>
      <c r="H2714" s="21"/>
      <c r="I2714" s="5">
        <v>-6</v>
      </c>
      <c r="J2714" s="5"/>
      <c r="K2714" s="12" t="s">
        <v>353</v>
      </c>
      <c r="L2714" s="21"/>
      <c r="M2714" s="21"/>
      <c r="N2714" s="21"/>
      <c r="O2714" s="21"/>
      <c r="P2714" s="30"/>
      <c r="R2714" s="21"/>
      <c r="T2714" s="21" t="s">
        <v>150</v>
      </c>
      <c r="U2714" t="s">
        <v>257</v>
      </c>
      <c r="V2714" t="s">
        <v>349</v>
      </c>
    </row>
    <row r="2715" spans="1:22">
      <c r="A2715">
        <v>24</v>
      </c>
      <c r="B2715">
        <v>22</v>
      </c>
      <c r="C2715">
        <v>17</v>
      </c>
      <c r="D2715" s="19" t="s">
        <v>358</v>
      </c>
      <c r="E2715" s="21" t="s">
        <v>359</v>
      </c>
      <c r="F2715" s="21">
        <v>86</v>
      </c>
      <c r="G2715" s="21">
        <v>86</v>
      </c>
      <c r="H2715" s="21">
        <v>71</v>
      </c>
      <c r="I2715" s="5">
        <v>-9</v>
      </c>
      <c r="J2715" s="4"/>
      <c r="L2715" s="21">
        <v>86</v>
      </c>
      <c r="M2715" s="21">
        <v>86</v>
      </c>
      <c r="N2715" s="21">
        <v>70</v>
      </c>
      <c r="O2715" s="21">
        <v>126</v>
      </c>
      <c r="P2715" s="30">
        <f t="shared" si="73"/>
        <v>14.3</v>
      </c>
      <c r="R2715" s="21"/>
      <c r="T2715" s="21" t="s">
        <v>267</v>
      </c>
      <c r="U2715" t="s">
        <v>93</v>
      </c>
      <c r="V2715" t="s">
        <v>414</v>
      </c>
    </row>
    <row r="2716" spans="1:22">
      <c r="A2716">
        <v>25</v>
      </c>
      <c r="B2716">
        <v>23</v>
      </c>
      <c r="C2716">
        <v>18</v>
      </c>
      <c r="D2716" s="19" t="s">
        <v>111</v>
      </c>
      <c r="E2716" s="21" t="s">
        <v>34</v>
      </c>
      <c r="F2716" s="21">
        <v>87</v>
      </c>
      <c r="G2716" s="21">
        <v>87</v>
      </c>
      <c r="H2716" s="21">
        <v>73</v>
      </c>
      <c r="I2716" s="5">
        <v>-16.75</v>
      </c>
      <c r="J2716" s="4"/>
      <c r="L2716" s="21">
        <v>87</v>
      </c>
      <c r="M2716" s="21">
        <v>87</v>
      </c>
      <c r="N2716" s="21">
        <v>68.900000000000006</v>
      </c>
      <c r="O2716" s="21">
        <v>120</v>
      </c>
      <c r="P2716" s="30">
        <f t="shared" ref="P2716:P2743" si="74">ROUND(((M2716-N2716)*113/O2716),1)</f>
        <v>17</v>
      </c>
      <c r="R2716" s="21"/>
      <c r="T2716" s="21" t="s">
        <v>211</v>
      </c>
      <c r="U2716" t="s">
        <v>89</v>
      </c>
    </row>
    <row r="2717" spans="1:22">
      <c r="A2717">
        <v>26</v>
      </c>
      <c r="B2717">
        <v>24</v>
      </c>
      <c r="C2717">
        <v>19</v>
      </c>
      <c r="D2717" s="19" t="s">
        <v>116</v>
      </c>
      <c r="E2717" s="21" t="s">
        <v>32</v>
      </c>
      <c r="F2717" s="21">
        <v>88</v>
      </c>
      <c r="G2717" s="21">
        <v>88</v>
      </c>
      <c r="H2717" s="21">
        <v>73</v>
      </c>
      <c r="I2717" s="5">
        <v>-15.5</v>
      </c>
      <c r="J2717" s="4"/>
      <c r="L2717" s="21">
        <v>88</v>
      </c>
      <c r="M2717" s="21">
        <v>88</v>
      </c>
      <c r="N2717" s="21">
        <v>71.3</v>
      </c>
      <c r="O2717" s="21">
        <v>127</v>
      </c>
      <c r="P2717" s="30">
        <f t="shared" si="74"/>
        <v>14.9</v>
      </c>
      <c r="R2717" s="21"/>
      <c r="T2717" s="21" t="s">
        <v>105</v>
      </c>
    </row>
    <row r="2718" spans="1:22">
      <c r="A2718">
        <v>27</v>
      </c>
      <c r="B2718">
        <v>25</v>
      </c>
      <c r="C2718">
        <v>20</v>
      </c>
      <c r="D2718" s="19" t="s">
        <v>362</v>
      </c>
      <c r="E2718" s="21" t="s">
        <v>28</v>
      </c>
      <c r="F2718" s="21">
        <v>82</v>
      </c>
      <c r="G2718" s="21">
        <v>82</v>
      </c>
      <c r="H2718" s="21">
        <v>68</v>
      </c>
      <c r="I2718" s="5">
        <v>43</v>
      </c>
      <c r="J2718" s="4">
        <v>1.5</v>
      </c>
      <c r="K2718" s="12" t="s">
        <v>65</v>
      </c>
      <c r="L2718" s="21">
        <v>82</v>
      </c>
      <c r="M2718" s="21">
        <v>82</v>
      </c>
      <c r="N2718" s="21">
        <v>69.3</v>
      </c>
      <c r="O2718" s="21">
        <v>123</v>
      </c>
      <c r="P2718" s="30">
        <f t="shared" si="74"/>
        <v>11.7</v>
      </c>
      <c r="R2718" s="21"/>
      <c r="T2718" s="21" t="s">
        <v>125</v>
      </c>
      <c r="U2718" t="s">
        <v>448</v>
      </c>
    </row>
    <row r="2719" spans="1:22">
      <c r="A2719">
        <v>28</v>
      </c>
      <c r="B2719">
        <v>26</v>
      </c>
      <c r="C2719">
        <v>21</v>
      </c>
      <c r="D2719" s="19" t="s">
        <v>118</v>
      </c>
      <c r="E2719" s="21" t="s">
        <v>36</v>
      </c>
      <c r="F2719" s="21">
        <v>86</v>
      </c>
      <c r="G2719" s="21">
        <v>85</v>
      </c>
      <c r="H2719" s="21">
        <v>72</v>
      </c>
      <c r="I2719" s="5">
        <v>-12</v>
      </c>
      <c r="J2719" s="4"/>
      <c r="L2719" s="21">
        <v>86</v>
      </c>
      <c r="M2719" s="21">
        <v>85</v>
      </c>
      <c r="N2719" s="21">
        <v>69</v>
      </c>
      <c r="O2719" s="21">
        <v>123</v>
      </c>
      <c r="P2719" s="30">
        <f t="shared" si="74"/>
        <v>14.7</v>
      </c>
      <c r="R2719" s="21"/>
      <c r="T2719" t="s">
        <v>246</v>
      </c>
      <c r="U2719" t="s">
        <v>346</v>
      </c>
      <c r="V2719" t="s">
        <v>121</v>
      </c>
    </row>
    <row r="2720" spans="1:22">
      <c r="A2720">
        <v>29</v>
      </c>
      <c r="B2720">
        <v>27</v>
      </c>
      <c r="C2720">
        <v>22</v>
      </c>
      <c r="D2720" s="19" t="s">
        <v>438</v>
      </c>
      <c r="E2720" s="21" t="s">
        <v>439</v>
      </c>
      <c r="F2720" s="21">
        <v>90</v>
      </c>
      <c r="G2720" s="21">
        <v>90</v>
      </c>
      <c r="H2720" s="21">
        <v>76</v>
      </c>
      <c r="I2720" s="5">
        <v>9</v>
      </c>
      <c r="J2720" s="5"/>
      <c r="K2720" s="12" t="s">
        <v>538</v>
      </c>
      <c r="L2720" s="19">
        <v>90</v>
      </c>
      <c r="M2720" s="21">
        <v>90</v>
      </c>
      <c r="N2720" s="21">
        <v>66.5</v>
      </c>
      <c r="O2720" s="21">
        <v>121</v>
      </c>
      <c r="P2720" s="30">
        <f t="shared" si="74"/>
        <v>21.9</v>
      </c>
      <c r="R2720" s="21"/>
      <c r="T2720" t="s">
        <v>865</v>
      </c>
      <c r="U2720" t="s">
        <v>866</v>
      </c>
    </row>
    <row r="2721" spans="1:24">
      <c r="A2721">
        <v>30</v>
      </c>
      <c r="B2721">
        <v>28</v>
      </c>
      <c r="C2721">
        <v>23</v>
      </c>
      <c r="D2721" s="19" t="s">
        <v>440</v>
      </c>
      <c r="E2721" s="21" t="s">
        <v>441</v>
      </c>
      <c r="F2721" s="21">
        <v>95</v>
      </c>
      <c r="G2721" s="21">
        <v>89</v>
      </c>
      <c r="H2721" s="21">
        <v>80</v>
      </c>
      <c r="I2721" s="5">
        <v>-16</v>
      </c>
      <c r="J2721" s="5"/>
      <c r="L2721" s="33">
        <v>95</v>
      </c>
      <c r="M2721" s="21">
        <v>89</v>
      </c>
      <c r="N2721" s="21">
        <v>70.3</v>
      </c>
      <c r="O2721" s="21">
        <v>126</v>
      </c>
      <c r="P2721" s="30">
        <f t="shared" si="74"/>
        <v>16.8</v>
      </c>
      <c r="R2721" s="21"/>
      <c r="T2721" t="s">
        <v>867</v>
      </c>
      <c r="U2721" t="s">
        <v>115</v>
      </c>
    </row>
    <row r="2722" spans="1:24">
      <c r="A2722">
        <v>31</v>
      </c>
      <c r="B2722">
        <v>29</v>
      </c>
      <c r="C2722">
        <v>24</v>
      </c>
      <c r="D2722" s="19" t="s">
        <v>367</v>
      </c>
      <c r="E2722" s="21" t="s">
        <v>441</v>
      </c>
      <c r="F2722" s="21">
        <v>93</v>
      </c>
      <c r="G2722" s="21">
        <v>93</v>
      </c>
      <c r="H2722" s="21">
        <v>78</v>
      </c>
      <c r="I2722" s="5">
        <v>-13</v>
      </c>
      <c r="J2722" s="5"/>
      <c r="K2722" s="26"/>
      <c r="L2722" s="19">
        <v>93</v>
      </c>
      <c r="M2722" s="21">
        <v>93</v>
      </c>
      <c r="N2722" s="21">
        <v>70.3</v>
      </c>
      <c r="O2722" s="21">
        <v>126</v>
      </c>
      <c r="P2722" s="30">
        <f t="shared" si="74"/>
        <v>20.399999999999999</v>
      </c>
      <c r="R2722" s="21"/>
      <c r="T2722" t="s">
        <v>868</v>
      </c>
      <c r="U2722" t="s">
        <v>597</v>
      </c>
    </row>
    <row r="2723" spans="1:24">
      <c r="A2723">
        <v>32</v>
      </c>
      <c r="B2723">
        <v>30</v>
      </c>
      <c r="C2723">
        <v>25</v>
      </c>
      <c r="D2723" s="19" t="s">
        <v>533</v>
      </c>
      <c r="E2723" s="21" t="s">
        <v>425</v>
      </c>
      <c r="F2723" s="21">
        <v>88</v>
      </c>
      <c r="G2723" s="21">
        <v>88</v>
      </c>
      <c r="H2723" s="21">
        <v>72</v>
      </c>
      <c r="I2723" s="5">
        <v>4</v>
      </c>
      <c r="J2723" s="5"/>
      <c r="K2723" s="44"/>
      <c r="L2723" s="21">
        <v>88</v>
      </c>
      <c r="M2723" s="21">
        <v>88</v>
      </c>
      <c r="N2723" s="21">
        <v>70</v>
      </c>
      <c r="O2723" s="21">
        <v>133</v>
      </c>
      <c r="P2723" s="30">
        <f t="shared" si="74"/>
        <v>15.3</v>
      </c>
      <c r="R2723" s="21"/>
      <c r="T2723" s="17" t="s">
        <v>245</v>
      </c>
      <c r="U2723" s="17" t="s">
        <v>383</v>
      </c>
      <c r="V2723" s="17" t="s">
        <v>354</v>
      </c>
      <c r="W2723" t="s">
        <v>81</v>
      </c>
      <c r="X2723" s="17" t="s">
        <v>869</v>
      </c>
    </row>
    <row r="2724" spans="1:24">
      <c r="A2724">
        <v>33</v>
      </c>
      <c r="B2724">
        <v>31</v>
      </c>
      <c r="C2724">
        <v>26</v>
      </c>
      <c r="D2724" s="19" t="s">
        <v>370</v>
      </c>
      <c r="E2724" s="21" t="s">
        <v>34</v>
      </c>
      <c r="F2724" s="21">
        <v>94</v>
      </c>
      <c r="G2724" s="21">
        <v>93</v>
      </c>
      <c r="H2724" s="21">
        <v>81</v>
      </c>
      <c r="I2724" s="5">
        <v>-20</v>
      </c>
      <c r="J2724" s="5"/>
      <c r="L2724" s="21">
        <v>94</v>
      </c>
      <c r="M2724" s="21">
        <v>93</v>
      </c>
      <c r="N2724" s="21">
        <v>68.900000000000006</v>
      </c>
      <c r="O2724" s="21">
        <v>120</v>
      </c>
      <c r="P2724" s="30">
        <f t="shared" si="74"/>
        <v>22.7</v>
      </c>
      <c r="R2724" s="21"/>
      <c r="T2724" t="s">
        <v>368</v>
      </c>
      <c r="U2724" t="s">
        <v>142</v>
      </c>
      <c r="V2724" t="s">
        <v>152</v>
      </c>
    </row>
    <row r="2725" spans="1:24">
      <c r="A2725">
        <v>34</v>
      </c>
      <c r="B2725">
        <v>32</v>
      </c>
      <c r="C2725">
        <v>27</v>
      </c>
      <c r="D2725" s="19" t="s">
        <v>128</v>
      </c>
      <c r="E2725" s="21" t="s">
        <v>26</v>
      </c>
      <c r="F2725" s="21">
        <v>88</v>
      </c>
      <c r="G2725" s="21">
        <v>88</v>
      </c>
      <c r="H2725" s="21">
        <v>74</v>
      </c>
      <c r="I2725" s="5">
        <v>-17.7</v>
      </c>
      <c r="J2725" s="5"/>
      <c r="K2725" s="12" t="s">
        <v>870</v>
      </c>
      <c r="L2725" s="21">
        <v>88</v>
      </c>
      <c r="M2725" s="21">
        <v>88</v>
      </c>
      <c r="N2725" s="21">
        <v>69.2</v>
      </c>
      <c r="O2725" s="21">
        <v>129</v>
      </c>
      <c r="P2725" s="30">
        <f t="shared" si="74"/>
        <v>16.5</v>
      </c>
      <c r="R2725" s="21"/>
      <c r="T2725" t="s">
        <v>92</v>
      </c>
      <c r="U2725" t="s">
        <v>167</v>
      </c>
      <c r="V2725" t="s">
        <v>146</v>
      </c>
    </row>
    <row r="2726" spans="1:24">
      <c r="A2726">
        <v>35</v>
      </c>
      <c r="B2726">
        <v>33</v>
      </c>
      <c r="C2726">
        <v>28</v>
      </c>
      <c r="D2726" s="19" t="s">
        <v>372</v>
      </c>
      <c r="E2726" s="21" t="s">
        <v>30</v>
      </c>
      <c r="F2726" s="21">
        <v>96</v>
      </c>
      <c r="G2726" s="21">
        <v>96</v>
      </c>
      <c r="H2726" s="21">
        <v>82</v>
      </c>
      <c r="I2726" s="5">
        <v>-18.7</v>
      </c>
      <c r="J2726" s="4"/>
      <c r="L2726" s="21">
        <v>96</v>
      </c>
      <c r="M2726" s="21">
        <v>96</v>
      </c>
      <c r="N2726" s="21">
        <v>70.2</v>
      </c>
      <c r="O2726" s="21">
        <v>128</v>
      </c>
      <c r="P2726" s="30">
        <f t="shared" si="74"/>
        <v>22.8</v>
      </c>
      <c r="T2726" t="s">
        <v>384</v>
      </c>
      <c r="U2726" t="s">
        <v>418</v>
      </c>
    </row>
    <row r="2727" spans="1:24">
      <c r="A2727">
        <v>36</v>
      </c>
      <c r="B2727">
        <v>34</v>
      </c>
      <c r="C2727">
        <v>29</v>
      </c>
      <c r="D2727" s="19" t="s">
        <v>374</v>
      </c>
      <c r="E2727" s="21" t="s">
        <v>252</v>
      </c>
      <c r="F2727" s="21">
        <v>85</v>
      </c>
      <c r="G2727" s="21">
        <v>85</v>
      </c>
      <c r="H2727" s="21">
        <v>72</v>
      </c>
      <c r="I2727" s="5">
        <v>9.5</v>
      </c>
      <c r="J2727" s="5"/>
      <c r="L2727" s="21">
        <v>85</v>
      </c>
      <c r="M2727" s="21">
        <v>85</v>
      </c>
      <c r="N2727" s="21">
        <v>69</v>
      </c>
      <c r="O2727" s="21">
        <v>125</v>
      </c>
      <c r="P2727" s="30">
        <f t="shared" si="74"/>
        <v>14.5</v>
      </c>
      <c r="R2727" s="21"/>
      <c r="T2727" t="s">
        <v>407</v>
      </c>
      <c r="U2727" t="s">
        <v>201</v>
      </c>
    </row>
    <row r="2728" spans="1:24">
      <c r="A2728">
        <v>37</v>
      </c>
      <c r="B2728">
        <v>35</v>
      </c>
      <c r="C2728">
        <v>30</v>
      </c>
      <c r="D2728" s="19" t="s">
        <v>377</v>
      </c>
      <c r="E2728" s="21" t="s">
        <v>34</v>
      </c>
      <c r="F2728" s="21">
        <v>85</v>
      </c>
      <c r="G2728" s="21">
        <v>85</v>
      </c>
      <c r="H2728" s="21">
        <v>72</v>
      </c>
      <c r="I2728" s="5">
        <v>-10</v>
      </c>
      <c r="J2728" s="5"/>
      <c r="L2728" s="21">
        <v>85</v>
      </c>
      <c r="M2728" s="21">
        <v>85</v>
      </c>
      <c r="N2728" s="21">
        <v>68.900000000000006</v>
      </c>
      <c r="O2728" s="21">
        <v>120</v>
      </c>
      <c r="P2728" s="30">
        <f t="shared" si="74"/>
        <v>15.2</v>
      </c>
      <c r="R2728" s="21"/>
      <c r="T2728" t="s">
        <v>364</v>
      </c>
      <c r="U2728" t="s">
        <v>169</v>
      </c>
      <c r="V2728" t="s">
        <v>333</v>
      </c>
    </row>
    <row r="2729" spans="1:24">
      <c r="A2729">
        <v>38</v>
      </c>
      <c r="B2729">
        <v>36</v>
      </c>
      <c r="C2729">
        <v>31</v>
      </c>
      <c r="D2729" s="19" t="s">
        <v>668</v>
      </c>
      <c r="E2729" s="21" t="s">
        <v>231</v>
      </c>
      <c r="F2729" s="21">
        <v>93</v>
      </c>
      <c r="G2729" s="21">
        <v>93</v>
      </c>
      <c r="H2729" s="21">
        <v>79</v>
      </c>
      <c r="I2729" s="5">
        <v>-19</v>
      </c>
      <c r="J2729" s="5"/>
      <c r="K2729" s="42"/>
      <c r="L2729" s="21">
        <v>93</v>
      </c>
      <c r="M2729" s="21">
        <v>93</v>
      </c>
      <c r="N2729" s="21">
        <v>71.3</v>
      </c>
      <c r="O2729" s="21">
        <v>124</v>
      </c>
      <c r="P2729" s="30">
        <f t="shared" si="74"/>
        <v>19.8</v>
      </c>
      <c r="R2729" s="21"/>
      <c r="T2729" t="s">
        <v>451</v>
      </c>
      <c r="U2729" t="s">
        <v>470</v>
      </c>
    </row>
    <row r="2730" spans="1:24">
      <c r="A2730">
        <v>39</v>
      </c>
      <c r="B2730">
        <v>37</v>
      </c>
      <c r="C2730">
        <v>32</v>
      </c>
      <c r="D2730" s="19" t="s">
        <v>131</v>
      </c>
      <c r="E2730" s="21" t="s">
        <v>42</v>
      </c>
      <c r="F2730" s="21">
        <v>80</v>
      </c>
      <c r="G2730" s="21">
        <v>80</v>
      </c>
      <c r="H2730" s="21">
        <v>67</v>
      </c>
      <c r="I2730" s="5">
        <v>9.5</v>
      </c>
      <c r="J2730" s="5"/>
      <c r="K2730" s="12" t="s">
        <v>871</v>
      </c>
      <c r="L2730" s="21">
        <v>80</v>
      </c>
      <c r="M2730" s="21">
        <v>80</v>
      </c>
      <c r="N2730" s="21">
        <v>70</v>
      </c>
      <c r="O2730" s="21">
        <v>123</v>
      </c>
      <c r="P2730" s="30">
        <f t="shared" si="74"/>
        <v>9.1999999999999993</v>
      </c>
      <c r="R2730" s="21"/>
      <c r="T2730" t="s">
        <v>272</v>
      </c>
      <c r="U2730" t="s">
        <v>103</v>
      </c>
      <c r="V2730" t="s">
        <v>134</v>
      </c>
    </row>
    <row r="2731" spans="1:24">
      <c r="A2731">
        <v>40</v>
      </c>
      <c r="B2731">
        <v>38</v>
      </c>
      <c r="C2731">
        <v>33</v>
      </c>
      <c r="D2731" s="19" t="s">
        <v>256</v>
      </c>
      <c r="E2731" s="21" t="s">
        <v>28</v>
      </c>
      <c r="F2731" s="21">
        <v>78</v>
      </c>
      <c r="G2731" s="21">
        <v>78</v>
      </c>
      <c r="H2731" s="21">
        <v>65</v>
      </c>
      <c r="I2731" s="5">
        <v>27</v>
      </c>
      <c r="J2731" s="5"/>
      <c r="K2731" s="12" t="s">
        <v>57</v>
      </c>
      <c r="L2731" s="21">
        <v>78</v>
      </c>
      <c r="M2731" s="21">
        <v>78</v>
      </c>
      <c r="N2731" s="21">
        <v>69.3</v>
      </c>
      <c r="O2731" s="21">
        <v>123</v>
      </c>
      <c r="P2731" s="30">
        <f t="shared" si="74"/>
        <v>8</v>
      </c>
      <c r="R2731" s="21"/>
      <c r="T2731" t="s">
        <v>375</v>
      </c>
      <c r="U2731" t="s">
        <v>392</v>
      </c>
      <c r="V2731" t="s">
        <v>129</v>
      </c>
    </row>
    <row r="2732" spans="1:24">
      <c r="A2732">
        <v>41</v>
      </c>
      <c r="B2732">
        <v>39</v>
      </c>
      <c r="C2732">
        <v>34</v>
      </c>
      <c r="D2732" s="19" t="s">
        <v>379</v>
      </c>
      <c r="E2732" s="21" t="s">
        <v>252</v>
      </c>
      <c r="F2732" s="21">
        <v>82</v>
      </c>
      <c r="G2732" s="21">
        <v>82</v>
      </c>
      <c r="H2732" s="21">
        <v>69</v>
      </c>
      <c r="I2732" s="5">
        <v>28</v>
      </c>
      <c r="J2732" s="5"/>
      <c r="K2732" s="12" t="s">
        <v>872</v>
      </c>
      <c r="L2732" s="21">
        <v>82</v>
      </c>
      <c r="M2732" s="21">
        <v>82</v>
      </c>
      <c r="N2732" s="21">
        <v>69</v>
      </c>
      <c r="O2732" s="21">
        <v>125</v>
      </c>
      <c r="P2732" s="30">
        <f t="shared" si="74"/>
        <v>11.8</v>
      </c>
      <c r="R2732" s="21"/>
      <c r="T2732" t="s">
        <v>873</v>
      </c>
      <c r="U2732" t="s">
        <v>389</v>
      </c>
      <c r="V2732" t="s">
        <v>874</v>
      </c>
    </row>
    <row r="2733" spans="1:24">
      <c r="A2733">
        <v>42</v>
      </c>
      <c r="B2733">
        <v>40</v>
      </c>
      <c r="C2733">
        <v>35</v>
      </c>
      <c r="D2733" s="19" t="s">
        <v>136</v>
      </c>
      <c r="E2733" s="21" t="s">
        <v>34</v>
      </c>
      <c r="F2733" s="21">
        <v>85</v>
      </c>
      <c r="G2733" s="21">
        <v>85</v>
      </c>
      <c r="H2733" s="21">
        <v>72</v>
      </c>
      <c r="I2733" s="5">
        <v>-12.7</v>
      </c>
      <c r="J2733" s="5"/>
      <c r="L2733" s="21">
        <v>85</v>
      </c>
      <c r="M2733" s="21">
        <v>85</v>
      </c>
      <c r="N2733" s="21">
        <v>68.900000000000006</v>
      </c>
      <c r="O2733" s="21">
        <v>120</v>
      </c>
      <c r="P2733" s="30">
        <f t="shared" si="74"/>
        <v>15.2</v>
      </c>
      <c r="R2733" s="21"/>
      <c r="T2733" t="s">
        <v>133</v>
      </c>
      <c r="U2733" t="s">
        <v>373</v>
      </c>
      <c r="V2733" t="s">
        <v>193</v>
      </c>
    </row>
    <row r="2734" spans="1:24">
      <c r="A2734">
        <v>43</v>
      </c>
      <c r="B2734">
        <v>41</v>
      </c>
      <c r="C2734">
        <v>36</v>
      </c>
      <c r="D2734" s="19" t="s">
        <v>258</v>
      </c>
      <c r="E2734" s="21" t="s">
        <v>252</v>
      </c>
      <c r="F2734" s="21">
        <v>86</v>
      </c>
      <c r="G2734" s="21">
        <v>85</v>
      </c>
      <c r="H2734" s="21">
        <v>73</v>
      </c>
      <c r="I2734" s="5">
        <v>-12.7</v>
      </c>
      <c r="J2734" s="5"/>
      <c r="L2734" s="21">
        <v>86</v>
      </c>
      <c r="M2734" s="21">
        <v>85</v>
      </c>
      <c r="N2734" s="21">
        <v>69</v>
      </c>
      <c r="O2734" s="21">
        <v>125</v>
      </c>
      <c r="P2734" s="30">
        <f t="shared" si="74"/>
        <v>14.5</v>
      </c>
      <c r="R2734" s="21"/>
      <c r="T2734" t="s">
        <v>393</v>
      </c>
      <c r="U2734" t="s">
        <v>139</v>
      </c>
      <c r="V2734" t="s">
        <v>875</v>
      </c>
    </row>
    <row r="2735" spans="1:24">
      <c r="A2735">
        <v>44</v>
      </c>
      <c r="B2735">
        <v>42</v>
      </c>
      <c r="C2735">
        <v>37</v>
      </c>
      <c r="D2735" s="19" t="s">
        <v>140</v>
      </c>
      <c r="E2735" s="21" t="s">
        <v>47</v>
      </c>
      <c r="F2735" s="21">
        <v>104</v>
      </c>
      <c r="G2735" s="21">
        <v>101</v>
      </c>
      <c r="H2735" s="21">
        <v>90</v>
      </c>
      <c r="I2735" s="5">
        <v>-22</v>
      </c>
      <c r="J2735" s="5"/>
      <c r="L2735" s="21">
        <v>104</v>
      </c>
      <c r="M2735" s="21">
        <v>101</v>
      </c>
      <c r="N2735" s="21">
        <v>69.7</v>
      </c>
      <c r="O2735" s="21">
        <v>133</v>
      </c>
      <c r="P2735" s="30">
        <f t="shared" si="74"/>
        <v>26.6</v>
      </c>
      <c r="R2735" s="21"/>
      <c r="T2735" t="s">
        <v>376</v>
      </c>
      <c r="U2735" t="s">
        <v>451</v>
      </c>
    </row>
    <row r="2736" spans="1:24">
      <c r="A2736">
        <v>45</v>
      </c>
      <c r="B2736">
        <v>43</v>
      </c>
      <c r="C2736">
        <v>38</v>
      </c>
      <c r="D2736" s="19" t="s">
        <v>143</v>
      </c>
      <c r="E2736" s="21" t="s">
        <v>47</v>
      </c>
      <c r="F2736" s="21">
        <v>89</v>
      </c>
      <c r="G2736" s="21">
        <v>89</v>
      </c>
      <c r="H2736" s="21">
        <v>75</v>
      </c>
      <c r="I2736" s="5">
        <v>33</v>
      </c>
      <c r="J2736" s="5"/>
      <c r="K2736" s="12" t="s">
        <v>876</v>
      </c>
      <c r="L2736" s="21">
        <v>89</v>
      </c>
      <c r="M2736" s="21">
        <v>89</v>
      </c>
      <c r="N2736" s="21">
        <v>69.7</v>
      </c>
      <c r="O2736" s="21">
        <v>133</v>
      </c>
      <c r="P2736" s="4">
        <f t="shared" si="74"/>
        <v>16.399999999999999</v>
      </c>
      <c r="R2736" s="21"/>
      <c r="T2736" t="s">
        <v>387</v>
      </c>
      <c r="U2736" t="s">
        <v>108</v>
      </c>
      <c r="V2736" t="s">
        <v>550</v>
      </c>
    </row>
    <row r="2737" spans="1:22">
      <c r="A2737">
        <v>46</v>
      </c>
      <c r="B2737">
        <v>44</v>
      </c>
      <c r="C2737">
        <v>39</v>
      </c>
      <c r="D2737" s="19" t="s">
        <v>263</v>
      </c>
      <c r="E2737" s="21" t="s">
        <v>54</v>
      </c>
      <c r="F2737" s="21">
        <v>92</v>
      </c>
      <c r="G2737" s="21">
        <v>91</v>
      </c>
      <c r="H2737" s="21">
        <v>79</v>
      </c>
      <c r="I2737" s="5">
        <v>-1.5</v>
      </c>
      <c r="J2737" s="5"/>
      <c r="L2737" s="21">
        <v>92</v>
      </c>
      <c r="M2737" s="21">
        <v>91</v>
      </c>
      <c r="N2737" s="21">
        <v>68.8</v>
      </c>
      <c r="O2737" s="21">
        <v>122</v>
      </c>
      <c r="P2737" s="4">
        <f t="shared" si="74"/>
        <v>20.6</v>
      </c>
      <c r="R2737" s="21"/>
      <c r="T2737" t="s">
        <v>346</v>
      </c>
      <c r="U2737" t="s">
        <v>411</v>
      </c>
    </row>
    <row r="2738" spans="1:22">
      <c r="A2738">
        <v>47</v>
      </c>
      <c r="D2738" s="19" t="s">
        <v>153</v>
      </c>
      <c r="E2738" s="21" t="s">
        <v>154</v>
      </c>
      <c r="F2738" s="21"/>
      <c r="G2738" s="21"/>
      <c r="H2738" s="21"/>
      <c r="I2738" s="5">
        <v>-12</v>
      </c>
      <c r="J2738" s="5"/>
      <c r="K2738" s="26" t="s">
        <v>79</v>
      </c>
      <c r="L2738" s="21"/>
      <c r="M2738" s="21"/>
      <c r="N2738" s="21"/>
      <c r="O2738" s="21"/>
      <c r="P2738" s="4"/>
      <c r="R2738" s="21"/>
      <c r="T2738" t="s">
        <v>255</v>
      </c>
      <c r="U2738" t="s">
        <v>114</v>
      </c>
      <c r="V2738" t="s">
        <v>361</v>
      </c>
    </row>
    <row r="2739" spans="1:22">
      <c r="A2739">
        <v>48</v>
      </c>
      <c r="B2739">
        <v>45</v>
      </c>
      <c r="C2739">
        <v>40</v>
      </c>
      <c r="D2739" s="28" t="s">
        <v>157</v>
      </c>
      <c r="E2739" s="21" t="s">
        <v>50</v>
      </c>
      <c r="F2739" s="21">
        <v>91</v>
      </c>
      <c r="G2739" s="21">
        <v>91</v>
      </c>
      <c r="H2739" s="21">
        <v>78</v>
      </c>
      <c r="I2739" s="5">
        <v>13.4</v>
      </c>
      <c r="J2739" s="5"/>
      <c r="L2739" s="21">
        <v>91</v>
      </c>
      <c r="M2739" s="21">
        <v>91</v>
      </c>
      <c r="N2739" s="21">
        <v>68</v>
      </c>
      <c r="O2739" s="21">
        <v>118</v>
      </c>
      <c r="P2739" s="4">
        <f t="shared" si="74"/>
        <v>22</v>
      </c>
      <c r="R2739" s="21"/>
      <c r="T2739" s="21" t="s">
        <v>172</v>
      </c>
      <c r="U2739" s="21" t="s">
        <v>265</v>
      </c>
      <c r="V2739" s="21" t="s">
        <v>266</v>
      </c>
    </row>
    <row r="2740" spans="1:22">
      <c r="D2740" s="19" t="s">
        <v>157</v>
      </c>
      <c r="E2740" s="21" t="s">
        <v>162</v>
      </c>
      <c r="F2740" s="21"/>
      <c r="G2740" s="21"/>
      <c r="H2740" s="21"/>
      <c r="I2740" s="5">
        <v>30</v>
      </c>
      <c r="J2740" s="5"/>
      <c r="K2740" s="44" t="s">
        <v>547</v>
      </c>
      <c r="L2740" s="21"/>
      <c r="M2740" s="21"/>
      <c r="N2740" s="21"/>
      <c r="O2740" s="21"/>
      <c r="P2740" s="4"/>
      <c r="R2740" s="21"/>
    </row>
    <row r="2741" spans="1:22">
      <c r="A2741">
        <v>49</v>
      </c>
      <c r="B2741">
        <v>46</v>
      </c>
      <c r="C2741">
        <v>41</v>
      </c>
      <c r="D2741" s="19" t="s">
        <v>164</v>
      </c>
      <c r="E2741" s="21" t="s">
        <v>52</v>
      </c>
      <c r="F2741" s="21">
        <v>95</v>
      </c>
      <c r="G2741" s="21">
        <v>91</v>
      </c>
      <c r="H2741" s="21">
        <v>81</v>
      </c>
      <c r="I2741" s="5">
        <v>11.75</v>
      </c>
      <c r="J2741" s="5"/>
      <c r="K2741" s="44"/>
      <c r="L2741" s="21">
        <v>95</v>
      </c>
      <c r="M2741" s="21">
        <v>91</v>
      </c>
      <c r="N2741" s="21">
        <v>70.8</v>
      </c>
      <c r="O2741" s="21">
        <v>130</v>
      </c>
      <c r="P2741" s="4">
        <f t="shared" si="74"/>
        <v>17.600000000000001</v>
      </c>
      <c r="R2741" s="21"/>
      <c r="T2741" s="21" t="s">
        <v>382</v>
      </c>
      <c r="U2741" s="21" t="s">
        <v>98</v>
      </c>
      <c r="V2741" s="21" t="s">
        <v>662</v>
      </c>
    </row>
    <row r="2742" spans="1:22">
      <c r="A2742">
        <v>50</v>
      </c>
      <c r="B2742">
        <v>47</v>
      </c>
      <c r="C2742">
        <v>42</v>
      </c>
      <c r="D2742" s="19" t="s">
        <v>168</v>
      </c>
      <c r="E2742" s="21" t="s">
        <v>50</v>
      </c>
      <c r="F2742" s="21">
        <v>91</v>
      </c>
      <c r="G2742" s="21">
        <v>91</v>
      </c>
      <c r="H2742" s="21">
        <v>78</v>
      </c>
      <c r="I2742" s="5">
        <v>-12</v>
      </c>
      <c r="J2742" s="5"/>
      <c r="L2742" s="21">
        <v>91</v>
      </c>
      <c r="M2742" s="21">
        <v>91</v>
      </c>
      <c r="N2742" s="21">
        <v>68</v>
      </c>
      <c r="O2742" s="21">
        <v>118</v>
      </c>
      <c r="P2742" s="4">
        <f t="shared" si="74"/>
        <v>22</v>
      </c>
      <c r="R2742" s="21"/>
      <c r="T2742" s="21" t="s">
        <v>155</v>
      </c>
      <c r="U2742" s="21" t="s">
        <v>479</v>
      </c>
      <c r="V2742" s="21" t="s">
        <v>141</v>
      </c>
    </row>
    <row r="2743" spans="1:22">
      <c r="A2743">
        <v>51</v>
      </c>
      <c r="B2743">
        <v>48</v>
      </c>
      <c r="C2743">
        <v>43</v>
      </c>
      <c r="D2743" s="19" t="s">
        <v>170</v>
      </c>
      <c r="E2743" s="21" t="s">
        <v>52</v>
      </c>
      <c r="F2743" s="21">
        <v>84</v>
      </c>
      <c r="G2743" s="21">
        <v>83</v>
      </c>
      <c r="H2743" s="21">
        <v>70</v>
      </c>
      <c r="I2743" s="5">
        <v>90.25</v>
      </c>
      <c r="J2743" s="5"/>
      <c r="K2743" s="44" t="s">
        <v>877</v>
      </c>
      <c r="L2743" s="21">
        <v>84</v>
      </c>
      <c r="M2743" s="21">
        <v>83</v>
      </c>
      <c r="N2743" s="21">
        <v>70.8</v>
      </c>
      <c r="O2743" s="21">
        <v>130</v>
      </c>
      <c r="P2743" s="4">
        <f t="shared" si="74"/>
        <v>10.6</v>
      </c>
      <c r="T2743" s="21" t="s">
        <v>677</v>
      </c>
      <c r="U2743" s="21" t="s">
        <v>198</v>
      </c>
      <c r="V2743" s="21" t="s">
        <v>671</v>
      </c>
    </row>
    <row r="2744" spans="1:22">
      <c r="D2744" s="19"/>
      <c r="E2744" s="21"/>
      <c r="F2744" s="21"/>
      <c r="G2744" s="21"/>
      <c r="H2744" s="21"/>
      <c r="I2744" s="5"/>
      <c r="J2744" s="5"/>
      <c r="L2744" s="21"/>
      <c r="M2744" s="21"/>
      <c r="N2744" s="21"/>
      <c r="O2744" s="21"/>
      <c r="P2744" s="4"/>
    </row>
    <row r="2745" spans="1:22">
      <c r="D2745" s="19"/>
      <c r="E2745" s="21"/>
      <c r="F2745" s="21"/>
      <c r="G2745" s="21"/>
      <c r="H2745" s="21"/>
      <c r="I2745" s="5"/>
      <c r="J2745" s="5"/>
      <c r="K2745" s="26"/>
      <c r="L2745" s="21"/>
      <c r="M2745" s="21"/>
      <c r="N2745" s="21"/>
      <c r="O2745" s="21"/>
      <c r="P2745" s="4"/>
    </row>
    <row r="2746" spans="1:22">
      <c r="D2746" s="19"/>
      <c r="E2746" s="21"/>
      <c r="F2746" s="21"/>
      <c r="G2746" s="21"/>
      <c r="H2746" s="21"/>
      <c r="I2746" s="5"/>
      <c r="J2746" s="5"/>
      <c r="L2746" s="21"/>
      <c r="M2746" s="21"/>
      <c r="N2746" s="21"/>
      <c r="O2746" s="21"/>
      <c r="P2746" s="4"/>
    </row>
    <row r="2747" spans="1:22">
      <c r="D2747" s="19"/>
      <c r="E2747" s="21"/>
      <c r="F2747" s="21"/>
      <c r="G2747" s="21"/>
      <c r="H2747" s="21"/>
      <c r="I2747" s="5"/>
      <c r="J2747" s="5"/>
      <c r="L2747" s="21"/>
      <c r="M2747" s="21"/>
      <c r="N2747" s="21"/>
      <c r="O2747" s="21"/>
      <c r="P2747" s="4"/>
    </row>
    <row r="2748" spans="1:22">
      <c r="D2748" s="19"/>
      <c r="E2748" s="21"/>
      <c r="F2748" s="21"/>
      <c r="G2748" s="21"/>
      <c r="H2748" s="21"/>
      <c r="I2748" s="5"/>
      <c r="J2748" s="5"/>
      <c r="L2748" s="21"/>
      <c r="M2748" s="21"/>
      <c r="N2748" s="21"/>
      <c r="O2748" s="21"/>
      <c r="P2748" s="4"/>
    </row>
    <row r="2749" spans="1:22">
      <c r="D2749" s="19"/>
      <c r="E2749" s="21"/>
      <c r="F2749" s="21"/>
      <c r="G2749" s="21"/>
      <c r="H2749" s="21"/>
      <c r="I2749" s="5"/>
      <c r="J2749" s="5"/>
      <c r="L2749" s="21"/>
      <c r="M2749" s="21"/>
      <c r="P2749" s="4"/>
    </row>
    <row r="2750" spans="1:22">
      <c r="D2750" s="19"/>
      <c r="E2750" s="21"/>
      <c r="F2750" s="21"/>
      <c r="G2750" s="21"/>
      <c r="H2750" s="21"/>
      <c r="I2750" s="5"/>
      <c r="J2750" s="5"/>
      <c r="L2750" s="21"/>
      <c r="M2750" s="21"/>
      <c r="P2750" s="4"/>
    </row>
    <row r="2751" spans="1:22">
      <c r="D2751" s="19"/>
      <c r="E2751" s="21"/>
      <c r="F2751" s="21"/>
      <c r="G2751" s="21"/>
      <c r="H2751" s="21"/>
      <c r="I2751" s="5"/>
      <c r="J2751" s="5"/>
      <c r="L2751" s="21"/>
      <c r="M2751" s="21"/>
      <c r="P2751" s="4"/>
    </row>
    <row r="2752" spans="1:22">
      <c r="D2752" s="19"/>
      <c r="E2752" s="21"/>
      <c r="F2752" s="21"/>
      <c r="G2752" s="21"/>
      <c r="H2752" s="21"/>
      <c r="I2752" s="5"/>
      <c r="J2752" s="5"/>
      <c r="L2752" s="21"/>
      <c r="M2752" s="21"/>
      <c r="P2752" s="4"/>
    </row>
    <row r="2753" spans="1:19">
      <c r="D2753" s="19"/>
      <c r="E2753" s="21"/>
      <c r="F2753" s="21"/>
      <c r="G2753" s="21"/>
      <c r="H2753" s="21"/>
      <c r="I2753" s="5"/>
      <c r="J2753" s="5"/>
      <c r="L2753" s="21"/>
      <c r="M2753" s="21"/>
      <c r="N2753" s="21"/>
      <c r="O2753" s="21"/>
      <c r="P2753" s="4"/>
    </row>
    <row r="2754" spans="1:19">
      <c r="D2754" s="19"/>
      <c r="E2754" s="21"/>
      <c r="F2754" s="21"/>
      <c r="G2754" s="21"/>
      <c r="H2754" s="21"/>
      <c r="I2754" s="38"/>
      <c r="J2754" s="40"/>
      <c r="K2754" s="41"/>
      <c r="L2754" s="21"/>
      <c r="M2754" s="21"/>
      <c r="N2754" s="21"/>
      <c r="O2754" s="21"/>
      <c r="P2754" s="29"/>
    </row>
    <row r="2755" spans="1:19">
      <c r="D2755" s="19"/>
      <c r="E2755" s="21"/>
      <c r="F2755" s="21"/>
      <c r="G2755" s="21"/>
      <c r="H2755" s="21"/>
      <c r="I2755" s="5"/>
      <c r="J2755" s="5"/>
      <c r="L2755" s="21"/>
      <c r="M2755" s="21"/>
      <c r="N2755" s="21"/>
      <c r="O2755" s="21"/>
      <c r="P2755" s="4"/>
    </row>
    <row r="2756" spans="1:19">
      <c r="D2756" s="19"/>
      <c r="E2756" s="21"/>
      <c r="F2756" s="21"/>
      <c r="G2756" s="21"/>
      <c r="H2756" s="21"/>
      <c r="I2756" s="5"/>
      <c r="J2756" s="5"/>
      <c r="L2756" s="21"/>
      <c r="M2756" s="21"/>
      <c r="N2756" s="21"/>
      <c r="O2756" s="21"/>
      <c r="P2756" s="4"/>
    </row>
    <row r="2757" spans="1:19">
      <c r="D2757" s="19"/>
      <c r="E2757" s="21"/>
      <c r="F2757" s="21"/>
      <c r="G2757" s="21"/>
      <c r="I2757" s="5"/>
      <c r="J2757" s="5"/>
    </row>
    <row r="2758" spans="1:19">
      <c r="D2758" s="2"/>
      <c r="I2758" s="5"/>
      <c r="J2758" s="5"/>
    </row>
    <row r="2759" spans="1:19">
      <c r="D2759" s="2"/>
      <c r="I2759" s="5"/>
      <c r="J2759" s="5"/>
    </row>
    <row r="2760" spans="1:19">
      <c r="D2760" s="2"/>
      <c r="I2760" s="5"/>
      <c r="J2760" s="5"/>
    </row>
    <row r="2761" spans="1:19">
      <c r="D2761" s="19"/>
      <c r="E2761" s="21"/>
      <c r="F2761" s="21"/>
      <c r="G2761" s="21"/>
      <c r="I2761" s="5"/>
      <c r="J2761" s="5"/>
      <c r="L2761" s="31"/>
      <c r="P2761" s="4"/>
    </row>
    <row r="2762" spans="1:19">
      <c r="I2762" s="5"/>
      <c r="J2762" s="5"/>
    </row>
    <row r="2763" spans="1:19">
      <c r="A2763">
        <f>COUNT(A2672:A2762)</f>
        <v>51</v>
      </c>
      <c r="B2763">
        <f>COUNT(B2672:B2762)</f>
        <v>48</v>
      </c>
      <c r="C2763">
        <f>COUNT(C2672:C2762)</f>
        <v>43</v>
      </c>
      <c r="F2763">
        <f>AVERAGE(F2672:F2762)</f>
        <v>89.291666666666671</v>
      </c>
      <c r="G2763">
        <f>AVERAGE(G2672:G2762)</f>
        <v>88.666666666666671</v>
      </c>
      <c r="H2763">
        <f>AVERAGE(H2672:H2762)</f>
        <v>73.837209302325576</v>
      </c>
      <c r="I2763" s="5">
        <f>SUM(I2669:I2762)</f>
        <v>205.45</v>
      </c>
      <c r="J2763" s="4">
        <f>SUM(J2669:J2762)</f>
        <v>1.5</v>
      </c>
      <c r="P2763" s="4">
        <f>SUM(Q2672:Q2681)</f>
        <v>130.69999999999999</v>
      </c>
      <c r="Q2763" s="4">
        <f>(P2763*0.096)-0.05</f>
        <v>12.497199999999998</v>
      </c>
      <c r="S2763">
        <f>SUM(S2669:S2762)</f>
        <v>0</v>
      </c>
    </row>
    <row r="2764" spans="1:19" ht="18">
      <c r="A2764" s="3" t="s">
        <v>878</v>
      </c>
      <c r="C2764" s="11" t="s">
        <v>498</v>
      </c>
      <c r="D2764">
        <v>1</v>
      </c>
    </row>
    <row r="2765" spans="1:19">
      <c r="A2765" t="s">
        <v>2</v>
      </c>
      <c r="D2765" s="4">
        <v>230.8</v>
      </c>
      <c r="E2765" t="s">
        <v>3</v>
      </c>
      <c r="F2765" s="4">
        <f>TRUNC(D2765*0.096,1)</f>
        <v>22.1</v>
      </c>
      <c r="H2765" s="4">
        <f>P2863</f>
        <v>214.29999999999998</v>
      </c>
      <c r="K2765" s="14"/>
    </row>
    <row r="2766" spans="1:19">
      <c r="A2766" t="s">
        <v>4</v>
      </c>
      <c r="D2766" s="4">
        <v>214.3</v>
      </c>
      <c r="E2766" t="s">
        <v>5</v>
      </c>
      <c r="F2766" s="4">
        <f>TRUNC(D2766*0.096,1)</f>
        <v>20.5</v>
      </c>
    </row>
    <row r="2767" spans="1:19">
      <c r="A2767" s="1" t="s">
        <v>6</v>
      </c>
      <c r="B2767" s="1" t="s">
        <v>7</v>
      </c>
      <c r="C2767" s="1" t="s">
        <v>8</v>
      </c>
      <c r="D2767" s="1" t="s">
        <v>9</v>
      </c>
      <c r="E2767" s="1" t="s">
        <v>10</v>
      </c>
      <c r="F2767" s="1" t="s">
        <v>11</v>
      </c>
      <c r="G2767" s="1" t="s">
        <v>12</v>
      </c>
      <c r="H2767" s="1" t="s">
        <v>8</v>
      </c>
      <c r="I2767" s="1" t="s">
        <v>13</v>
      </c>
      <c r="J2767" s="1" t="s">
        <v>14</v>
      </c>
      <c r="K2767" s="13" t="s">
        <v>15</v>
      </c>
      <c r="L2767" s="13" t="s">
        <v>11</v>
      </c>
      <c r="M2767" s="1" t="s">
        <v>12</v>
      </c>
      <c r="N2767" s="1" t="s">
        <v>16</v>
      </c>
      <c r="O2767" s="1" t="s">
        <v>17</v>
      </c>
      <c r="P2767" s="1" t="s">
        <v>18</v>
      </c>
      <c r="Q2767" s="1" t="s">
        <v>19</v>
      </c>
      <c r="R2767" s="1" t="s">
        <v>20</v>
      </c>
      <c r="S2767" s="1" t="s">
        <v>21</v>
      </c>
    </row>
    <row r="2769" spans="4:17">
      <c r="D2769" s="2"/>
      <c r="E2769" t="s">
        <v>22</v>
      </c>
      <c r="I2769" s="5">
        <v>-12</v>
      </c>
      <c r="J2769" s="5"/>
      <c r="K2769" s="13"/>
      <c r="L2769" s="4"/>
    </row>
    <row r="2770" spans="4:17">
      <c r="E2770" t="s">
        <v>23</v>
      </c>
      <c r="I2770" s="5">
        <v>-12</v>
      </c>
      <c r="J2770" s="5"/>
      <c r="L2770" s="1"/>
    </row>
    <row r="2771" spans="4:17">
      <c r="D2771" s="2"/>
      <c r="E2771" t="s">
        <v>24</v>
      </c>
      <c r="I2771" s="5">
        <v>-15</v>
      </c>
      <c r="J2771" s="5"/>
    </row>
    <row r="2772" spans="4:17">
      <c r="D2772" s="19" t="s">
        <v>287</v>
      </c>
      <c r="E2772" s="21" t="s">
        <v>34</v>
      </c>
      <c r="F2772" s="21"/>
      <c r="G2772" s="21"/>
      <c r="H2772" s="21"/>
      <c r="I2772" s="5"/>
      <c r="J2772" s="5"/>
      <c r="L2772" s="19">
        <v>101</v>
      </c>
      <c r="M2772" s="21">
        <v>101</v>
      </c>
      <c r="N2772" s="21">
        <v>68.900000000000006</v>
      </c>
      <c r="O2772" s="21">
        <v>120</v>
      </c>
      <c r="P2772" s="4">
        <f t="shared" ref="P2772:P2818" si="75">ROUND(((M2772-N2772)*113/O2772),1)</f>
        <v>30.2</v>
      </c>
      <c r="Q2772" s="4">
        <v>18.399999999999999</v>
      </c>
    </row>
    <row r="2773" spans="4:17">
      <c r="D2773" s="19" t="s">
        <v>288</v>
      </c>
      <c r="E2773" s="21" t="s">
        <v>225</v>
      </c>
      <c r="F2773" s="21"/>
      <c r="G2773" s="21"/>
      <c r="H2773" s="21"/>
      <c r="I2773" s="5"/>
      <c r="J2773" s="5"/>
      <c r="L2773" s="19">
        <v>109</v>
      </c>
      <c r="M2773" s="21">
        <v>107</v>
      </c>
      <c r="N2773" s="21">
        <v>69</v>
      </c>
      <c r="O2773" s="21">
        <v>125</v>
      </c>
      <c r="P2773" s="4">
        <f t="shared" si="75"/>
        <v>34.4</v>
      </c>
      <c r="Q2773" s="4">
        <v>18.399999999999999</v>
      </c>
    </row>
    <row r="2774" spans="4:17">
      <c r="D2774" s="19" t="s">
        <v>222</v>
      </c>
      <c r="E2774" s="21" t="s">
        <v>34</v>
      </c>
      <c r="F2774" s="21"/>
      <c r="G2774" s="21"/>
      <c r="H2774" s="21"/>
      <c r="I2774" s="5"/>
      <c r="J2774" s="5"/>
      <c r="K2774" s="26"/>
      <c r="L2774" s="19">
        <v>103</v>
      </c>
      <c r="M2774" s="21">
        <v>102</v>
      </c>
      <c r="N2774" s="21">
        <v>68.900000000000006</v>
      </c>
      <c r="O2774" s="21">
        <v>120</v>
      </c>
      <c r="P2774" s="4">
        <f t="shared" si="75"/>
        <v>31.2</v>
      </c>
      <c r="Q2774" s="4">
        <v>19</v>
      </c>
    </row>
    <row r="2775" spans="4:17">
      <c r="D2775" s="19" t="s">
        <v>583</v>
      </c>
      <c r="E2775" s="21" t="s">
        <v>30</v>
      </c>
      <c r="F2775" s="21"/>
      <c r="G2775" s="21"/>
      <c r="H2775" s="21"/>
      <c r="I2775" s="5"/>
      <c r="J2775" s="5"/>
      <c r="L2775" s="19">
        <v>99</v>
      </c>
      <c r="M2775" s="21">
        <v>97</v>
      </c>
      <c r="N2775" s="21">
        <v>70.2</v>
      </c>
      <c r="O2775" s="21">
        <v>128</v>
      </c>
      <c r="P2775" s="4">
        <f t="shared" si="75"/>
        <v>23.7</v>
      </c>
      <c r="Q2775" s="4">
        <v>19.2</v>
      </c>
    </row>
    <row r="2776" spans="4:17">
      <c r="D2776" s="19" t="s">
        <v>491</v>
      </c>
      <c r="E2776" s="21" t="s">
        <v>34</v>
      </c>
      <c r="F2776" s="21"/>
      <c r="G2776" s="21"/>
      <c r="H2776" s="21"/>
      <c r="I2776" s="5"/>
      <c r="J2776" s="5"/>
      <c r="L2776" s="19">
        <v>99</v>
      </c>
      <c r="M2776" s="21">
        <v>96</v>
      </c>
      <c r="N2776" s="21">
        <v>68.900000000000006</v>
      </c>
      <c r="O2776" s="21">
        <v>120</v>
      </c>
      <c r="P2776" s="4">
        <f t="shared" si="75"/>
        <v>25.5</v>
      </c>
      <c r="Q2776" s="4">
        <v>20.2</v>
      </c>
    </row>
    <row r="2777" spans="4:17">
      <c r="D2777" s="19" t="s">
        <v>290</v>
      </c>
      <c r="E2777" s="21" t="s">
        <v>42</v>
      </c>
      <c r="F2777" s="21"/>
      <c r="G2777" s="21"/>
      <c r="H2777" s="21"/>
      <c r="I2777" s="5"/>
      <c r="J2777" s="4"/>
      <c r="K2777" s="42"/>
      <c r="L2777" s="19">
        <v>82</v>
      </c>
      <c r="M2777" s="21">
        <v>82</v>
      </c>
      <c r="N2777" s="21">
        <v>70</v>
      </c>
      <c r="O2777" s="21">
        <v>123</v>
      </c>
      <c r="P2777" s="4">
        <f t="shared" si="75"/>
        <v>11</v>
      </c>
      <c r="Q2777" s="4">
        <v>20.8</v>
      </c>
    </row>
    <row r="2778" spans="4:17">
      <c r="D2778" s="19" t="s">
        <v>27</v>
      </c>
      <c r="E2778" s="21" t="s">
        <v>28</v>
      </c>
      <c r="F2778" s="21"/>
      <c r="G2778" s="21"/>
      <c r="H2778" s="21"/>
      <c r="I2778" s="5"/>
      <c r="J2778" s="5"/>
      <c r="L2778" s="19">
        <v>105</v>
      </c>
      <c r="M2778" s="21">
        <v>100</v>
      </c>
      <c r="N2778" s="21">
        <v>69.3</v>
      </c>
      <c r="O2778" s="21">
        <v>123</v>
      </c>
      <c r="P2778" s="4">
        <f t="shared" si="75"/>
        <v>28.2</v>
      </c>
      <c r="Q2778" s="4">
        <v>22.7</v>
      </c>
    </row>
    <row r="2779" spans="4:17">
      <c r="D2779" s="19" t="s">
        <v>29</v>
      </c>
      <c r="E2779" s="21" t="s">
        <v>30</v>
      </c>
      <c r="F2779" s="21"/>
      <c r="G2779" s="21"/>
      <c r="H2779" s="21"/>
      <c r="I2779" s="5"/>
      <c r="J2779" s="5"/>
      <c r="L2779" s="19">
        <v>103</v>
      </c>
      <c r="M2779" s="21">
        <v>101</v>
      </c>
      <c r="N2779" s="21">
        <v>70.2</v>
      </c>
      <c r="O2779" s="21">
        <v>128</v>
      </c>
      <c r="P2779" s="4">
        <f t="shared" si="75"/>
        <v>27.2</v>
      </c>
      <c r="Q2779" s="4">
        <v>22.8</v>
      </c>
    </row>
    <row r="2780" spans="4:17">
      <c r="D2780" s="19" t="s">
        <v>33</v>
      </c>
      <c r="E2780" s="21" t="s">
        <v>34</v>
      </c>
      <c r="F2780" s="21"/>
      <c r="G2780" s="21"/>
      <c r="H2780" s="21"/>
      <c r="I2780" s="5"/>
      <c r="J2780" s="5"/>
      <c r="L2780" s="19">
        <v>92</v>
      </c>
      <c r="M2780" s="21">
        <v>92</v>
      </c>
      <c r="N2780" s="21">
        <v>68.900000000000006</v>
      </c>
      <c r="O2780" s="21">
        <v>120</v>
      </c>
      <c r="P2780" s="4">
        <f t="shared" si="75"/>
        <v>21.8</v>
      </c>
      <c r="Q2780" s="4">
        <v>25.7</v>
      </c>
    </row>
    <row r="2781" spans="4:17">
      <c r="D2781" s="19" t="s">
        <v>38</v>
      </c>
      <c r="E2781" s="21" t="s">
        <v>26</v>
      </c>
      <c r="F2781" s="21"/>
      <c r="G2781" s="21"/>
      <c r="H2781" s="21"/>
      <c r="I2781" s="5"/>
      <c r="J2781" s="5"/>
      <c r="L2781" s="21">
        <v>95</v>
      </c>
      <c r="M2781" s="21">
        <v>94</v>
      </c>
      <c r="N2781" s="21">
        <v>69.2</v>
      </c>
      <c r="O2781" s="21">
        <v>129</v>
      </c>
      <c r="P2781" s="4">
        <f t="shared" si="75"/>
        <v>21.7</v>
      </c>
      <c r="Q2781" s="4">
        <v>27.1</v>
      </c>
    </row>
    <row r="2782" spans="4:17">
      <c r="D2782" s="19" t="s">
        <v>229</v>
      </c>
      <c r="E2782" s="21" t="s">
        <v>34</v>
      </c>
      <c r="F2782" s="21"/>
      <c r="G2782" s="21"/>
      <c r="H2782" s="21"/>
      <c r="I2782" s="5"/>
      <c r="J2782" s="5"/>
      <c r="K2782" s="26"/>
      <c r="L2782" s="21">
        <v>97</v>
      </c>
      <c r="M2782" s="21">
        <v>95</v>
      </c>
      <c r="N2782" s="21">
        <v>68.900000000000006</v>
      </c>
      <c r="O2782" s="21">
        <v>120</v>
      </c>
      <c r="P2782" s="4">
        <f t="shared" si="75"/>
        <v>24.6</v>
      </c>
      <c r="Q2782" s="4">
        <v>27.4</v>
      </c>
    </row>
    <row r="2783" spans="4:17">
      <c r="D2783" s="19" t="s">
        <v>293</v>
      </c>
      <c r="E2783" s="21" t="s">
        <v>225</v>
      </c>
      <c r="F2783" s="21"/>
      <c r="G2783" s="21"/>
      <c r="H2783" s="21"/>
      <c r="I2783" s="5"/>
      <c r="J2783" s="5"/>
      <c r="K2783" s="26"/>
      <c r="L2783" s="21">
        <v>110</v>
      </c>
      <c r="M2783" s="21">
        <v>104</v>
      </c>
      <c r="N2783" s="21">
        <v>71.599999999999994</v>
      </c>
      <c r="O2783" s="21">
        <v>130</v>
      </c>
      <c r="P2783" s="4">
        <f t="shared" si="75"/>
        <v>28.2</v>
      </c>
      <c r="Q2783" s="4">
        <v>27.5</v>
      </c>
    </row>
    <row r="2784" spans="4:17">
      <c r="D2784" s="19" t="s">
        <v>43</v>
      </c>
      <c r="E2784" s="21" t="s">
        <v>26</v>
      </c>
      <c r="F2784" s="21"/>
      <c r="G2784" s="21"/>
      <c r="H2784" s="21"/>
      <c r="I2784" s="5"/>
      <c r="J2784" s="5"/>
      <c r="L2784" s="21">
        <v>107</v>
      </c>
      <c r="M2784" s="21">
        <v>106</v>
      </c>
      <c r="N2784" s="21">
        <v>69.2</v>
      </c>
      <c r="O2784" s="21">
        <v>129</v>
      </c>
      <c r="P2784" s="4">
        <f t="shared" si="75"/>
        <v>32.200000000000003</v>
      </c>
      <c r="Q2784" s="4">
        <v>28.2</v>
      </c>
    </row>
    <row r="2785" spans="1:22">
      <c r="D2785" s="19" t="s">
        <v>232</v>
      </c>
      <c r="E2785" s="21" t="s">
        <v>225</v>
      </c>
      <c r="F2785" s="21"/>
      <c r="G2785" s="21"/>
      <c r="H2785" s="21"/>
      <c r="I2785" s="5"/>
      <c r="J2785" s="5"/>
      <c r="L2785" s="21">
        <v>114</v>
      </c>
      <c r="M2785" s="21">
        <v>109</v>
      </c>
      <c r="N2785" s="21">
        <v>71.599999999999994</v>
      </c>
      <c r="O2785" s="21">
        <v>130</v>
      </c>
      <c r="P2785" s="4">
        <f t="shared" si="75"/>
        <v>32.5</v>
      </c>
      <c r="Q2785" s="4">
        <v>31.7</v>
      </c>
    </row>
    <row r="2786" spans="1:22">
      <c r="D2786" s="19" t="s">
        <v>45</v>
      </c>
      <c r="E2786" s="21" t="s">
        <v>34</v>
      </c>
      <c r="F2786" s="21"/>
      <c r="G2786" s="21"/>
      <c r="H2786" s="21"/>
      <c r="I2786" s="5"/>
      <c r="J2786" s="5"/>
      <c r="L2786" s="21">
        <v>100</v>
      </c>
      <c r="M2786" s="21">
        <v>97</v>
      </c>
      <c r="N2786" s="21">
        <v>68.900000000000006</v>
      </c>
      <c r="O2786" s="21">
        <v>120</v>
      </c>
      <c r="P2786" s="4">
        <f t="shared" si="75"/>
        <v>26.5</v>
      </c>
      <c r="Q2786" s="4">
        <v>33.5</v>
      </c>
    </row>
    <row r="2787" spans="1:22">
      <c r="D2787" s="19" t="s">
        <v>306</v>
      </c>
      <c r="E2787" s="21" t="s">
        <v>47</v>
      </c>
      <c r="F2787" s="21"/>
      <c r="G2787" s="21"/>
      <c r="H2787" s="21"/>
      <c r="I2787" s="5"/>
      <c r="J2787" s="4"/>
      <c r="L2787" s="21">
        <v>105</v>
      </c>
      <c r="M2787" s="21">
        <v>101</v>
      </c>
      <c r="N2787" s="21">
        <v>69.7</v>
      </c>
      <c r="O2787" s="21">
        <v>133</v>
      </c>
      <c r="P2787" s="4">
        <f t="shared" si="75"/>
        <v>26.6</v>
      </c>
      <c r="Q2787" s="4">
        <v>34</v>
      </c>
    </row>
    <row r="2788" spans="1:22">
      <c r="D2788" s="19" t="s">
        <v>46</v>
      </c>
      <c r="E2788" s="21" t="s">
        <v>47</v>
      </c>
      <c r="F2788" s="21"/>
      <c r="G2788" s="21"/>
      <c r="H2788" s="21"/>
      <c r="I2788" s="5"/>
      <c r="J2788" s="5"/>
      <c r="K2788" s="26"/>
      <c r="L2788" s="21">
        <v>109</v>
      </c>
      <c r="M2788" s="21">
        <v>104</v>
      </c>
      <c r="N2788" s="21">
        <v>69.7</v>
      </c>
      <c r="O2788" s="21">
        <v>133</v>
      </c>
      <c r="P2788" s="30">
        <f t="shared" si="75"/>
        <v>29.1</v>
      </c>
      <c r="Q2788" s="4">
        <v>34.200000000000003</v>
      </c>
    </row>
    <row r="2789" spans="1:22">
      <c r="D2789" s="19" t="s">
        <v>310</v>
      </c>
      <c r="E2789" s="21" t="s">
        <v>179</v>
      </c>
      <c r="F2789" s="21"/>
      <c r="G2789" s="21"/>
      <c r="H2789" s="21"/>
      <c r="I2789" s="5"/>
      <c r="J2789" s="5"/>
      <c r="L2789" s="21">
        <v>116</v>
      </c>
      <c r="M2789" s="21">
        <v>114</v>
      </c>
      <c r="N2789" s="21">
        <v>69.900000000000006</v>
      </c>
      <c r="O2789" s="21">
        <v>129</v>
      </c>
      <c r="P2789" s="30">
        <f t="shared" si="75"/>
        <v>38.6</v>
      </c>
      <c r="Q2789" s="4">
        <v>34.9</v>
      </c>
    </row>
    <row r="2790" spans="1:22">
      <c r="D2790" s="19" t="s">
        <v>311</v>
      </c>
      <c r="E2790" s="21" t="s">
        <v>312</v>
      </c>
      <c r="F2790" s="21"/>
      <c r="G2790" s="21"/>
      <c r="H2790" s="21"/>
      <c r="I2790" s="5"/>
      <c r="J2790" s="5"/>
      <c r="L2790" s="21">
        <v>120</v>
      </c>
      <c r="M2790" s="21">
        <v>114</v>
      </c>
      <c r="N2790" s="21">
        <v>70.7</v>
      </c>
      <c r="O2790" s="21">
        <v>132</v>
      </c>
      <c r="P2790" s="30">
        <f t="shared" si="75"/>
        <v>37.1</v>
      </c>
      <c r="Q2790" s="4">
        <v>39.299999999999997</v>
      </c>
    </row>
    <row r="2791" spans="1:22">
      <c r="D2791" s="19" t="s">
        <v>235</v>
      </c>
      <c r="E2791" s="21" t="s">
        <v>236</v>
      </c>
      <c r="F2791" s="21"/>
      <c r="G2791" s="21"/>
      <c r="H2791" s="21"/>
      <c r="I2791" s="5"/>
      <c r="J2791" s="5"/>
      <c r="L2791" s="21">
        <v>95</v>
      </c>
      <c r="M2791" s="21">
        <v>94</v>
      </c>
      <c r="N2791" s="21">
        <v>70</v>
      </c>
      <c r="O2791" s="21">
        <v>122</v>
      </c>
      <c r="P2791" s="30">
        <f t="shared" si="75"/>
        <v>22.2</v>
      </c>
      <c r="Q2791" s="4">
        <v>40.5</v>
      </c>
    </row>
    <row r="2792" spans="1:22">
      <c r="A2792">
        <v>1</v>
      </c>
      <c r="B2792">
        <v>1</v>
      </c>
      <c r="C2792">
        <v>1</v>
      </c>
      <c r="D2792" s="19" t="s">
        <v>318</v>
      </c>
      <c r="E2792" s="21" t="s">
        <v>319</v>
      </c>
      <c r="F2792" s="21">
        <v>110</v>
      </c>
      <c r="G2792" s="21">
        <v>104</v>
      </c>
      <c r="H2792" s="21">
        <v>86</v>
      </c>
      <c r="I2792" s="5">
        <v>0</v>
      </c>
      <c r="J2792" s="5"/>
      <c r="L2792" s="21">
        <v>110</v>
      </c>
      <c r="M2792" s="21">
        <v>104</v>
      </c>
      <c r="N2792" s="21">
        <v>69.8</v>
      </c>
      <c r="O2792" s="21">
        <v>123</v>
      </c>
      <c r="P2792" s="4">
        <f t="shared" si="75"/>
        <v>31.4</v>
      </c>
      <c r="Q2792" s="4"/>
      <c r="T2792" t="s">
        <v>245</v>
      </c>
      <c r="U2792" t="s">
        <v>59</v>
      </c>
    </row>
    <row r="2793" spans="1:22">
      <c r="A2793">
        <v>2</v>
      </c>
      <c r="B2793">
        <v>2</v>
      </c>
      <c r="C2793">
        <v>2</v>
      </c>
      <c r="D2793" s="19" t="s">
        <v>320</v>
      </c>
      <c r="E2793" s="21" t="s">
        <v>321</v>
      </c>
      <c r="F2793" s="21">
        <v>95</v>
      </c>
      <c r="G2793" s="21">
        <v>95</v>
      </c>
      <c r="H2793" s="21">
        <v>70</v>
      </c>
      <c r="I2793" s="5">
        <v>42</v>
      </c>
      <c r="J2793" s="5"/>
      <c r="K2793" s="26" t="s">
        <v>879</v>
      </c>
      <c r="L2793" s="21">
        <v>95</v>
      </c>
      <c r="M2793" s="21">
        <v>95</v>
      </c>
      <c r="N2793" s="21">
        <v>69.099999999999994</v>
      </c>
      <c r="O2793" s="21">
        <v>126</v>
      </c>
      <c r="P2793" s="4">
        <f t="shared" si="75"/>
        <v>23.2</v>
      </c>
      <c r="Q2793" s="4"/>
      <c r="T2793" t="s">
        <v>375</v>
      </c>
      <c r="U2793" t="s">
        <v>249</v>
      </c>
    </row>
    <row r="2794" spans="1:22">
      <c r="A2794">
        <v>3</v>
      </c>
      <c r="B2794">
        <v>3</v>
      </c>
      <c r="C2794">
        <v>3</v>
      </c>
      <c r="D2794" s="19" t="s">
        <v>322</v>
      </c>
      <c r="E2794" s="21" t="s">
        <v>323</v>
      </c>
      <c r="F2794" s="21">
        <v>107</v>
      </c>
      <c r="G2794" s="21">
        <v>107</v>
      </c>
      <c r="H2794" s="21">
        <v>83</v>
      </c>
      <c r="I2794" s="5">
        <v>-14.75</v>
      </c>
      <c r="J2794" s="5"/>
      <c r="L2794" s="21">
        <v>107</v>
      </c>
      <c r="M2794" s="21">
        <v>107</v>
      </c>
      <c r="N2794" s="21">
        <v>67.7</v>
      </c>
      <c r="O2794" s="21">
        <v>124</v>
      </c>
      <c r="P2794" s="4">
        <f t="shared" si="75"/>
        <v>35.799999999999997</v>
      </c>
      <c r="Q2794" s="4"/>
      <c r="T2794" t="s">
        <v>58</v>
      </c>
      <c r="U2794" t="s">
        <v>194</v>
      </c>
    </row>
    <row r="2795" spans="1:22">
      <c r="A2795">
        <v>4</v>
      </c>
      <c r="B2795">
        <v>4</v>
      </c>
      <c r="C2795">
        <v>4</v>
      </c>
      <c r="D2795" s="19" t="s">
        <v>324</v>
      </c>
      <c r="E2795" s="21" t="s">
        <v>325</v>
      </c>
      <c r="F2795" s="21">
        <v>97</v>
      </c>
      <c r="G2795" s="21">
        <v>97</v>
      </c>
      <c r="H2795" s="21">
        <v>73</v>
      </c>
      <c r="I2795" s="5">
        <v>15</v>
      </c>
      <c r="J2795" s="5"/>
      <c r="L2795" s="21">
        <v>97</v>
      </c>
      <c r="M2795" s="21">
        <v>97</v>
      </c>
      <c r="N2795" s="21">
        <v>69</v>
      </c>
      <c r="O2795" s="21">
        <v>123</v>
      </c>
      <c r="P2795" s="4">
        <f t="shared" si="75"/>
        <v>25.7</v>
      </c>
      <c r="Q2795" s="4"/>
      <c r="T2795" s="21" t="s">
        <v>71</v>
      </c>
      <c r="U2795" s="21" t="s">
        <v>360</v>
      </c>
      <c r="V2795" s="21" t="s">
        <v>90</v>
      </c>
    </row>
    <row r="2796" spans="1:22">
      <c r="A2796">
        <v>5</v>
      </c>
      <c r="B2796">
        <v>5</v>
      </c>
      <c r="C2796">
        <v>5</v>
      </c>
      <c r="D2796" s="19" t="s">
        <v>327</v>
      </c>
      <c r="E2796" s="21" t="s">
        <v>328</v>
      </c>
      <c r="F2796" s="21">
        <v>97</v>
      </c>
      <c r="G2796" s="21">
        <v>96</v>
      </c>
      <c r="H2796" s="21">
        <v>74</v>
      </c>
      <c r="I2796" s="5">
        <v>-6</v>
      </c>
      <c r="J2796" s="4"/>
      <c r="L2796" s="19">
        <v>97</v>
      </c>
      <c r="M2796" s="21">
        <v>96</v>
      </c>
      <c r="N2796" s="21">
        <v>66.599999999999994</v>
      </c>
      <c r="O2796" s="21">
        <v>118</v>
      </c>
      <c r="P2796" s="4">
        <f t="shared" si="75"/>
        <v>28.2</v>
      </c>
      <c r="Q2796" s="21"/>
      <c r="R2796" s="21"/>
      <c r="S2796" s="4"/>
      <c r="T2796" s="21" t="s">
        <v>383</v>
      </c>
      <c r="U2796" s="21" t="s">
        <v>63</v>
      </c>
      <c r="V2796" t="s">
        <v>82</v>
      </c>
    </row>
    <row r="2797" spans="1:22">
      <c r="A2797">
        <v>6</v>
      </c>
      <c r="B2797">
        <v>6</v>
      </c>
      <c r="D2797" s="19" t="s">
        <v>64</v>
      </c>
      <c r="E2797" s="21" t="s">
        <v>26</v>
      </c>
      <c r="F2797" s="21">
        <v>92</v>
      </c>
      <c r="G2797" s="21">
        <v>92</v>
      </c>
      <c r="H2797" s="21"/>
      <c r="I2797" s="5">
        <v>15</v>
      </c>
      <c r="J2797" s="5"/>
      <c r="L2797" s="21"/>
      <c r="M2797" s="21"/>
      <c r="N2797" s="21"/>
      <c r="O2797" s="21"/>
      <c r="P2797" s="4"/>
      <c r="Q2797" s="22"/>
      <c r="R2797" s="22"/>
      <c r="S2797" s="4"/>
      <c r="T2797" s="21" t="s">
        <v>80</v>
      </c>
      <c r="U2797" s="21" t="s">
        <v>85</v>
      </c>
    </row>
    <row r="2798" spans="1:22">
      <c r="A2798">
        <v>7</v>
      </c>
      <c r="B2798">
        <v>7</v>
      </c>
      <c r="C2798">
        <v>6</v>
      </c>
      <c r="D2798" s="19" t="s">
        <v>297</v>
      </c>
      <c r="E2798" s="21" t="s">
        <v>26</v>
      </c>
      <c r="F2798" s="21">
        <v>108</v>
      </c>
      <c r="G2798" s="21">
        <v>108</v>
      </c>
      <c r="H2798" s="21">
        <v>83</v>
      </c>
      <c r="I2798" s="5">
        <v>-23</v>
      </c>
      <c r="J2798" s="5"/>
      <c r="L2798" s="19">
        <v>108</v>
      </c>
      <c r="M2798" s="21">
        <v>108</v>
      </c>
      <c r="N2798" s="21">
        <v>69.2</v>
      </c>
      <c r="O2798" s="21">
        <v>129</v>
      </c>
      <c r="P2798" s="4">
        <f t="shared" si="75"/>
        <v>34</v>
      </c>
      <c r="Q2798" s="21"/>
      <c r="R2798" s="21"/>
      <c r="S2798" s="4"/>
      <c r="T2798" s="21" t="s">
        <v>62</v>
      </c>
      <c r="U2798" s="21" t="s">
        <v>75</v>
      </c>
      <c r="V2798" t="s">
        <v>126</v>
      </c>
    </row>
    <row r="2799" spans="1:22">
      <c r="A2799">
        <v>8</v>
      </c>
      <c r="B2799">
        <v>8</v>
      </c>
      <c r="C2799">
        <v>7</v>
      </c>
      <c r="D2799" s="19" t="s">
        <v>87</v>
      </c>
      <c r="E2799" s="21" t="s">
        <v>42</v>
      </c>
      <c r="F2799" s="21">
        <v>99</v>
      </c>
      <c r="G2799" s="21">
        <v>98</v>
      </c>
      <c r="H2799" s="21">
        <v>73</v>
      </c>
      <c r="I2799" s="5">
        <v>-20.5</v>
      </c>
      <c r="J2799" s="5"/>
      <c r="K2799" s="12" t="s">
        <v>880</v>
      </c>
      <c r="L2799" s="19">
        <v>99</v>
      </c>
      <c r="M2799" s="21">
        <v>98</v>
      </c>
      <c r="N2799" s="21">
        <v>70</v>
      </c>
      <c r="O2799" s="21">
        <v>123</v>
      </c>
      <c r="P2799" s="4">
        <f t="shared" si="75"/>
        <v>25.7</v>
      </c>
      <c r="Q2799" s="21"/>
      <c r="R2799" s="21"/>
      <c r="S2799" s="4"/>
      <c r="T2799" s="21" t="s">
        <v>254</v>
      </c>
      <c r="U2799" s="21" t="s">
        <v>165</v>
      </c>
      <c r="V2799" t="s">
        <v>333</v>
      </c>
    </row>
    <row r="2800" spans="1:22">
      <c r="A2800">
        <v>9</v>
      </c>
      <c r="B2800">
        <v>9</v>
      </c>
      <c r="C2800">
        <v>8</v>
      </c>
      <c r="D2800" s="19" t="s">
        <v>521</v>
      </c>
      <c r="E2800" s="21" t="s">
        <v>707</v>
      </c>
      <c r="F2800" s="21">
        <v>90</v>
      </c>
      <c r="G2800" s="21">
        <v>90</v>
      </c>
      <c r="H2800" s="21">
        <v>64</v>
      </c>
      <c r="I2800" s="5">
        <v>30.75</v>
      </c>
      <c r="J2800" s="4">
        <v>3</v>
      </c>
      <c r="K2800" s="26" t="s">
        <v>57</v>
      </c>
      <c r="L2800" s="19">
        <v>90</v>
      </c>
      <c r="M2800" s="21">
        <v>90</v>
      </c>
      <c r="N2800" s="21">
        <v>69</v>
      </c>
      <c r="O2800" s="21">
        <v>125</v>
      </c>
      <c r="P2800" s="4">
        <f t="shared" si="75"/>
        <v>19</v>
      </c>
      <c r="Q2800" s="21"/>
      <c r="R2800" s="21"/>
      <c r="S2800" s="4"/>
      <c r="T2800" s="21" t="s">
        <v>382</v>
      </c>
      <c r="U2800" s="21" t="s">
        <v>392</v>
      </c>
    </row>
    <row r="2801" spans="1:22">
      <c r="A2801">
        <v>10</v>
      </c>
      <c r="B2801">
        <v>10</v>
      </c>
      <c r="C2801">
        <v>9</v>
      </c>
      <c r="D2801" s="19" t="s">
        <v>91</v>
      </c>
      <c r="E2801" s="21" t="s">
        <v>34</v>
      </c>
      <c r="F2801" s="21">
        <v>99</v>
      </c>
      <c r="G2801" s="21">
        <v>98</v>
      </c>
      <c r="H2801" s="21">
        <v>75</v>
      </c>
      <c r="I2801" s="5">
        <v>-6.5</v>
      </c>
      <c r="J2801" s="5"/>
      <c r="L2801" s="19">
        <v>99</v>
      </c>
      <c r="M2801" s="21">
        <v>98</v>
      </c>
      <c r="N2801" s="21">
        <v>68.900000000000006</v>
      </c>
      <c r="O2801" s="21">
        <v>120</v>
      </c>
      <c r="P2801" s="4">
        <f t="shared" si="75"/>
        <v>27.4</v>
      </c>
      <c r="Q2801" s="21"/>
      <c r="R2801" s="21"/>
      <c r="S2801" s="4"/>
      <c r="T2801" s="21" t="s">
        <v>246</v>
      </c>
      <c r="U2801" s="21" t="s">
        <v>92</v>
      </c>
      <c r="V2801" t="s">
        <v>93</v>
      </c>
    </row>
    <row r="2802" spans="1:22">
      <c r="A2802">
        <v>11</v>
      </c>
      <c r="B2802">
        <v>11</v>
      </c>
      <c r="C2802">
        <v>10</v>
      </c>
      <c r="D2802" s="19" t="s">
        <v>525</v>
      </c>
      <c r="E2802" s="21" t="s">
        <v>241</v>
      </c>
      <c r="F2802" s="21">
        <v>96</v>
      </c>
      <c r="G2802" s="21">
        <v>96</v>
      </c>
      <c r="H2802" s="21">
        <v>73</v>
      </c>
      <c r="I2802" s="5">
        <v>-7</v>
      </c>
      <c r="J2802" s="5"/>
      <c r="L2802" s="19">
        <v>96</v>
      </c>
      <c r="M2802" s="21">
        <v>96</v>
      </c>
      <c r="N2802" s="21">
        <v>68</v>
      </c>
      <c r="O2802" s="21">
        <v>115</v>
      </c>
      <c r="P2802" s="4">
        <f t="shared" si="75"/>
        <v>27.5</v>
      </c>
      <c r="Q2802" s="21"/>
      <c r="R2802" s="21"/>
      <c r="S2802" s="4"/>
      <c r="T2802" t="s">
        <v>398</v>
      </c>
    </row>
    <row r="2803" spans="1:22">
      <c r="A2803">
        <v>12</v>
      </c>
      <c r="B2803">
        <v>12</v>
      </c>
      <c r="C2803">
        <v>11</v>
      </c>
      <c r="D2803" s="19" t="s">
        <v>99</v>
      </c>
      <c r="E2803" s="21" t="s">
        <v>30</v>
      </c>
      <c r="F2803" s="21">
        <v>96</v>
      </c>
      <c r="G2803" s="21">
        <v>96</v>
      </c>
      <c r="H2803" s="21">
        <v>69</v>
      </c>
      <c r="I2803" s="5">
        <v>-3.5</v>
      </c>
      <c r="J2803" s="4"/>
      <c r="K2803" s="42"/>
      <c r="L2803" s="19">
        <v>96</v>
      </c>
      <c r="M2803" s="21">
        <v>96</v>
      </c>
      <c r="N2803" s="21">
        <v>70.2</v>
      </c>
      <c r="O2803" s="21">
        <v>128</v>
      </c>
      <c r="P2803" s="4">
        <f t="shared" si="75"/>
        <v>22.8</v>
      </c>
      <c r="Q2803" s="21"/>
      <c r="R2803" s="21"/>
      <c r="S2803" s="4"/>
      <c r="T2803" t="s">
        <v>124</v>
      </c>
      <c r="U2803" t="s">
        <v>610</v>
      </c>
      <c r="V2803" t="s">
        <v>142</v>
      </c>
    </row>
    <row r="2804" spans="1:22">
      <c r="A2804">
        <v>13</v>
      </c>
      <c r="B2804">
        <v>13</v>
      </c>
      <c r="C2804">
        <v>12</v>
      </c>
      <c r="D2804" s="19" t="s">
        <v>106</v>
      </c>
      <c r="E2804" s="21" t="s">
        <v>42</v>
      </c>
      <c r="F2804" s="21">
        <v>90</v>
      </c>
      <c r="G2804" s="21">
        <v>90</v>
      </c>
      <c r="H2804" s="21">
        <v>64</v>
      </c>
      <c r="I2804" s="5">
        <v>49.8</v>
      </c>
      <c r="J2804" s="5"/>
      <c r="K2804" s="12" t="s">
        <v>881</v>
      </c>
      <c r="L2804" s="19">
        <v>90</v>
      </c>
      <c r="M2804" s="21">
        <v>90</v>
      </c>
      <c r="N2804" s="21">
        <v>70</v>
      </c>
      <c r="O2804" s="21">
        <v>123</v>
      </c>
      <c r="P2804" s="4">
        <f t="shared" si="75"/>
        <v>18.399999999999999</v>
      </c>
      <c r="Q2804" s="21"/>
      <c r="R2804" s="21"/>
      <c r="S2804" s="4"/>
      <c r="T2804" t="s">
        <v>272</v>
      </c>
      <c r="U2804" t="s">
        <v>108</v>
      </c>
      <c r="V2804" t="s">
        <v>109</v>
      </c>
    </row>
    <row r="2805" spans="1:22">
      <c r="A2805">
        <v>14</v>
      </c>
      <c r="D2805" s="19" t="s">
        <v>352</v>
      </c>
      <c r="E2805" s="21" t="s">
        <v>28</v>
      </c>
      <c r="F2805" s="21"/>
      <c r="G2805" s="21"/>
      <c r="H2805" s="21"/>
      <c r="I2805" s="5">
        <v>-1</v>
      </c>
      <c r="J2805" s="5"/>
      <c r="K2805" s="12" t="s">
        <v>353</v>
      </c>
      <c r="L2805" s="19"/>
      <c r="M2805" s="21"/>
      <c r="N2805" s="21"/>
      <c r="O2805" s="21"/>
      <c r="P2805" s="4"/>
      <c r="Q2805" s="21"/>
      <c r="R2805" s="21"/>
      <c r="S2805" s="4"/>
      <c r="T2805" t="s">
        <v>399</v>
      </c>
      <c r="U2805" t="s">
        <v>125</v>
      </c>
      <c r="V2805" t="s">
        <v>117</v>
      </c>
    </row>
    <row r="2806" spans="1:22">
      <c r="A2806">
        <v>15</v>
      </c>
      <c r="B2806">
        <v>14</v>
      </c>
      <c r="C2806">
        <v>13</v>
      </c>
      <c r="D2806" s="19" t="s">
        <v>111</v>
      </c>
      <c r="E2806" s="21" t="s">
        <v>34</v>
      </c>
      <c r="F2806" s="21">
        <v>108</v>
      </c>
      <c r="G2806" s="21">
        <v>106</v>
      </c>
      <c r="H2806" s="21">
        <v>84</v>
      </c>
      <c r="I2806" s="5">
        <v>-23</v>
      </c>
      <c r="J2806" s="5"/>
      <c r="K2806" s="12" t="s">
        <v>882</v>
      </c>
      <c r="L2806" s="19">
        <v>108</v>
      </c>
      <c r="M2806" s="21">
        <v>106</v>
      </c>
      <c r="N2806" s="21">
        <v>68.900000000000006</v>
      </c>
      <c r="O2806" s="21">
        <v>120</v>
      </c>
      <c r="P2806" s="4">
        <f t="shared" si="75"/>
        <v>34.9</v>
      </c>
      <c r="Q2806" s="21"/>
      <c r="R2806" s="21"/>
      <c r="S2806" s="4"/>
      <c r="T2806" t="s">
        <v>66</v>
      </c>
      <c r="U2806" t="s">
        <v>262</v>
      </c>
      <c r="V2806" t="s">
        <v>167</v>
      </c>
    </row>
    <row r="2807" spans="1:22">
      <c r="A2807">
        <v>16</v>
      </c>
      <c r="B2807">
        <v>15</v>
      </c>
      <c r="C2807">
        <v>14</v>
      </c>
      <c r="D2807" s="19" t="s">
        <v>530</v>
      </c>
      <c r="E2807" s="21" t="s">
        <v>30</v>
      </c>
      <c r="F2807" s="21">
        <v>99</v>
      </c>
      <c r="G2807" s="21">
        <v>92</v>
      </c>
      <c r="H2807" s="21">
        <v>73</v>
      </c>
      <c r="I2807" s="5">
        <v>3</v>
      </c>
      <c r="J2807" s="5"/>
      <c r="L2807" s="21">
        <v>99</v>
      </c>
      <c r="M2807" s="21">
        <v>92</v>
      </c>
      <c r="N2807" s="21">
        <v>70.2</v>
      </c>
      <c r="O2807" s="21">
        <v>128</v>
      </c>
      <c r="P2807" s="4">
        <f t="shared" si="75"/>
        <v>19.2</v>
      </c>
      <c r="R2807" s="21"/>
      <c r="S2807" s="4"/>
      <c r="T2807" t="s">
        <v>556</v>
      </c>
      <c r="U2807" t="s">
        <v>257</v>
      </c>
      <c r="V2807" t="s">
        <v>339</v>
      </c>
    </row>
    <row r="2808" spans="1:22">
      <c r="A2808">
        <v>17</v>
      </c>
      <c r="B2808">
        <v>16</v>
      </c>
      <c r="C2808">
        <v>15</v>
      </c>
      <c r="D2808" s="19" t="s">
        <v>118</v>
      </c>
      <c r="E2808" s="21" t="s">
        <v>36</v>
      </c>
      <c r="F2808" s="21">
        <v>90</v>
      </c>
      <c r="G2808" s="21">
        <v>89</v>
      </c>
      <c r="H2808" s="21">
        <v>66</v>
      </c>
      <c r="I2808" s="5">
        <v>50.5</v>
      </c>
      <c r="J2808" s="4">
        <v>4</v>
      </c>
      <c r="K2808" s="26" t="s">
        <v>57</v>
      </c>
      <c r="L2808" s="21">
        <v>90</v>
      </c>
      <c r="M2808" s="21">
        <v>89</v>
      </c>
      <c r="N2808" s="21">
        <v>69</v>
      </c>
      <c r="O2808" s="21">
        <v>123</v>
      </c>
      <c r="P2808" s="4">
        <f t="shared" si="75"/>
        <v>18.399999999999999</v>
      </c>
      <c r="R2808" s="21"/>
      <c r="S2808" s="4"/>
      <c r="T2808" t="s">
        <v>114</v>
      </c>
      <c r="U2808" t="s">
        <v>129</v>
      </c>
    </row>
    <row r="2809" spans="1:22">
      <c r="A2809">
        <v>18</v>
      </c>
      <c r="B2809">
        <v>17</v>
      </c>
      <c r="C2809">
        <v>16</v>
      </c>
      <c r="D2809" s="19" t="s">
        <v>370</v>
      </c>
      <c r="E2809" s="21" t="s">
        <v>34</v>
      </c>
      <c r="F2809" s="21">
        <v>93</v>
      </c>
      <c r="G2809" s="21">
        <v>93</v>
      </c>
      <c r="H2809" s="21">
        <v>70</v>
      </c>
      <c r="I2809" s="5">
        <v>47.7</v>
      </c>
      <c r="J2809" s="4">
        <v>3</v>
      </c>
      <c r="K2809" s="26" t="s">
        <v>57</v>
      </c>
      <c r="L2809" s="21">
        <v>93</v>
      </c>
      <c r="M2809" s="21">
        <v>93</v>
      </c>
      <c r="N2809" s="21">
        <v>68.900000000000006</v>
      </c>
      <c r="O2809" s="21">
        <v>120</v>
      </c>
      <c r="P2809" s="4">
        <f t="shared" si="75"/>
        <v>22.7</v>
      </c>
      <c r="R2809" s="21"/>
      <c r="S2809" s="4"/>
      <c r="T2809" t="s">
        <v>150</v>
      </c>
      <c r="U2809" t="s">
        <v>139</v>
      </c>
    </row>
    <row r="2810" spans="1:22">
      <c r="A2810">
        <v>19</v>
      </c>
      <c r="B2810">
        <v>18</v>
      </c>
      <c r="C2810">
        <v>17</v>
      </c>
      <c r="D2810" s="19" t="s">
        <v>128</v>
      </c>
      <c r="E2810" s="21" t="s">
        <v>26</v>
      </c>
      <c r="F2810" s="21">
        <v>95</v>
      </c>
      <c r="G2810" s="21">
        <v>93</v>
      </c>
      <c r="H2810" s="21">
        <v>71</v>
      </c>
      <c r="I2810" s="5">
        <v>6</v>
      </c>
      <c r="J2810" s="5"/>
      <c r="L2810" s="21">
        <v>95</v>
      </c>
      <c r="M2810" s="21">
        <v>93</v>
      </c>
      <c r="N2810" s="21">
        <v>69.2</v>
      </c>
      <c r="O2810" s="21">
        <v>129</v>
      </c>
      <c r="P2810" s="4">
        <f t="shared" si="75"/>
        <v>20.8</v>
      </c>
      <c r="R2810" s="21"/>
      <c r="S2810" s="4"/>
      <c r="T2810" t="s">
        <v>387</v>
      </c>
      <c r="U2810" t="s">
        <v>190</v>
      </c>
    </row>
    <row r="2811" spans="1:22">
      <c r="A2811">
        <v>20</v>
      </c>
      <c r="D2811" s="19" t="s">
        <v>131</v>
      </c>
      <c r="E2811" s="21" t="s">
        <v>42</v>
      </c>
      <c r="F2811" s="21" t="s">
        <v>494</v>
      </c>
      <c r="G2811" s="21"/>
      <c r="H2811" s="21"/>
      <c r="I2811" s="5">
        <v>-23</v>
      </c>
      <c r="J2811" s="5"/>
      <c r="L2811" s="21"/>
      <c r="M2811" s="21"/>
      <c r="N2811" s="21"/>
      <c r="O2811" s="21"/>
      <c r="P2811" s="4"/>
      <c r="R2811" s="21"/>
      <c r="S2811" s="4"/>
      <c r="T2811" t="s">
        <v>329</v>
      </c>
      <c r="U2811" t="s">
        <v>101</v>
      </c>
    </row>
    <row r="2812" spans="1:22">
      <c r="A2812">
        <v>21</v>
      </c>
      <c r="B2812">
        <v>19</v>
      </c>
      <c r="C2812">
        <v>18</v>
      </c>
      <c r="D2812" s="19" t="s">
        <v>140</v>
      </c>
      <c r="E2812" s="21" t="s">
        <v>47</v>
      </c>
      <c r="F2812" s="21">
        <v>111</v>
      </c>
      <c r="G2812" s="21">
        <v>110</v>
      </c>
      <c r="H2812" s="21">
        <v>87</v>
      </c>
      <c r="I2812" s="5">
        <v>-19</v>
      </c>
      <c r="J2812" s="5"/>
      <c r="L2812" s="21">
        <v>111</v>
      </c>
      <c r="M2812" s="21">
        <v>110</v>
      </c>
      <c r="N2812" s="21">
        <v>69.7</v>
      </c>
      <c r="O2812" s="21">
        <v>133</v>
      </c>
      <c r="P2812" s="4">
        <f t="shared" si="75"/>
        <v>34.200000000000003</v>
      </c>
      <c r="R2812" s="21"/>
      <c r="S2812" s="4"/>
      <c r="T2812" t="s">
        <v>557</v>
      </c>
      <c r="U2812" t="s">
        <v>207</v>
      </c>
      <c r="V2812" t="s">
        <v>611</v>
      </c>
    </row>
    <row r="2813" spans="1:22">
      <c r="A2813">
        <v>22</v>
      </c>
      <c r="B2813">
        <v>20</v>
      </c>
      <c r="C2813">
        <v>19</v>
      </c>
      <c r="D2813" s="19" t="s">
        <v>143</v>
      </c>
      <c r="E2813" s="21" t="s">
        <v>47</v>
      </c>
      <c r="F2813" s="21">
        <v>112</v>
      </c>
      <c r="G2813" s="21">
        <v>107</v>
      </c>
      <c r="H2813" s="21">
        <v>88</v>
      </c>
      <c r="I2813" s="5">
        <v>-22</v>
      </c>
      <c r="J2813" s="4"/>
      <c r="L2813" s="21">
        <v>112</v>
      </c>
      <c r="M2813" s="21">
        <v>107</v>
      </c>
      <c r="N2813" s="21">
        <v>69.7</v>
      </c>
      <c r="O2813" s="21">
        <v>133</v>
      </c>
      <c r="P2813" s="4">
        <f t="shared" si="75"/>
        <v>31.7</v>
      </c>
      <c r="R2813" s="21"/>
      <c r="S2813" s="4"/>
      <c r="T2813" t="s">
        <v>151</v>
      </c>
      <c r="U2813" t="s">
        <v>68</v>
      </c>
    </row>
    <row r="2814" spans="1:22">
      <c r="A2814">
        <v>23</v>
      </c>
      <c r="B2814">
        <v>21</v>
      </c>
      <c r="C2814">
        <v>20</v>
      </c>
      <c r="D2814" s="28" t="s">
        <v>157</v>
      </c>
      <c r="E2814" s="21" t="s">
        <v>50</v>
      </c>
      <c r="F2814" s="21">
        <v>113</v>
      </c>
      <c r="G2814" s="21">
        <v>109</v>
      </c>
      <c r="H2814" s="21">
        <v>92</v>
      </c>
      <c r="I2814" s="5">
        <v>-23</v>
      </c>
      <c r="J2814" s="5"/>
      <c r="L2814" s="21">
        <v>113</v>
      </c>
      <c r="M2814" s="21">
        <v>109</v>
      </c>
      <c r="N2814" s="21">
        <v>68</v>
      </c>
      <c r="O2814" s="21">
        <v>118</v>
      </c>
      <c r="P2814" s="30">
        <f t="shared" si="75"/>
        <v>39.299999999999997</v>
      </c>
      <c r="R2814" s="21"/>
      <c r="S2814" s="4"/>
      <c r="T2814" s="21" t="s">
        <v>557</v>
      </c>
      <c r="U2814" s="21" t="s">
        <v>524</v>
      </c>
      <c r="V2814" s="21" t="s">
        <v>267</v>
      </c>
    </row>
    <row r="2815" spans="1:22">
      <c r="A2815">
        <v>24</v>
      </c>
      <c r="B2815">
        <v>22</v>
      </c>
      <c r="C2815">
        <v>21</v>
      </c>
      <c r="D2815" s="19" t="s">
        <v>164</v>
      </c>
      <c r="E2815" s="21" t="s">
        <v>52</v>
      </c>
      <c r="F2815" s="21">
        <v>103</v>
      </c>
      <c r="G2815" s="21">
        <v>102</v>
      </c>
      <c r="H2815" s="21">
        <v>80</v>
      </c>
      <c r="I2815" s="5">
        <v>-12</v>
      </c>
      <c r="J2815" s="5"/>
      <c r="K2815" s="44"/>
      <c r="L2815" s="21">
        <v>103</v>
      </c>
      <c r="M2815" s="21">
        <v>102</v>
      </c>
      <c r="N2815" s="21">
        <v>70.8</v>
      </c>
      <c r="O2815" s="21">
        <v>130</v>
      </c>
      <c r="P2815" s="30">
        <f t="shared" si="75"/>
        <v>27.1</v>
      </c>
      <c r="R2815" s="21"/>
      <c r="S2815" s="4"/>
      <c r="T2815" s="21" t="s">
        <v>72</v>
      </c>
      <c r="U2815" s="21" t="s">
        <v>89</v>
      </c>
    </row>
    <row r="2816" spans="1:22">
      <c r="A2816">
        <v>25</v>
      </c>
      <c r="B2816">
        <v>23</v>
      </c>
      <c r="C2816">
        <v>22</v>
      </c>
      <c r="D2816" s="19" t="s">
        <v>168</v>
      </c>
      <c r="E2816" s="21" t="s">
        <v>50</v>
      </c>
      <c r="F2816" s="21">
        <v>103</v>
      </c>
      <c r="G2816" s="21">
        <v>103</v>
      </c>
      <c r="H2816" s="21">
        <v>82</v>
      </c>
      <c r="I2816" s="5">
        <v>-21</v>
      </c>
      <c r="J2816" s="5"/>
      <c r="L2816" s="21">
        <v>103</v>
      </c>
      <c r="M2816" s="21">
        <v>103</v>
      </c>
      <c r="N2816" s="21">
        <v>68</v>
      </c>
      <c r="O2816" s="21">
        <v>118</v>
      </c>
      <c r="P2816" s="30">
        <f t="shared" si="75"/>
        <v>33.5</v>
      </c>
      <c r="R2816" s="21"/>
      <c r="S2816" s="4"/>
      <c r="T2816" s="21" t="s">
        <v>160</v>
      </c>
    </row>
    <row r="2817" spans="1:21">
      <c r="A2817">
        <v>26</v>
      </c>
      <c r="B2817">
        <v>24</v>
      </c>
      <c r="C2817">
        <v>23</v>
      </c>
      <c r="D2817" s="19" t="s">
        <v>170</v>
      </c>
      <c r="E2817" s="21" t="s">
        <v>52</v>
      </c>
      <c r="F2817" s="21">
        <v>94</v>
      </c>
      <c r="G2817" s="21">
        <v>94</v>
      </c>
      <c r="H2817" s="21">
        <v>71</v>
      </c>
      <c r="I2817" s="5">
        <v>114.8</v>
      </c>
      <c r="J2817" s="5"/>
      <c r="K2817" s="44"/>
      <c r="L2817" s="21">
        <v>94</v>
      </c>
      <c r="M2817" s="21">
        <v>94</v>
      </c>
      <c r="N2817" s="21">
        <v>70.8</v>
      </c>
      <c r="O2817" s="21">
        <v>130</v>
      </c>
      <c r="P2817" s="30">
        <f t="shared" si="75"/>
        <v>20.2</v>
      </c>
      <c r="R2817" s="21"/>
      <c r="S2817" s="4"/>
      <c r="T2817" s="21" t="s">
        <v>119</v>
      </c>
      <c r="U2817" s="21" t="s">
        <v>267</v>
      </c>
    </row>
    <row r="2818" spans="1:21">
      <c r="A2818">
        <v>27</v>
      </c>
      <c r="B2818">
        <v>25</v>
      </c>
      <c r="C2818">
        <v>24</v>
      </c>
      <c r="D2818" s="19" t="s">
        <v>182</v>
      </c>
      <c r="E2818" s="21" t="s">
        <v>183</v>
      </c>
      <c r="F2818" s="21">
        <v>124</v>
      </c>
      <c r="G2818" s="21">
        <v>118</v>
      </c>
      <c r="H2818" s="21">
        <v>100</v>
      </c>
      <c r="I2818" s="5">
        <v>-22</v>
      </c>
      <c r="J2818" s="5"/>
      <c r="L2818" s="21">
        <v>124</v>
      </c>
      <c r="M2818" s="21">
        <v>118</v>
      </c>
      <c r="N2818" s="21">
        <v>70.7</v>
      </c>
      <c r="O2818" s="21">
        <v>132</v>
      </c>
      <c r="P2818" s="30">
        <f t="shared" si="75"/>
        <v>40.5</v>
      </c>
      <c r="T2818" s="21" t="s">
        <v>564</v>
      </c>
    </row>
    <row r="2819" spans="1:21">
      <c r="D2819" s="19"/>
      <c r="E2819" s="21"/>
      <c r="F2819" s="21"/>
      <c r="G2819" s="21"/>
      <c r="H2819" s="21"/>
      <c r="I2819" s="5"/>
      <c r="J2819" s="5"/>
      <c r="L2819" s="21"/>
      <c r="M2819" s="21"/>
      <c r="N2819" s="21"/>
      <c r="O2819" s="21"/>
      <c r="P2819" s="30"/>
    </row>
    <row r="2820" spans="1:21">
      <c r="D2820" s="19"/>
      <c r="E2820" s="21"/>
      <c r="F2820" s="21"/>
      <c r="G2820" s="21"/>
      <c r="H2820" s="21"/>
      <c r="I2820" s="5"/>
      <c r="J2820" s="5"/>
      <c r="L2820" s="21"/>
      <c r="M2820" s="21"/>
      <c r="N2820" s="21"/>
      <c r="O2820" s="21"/>
      <c r="P2820" s="30"/>
    </row>
    <row r="2821" spans="1:21">
      <c r="D2821" s="19"/>
      <c r="E2821" s="21"/>
      <c r="F2821" s="21"/>
      <c r="G2821" s="21"/>
      <c r="H2821" s="21"/>
      <c r="I2821" s="5"/>
      <c r="J2821" s="5"/>
      <c r="L2821" s="21"/>
      <c r="M2821" s="21"/>
      <c r="N2821" s="21"/>
      <c r="O2821" s="21"/>
      <c r="P2821" s="30"/>
    </row>
    <row r="2822" spans="1:21">
      <c r="D2822" s="2"/>
      <c r="I2822" s="5"/>
      <c r="J2822" s="5"/>
    </row>
    <row r="2823" spans="1:21">
      <c r="D2823" s="2"/>
      <c r="I2823" s="5"/>
      <c r="J2823" s="5"/>
    </row>
    <row r="2824" spans="1:21">
      <c r="D2824" s="2"/>
      <c r="I2824" s="5"/>
      <c r="J2824" s="5"/>
    </row>
    <row r="2825" spans="1:21">
      <c r="D2825" s="2"/>
      <c r="I2825" s="5"/>
      <c r="J2825" s="5"/>
    </row>
    <row r="2826" spans="1:21">
      <c r="D2826" s="2"/>
      <c r="I2826" s="5"/>
      <c r="J2826" s="5"/>
    </row>
    <row r="2827" spans="1:21">
      <c r="D2827" s="2"/>
      <c r="I2827" s="5"/>
      <c r="J2827" s="5"/>
    </row>
    <row r="2828" spans="1:21">
      <c r="D2828" s="2"/>
      <c r="I2828" s="5"/>
      <c r="J2828" s="5"/>
    </row>
    <row r="2829" spans="1:21">
      <c r="D2829" s="2"/>
      <c r="I2829" s="5"/>
      <c r="J2829" s="5"/>
    </row>
    <row r="2830" spans="1:21">
      <c r="D2830" s="2"/>
      <c r="I2830" s="5"/>
      <c r="J2830" s="5"/>
    </row>
    <row r="2831" spans="1:21">
      <c r="D2831" s="2"/>
      <c r="I2831" s="5"/>
      <c r="J2831" s="5"/>
    </row>
    <row r="2832" spans="1:21">
      <c r="I2832" s="5"/>
      <c r="J2832" s="5"/>
    </row>
    <row r="2833" spans="9:10">
      <c r="I2833" s="5"/>
      <c r="J2833" s="5"/>
    </row>
    <row r="2834" spans="9:10">
      <c r="I2834" s="5"/>
      <c r="J2834" s="5"/>
    </row>
    <row r="2835" spans="9:10">
      <c r="I2835" s="5"/>
      <c r="J2835" s="5"/>
    </row>
    <row r="2836" spans="9:10">
      <c r="I2836" s="5"/>
      <c r="J2836" s="5"/>
    </row>
    <row r="2837" spans="9:10">
      <c r="I2837" s="5"/>
      <c r="J2837" s="5"/>
    </row>
    <row r="2838" spans="9:10">
      <c r="I2838" s="5"/>
      <c r="J2838" s="5"/>
    </row>
    <row r="2839" spans="9:10">
      <c r="I2839" s="5"/>
      <c r="J2839" s="5"/>
    </row>
    <row r="2840" spans="9:10">
      <c r="I2840" s="5"/>
      <c r="J2840" s="5"/>
    </row>
    <row r="2841" spans="9:10">
      <c r="I2841" s="5"/>
      <c r="J2841" s="5"/>
    </row>
    <row r="2842" spans="9:10">
      <c r="I2842" s="5"/>
      <c r="J2842" s="5"/>
    </row>
    <row r="2843" spans="9:10">
      <c r="I2843" s="5"/>
      <c r="J2843" s="5"/>
    </row>
    <row r="2844" spans="9:10">
      <c r="I2844" s="5"/>
      <c r="J2844" s="5"/>
    </row>
    <row r="2845" spans="9:10">
      <c r="I2845" s="5"/>
      <c r="J2845" s="5"/>
    </row>
    <row r="2846" spans="9:10">
      <c r="I2846" s="5"/>
      <c r="J2846" s="5"/>
    </row>
    <row r="2847" spans="9:10">
      <c r="I2847" s="5"/>
      <c r="J2847" s="5"/>
    </row>
    <row r="2848" spans="9:10">
      <c r="I2848" s="5"/>
      <c r="J2848" s="5"/>
    </row>
    <row r="2849" spans="1:19">
      <c r="I2849" s="5"/>
      <c r="J2849" s="5"/>
    </row>
    <row r="2850" spans="1:19">
      <c r="I2850" s="5"/>
      <c r="J2850" s="5"/>
    </row>
    <row r="2851" spans="1:19">
      <c r="I2851" s="5"/>
      <c r="J2851" s="5"/>
    </row>
    <row r="2852" spans="1:19">
      <c r="I2852" s="5"/>
      <c r="J2852" s="5"/>
    </row>
    <row r="2853" spans="1:19">
      <c r="I2853" s="5"/>
      <c r="J2853" s="5"/>
    </row>
    <row r="2854" spans="1:19">
      <c r="I2854" s="5"/>
      <c r="J2854" s="5"/>
    </row>
    <row r="2855" spans="1:19">
      <c r="I2855" s="5"/>
      <c r="J2855" s="5"/>
    </row>
    <row r="2856" spans="1:19">
      <c r="I2856" s="5"/>
      <c r="J2856" s="5"/>
    </row>
    <row r="2857" spans="1:19">
      <c r="I2857" s="5"/>
      <c r="J2857" s="5"/>
    </row>
    <row r="2858" spans="1:19">
      <c r="I2858" s="5"/>
      <c r="J2858" s="5"/>
    </row>
    <row r="2859" spans="1:19">
      <c r="I2859" s="5"/>
      <c r="J2859" s="5"/>
    </row>
    <row r="2860" spans="1:19">
      <c r="I2860" s="5"/>
      <c r="J2860" s="5"/>
    </row>
    <row r="2861" spans="1:19">
      <c r="I2861" s="5"/>
      <c r="J2861" s="5"/>
    </row>
    <row r="2862" spans="1:19">
      <c r="I2862" s="5"/>
      <c r="J2862" s="5"/>
    </row>
    <row r="2863" spans="1:19">
      <c r="A2863">
        <f>COUNT(A2772:A2862)</f>
        <v>27</v>
      </c>
      <c r="B2863">
        <f>COUNT(B2772:B2862)</f>
        <v>25</v>
      </c>
      <c r="C2863">
        <f>COUNT(C2772:C2862)</f>
        <v>24</v>
      </c>
      <c r="F2863">
        <f>AVERAGE(F2772:F2862)</f>
        <v>100.84</v>
      </c>
      <c r="G2863">
        <f>AVERAGE(G2772:G2862)</f>
        <v>99.32</v>
      </c>
      <c r="H2863">
        <f>AVERAGE(H2772:H2862)</f>
        <v>77.125</v>
      </c>
      <c r="I2863" s="5">
        <f>SUM(I2769:I2862)</f>
        <v>88.3</v>
      </c>
      <c r="J2863" s="4">
        <f>SUM(J2769:J2862)</f>
        <v>10</v>
      </c>
      <c r="P2863" s="4">
        <f>SUM(Q2772:Q2781)</f>
        <v>214.29999999999998</v>
      </c>
      <c r="Q2863" s="4">
        <f>TRUNC(P2863*0.096,1)</f>
        <v>20.5</v>
      </c>
      <c r="S2863">
        <f>SUM(S2769:S2862)</f>
        <v>0</v>
      </c>
    </row>
    <row r="2864" spans="1:19" ht="18">
      <c r="A2864" s="3" t="s">
        <v>883</v>
      </c>
      <c r="C2864" s="11" t="s">
        <v>884</v>
      </c>
      <c r="D2864">
        <v>5792666</v>
      </c>
    </row>
    <row r="2865" spans="1:19">
      <c r="A2865" t="s">
        <v>2</v>
      </c>
      <c r="D2865" s="4">
        <v>97.9</v>
      </c>
      <c r="E2865" t="s">
        <v>3</v>
      </c>
      <c r="F2865" s="4">
        <f>TRUNC(D2865*0.096,1)</f>
        <v>9.3000000000000007</v>
      </c>
      <c r="H2865" s="4">
        <f>P2963</f>
        <v>86.2</v>
      </c>
      <c r="K2865" s="14"/>
    </row>
    <row r="2866" spans="1:19">
      <c r="A2866" t="s">
        <v>4</v>
      </c>
      <c r="D2866" s="4">
        <v>86.2</v>
      </c>
      <c r="E2866" t="s">
        <v>5</v>
      </c>
      <c r="F2866" s="4">
        <f>TRUNC(D2866*0.096,1)</f>
        <v>8.1999999999999993</v>
      </c>
    </row>
    <row r="2867" spans="1:19">
      <c r="A2867" s="1" t="s">
        <v>6</v>
      </c>
      <c r="B2867" s="1" t="s">
        <v>7</v>
      </c>
      <c r="C2867" s="1" t="s">
        <v>8</v>
      </c>
      <c r="D2867" s="1" t="s">
        <v>9</v>
      </c>
      <c r="E2867" s="1" t="s">
        <v>10</v>
      </c>
      <c r="F2867" s="1" t="s">
        <v>11</v>
      </c>
      <c r="G2867" s="1" t="s">
        <v>12</v>
      </c>
      <c r="H2867" s="1" t="s">
        <v>8</v>
      </c>
      <c r="I2867" s="1" t="s">
        <v>13</v>
      </c>
      <c r="J2867" s="1" t="s">
        <v>14</v>
      </c>
      <c r="K2867" s="13" t="s">
        <v>15</v>
      </c>
      <c r="L2867" s="13" t="s">
        <v>11</v>
      </c>
      <c r="M2867" s="1" t="s">
        <v>12</v>
      </c>
      <c r="N2867" s="1" t="s">
        <v>16</v>
      </c>
      <c r="O2867" s="1" t="s">
        <v>17</v>
      </c>
      <c r="P2867" s="1" t="s">
        <v>18</v>
      </c>
      <c r="Q2867" s="1" t="s">
        <v>19</v>
      </c>
      <c r="R2867" s="1" t="s">
        <v>20</v>
      </c>
      <c r="S2867" s="1" t="s">
        <v>21</v>
      </c>
    </row>
    <row r="2869" spans="1:19">
      <c r="D2869" s="2"/>
      <c r="E2869" t="s">
        <v>22</v>
      </c>
      <c r="I2869" s="5">
        <v>-12</v>
      </c>
      <c r="J2869" s="5"/>
      <c r="K2869" s="13"/>
      <c r="L2869" s="4"/>
    </row>
    <row r="2870" spans="1:19">
      <c r="E2870" t="s">
        <v>23</v>
      </c>
      <c r="I2870" s="5">
        <v>-12</v>
      </c>
      <c r="J2870" s="5"/>
      <c r="L2870" s="1"/>
    </row>
    <row r="2871" spans="1:19">
      <c r="D2871" s="2"/>
      <c r="E2871" t="s">
        <v>24</v>
      </c>
      <c r="I2871" s="5">
        <v>-15</v>
      </c>
      <c r="J2871" s="5"/>
    </row>
    <row r="2872" spans="1:19">
      <c r="D2872" s="19" t="s">
        <v>41</v>
      </c>
      <c r="E2872" s="21" t="s">
        <v>42</v>
      </c>
      <c r="F2872" s="21"/>
      <c r="G2872" s="21"/>
      <c r="H2872" s="21"/>
      <c r="I2872" s="5"/>
      <c r="J2872" s="5"/>
      <c r="K2872" s="26"/>
      <c r="L2872" s="21">
        <v>82</v>
      </c>
      <c r="M2872" s="21">
        <v>82</v>
      </c>
      <c r="N2872" s="21">
        <v>70</v>
      </c>
      <c r="O2872" s="21">
        <v>123</v>
      </c>
      <c r="P2872" s="30">
        <f t="shared" ref="P2872:P2896" si="76">ROUND(((M2872-N2872)*113/O2872),1)</f>
        <v>11</v>
      </c>
      <c r="Q2872" s="4">
        <v>6</v>
      </c>
      <c r="R2872" s="21"/>
    </row>
    <row r="2873" spans="1:19">
      <c r="D2873" s="19" t="s">
        <v>43</v>
      </c>
      <c r="E2873" s="21" t="s">
        <v>26</v>
      </c>
      <c r="F2873" s="21"/>
      <c r="G2873" s="21"/>
      <c r="H2873" s="21"/>
      <c r="I2873" s="5"/>
      <c r="J2873" s="5"/>
      <c r="K2873" s="26"/>
      <c r="L2873" s="21">
        <v>76</v>
      </c>
      <c r="M2873" s="21">
        <v>76</v>
      </c>
      <c r="N2873" s="21">
        <v>69.2</v>
      </c>
      <c r="O2873" s="21">
        <v>129</v>
      </c>
      <c r="P2873" s="30">
        <f t="shared" si="76"/>
        <v>6</v>
      </c>
      <c r="Q2873" s="4">
        <v>7.2</v>
      </c>
      <c r="R2873" s="21"/>
    </row>
    <row r="2874" spans="1:19">
      <c r="D2874" s="19" t="s">
        <v>232</v>
      </c>
      <c r="E2874" s="21" t="s">
        <v>225</v>
      </c>
      <c r="F2874" s="21"/>
      <c r="G2874" s="21"/>
      <c r="H2874" s="21"/>
      <c r="I2874" s="5"/>
      <c r="J2874" s="5"/>
      <c r="L2874" s="21">
        <v>84</v>
      </c>
      <c r="M2874" s="21">
        <v>84</v>
      </c>
      <c r="N2874" s="21">
        <v>71.599999999999994</v>
      </c>
      <c r="O2874" s="21">
        <v>130</v>
      </c>
      <c r="P2874" s="30">
        <f t="shared" si="76"/>
        <v>10.8</v>
      </c>
      <c r="Q2874" s="29">
        <v>7.3</v>
      </c>
      <c r="R2874" s="21"/>
    </row>
    <row r="2875" spans="1:19">
      <c r="D2875" s="19" t="s">
        <v>45</v>
      </c>
      <c r="E2875" s="21" t="s">
        <v>34</v>
      </c>
      <c r="F2875" s="21"/>
      <c r="G2875" s="21"/>
      <c r="H2875" s="21"/>
      <c r="I2875" s="5"/>
      <c r="J2875" s="5"/>
      <c r="L2875" s="21">
        <v>88</v>
      </c>
      <c r="M2875" s="21">
        <v>85</v>
      </c>
      <c r="N2875" s="21">
        <v>68.900000000000006</v>
      </c>
      <c r="O2875" s="21">
        <v>120</v>
      </c>
      <c r="P2875" s="30">
        <f t="shared" si="76"/>
        <v>15.2</v>
      </c>
      <c r="Q2875" s="4">
        <v>7.6</v>
      </c>
      <c r="R2875" s="21"/>
    </row>
    <row r="2876" spans="1:19">
      <c r="D2876" s="19" t="s">
        <v>233</v>
      </c>
      <c r="E2876" s="21" t="s">
        <v>225</v>
      </c>
      <c r="F2876" s="21"/>
      <c r="G2876" s="21"/>
      <c r="H2876" s="21"/>
      <c r="I2876" s="5"/>
      <c r="J2876" s="5"/>
      <c r="L2876" s="21">
        <v>84</v>
      </c>
      <c r="M2876" s="21">
        <v>84</v>
      </c>
      <c r="N2876" s="21">
        <v>71.599999999999994</v>
      </c>
      <c r="O2876" s="21">
        <v>130</v>
      </c>
      <c r="P2876" s="30">
        <f t="shared" si="76"/>
        <v>10.8</v>
      </c>
      <c r="Q2876" s="4">
        <v>8.6</v>
      </c>
      <c r="R2876" s="21"/>
    </row>
    <row r="2877" spans="1:19">
      <c r="D2877" s="19" t="s">
        <v>306</v>
      </c>
      <c r="E2877" s="21" t="s">
        <v>47</v>
      </c>
      <c r="F2877" s="21"/>
      <c r="G2877" s="21"/>
      <c r="H2877" s="21"/>
      <c r="I2877" s="5"/>
      <c r="J2877" s="5"/>
      <c r="L2877" s="21">
        <v>84</v>
      </c>
      <c r="M2877" s="21">
        <v>84</v>
      </c>
      <c r="N2877" s="21">
        <v>69.7</v>
      </c>
      <c r="O2877" s="21">
        <v>133</v>
      </c>
      <c r="P2877" s="30">
        <f t="shared" si="76"/>
        <v>12.1</v>
      </c>
      <c r="Q2877" s="4">
        <v>9.1999999999999993</v>
      </c>
      <c r="R2877" s="21"/>
    </row>
    <row r="2878" spans="1:19">
      <c r="D2878" s="19" t="s">
        <v>46</v>
      </c>
      <c r="E2878" s="21" t="s">
        <v>47</v>
      </c>
      <c r="F2878" s="21"/>
      <c r="G2878" s="21"/>
      <c r="H2878" s="21"/>
      <c r="I2878" s="5"/>
      <c r="J2878" s="5"/>
      <c r="K2878" s="26"/>
      <c r="L2878" s="21">
        <v>83</v>
      </c>
      <c r="M2878" s="21">
        <v>83</v>
      </c>
      <c r="N2878" s="21">
        <v>69.7</v>
      </c>
      <c r="O2878" s="21">
        <v>133</v>
      </c>
      <c r="P2878" s="30">
        <f t="shared" si="76"/>
        <v>11.3</v>
      </c>
      <c r="Q2878" s="4">
        <v>9.5</v>
      </c>
      <c r="R2878" s="21"/>
    </row>
    <row r="2879" spans="1:19">
      <c r="D2879" s="19" t="s">
        <v>48</v>
      </c>
      <c r="E2879" s="21" t="s">
        <v>26</v>
      </c>
      <c r="F2879" s="21"/>
      <c r="G2879" s="21"/>
      <c r="H2879" s="21"/>
      <c r="I2879" s="5"/>
      <c r="J2879" s="5"/>
      <c r="K2879" s="26"/>
      <c r="L2879" s="21">
        <v>83</v>
      </c>
      <c r="M2879" s="21">
        <v>83</v>
      </c>
      <c r="N2879" s="21">
        <v>69.2</v>
      </c>
      <c r="O2879" s="21">
        <v>129</v>
      </c>
      <c r="P2879" s="30">
        <f t="shared" si="76"/>
        <v>12.1</v>
      </c>
      <c r="Q2879" s="4">
        <v>10.1</v>
      </c>
      <c r="R2879" s="21"/>
    </row>
    <row r="2880" spans="1:19">
      <c r="D2880" s="19" t="s">
        <v>456</v>
      </c>
      <c r="E2880" s="21" t="s">
        <v>30</v>
      </c>
      <c r="F2880" s="21"/>
      <c r="G2880" s="21"/>
      <c r="H2880" s="21"/>
      <c r="I2880" s="5"/>
      <c r="J2880" s="5"/>
      <c r="L2880" s="21">
        <v>80</v>
      </c>
      <c r="M2880" s="21">
        <v>80</v>
      </c>
      <c r="N2880" s="21">
        <v>70.2</v>
      </c>
      <c r="O2880" s="21">
        <v>128</v>
      </c>
      <c r="P2880" s="4">
        <f t="shared" si="76"/>
        <v>8.6999999999999993</v>
      </c>
      <c r="Q2880" s="4">
        <v>10.3</v>
      </c>
      <c r="R2880" s="21"/>
    </row>
    <row r="2881" spans="1:22">
      <c r="D2881" s="19" t="s">
        <v>307</v>
      </c>
      <c r="E2881" s="21" t="s">
        <v>26</v>
      </c>
      <c r="F2881" s="21"/>
      <c r="G2881" s="21"/>
      <c r="H2881" s="21"/>
      <c r="I2881" s="5"/>
      <c r="J2881" s="5"/>
      <c r="L2881" s="21">
        <v>83</v>
      </c>
      <c r="M2881" s="21">
        <v>83</v>
      </c>
      <c r="N2881" s="21">
        <v>69.2</v>
      </c>
      <c r="O2881" s="21">
        <v>129</v>
      </c>
      <c r="P2881" s="4">
        <f t="shared" si="76"/>
        <v>12.1</v>
      </c>
      <c r="Q2881" s="4">
        <v>10.4</v>
      </c>
    </row>
    <row r="2882" spans="1:22">
      <c r="D2882" s="19" t="s">
        <v>234</v>
      </c>
      <c r="E2882" s="21" t="s">
        <v>154</v>
      </c>
      <c r="F2882" s="21"/>
      <c r="G2882" s="21"/>
      <c r="H2882" s="21"/>
      <c r="I2882" s="5"/>
      <c r="J2882" s="5"/>
      <c r="L2882" s="21">
        <v>86</v>
      </c>
      <c r="M2882" s="21">
        <v>85</v>
      </c>
      <c r="N2882" s="21">
        <v>70.7</v>
      </c>
      <c r="O2882" s="21">
        <v>134</v>
      </c>
      <c r="P2882" s="4">
        <f t="shared" si="76"/>
        <v>12.1</v>
      </c>
      <c r="Q2882" s="4">
        <v>11.5</v>
      </c>
    </row>
    <row r="2883" spans="1:22">
      <c r="D2883" s="19" t="s">
        <v>49</v>
      </c>
      <c r="E2883" s="21" t="s">
        <v>50</v>
      </c>
      <c r="F2883" s="21"/>
      <c r="G2883" s="21"/>
      <c r="H2883" s="21"/>
      <c r="I2883" s="5"/>
      <c r="J2883" s="5"/>
      <c r="L2883" s="21">
        <v>89</v>
      </c>
      <c r="M2883" s="21">
        <v>87</v>
      </c>
      <c r="N2883" s="21">
        <v>69.8</v>
      </c>
      <c r="O2883" s="21">
        <v>127</v>
      </c>
      <c r="P2883" s="4">
        <f t="shared" si="76"/>
        <v>15.3</v>
      </c>
      <c r="Q2883" s="4">
        <v>12.3</v>
      </c>
    </row>
    <row r="2884" spans="1:22">
      <c r="D2884" s="19" t="s">
        <v>51</v>
      </c>
      <c r="E2884" s="21" t="s">
        <v>52</v>
      </c>
      <c r="F2884" s="21"/>
      <c r="G2884" s="21"/>
      <c r="H2884" s="21"/>
      <c r="I2884" s="5"/>
      <c r="J2884" s="5"/>
      <c r="L2884" s="21">
        <v>92</v>
      </c>
      <c r="M2884" s="21">
        <v>90</v>
      </c>
      <c r="N2884" s="21">
        <v>70.8</v>
      </c>
      <c r="O2884" s="21">
        <v>130</v>
      </c>
      <c r="P2884" s="4">
        <f t="shared" si="76"/>
        <v>16.7</v>
      </c>
      <c r="Q2884" s="29">
        <v>13.3</v>
      </c>
    </row>
    <row r="2885" spans="1:22">
      <c r="D2885" s="19" t="s">
        <v>53</v>
      </c>
      <c r="E2885" s="21" t="s">
        <v>54</v>
      </c>
      <c r="F2885" s="21"/>
      <c r="G2885" s="21"/>
      <c r="H2885" s="21"/>
      <c r="I2885" s="5"/>
      <c r="J2885" s="5"/>
      <c r="L2885" s="21">
        <v>87</v>
      </c>
      <c r="M2885" s="21">
        <v>87</v>
      </c>
      <c r="N2885" s="21">
        <v>70.900000000000006</v>
      </c>
      <c r="O2885" s="21">
        <v>128</v>
      </c>
      <c r="P2885" s="4">
        <f t="shared" si="76"/>
        <v>14.2</v>
      </c>
      <c r="Q2885" s="4">
        <v>14.2</v>
      </c>
    </row>
    <row r="2886" spans="1:22">
      <c r="D2886" s="19" t="s">
        <v>53</v>
      </c>
      <c r="E2886" s="21" t="s">
        <v>885</v>
      </c>
      <c r="F2886" s="21"/>
      <c r="G2886" s="21"/>
      <c r="I2886" s="5"/>
      <c r="J2886" s="5"/>
      <c r="L2886">
        <v>87</v>
      </c>
      <c r="M2886">
        <v>86</v>
      </c>
      <c r="N2886">
        <v>70.400000000000006</v>
      </c>
      <c r="O2886">
        <v>131</v>
      </c>
      <c r="P2886" s="4">
        <f t="shared" si="76"/>
        <v>13.5</v>
      </c>
      <c r="Q2886" s="4">
        <v>17.899999999999999</v>
      </c>
    </row>
    <row r="2887" spans="1:22">
      <c r="D2887" s="19" t="s">
        <v>55</v>
      </c>
      <c r="E2887" s="21" t="s">
        <v>52</v>
      </c>
      <c r="F2887" s="21"/>
      <c r="G2887" s="21"/>
      <c r="H2887" s="21"/>
      <c r="I2887" s="5"/>
      <c r="J2887" s="5"/>
      <c r="L2887">
        <v>86</v>
      </c>
      <c r="M2887">
        <v>85</v>
      </c>
      <c r="N2887">
        <v>70.8</v>
      </c>
      <c r="O2887">
        <v>130</v>
      </c>
      <c r="P2887" s="4">
        <f t="shared" si="76"/>
        <v>12.3</v>
      </c>
      <c r="Q2887" s="4">
        <v>18.2</v>
      </c>
    </row>
    <row r="2888" spans="1:22">
      <c r="D2888" s="19" t="s">
        <v>309</v>
      </c>
      <c r="E2888" s="21" t="s">
        <v>42</v>
      </c>
      <c r="F2888" s="21"/>
      <c r="G2888" s="21"/>
      <c r="H2888" s="21"/>
      <c r="I2888" s="5"/>
      <c r="J2888" s="5"/>
      <c r="L2888">
        <v>79</v>
      </c>
      <c r="M2888">
        <v>79</v>
      </c>
      <c r="N2888">
        <v>70</v>
      </c>
      <c r="O2888">
        <v>123</v>
      </c>
      <c r="P2888" s="4">
        <f t="shared" si="76"/>
        <v>8.3000000000000007</v>
      </c>
      <c r="Q2888" s="4">
        <v>18.399999999999999</v>
      </c>
    </row>
    <row r="2889" spans="1:22">
      <c r="D2889" s="19" t="s">
        <v>457</v>
      </c>
      <c r="E2889" s="21" t="s">
        <v>26</v>
      </c>
      <c r="F2889" s="21"/>
      <c r="G2889" s="21"/>
      <c r="H2889" s="21"/>
      <c r="I2889" s="5"/>
      <c r="J2889" s="5"/>
      <c r="L2889">
        <v>77</v>
      </c>
      <c r="M2889">
        <v>77</v>
      </c>
      <c r="N2889">
        <v>69.2</v>
      </c>
      <c r="O2889">
        <v>129</v>
      </c>
      <c r="P2889" s="4">
        <f t="shared" si="76"/>
        <v>6.8</v>
      </c>
      <c r="Q2889" s="4">
        <v>19.2</v>
      </c>
    </row>
    <row r="2890" spans="1:22">
      <c r="D2890" s="19" t="s">
        <v>310</v>
      </c>
      <c r="E2890" s="21" t="s">
        <v>179</v>
      </c>
      <c r="F2890" s="21"/>
      <c r="G2890" s="21"/>
      <c r="H2890" s="21"/>
      <c r="I2890" s="5"/>
      <c r="J2890" s="5"/>
      <c r="L2890">
        <v>92</v>
      </c>
      <c r="M2890">
        <v>91</v>
      </c>
      <c r="N2890">
        <v>69.900000000000006</v>
      </c>
      <c r="O2890">
        <v>129</v>
      </c>
      <c r="P2890" s="4">
        <f t="shared" si="76"/>
        <v>18.5</v>
      </c>
      <c r="Q2890" s="4">
        <v>19.600000000000001</v>
      </c>
    </row>
    <row r="2891" spans="1:22">
      <c r="D2891" s="19" t="s">
        <v>311</v>
      </c>
      <c r="E2891" s="21" t="s">
        <v>312</v>
      </c>
      <c r="F2891" s="21"/>
      <c r="G2891" s="21"/>
      <c r="H2891" s="21"/>
      <c r="I2891" s="5"/>
      <c r="J2891" s="5"/>
      <c r="L2891">
        <v>86</v>
      </c>
      <c r="M2891">
        <v>86</v>
      </c>
      <c r="N2891">
        <v>70.7</v>
      </c>
      <c r="O2891">
        <v>132</v>
      </c>
      <c r="P2891" s="4">
        <f t="shared" si="76"/>
        <v>13.1</v>
      </c>
      <c r="Q2891" s="4">
        <v>19.8</v>
      </c>
    </row>
    <row r="2892" spans="1:22">
      <c r="A2892">
        <v>1</v>
      </c>
      <c r="B2892">
        <v>1</v>
      </c>
      <c r="C2892">
        <v>1</v>
      </c>
      <c r="D2892" s="19" t="s">
        <v>314</v>
      </c>
      <c r="E2892" s="21" t="s">
        <v>657</v>
      </c>
      <c r="F2892" s="21">
        <v>80</v>
      </c>
      <c r="G2892" s="21">
        <v>80</v>
      </c>
      <c r="H2892" s="21">
        <v>71</v>
      </c>
      <c r="I2892" s="5">
        <v>-3.4</v>
      </c>
      <c r="J2892" s="5"/>
      <c r="L2892">
        <v>80</v>
      </c>
      <c r="M2892">
        <v>80</v>
      </c>
      <c r="N2892">
        <v>67.400000000000006</v>
      </c>
      <c r="O2892">
        <v>115</v>
      </c>
      <c r="P2892" s="4">
        <f t="shared" si="76"/>
        <v>12.4</v>
      </c>
      <c r="Q2892" s="4"/>
      <c r="T2892" t="s">
        <v>165</v>
      </c>
      <c r="U2892" t="s">
        <v>184</v>
      </c>
    </row>
    <row r="2893" spans="1:22">
      <c r="A2893">
        <v>2</v>
      </c>
      <c r="B2893">
        <v>2</v>
      </c>
      <c r="C2893">
        <v>2</v>
      </c>
      <c r="D2893" s="19" t="s">
        <v>237</v>
      </c>
      <c r="E2893" s="21" t="s">
        <v>658</v>
      </c>
      <c r="F2893" s="21">
        <v>94</v>
      </c>
      <c r="G2893" s="21">
        <v>93</v>
      </c>
      <c r="H2893" s="21">
        <v>84</v>
      </c>
      <c r="I2893" s="5">
        <v>-16</v>
      </c>
      <c r="J2893" s="5"/>
      <c r="L2893">
        <v>94</v>
      </c>
      <c r="M2893">
        <v>93</v>
      </c>
      <c r="N2893">
        <v>68.7</v>
      </c>
      <c r="O2893">
        <v>124</v>
      </c>
      <c r="P2893" s="4">
        <f t="shared" si="76"/>
        <v>22.1</v>
      </c>
      <c r="Q2893" s="4"/>
      <c r="T2893" t="s">
        <v>207</v>
      </c>
      <c r="U2893" t="s">
        <v>459</v>
      </c>
    </row>
    <row r="2894" spans="1:22">
      <c r="A2894">
        <v>3</v>
      </c>
      <c r="B2894">
        <v>3</v>
      </c>
      <c r="C2894">
        <v>3</v>
      </c>
      <c r="D2894" s="19" t="s">
        <v>322</v>
      </c>
      <c r="E2894" s="21" t="s">
        <v>323</v>
      </c>
      <c r="F2894" s="21">
        <v>102</v>
      </c>
      <c r="G2894" s="21">
        <v>97</v>
      </c>
      <c r="H2894" s="21">
        <v>91</v>
      </c>
      <c r="I2894" s="5">
        <v>-22</v>
      </c>
      <c r="J2894" s="5"/>
      <c r="L2894">
        <v>102</v>
      </c>
      <c r="M2894">
        <v>97</v>
      </c>
      <c r="N2894">
        <v>67.7</v>
      </c>
      <c r="O2894">
        <v>124</v>
      </c>
      <c r="P2894" s="4">
        <f t="shared" si="76"/>
        <v>26.7</v>
      </c>
      <c r="Q2894" s="4"/>
      <c r="R2894" s="21"/>
      <c r="S2894" s="4"/>
      <c r="T2894" t="s">
        <v>886</v>
      </c>
      <c r="U2894" t="s">
        <v>76</v>
      </c>
    </row>
    <row r="2895" spans="1:22">
      <c r="A2895">
        <v>4</v>
      </c>
      <c r="B2895">
        <v>4</v>
      </c>
      <c r="C2895">
        <v>4</v>
      </c>
      <c r="D2895" s="19" t="s">
        <v>324</v>
      </c>
      <c r="E2895" s="21" t="s">
        <v>325</v>
      </c>
      <c r="F2895" s="21">
        <v>94</v>
      </c>
      <c r="G2895" s="21">
        <v>94</v>
      </c>
      <c r="H2895" s="21">
        <v>83</v>
      </c>
      <c r="I2895" s="5">
        <v>-20.5</v>
      </c>
      <c r="J2895" s="5"/>
      <c r="L2895" s="21">
        <v>94</v>
      </c>
      <c r="M2895" s="21">
        <v>94</v>
      </c>
      <c r="N2895" s="21">
        <v>69</v>
      </c>
      <c r="O2895" s="21">
        <v>123</v>
      </c>
      <c r="P2895" s="30">
        <f t="shared" si="76"/>
        <v>23</v>
      </c>
      <c r="Q2895" s="29"/>
      <c r="R2895" s="21"/>
      <c r="S2895" s="4"/>
      <c r="T2895" s="21" t="s">
        <v>72</v>
      </c>
    </row>
    <row r="2896" spans="1:22">
      <c r="A2896">
        <v>5</v>
      </c>
      <c r="B2896">
        <v>5</v>
      </c>
      <c r="C2896">
        <v>5</v>
      </c>
      <c r="D2896" s="19" t="s">
        <v>327</v>
      </c>
      <c r="E2896" s="21" t="s">
        <v>328</v>
      </c>
      <c r="F2896" s="21">
        <v>86</v>
      </c>
      <c r="G2896" s="21">
        <v>86</v>
      </c>
      <c r="H2896" s="21">
        <v>76</v>
      </c>
      <c r="I2896" s="5">
        <v>6</v>
      </c>
      <c r="J2896" s="5"/>
      <c r="L2896" s="21">
        <v>86</v>
      </c>
      <c r="M2896" s="21">
        <v>86</v>
      </c>
      <c r="N2896" s="21">
        <v>66.599999999999994</v>
      </c>
      <c r="O2896" s="21">
        <v>118</v>
      </c>
      <c r="P2896" s="30">
        <f t="shared" si="76"/>
        <v>18.600000000000001</v>
      </c>
      <c r="Q2896" s="4"/>
      <c r="R2896" s="21"/>
      <c r="S2896" s="4"/>
      <c r="T2896" s="21" t="s">
        <v>66</v>
      </c>
      <c r="U2896" t="s">
        <v>887</v>
      </c>
      <c r="V2896" t="s">
        <v>194</v>
      </c>
    </row>
    <row r="2897" spans="1:22">
      <c r="A2897">
        <v>6</v>
      </c>
      <c r="B2897">
        <v>6</v>
      </c>
      <c r="D2897" s="19" t="s">
        <v>294</v>
      </c>
      <c r="E2897" s="21" t="s">
        <v>42</v>
      </c>
      <c r="F2897" s="21">
        <v>90</v>
      </c>
      <c r="G2897" s="21">
        <v>90</v>
      </c>
      <c r="H2897" s="21"/>
      <c r="I2897" s="5">
        <v>-19.850000000000001</v>
      </c>
      <c r="J2897" s="5"/>
      <c r="L2897" s="21"/>
      <c r="M2897" s="21"/>
      <c r="N2897" s="21"/>
      <c r="O2897" s="21"/>
      <c r="P2897" s="30"/>
      <c r="Q2897" s="4"/>
      <c r="R2897" s="21"/>
      <c r="S2897" s="4"/>
      <c r="T2897" s="21" t="s">
        <v>71</v>
      </c>
      <c r="U2897" t="s">
        <v>81</v>
      </c>
      <c r="V2897" t="s">
        <v>82</v>
      </c>
    </row>
    <row r="2898" spans="1:22">
      <c r="A2898">
        <v>7</v>
      </c>
      <c r="B2898">
        <v>7</v>
      </c>
      <c r="D2898" s="19" t="s">
        <v>64</v>
      </c>
      <c r="E2898" s="21" t="s">
        <v>26</v>
      </c>
      <c r="F2898" s="21">
        <v>84</v>
      </c>
      <c r="G2898" s="21">
        <v>84</v>
      </c>
      <c r="H2898" s="21"/>
      <c r="I2898" s="5">
        <v>-19</v>
      </c>
      <c r="J2898" s="4"/>
      <c r="L2898" s="19"/>
      <c r="M2898" s="21"/>
      <c r="N2898" s="21"/>
      <c r="O2898" s="21"/>
      <c r="P2898" s="30"/>
      <c r="Q2898" s="4"/>
      <c r="R2898" s="21"/>
      <c r="S2898" s="4"/>
      <c r="T2898" s="21" t="s">
        <v>246</v>
      </c>
      <c r="U2898" t="s">
        <v>160</v>
      </c>
      <c r="V2898" t="s">
        <v>67</v>
      </c>
    </row>
    <row r="2899" spans="1:22">
      <c r="A2899">
        <v>8</v>
      </c>
      <c r="B2899">
        <v>8</v>
      </c>
      <c r="D2899" s="19" t="s">
        <v>69</v>
      </c>
      <c r="E2899" s="21" t="s">
        <v>26</v>
      </c>
      <c r="F2899" s="21">
        <v>80</v>
      </c>
      <c r="G2899" s="21">
        <v>80</v>
      </c>
      <c r="H2899" s="21"/>
      <c r="I2899" s="5">
        <v>10.5</v>
      </c>
      <c r="J2899" s="5"/>
      <c r="L2899" s="21"/>
      <c r="M2899" s="21"/>
      <c r="N2899" s="21"/>
      <c r="O2899" s="21"/>
      <c r="P2899" s="30"/>
      <c r="Q2899" s="4"/>
      <c r="R2899" s="21"/>
      <c r="S2899" s="4"/>
      <c r="T2899" s="21" t="s">
        <v>298</v>
      </c>
      <c r="U2899" t="s">
        <v>58</v>
      </c>
      <c r="V2899" t="s">
        <v>209</v>
      </c>
    </row>
    <row r="2900" spans="1:22">
      <c r="A2900">
        <v>9</v>
      </c>
      <c r="B2900">
        <v>9</v>
      </c>
      <c r="C2900">
        <v>6</v>
      </c>
      <c r="D2900" s="19" t="s">
        <v>73</v>
      </c>
      <c r="E2900" s="21" t="s">
        <v>42</v>
      </c>
      <c r="F2900" s="21">
        <v>86</v>
      </c>
      <c r="G2900" s="21">
        <v>86</v>
      </c>
      <c r="H2900" s="21">
        <v>75</v>
      </c>
      <c r="I2900" s="5">
        <v>-3.25</v>
      </c>
      <c r="J2900" s="5"/>
      <c r="L2900" s="21">
        <v>86</v>
      </c>
      <c r="M2900" s="21">
        <v>86</v>
      </c>
      <c r="N2900" s="21">
        <v>70</v>
      </c>
      <c r="O2900" s="21">
        <v>123</v>
      </c>
      <c r="P2900" s="30">
        <f t="shared" ref="P2900:P2911" si="77">ROUND(((M2900-N2900)*113/O2900),1)</f>
        <v>14.7</v>
      </c>
      <c r="Q2900" s="4"/>
      <c r="R2900" s="21"/>
      <c r="S2900" s="4"/>
      <c r="T2900" s="21" t="s">
        <v>302</v>
      </c>
      <c r="U2900" t="s">
        <v>67</v>
      </c>
      <c r="V2900" t="s">
        <v>333</v>
      </c>
    </row>
    <row r="2901" spans="1:22">
      <c r="A2901">
        <v>10</v>
      </c>
      <c r="B2901">
        <v>10</v>
      </c>
      <c r="C2901">
        <v>7</v>
      </c>
      <c r="D2901" s="19" t="s">
        <v>429</v>
      </c>
      <c r="E2901" s="21" t="s">
        <v>430</v>
      </c>
      <c r="F2901" s="21">
        <v>83</v>
      </c>
      <c r="G2901" s="21">
        <v>83</v>
      </c>
      <c r="H2901" s="21">
        <v>72</v>
      </c>
      <c r="I2901" s="5">
        <v>5.15</v>
      </c>
      <c r="J2901" s="5"/>
      <c r="K2901" s="26" t="s">
        <v>538</v>
      </c>
      <c r="L2901" s="19">
        <v>83</v>
      </c>
      <c r="M2901" s="21">
        <v>83</v>
      </c>
      <c r="N2901" s="21">
        <v>69.599999999999994</v>
      </c>
      <c r="O2901" s="21">
        <v>123</v>
      </c>
      <c r="P2901" s="30">
        <f t="shared" si="77"/>
        <v>12.3</v>
      </c>
      <c r="Q2901" s="4"/>
      <c r="R2901" s="21"/>
      <c r="S2901" s="4"/>
      <c r="T2901" s="21" t="s">
        <v>97</v>
      </c>
      <c r="U2901" t="s">
        <v>62</v>
      </c>
      <c r="V2901" t="s">
        <v>414</v>
      </c>
    </row>
    <row r="2902" spans="1:22">
      <c r="A2902">
        <v>11</v>
      </c>
      <c r="B2902">
        <v>11</v>
      </c>
      <c r="C2902">
        <v>8</v>
      </c>
      <c r="D2902" s="19" t="s">
        <v>297</v>
      </c>
      <c r="E2902" s="21" t="s">
        <v>26</v>
      </c>
      <c r="F2902" s="21">
        <v>86</v>
      </c>
      <c r="G2902" s="21">
        <v>83</v>
      </c>
      <c r="H2902" s="21">
        <v>74</v>
      </c>
      <c r="I2902" s="5">
        <v>-16.399999999999999</v>
      </c>
      <c r="J2902" s="5"/>
      <c r="L2902" s="19">
        <v>86</v>
      </c>
      <c r="M2902" s="21">
        <v>83</v>
      </c>
      <c r="N2902" s="21">
        <v>69.2</v>
      </c>
      <c r="O2902" s="21">
        <v>129</v>
      </c>
      <c r="P2902" s="30">
        <f t="shared" si="77"/>
        <v>12.1</v>
      </c>
      <c r="Q2902" s="4"/>
      <c r="R2902" s="21"/>
      <c r="S2902" s="4"/>
      <c r="T2902" s="21" t="s">
        <v>59</v>
      </c>
      <c r="U2902" t="s">
        <v>90</v>
      </c>
      <c r="V2902" t="s">
        <v>105</v>
      </c>
    </row>
    <row r="2903" spans="1:22">
      <c r="A2903">
        <v>12</v>
      </c>
      <c r="B2903">
        <v>12</v>
      </c>
      <c r="C2903">
        <v>9</v>
      </c>
      <c r="D2903" s="19" t="s">
        <v>432</v>
      </c>
      <c r="E2903" s="21" t="s">
        <v>252</v>
      </c>
      <c r="F2903" s="21">
        <v>86</v>
      </c>
      <c r="G2903" s="21">
        <v>86</v>
      </c>
      <c r="H2903" s="21">
        <v>74</v>
      </c>
      <c r="I2903" s="5">
        <v>-10.4</v>
      </c>
      <c r="J2903" s="5"/>
      <c r="L2903" s="19">
        <v>86</v>
      </c>
      <c r="M2903" s="21">
        <v>86</v>
      </c>
      <c r="N2903" s="21">
        <v>69</v>
      </c>
      <c r="O2903" s="21">
        <v>125</v>
      </c>
      <c r="P2903" s="30">
        <f t="shared" si="77"/>
        <v>15.4</v>
      </c>
      <c r="Q2903" s="29"/>
      <c r="R2903" s="21"/>
      <c r="S2903" s="4"/>
      <c r="T2903" s="21" t="s">
        <v>257</v>
      </c>
      <c r="U2903" t="s">
        <v>448</v>
      </c>
      <c r="V2903" t="s">
        <v>63</v>
      </c>
    </row>
    <row r="2904" spans="1:22">
      <c r="A2904">
        <v>13</v>
      </c>
      <c r="B2904">
        <v>13</v>
      </c>
      <c r="C2904">
        <v>10</v>
      </c>
      <c r="D2904" s="19" t="s">
        <v>83</v>
      </c>
      <c r="E2904" s="21" t="s">
        <v>34</v>
      </c>
      <c r="F2904" s="21">
        <v>96</v>
      </c>
      <c r="G2904" s="21">
        <v>90</v>
      </c>
      <c r="H2904" s="21">
        <v>84</v>
      </c>
      <c r="I2904" s="5">
        <v>-22</v>
      </c>
      <c r="J2904" s="5"/>
      <c r="K2904" s="12" t="s">
        <v>888</v>
      </c>
      <c r="L2904" s="19">
        <v>96</v>
      </c>
      <c r="M2904" s="21">
        <v>90</v>
      </c>
      <c r="N2904" s="21">
        <v>68.900000000000006</v>
      </c>
      <c r="O2904" s="21">
        <v>120</v>
      </c>
      <c r="P2904" s="30">
        <f t="shared" si="77"/>
        <v>19.899999999999999</v>
      </c>
      <c r="Q2904" s="4"/>
      <c r="R2904" s="21"/>
      <c r="S2904" s="4"/>
      <c r="T2904" s="21" t="s">
        <v>181</v>
      </c>
      <c r="U2904" t="s">
        <v>117</v>
      </c>
      <c r="V2904" t="s">
        <v>126</v>
      </c>
    </row>
    <row r="2905" spans="1:22">
      <c r="A2905">
        <v>14</v>
      </c>
      <c r="B2905">
        <v>14</v>
      </c>
      <c r="C2905">
        <v>11</v>
      </c>
      <c r="D2905" s="19" t="s">
        <v>240</v>
      </c>
      <c r="E2905" s="21" t="s">
        <v>632</v>
      </c>
      <c r="F2905" s="21">
        <v>80</v>
      </c>
      <c r="G2905" s="21">
        <v>80</v>
      </c>
      <c r="H2905" s="21">
        <v>69</v>
      </c>
      <c r="I2905" s="5">
        <v>9.15</v>
      </c>
      <c r="J2905" s="4"/>
      <c r="L2905" s="19">
        <v>80</v>
      </c>
      <c r="M2905" s="21">
        <v>80</v>
      </c>
      <c r="N2905" s="21">
        <v>68</v>
      </c>
      <c r="O2905" s="21">
        <v>115</v>
      </c>
      <c r="P2905" s="30">
        <f t="shared" si="77"/>
        <v>11.8</v>
      </c>
      <c r="Q2905" s="21"/>
      <c r="R2905" s="21"/>
      <c r="S2905" s="4"/>
      <c r="T2905" s="21" t="s">
        <v>100</v>
      </c>
      <c r="U2905" t="s">
        <v>470</v>
      </c>
    </row>
    <row r="2906" spans="1:22">
      <c r="A2906">
        <v>15</v>
      </c>
      <c r="B2906">
        <v>15</v>
      </c>
      <c r="C2906">
        <v>12</v>
      </c>
      <c r="D2906" s="19" t="s">
        <v>87</v>
      </c>
      <c r="E2906" s="21" t="s">
        <v>42</v>
      </c>
      <c r="F2906" s="21">
        <v>82</v>
      </c>
      <c r="G2906" s="21">
        <v>82</v>
      </c>
      <c r="H2906" s="21">
        <v>70</v>
      </c>
      <c r="I2906" s="5">
        <v>-2.2000000000000002</v>
      </c>
      <c r="J2906" s="5"/>
      <c r="K2906" s="12" t="s">
        <v>889</v>
      </c>
      <c r="L2906" s="19">
        <v>82</v>
      </c>
      <c r="M2906" s="21">
        <v>82</v>
      </c>
      <c r="N2906" s="21">
        <v>70</v>
      </c>
      <c r="O2906" s="21">
        <v>123</v>
      </c>
      <c r="P2906" s="30">
        <f t="shared" si="77"/>
        <v>11</v>
      </c>
      <c r="Q2906" s="21"/>
      <c r="R2906" s="21"/>
      <c r="S2906" s="4"/>
      <c r="T2906" s="21" t="s">
        <v>124</v>
      </c>
    </row>
    <row r="2907" spans="1:22">
      <c r="A2907">
        <v>16</v>
      </c>
      <c r="B2907">
        <v>16</v>
      </c>
      <c r="C2907">
        <v>13</v>
      </c>
      <c r="D2907" s="19" t="s">
        <v>95</v>
      </c>
      <c r="E2907" s="21" t="s">
        <v>42</v>
      </c>
      <c r="F2907" s="21">
        <v>79</v>
      </c>
      <c r="G2907" s="21">
        <v>77</v>
      </c>
      <c r="H2907" s="21">
        <v>67</v>
      </c>
      <c r="I2907" s="5">
        <v>26.15</v>
      </c>
      <c r="J2907" s="5"/>
      <c r="K2907" s="44" t="s">
        <v>562</v>
      </c>
      <c r="L2907" s="19">
        <v>79</v>
      </c>
      <c r="M2907" s="21">
        <v>77</v>
      </c>
      <c r="N2907" s="21">
        <v>70</v>
      </c>
      <c r="O2907" s="21">
        <v>123</v>
      </c>
      <c r="P2907" s="30">
        <f t="shared" si="77"/>
        <v>6.4</v>
      </c>
      <c r="Q2907" s="21"/>
      <c r="R2907" s="21"/>
      <c r="S2907" s="4"/>
      <c r="T2907" s="21" t="s">
        <v>272</v>
      </c>
      <c r="U2907" t="s">
        <v>196</v>
      </c>
      <c r="V2907" t="s">
        <v>304</v>
      </c>
    </row>
    <row r="2908" spans="1:22">
      <c r="A2908">
        <v>17</v>
      </c>
      <c r="B2908">
        <v>17</v>
      </c>
      <c r="C2908">
        <v>14</v>
      </c>
      <c r="D2908" s="19" t="s">
        <v>99</v>
      </c>
      <c r="E2908" s="21" t="s">
        <v>30</v>
      </c>
      <c r="F2908" s="21">
        <v>82</v>
      </c>
      <c r="G2908" s="21">
        <v>82</v>
      </c>
      <c r="H2908" s="21">
        <v>70</v>
      </c>
      <c r="I2908" s="5">
        <v>-5.35</v>
      </c>
      <c r="J2908" s="5"/>
      <c r="L2908" s="19">
        <v>82</v>
      </c>
      <c r="M2908" s="21">
        <v>82</v>
      </c>
      <c r="N2908" s="21">
        <v>70.2</v>
      </c>
      <c r="O2908" s="21">
        <v>128</v>
      </c>
      <c r="P2908" s="30">
        <f t="shared" si="77"/>
        <v>10.4</v>
      </c>
      <c r="Q2908" s="21"/>
      <c r="R2908" s="21"/>
      <c r="S2908" s="4"/>
      <c r="T2908" s="21" t="s">
        <v>109</v>
      </c>
      <c r="U2908" t="s">
        <v>595</v>
      </c>
    </row>
    <row r="2909" spans="1:22">
      <c r="A2909">
        <v>18</v>
      </c>
      <c r="B2909">
        <v>18</v>
      </c>
      <c r="C2909">
        <v>15</v>
      </c>
      <c r="D2909" s="19" t="s">
        <v>102</v>
      </c>
      <c r="E2909" s="21" t="s">
        <v>34</v>
      </c>
      <c r="F2909" s="21">
        <v>84</v>
      </c>
      <c r="G2909" s="21">
        <v>84</v>
      </c>
      <c r="H2909" s="21">
        <v>73</v>
      </c>
      <c r="I2909" s="5">
        <v>-18</v>
      </c>
      <c r="J2909" s="4"/>
      <c r="K2909" s="26"/>
      <c r="L2909" s="21">
        <v>84</v>
      </c>
      <c r="M2909" s="21">
        <v>84</v>
      </c>
      <c r="N2909" s="21">
        <v>68.900000000000006</v>
      </c>
      <c r="O2909" s="21">
        <v>120</v>
      </c>
      <c r="P2909" s="30">
        <f t="shared" si="77"/>
        <v>14.2</v>
      </c>
      <c r="Q2909" s="21"/>
      <c r="R2909" s="21"/>
      <c r="S2909" s="4"/>
      <c r="T2909" s="21" t="s">
        <v>80</v>
      </c>
      <c r="U2909" t="s">
        <v>259</v>
      </c>
      <c r="V2909" t="s">
        <v>120</v>
      </c>
    </row>
    <row r="2910" spans="1:22">
      <c r="A2910">
        <v>19</v>
      </c>
      <c r="B2910">
        <v>19</v>
      </c>
      <c r="C2910">
        <v>16</v>
      </c>
      <c r="D2910" s="19" t="s">
        <v>106</v>
      </c>
      <c r="E2910" s="21" t="s">
        <v>42</v>
      </c>
      <c r="F2910" s="21">
        <v>81</v>
      </c>
      <c r="G2910" s="21">
        <v>81</v>
      </c>
      <c r="H2910" s="21">
        <v>70</v>
      </c>
      <c r="I2910" s="5">
        <v>0.75</v>
      </c>
      <c r="J2910" s="4"/>
      <c r="K2910" s="26"/>
      <c r="L2910" s="19">
        <v>81</v>
      </c>
      <c r="M2910" s="21">
        <v>81</v>
      </c>
      <c r="N2910" s="21">
        <v>70</v>
      </c>
      <c r="O2910" s="21">
        <v>123</v>
      </c>
      <c r="P2910" s="30">
        <f t="shared" si="77"/>
        <v>10.1</v>
      </c>
      <c r="Q2910" s="21"/>
      <c r="R2910" s="21"/>
      <c r="S2910" s="4"/>
      <c r="T2910" s="21" t="s">
        <v>85</v>
      </c>
      <c r="U2910" t="s">
        <v>101</v>
      </c>
    </row>
    <row r="2911" spans="1:22">
      <c r="A2911">
        <v>20</v>
      </c>
      <c r="B2911">
        <v>20</v>
      </c>
      <c r="C2911">
        <v>17</v>
      </c>
      <c r="D2911" s="19" t="s">
        <v>358</v>
      </c>
      <c r="E2911" s="21" t="s">
        <v>359</v>
      </c>
      <c r="F2911" s="21">
        <v>92</v>
      </c>
      <c r="G2911" s="21">
        <v>90</v>
      </c>
      <c r="H2911" s="21">
        <v>81</v>
      </c>
      <c r="I2911" s="5">
        <v>-22</v>
      </c>
      <c r="J2911" s="5"/>
      <c r="L2911" s="19">
        <v>92</v>
      </c>
      <c r="M2911" s="21">
        <v>90</v>
      </c>
      <c r="N2911" s="21">
        <v>70</v>
      </c>
      <c r="O2911" s="21">
        <v>126</v>
      </c>
      <c r="P2911" s="30">
        <f t="shared" si="77"/>
        <v>17.899999999999999</v>
      </c>
      <c r="Q2911" s="21"/>
      <c r="R2911" s="21"/>
      <c r="S2911" s="4"/>
      <c r="T2911" s="21" t="s">
        <v>146</v>
      </c>
      <c r="U2911" t="s">
        <v>125</v>
      </c>
    </row>
    <row r="2912" spans="1:22">
      <c r="A2912">
        <v>21</v>
      </c>
      <c r="B2912">
        <v>21</v>
      </c>
      <c r="C2912">
        <v>18</v>
      </c>
      <c r="D2912" s="19" t="s">
        <v>111</v>
      </c>
      <c r="E2912" s="21" t="s">
        <v>34</v>
      </c>
      <c r="F2912" s="21">
        <v>86</v>
      </c>
      <c r="G2912" s="21">
        <v>83</v>
      </c>
      <c r="H2912" s="21">
        <v>76</v>
      </c>
      <c r="I2912" s="5">
        <v>-21</v>
      </c>
      <c r="J2912" s="5"/>
      <c r="L2912" s="19">
        <v>86</v>
      </c>
      <c r="M2912" s="21">
        <v>83</v>
      </c>
      <c r="N2912" s="21">
        <v>68.900000000000006</v>
      </c>
      <c r="O2912" s="21">
        <v>120</v>
      </c>
      <c r="P2912" s="30">
        <f t="shared" ref="P2912:P2929" si="78">ROUND(((M2912-N2912)*113/O2912),1)</f>
        <v>13.3</v>
      </c>
      <c r="Q2912" s="21"/>
      <c r="R2912" s="21"/>
      <c r="S2912" s="4"/>
      <c r="T2912" s="21" t="s">
        <v>407</v>
      </c>
      <c r="U2912" t="s">
        <v>264</v>
      </c>
      <c r="V2912" t="s">
        <v>601</v>
      </c>
    </row>
    <row r="2913" spans="1:22">
      <c r="A2913">
        <v>22</v>
      </c>
      <c r="B2913">
        <v>22</v>
      </c>
      <c r="C2913">
        <v>19</v>
      </c>
      <c r="D2913" s="19" t="s">
        <v>122</v>
      </c>
      <c r="E2913" s="21" t="s">
        <v>42</v>
      </c>
      <c r="F2913" s="21">
        <v>80</v>
      </c>
      <c r="G2913" s="21">
        <v>80</v>
      </c>
      <c r="H2913" s="21">
        <v>68</v>
      </c>
      <c r="I2913" s="5">
        <v>-13</v>
      </c>
      <c r="J2913" s="4"/>
      <c r="L2913" s="21">
        <v>80</v>
      </c>
      <c r="M2913" s="21">
        <v>80</v>
      </c>
      <c r="N2913" s="21">
        <v>70</v>
      </c>
      <c r="O2913" s="21">
        <v>123</v>
      </c>
      <c r="P2913" s="30">
        <f t="shared" si="78"/>
        <v>9.1999999999999993</v>
      </c>
      <c r="Q2913" s="21"/>
      <c r="R2913" s="21"/>
      <c r="S2913" s="4"/>
      <c r="T2913" s="21" t="s">
        <v>119</v>
      </c>
      <c r="U2913" t="s">
        <v>254</v>
      </c>
      <c r="V2913" t="s">
        <v>121</v>
      </c>
    </row>
    <row r="2914" spans="1:22">
      <c r="A2914">
        <v>23</v>
      </c>
      <c r="B2914">
        <v>23</v>
      </c>
      <c r="C2914">
        <v>20</v>
      </c>
      <c r="D2914" s="19" t="s">
        <v>370</v>
      </c>
      <c r="E2914" s="21" t="s">
        <v>34</v>
      </c>
      <c r="F2914" s="21">
        <v>82</v>
      </c>
      <c r="G2914" s="21">
        <v>82</v>
      </c>
      <c r="H2914" s="21">
        <v>71</v>
      </c>
      <c r="I2914" s="5">
        <v>3.65</v>
      </c>
      <c r="J2914" s="4"/>
      <c r="K2914" s="26" t="s">
        <v>890</v>
      </c>
      <c r="L2914" s="21">
        <v>82</v>
      </c>
      <c r="M2914" s="21">
        <v>82</v>
      </c>
      <c r="N2914" s="21">
        <v>68.900000000000006</v>
      </c>
      <c r="O2914" s="21">
        <v>120</v>
      </c>
      <c r="P2914" s="30">
        <f t="shared" si="78"/>
        <v>12.3</v>
      </c>
      <c r="Q2914" s="21"/>
      <c r="R2914" s="21"/>
      <c r="S2914" s="4"/>
      <c r="T2914" s="21" t="s">
        <v>245</v>
      </c>
      <c r="U2914" t="s">
        <v>249</v>
      </c>
      <c r="V2914" t="s">
        <v>201</v>
      </c>
    </row>
    <row r="2915" spans="1:22">
      <c r="A2915">
        <v>24</v>
      </c>
      <c r="B2915">
        <v>24</v>
      </c>
      <c r="C2915">
        <v>21</v>
      </c>
      <c r="D2915" s="19" t="s">
        <v>128</v>
      </c>
      <c r="E2915" s="21" t="s">
        <v>26</v>
      </c>
      <c r="F2915" s="21">
        <v>80</v>
      </c>
      <c r="G2915" s="21">
        <v>80</v>
      </c>
      <c r="H2915" s="21">
        <v>68</v>
      </c>
      <c r="I2915" s="5">
        <v>20</v>
      </c>
      <c r="J2915" s="4"/>
      <c r="L2915" s="21">
        <v>80</v>
      </c>
      <c r="M2915" s="21">
        <v>80</v>
      </c>
      <c r="N2915" s="21">
        <v>69.2</v>
      </c>
      <c r="O2915" s="21">
        <v>129</v>
      </c>
      <c r="P2915" s="30">
        <f t="shared" si="78"/>
        <v>9.5</v>
      </c>
      <c r="Q2915" s="21"/>
      <c r="R2915" s="21"/>
      <c r="S2915" s="4"/>
      <c r="T2915" s="21" t="s">
        <v>84</v>
      </c>
      <c r="U2915" t="s">
        <v>74</v>
      </c>
      <c r="V2915" t="s">
        <v>361</v>
      </c>
    </row>
    <row r="2916" spans="1:22">
      <c r="A2916">
        <v>25</v>
      </c>
      <c r="D2916" s="19" t="s">
        <v>443</v>
      </c>
      <c r="E2916" s="21" t="s">
        <v>444</v>
      </c>
      <c r="F2916" s="21"/>
      <c r="G2916" s="21"/>
      <c r="H2916" s="21"/>
      <c r="I2916" s="5">
        <v>-6</v>
      </c>
      <c r="J2916" s="5"/>
      <c r="K2916" s="12" t="s">
        <v>417</v>
      </c>
      <c r="L2916" s="19"/>
      <c r="M2916" s="21"/>
      <c r="N2916" s="21"/>
      <c r="O2916" s="21"/>
      <c r="P2916" s="30"/>
      <c r="Q2916" s="21"/>
      <c r="R2916" s="21"/>
      <c r="S2916" s="4"/>
      <c r="T2916" s="21" t="s">
        <v>375</v>
      </c>
      <c r="U2916" t="s">
        <v>360</v>
      </c>
      <c r="V2916" t="s">
        <v>418</v>
      </c>
    </row>
    <row r="2917" spans="1:22">
      <c r="A2917">
        <v>26</v>
      </c>
      <c r="B2917">
        <v>25</v>
      </c>
      <c r="C2917">
        <v>22</v>
      </c>
      <c r="D2917" s="19" t="s">
        <v>496</v>
      </c>
      <c r="E2917" s="21" t="s">
        <v>26</v>
      </c>
      <c r="F2917" s="21">
        <v>76</v>
      </c>
      <c r="G2917" s="21">
        <v>76</v>
      </c>
      <c r="H2917" s="21">
        <v>65</v>
      </c>
      <c r="I2917" s="5">
        <v>34.1</v>
      </c>
      <c r="J2917" s="5"/>
      <c r="K2917" s="12" t="s">
        <v>891</v>
      </c>
      <c r="L2917" s="19">
        <v>76</v>
      </c>
      <c r="M2917" s="21">
        <v>76</v>
      </c>
      <c r="N2917" s="21">
        <v>69.2</v>
      </c>
      <c r="O2917" s="21">
        <v>129</v>
      </c>
      <c r="P2917" s="30">
        <f t="shared" si="78"/>
        <v>6</v>
      </c>
      <c r="Q2917" s="21"/>
      <c r="R2917" s="21"/>
      <c r="S2917" s="4"/>
      <c r="T2917" s="21" t="s">
        <v>451</v>
      </c>
      <c r="U2917" t="s">
        <v>250</v>
      </c>
    </row>
    <row r="2918" spans="1:22">
      <c r="A2918">
        <v>27</v>
      </c>
      <c r="B2918">
        <v>26</v>
      </c>
      <c r="C2918">
        <v>23</v>
      </c>
      <c r="D2918" s="19" t="s">
        <v>136</v>
      </c>
      <c r="E2918" s="21" t="s">
        <v>34</v>
      </c>
      <c r="F2918" s="21">
        <v>81</v>
      </c>
      <c r="G2918" s="21">
        <v>78</v>
      </c>
      <c r="H2918" s="21">
        <v>71</v>
      </c>
      <c r="I2918" s="5">
        <v>-7.7</v>
      </c>
      <c r="J2918" s="5"/>
      <c r="L2918" s="19">
        <v>81</v>
      </c>
      <c r="M2918" s="21">
        <v>78</v>
      </c>
      <c r="N2918" s="21">
        <v>68.900000000000006</v>
      </c>
      <c r="O2918" s="21">
        <v>120</v>
      </c>
      <c r="P2918" s="30">
        <f t="shared" si="78"/>
        <v>8.6</v>
      </c>
      <c r="Q2918" s="21"/>
      <c r="R2918" s="21"/>
      <c r="S2918" s="4"/>
      <c r="T2918" s="21" t="s">
        <v>150</v>
      </c>
      <c r="U2918" t="s">
        <v>368</v>
      </c>
      <c r="V2918" t="s">
        <v>265</v>
      </c>
    </row>
    <row r="2919" spans="1:22">
      <c r="A2919">
        <v>28</v>
      </c>
      <c r="B2919">
        <v>27</v>
      </c>
      <c r="C2919">
        <v>24</v>
      </c>
      <c r="D2919" s="19" t="s">
        <v>258</v>
      </c>
      <c r="E2919" s="21" t="s">
        <v>252</v>
      </c>
      <c r="F2919" s="21">
        <v>78</v>
      </c>
      <c r="G2919" s="21">
        <v>77</v>
      </c>
      <c r="H2919" s="21">
        <v>68</v>
      </c>
      <c r="I2919" s="5">
        <v>9.25</v>
      </c>
      <c r="J2919" s="5"/>
      <c r="L2919" s="19">
        <v>78</v>
      </c>
      <c r="M2919" s="21">
        <v>77</v>
      </c>
      <c r="N2919" s="21">
        <v>69</v>
      </c>
      <c r="O2919" s="21">
        <v>125</v>
      </c>
      <c r="P2919" s="30">
        <f t="shared" si="78"/>
        <v>7.2</v>
      </c>
      <c r="Q2919" s="21"/>
      <c r="R2919" s="21"/>
      <c r="S2919" s="4"/>
      <c r="T2919" s="21" t="s">
        <v>172</v>
      </c>
      <c r="U2919" t="s">
        <v>446</v>
      </c>
    </row>
    <row r="2920" spans="1:22">
      <c r="A2920">
        <v>29</v>
      </c>
      <c r="B2920">
        <v>28</v>
      </c>
      <c r="C2920">
        <v>25</v>
      </c>
      <c r="D2920" s="19" t="s">
        <v>143</v>
      </c>
      <c r="E2920" s="21" t="s">
        <v>47</v>
      </c>
      <c r="F2920" s="21">
        <v>95</v>
      </c>
      <c r="G2920" s="21">
        <v>93</v>
      </c>
      <c r="H2920" s="21">
        <v>84</v>
      </c>
      <c r="I2920" s="5">
        <v>-19.5</v>
      </c>
      <c r="J2920" s="4"/>
      <c r="K2920" s="42"/>
      <c r="L2920" s="19">
        <v>95</v>
      </c>
      <c r="M2920" s="21">
        <v>93</v>
      </c>
      <c r="N2920" s="21">
        <v>69.7</v>
      </c>
      <c r="O2920" s="21">
        <v>133</v>
      </c>
      <c r="P2920" s="30">
        <f t="shared" si="78"/>
        <v>19.8</v>
      </c>
      <c r="Q2920" s="21"/>
      <c r="R2920" s="21"/>
      <c r="S2920" s="4"/>
      <c r="T2920" t="s">
        <v>151</v>
      </c>
      <c r="U2920" t="s">
        <v>94</v>
      </c>
    </row>
    <row r="2921" spans="1:22">
      <c r="A2921">
        <v>30</v>
      </c>
      <c r="B2921">
        <v>29</v>
      </c>
      <c r="C2921">
        <v>26</v>
      </c>
      <c r="D2921" s="19" t="s">
        <v>149</v>
      </c>
      <c r="E2921" s="21" t="s">
        <v>42</v>
      </c>
      <c r="F2921" s="21">
        <v>79</v>
      </c>
      <c r="G2921" s="21">
        <v>78</v>
      </c>
      <c r="H2921" s="21">
        <v>70</v>
      </c>
      <c r="I2921" s="5">
        <v>57.8</v>
      </c>
      <c r="J2921" s="5"/>
      <c r="L2921" s="19">
        <v>79</v>
      </c>
      <c r="M2921" s="21">
        <v>78</v>
      </c>
      <c r="N2921" s="21">
        <v>70</v>
      </c>
      <c r="O2921" s="21">
        <v>123</v>
      </c>
      <c r="P2921" s="30">
        <f t="shared" si="78"/>
        <v>7.3</v>
      </c>
      <c r="Q2921" s="21"/>
      <c r="R2921" s="21"/>
      <c r="S2921" s="4"/>
      <c r="T2921" t="s">
        <v>93</v>
      </c>
      <c r="U2921" t="s">
        <v>89</v>
      </c>
      <c r="V2921" t="s">
        <v>329</v>
      </c>
    </row>
    <row r="2922" spans="1:22">
      <c r="A2922">
        <v>31</v>
      </c>
      <c r="B2922">
        <v>30</v>
      </c>
      <c r="C2922">
        <v>27</v>
      </c>
      <c r="D2922" s="19" t="s">
        <v>263</v>
      </c>
      <c r="E2922" s="21" t="s">
        <v>54</v>
      </c>
      <c r="F2922" s="21">
        <v>92</v>
      </c>
      <c r="G2922" s="21">
        <v>90</v>
      </c>
      <c r="H2922" s="21">
        <v>83</v>
      </c>
      <c r="I2922" s="5">
        <v>2</v>
      </c>
      <c r="J2922" s="5"/>
      <c r="K2922" s="26"/>
      <c r="L2922" s="21">
        <v>92</v>
      </c>
      <c r="M2922" s="21">
        <v>90</v>
      </c>
      <c r="N2922" s="21">
        <v>68.8</v>
      </c>
      <c r="O2922" s="21">
        <v>122</v>
      </c>
      <c r="P2922" s="30">
        <f t="shared" si="78"/>
        <v>19.600000000000001</v>
      </c>
      <c r="R2922" s="21"/>
      <c r="S2922" s="4"/>
      <c r="T2922" t="s">
        <v>669</v>
      </c>
      <c r="U2922" t="s">
        <v>550</v>
      </c>
    </row>
    <row r="2923" spans="1:22">
      <c r="A2923">
        <v>32</v>
      </c>
      <c r="D2923" s="19" t="s">
        <v>153</v>
      </c>
      <c r="E2923" s="21" t="s">
        <v>154</v>
      </c>
      <c r="F2923" s="21"/>
      <c r="G2923" s="21"/>
      <c r="H2923" s="21"/>
      <c r="I2923" s="5">
        <v>-16.5</v>
      </c>
      <c r="J2923" s="5"/>
      <c r="K2923" s="12" t="s">
        <v>79</v>
      </c>
      <c r="L2923" s="21"/>
      <c r="M2923" s="21"/>
      <c r="N2923" s="21"/>
      <c r="O2923" s="21"/>
      <c r="P2923" s="30"/>
      <c r="R2923" s="21"/>
      <c r="S2923" s="4"/>
      <c r="T2923" t="s">
        <v>479</v>
      </c>
      <c r="U2923" t="s">
        <v>330</v>
      </c>
      <c r="V2923" t="s">
        <v>270</v>
      </c>
    </row>
    <row r="2924" spans="1:22">
      <c r="A2924">
        <v>33</v>
      </c>
      <c r="B2924">
        <v>31</v>
      </c>
      <c r="C2924">
        <v>28</v>
      </c>
      <c r="D2924" s="28" t="s">
        <v>157</v>
      </c>
      <c r="E2924" s="21" t="s">
        <v>50</v>
      </c>
      <c r="F2924" s="21">
        <v>90</v>
      </c>
      <c r="G2924" s="21">
        <v>88</v>
      </c>
      <c r="H2924" s="21">
        <v>81</v>
      </c>
      <c r="I2924" s="5">
        <v>-0.15</v>
      </c>
      <c r="J2924" s="5"/>
      <c r="L2924" s="21">
        <v>90</v>
      </c>
      <c r="M2924" s="21">
        <v>88</v>
      </c>
      <c r="N2924" s="21">
        <v>68</v>
      </c>
      <c r="O2924" s="21">
        <v>118</v>
      </c>
      <c r="P2924" s="30">
        <f t="shared" si="78"/>
        <v>19.2</v>
      </c>
      <c r="T2924" s="21" t="s">
        <v>667</v>
      </c>
      <c r="U2924" s="21" t="s">
        <v>156</v>
      </c>
      <c r="V2924" s="21" t="s">
        <v>386</v>
      </c>
    </row>
    <row r="2925" spans="1:22">
      <c r="A2925">
        <v>34</v>
      </c>
      <c r="B2925">
        <v>32</v>
      </c>
      <c r="C2925">
        <v>29</v>
      </c>
      <c r="D2925" s="19" t="s">
        <v>164</v>
      </c>
      <c r="E2925" s="21" t="s">
        <v>52</v>
      </c>
      <c r="F2925" s="21">
        <v>86</v>
      </c>
      <c r="G2925" s="21">
        <v>84</v>
      </c>
      <c r="H2925" s="21">
        <v>77</v>
      </c>
      <c r="I2925" s="5">
        <v>16.5</v>
      </c>
      <c r="J2925" s="5"/>
      <c r="K2925" s="44"/>
      <c r="L2925" s="21">
        <v>86</v>
      </c>
      <c r="M2925" s="21">
        <v>84</v>
      </c>
      <c r="N2925" s="21">
        <v>70.8</v>
      </c>
      <c r="O2925" s="21">
        <v>130</v>
      </c>
      <c r="P2925" s="30">
        <f t="shared" si="78"/>
        <v>11.5</v>
      </c>
      <c r="T2925" s="21" t="s">
        <v>382</v>
      </c>
      <c r="U2925" s="21" t="s">
        <v>135</v>
      </c>
      <c r="V2925" s="21" t="s">
        <v>115</v>
      </c>
    </row>
    <row r="2926" spans="1:22">
      <c r="A2926">
        <v>35</v>
      </c>
      <c r="B2926">
        <v>33</v>
      </c>
      <c r="C2926">
        <v>30</v>
      </c>
      <c r="D2926" s="19" t="s">
        <v>168</v>
      </c>
      <c r="E2926" s="21" t="s">
        <v>50</v>
      </c>
      <c r="F2926" s="21">
        <v>88</v>
      </c>
      <c r="G2926" s="21">
        <v>87</v>
      </c>
      <c r="H2926" s="21">
        <v>79</v>
      </c>
      <c r="I2926" s="5">
        <v>14.75</v>
      </c>
      <c r="J2926" s="5"/>
      <c r="L2926" s="21">
        <v>88</v>
      </c>
      <c r="M2926" s="21">
        <v>87</v>
      </c>
      <c r="N2926" s="21">
        <v>68</v>
      </c>
      <c r="O2926" s="21">
        <v>118</v>
      </c>
      <c r="P2926" s="30">
        <f t="shared" si="78"/>
        <v>18.2</v>
      </c>
      <c r="T2926" s="21" t="s">
        <v>176</v>
      </c>
      <c r="U2926" s="21" t="s">
        <v>677</v>
      </c>
      <c r="V2926" s="21" t="s">
        <v>395</v>
      </c>
    </row>
    <row r="2927" spans="1:22">
      <c r="A2927">
        <v>36</v>
      </c>
      <c r="B2927">
        <v>34</v>
      </c>
      <c r="C2927">
        <v>31</v>
      </c>
      <c r="D2927" s="19" t="s">
        <v>170</v>
      </c>
      <c r="E2927" s="21" t="s">
        <v>52</v>
      </c>
      <c r="F2927" s="21">
        <v>94</v>
      </c>
      <c r="G2927" s="21">
        <v>92</v>
      </c>
      <c r="H2927" s="21">
        <v>85</v>
      </c>
      <c r="I2927" s="5">
        <v>-16.7</v>
      </c>
      <c r="J2927" s="5"/>
      <c r="K2927" s="44"/>
      <c r="L2927" s="21">
        <v>94</v>
      </c>
      <c r="M2927" s="21">
        <v>92</v>
      </c>
      <c r="N2927" s="21">
        <v>70.8</v>
      </c>
      <c r="O2927" s="21">
        <v>130</v>
      </c>
      <c r="P2927" s="30">
        <f t="shared" si="78"/>
        <v>18.399999999999999</v>
      </c>
      <c r="T2927" s="21" t="s">
        <v>679</v>
      </c>
      <c r="U2927" s="21" t="s">
        <v>147</v>
      </c>
      <c r="V2927" s="21" t="s">
        <v>597</v>
      </c>
    </row>
    <row r="2928" spans="1:22">
      <c r="A2928">
        <v>37</v>
      </c>
      <c r="B2928">
        <v>35</v>
      </c>
      <c r="C2928">
        <v>32</v>
      </c>
      <c r="D2928" s="19" t="s">
        <v>175</v>
      </c>
      <c r="E2928" s="21" t="s">
        <v>26</v>
      </c>
      <c r="F2928" s="21">
        <v>81</v>
      </c>
      <c r="G2928" s="21">
        <v>81</v>
      </c>
      <c r="H2928" s="21">
        <v>72</v>
      </c>
      <c r="I2928" s="5">
        <v>-9.9</v>
      </c>
      <c r="J2928" s="5"/>
      <c r="K2928" s="26" t="s">
        <v>538</v>
      </c>
      <c r="L2928" s="21">
        <v>81</v>
      </c>
      <c r="M2928" s="21">
        <v>81</v>
      </c>
      <c r="N2928" s="21">
        <v>69.2</v>
      </c>
      <c r="O2928" s="21">
        <v>129</v>
      </c>
      <c r="P2928" s="30">
        <f t="shared" si="78"/>
        <v>10.3</v>
      </c>
      <c r="T2928" s="21" t="s">
        <v>103</v>
      </c>
      <c r="U2928" s="21" t="s">
        <v>637</v>
      </c>
    </row>
    <row r="2929" spans="1:22">
      <c r="A2929">
        <v>38</v>
      </c>
      <c r="B2929">
        <v>36</v>
      </c>
      <c r="C2929">
        <v>33</v>
      </c>
      <c r="D2929" s="19" t="s">
        <v>676</v>
      </c>
      <c r="E2929" s="21" t="s">
        <v>34</v>
      </c>
      <c r="F2929" s="21">
        <v>77</v>
      </c>
      <c r="G2929" s="21">
        <v>77</v>
      </c>
      <c r="H2929" s="21">
        <v>68</v>
      </c>
      <c r="I2929" s="5">
        <v>21</v>
      </c>
      <c r="J2929" s="5"/>
      <c r="K2929" s="12" t="s">
        <v>57</v>
      </c>
      <c r="L2929" s="21">
        <v>77</v>
      </c>
      <c r="M2929" s="21">
        <v>77</v>
      </c>
      <c r="N2929" s="21">
        <v>68.900000000000006</v>
      </c>
      <c r="O2929" s="21">
        <v>120</v>
      </c>
      <c r="P2929" s="30">
        <f t="shared" si="78"/>
        <v>7.6</v>
      </c>
      <c r="T2929" t="s">
        <v>549</v>
      </c>
      <c r="U2929" t="s">
        <v>682</v>
      </c>
      <c r="V2929" t="s">
        <v>640</v>
      </c>
    </row>
    <row r="2930" spans="1:22">
      <c r="A2930">
        <v>39</v>
      </c>
      <c r="B2930">
        <v>37</v>
      </c>
      <c r="D2930" s="19" t="s">
        <v>802</v>
      </c>
      <c r="E2930" s="21" t="s">
        <v>42</v>
      </c>
      <c r="F2930" s="21">
        <v>86</v>
      </c>
      <c r="G2930" s="21">
        <v>86</v>
      </c>
      <c r="H2930" s="21"/>
      <c r="I2930" s="5">
        <v>-12.25</v>
      </c>
      <c r="J2930" s="5"/>
      <c r="L2930" s="21"/>
      <c r="M2930" s="21"/>
      <c r="N2930" s="21"/>
      <c r="O2930" s="21"/>
      <c r="P2930" s="30"/>
      <c r="T2930" t="s">
        <v>684</v>
      </c>
      <c r="U2930" t="s">
        <v>642</v>
      </c>
    </row>
    <row r="2931" spans="1:22">
      <c r="A2931">
        <v>40</v>
      </c>
      <c r="B2931">
        <v>38</v>
      </c>
      <c r="D2931" s="19" t="s">
        <v>187</v>
      </c>
      <c r="E2931" s="21" t="s">
        <v>42</v>
      </c>
      <c r="F2931" s="21">
        <v>82</v>
      </c>
      <c r="G2931" s="21">
        <v>82</v>
      </c>
      <c r="H2931" s="21"/>
      <c r="I2931" s="5">
        <v>-11.75</v>
      </c>
      <c r="J2931" s="5"/>
      <c r="L2931" s="21"/>
      <c r="M2931" s="21"/>
      <c r="N2931" s="21"/>
      <c r="O2931" s="21"/>
      <c r="P2931" s="30"/>
      <c r="T2931" t="s">
        <v>155</v>
      </c>
      <c r="U2931" t="s">
        <v>113</v>
      </c>
    </row>
    <row r="2932" spans="1:22">
      <c r="A2932">
        <v>41</v>
      </c>
      <c r="B2932">
        <v>39</v>
      </c>
      <c r="D2932" s="19" t="s">
        <v>191</v>
      </c>
      <c r="E2932" s="21" t="s">
        <v>26</v>
      </c>
      <c r="F2932" s="21">
        <v>84</v>
      </c>
      <c r="G2932" s="21">
        <v>84</v>
      </c>
      <c r="H2932" s="21"/>
      <c r="I2932" s="5">
        <v>-18.5</v>
      </c>
      <c r="J2932" s="5"/>
      <c r="K2932" s="26"/>
      <c r="L2932" s="21"/>
      <c r="M2932" s="21"/>
      <c r="N2932" s="21"/>
      <c r="O2932" s="21"/>
      <c r="P2932" s="30"/>
      <c r="T2932" t="s">
        <v>159</v>
      </c>
      <c r="U2932" t="s">
        <v>129</v>
      </c>
      <c r="V2932" t="s">
        <v>413</v>
      </c>
    </row>
    <row r="2933" spans="1:22">
      <c r="A2933">
        <v>42</v>
      </c>
      <c r="B2933">
        <v>40</v>
      </c>
      <c r="D2933" s="19" t="s">
        <v>195</v>
      </c>
      <c r="E2933" s="21" t="s">
        <v>42</v>
      </c>
      <c r="F2933" s="21">
        <v>84</v>
      </c>
      <c r="G2933" s="21">
        <v>84</v>
      </c>
      <c r="H2933" s="21"/>
      <c r="I2933" s="5">
        <v>2.4500000000000002</v>
      </c>
      <c r="J2933" s="5"/>
      <c r="K2933" s="26"/>
      <c r="L2933" s="21"/>
      <c r="M2933" s="21"/>
      <c r="N2933" s="21"/>
      <c r="O2933" s="21"/>
      <c r="P2933" s="30"/>
      <c r="T2933" t="s">
        <v>387</v>
      </c>
      <c r="U2933" t="s">
        <v>673</v>
      </c>
      <c r="V2933" t="s">
        <v>139</v>
      </c>
    </row>
    <row r="2934" spans="1:22">
      <c r="A2934">
        <v>43</v>
      </c>
      <c r="B2934">
        <v>41</v>
      </c>
      <c r="D2934" s="19" t="s">
        <v>447</v>
      </c>
      <c r="E2934" s="21" t="s">
        <v>42</v>
      </c>
      <c r="F2934" s="21">
        <v>79</v>
      </c>
      <c r="G2934" s="21">
        <v>79</v>
      </c>
      <c r="H2934" s="21"/>
      <c r="I2934" s="5">
        <v>29.65</v>
      </c>
      <c r="J2934" s="5"/>
      <c r="K2934" s="12" t="s">
        <v>57</v>
      </c>
      <c r="L2934" s="21"/>
      <c r="M2934" s="21"/>
      <c r="N2934" s="21"/>
      <c r="O2934" s="21"/>
      <c r="P2934" s="4"/>
      <c r="T2934" t="s">
        <v>712</v>
      </c>
      <c r="U2934" t="s">
        <v>721</v>
      </c>
      <c r="V2934" t="s">
        <v>643</v>
      </c>
    </row>
    <row r="2935" spans="1:22">
      <c r="A2935">
        <v>44</v>
      </c>
      <c r="B2935">
        <v>42</v>
      </c>
      <c r="D2935" s="19" t="s">
        <v>199</v>
      </c>
      <c r="E2935" s="21" t="s">
        <v>42</v>
      </c>
      <c r="F2935" s="21">
        <v>84</v>
      </c>
      <c r="G2935" s="21">
        <v>84</v>
      </c>
      <c r="H2935" s="21"/>
      <c r="I2935" s="5">
        <v>-2.2000000000000002</v>
      </c>
      <c r="J2935" s="5"/>
      <c r="L2935" s="21"/>
      <c r="M2935" s="21"/>
      <c r="N2935" s="21"/>
      <c r="O2935" s="21"/>
      <c r="P2935" s="4"/>
      <c r="T2935" t="s">
        <v>216</v>
      </c>
      <c r="U2935" t="s">
        <v>190</v>
      </c>
    </row>
    <row r="2936" spans="1:22">
      <c r="A2936">
        <v>45</v>
      </c>
      <c r="B2936">
        <v>43</v>
      </c>
      <c r="D2936" s="19" t="s">
        <v>806</v>
      </c>
      <c r="E2936" s="21" t="s">
        <v>34</v>
      </c>
      <c r="F2936" s="21">
        <v>78</v>
      </c>
      <c r="G2936" s="21">
        <v>78</v>
      </c>
      <c r="H2936" s="21"/>
      <c r="I2936" s="5">
        <v>10</v>
      </c>
      <c r="J2936" s="5"/>
      <c r="K2936" s="12" t="s">
        <v>57</v>
      </c>
      <c r="L2936" s="21"/>
      <c r="M2936" s="21"/>
      <c r="N2936" s="21"/>
      <c r="O2936" s="21"/>
      <c r="P2936" s="4"/>
      <c r="T2936" t="s">
        <v>729</v>
      </c>
      <c r="U2936" t="s">
        <v>731</v>
      </c>
    </row>
    <row r="2937" spans="1:22">
      <c r="A2937">
        <v>46</v>
      </c>
      <c r="D2937" s="19" t="s">
        <v>205</v>
      </c>
      <c r="E2937" s="21" t="s">
        <v>42</v>
      </c>
      <c r="F2937" s="21"/>
      <c r="G2937" s="21"/>
      <c r="H2937" s="21"/>
      <c r="I2937" s="5">
        <v>-19.5</v>
      </c>
      <c r="J2937" s="5"/>
      <c r="K2937" s="26" t="s">
        <v>417</v>
      </c>
      <c r="L2937" s="21"/>
      <c r="M2937" s="21"/>
      <c r="P2937" s="4"/>
      <c r="T2937" t="s">
        <v>180</v>
      </c>
      <c r="U2937" t="s">
        <v>142</v>
      </c>
      <c r="V2937" t="s">
        <v>730</v>
      </c>
    </row>
    <row r="2938" spans="1:22">
      <c r="A2938">
        <v>47</v>
      </c>
      <c r="B2938">
        <v>44</v>
      </c>
      <c r="D2938" s="19" t="s">
        <v>678</v>
      </c>
      <c r="E2938" s="21" t="s">
        <v>42</v>
      </c>
      <c r="F2938" s="21">
        <v>83</v>
      </c>
      <c r="G2938" s="21">
        <v>83</v>
      </c>
      <c r="H2938" s="21"/>
      <c r="I2938" s="5">
        <v>-13.75</v>
      </c>
      <c r="J2938" s="5"/>
      <c r="L2938" s="21"/>
      <c r="M2938" s="21"/>
      <c r="N2938" s="21"/>
      <c r="O2938" s="21"/>
      <c r="P2938" s="4"/>
      <c r="T2938" t="s">
        <v>724</v>
      </c>
      <c r="U2938" t="s">
        <v>736</v>
      </c>
    </row>
    <row r="2939" spans="1:22">
      <c r="A2939">
        <v>48</v>
      </c>
      <c r="B2939">
        <v>45</v>
      </c>
      <c r="D2939" s="19" t="s">
        <v>681</v>
      </c>
      <c r="E2939" s="21" t="s">
        <v>42</v>
      </c>
      <c r="F2939" s="21">
        <v>78</v>
      </c>
      <c r="G2939" s="21">
        <v>78</v>
      </c>
      <c r="H2939" s="21"/>
      <c r="I2939" s="5">
        <v>9.75</v>
      </c>
      <c r="J2939" s="5"/>
      <c r="K2939" s="12" t="s">
        <v>57</v>
      </c>
      <c r="L2939" s="21"/>
      <c r="M2939" s="21"/>
      <c r="N2939" s="21"/>
      <c r="O2939" s="21"/>
      <c r="P2939" s="4"/>
      <c r="T2939" t="s">
        <v>727</v>
      </c>
      <c r="U2939" t="s">
        <v>892</v>
      </c>
    </row>
    <row r="2940" spans="1:22">
      <c r="A2940">
        <v>49</v>
      </c>
      <c r="B2940">
        <v>46</v>
      </c>
      <c r="D2940" s="19" t="s">
        <v>210</v>
      </c>
      <c r="E2940" s="21" t="s">
        <v>42</v>
      </c>
      <c r="F2940" s="21">
        <v>88</v>
      </c>
      <c r="G2940" s="21">
        <v>88</v>
      </c>
      <c r="H2940" s="21"/>
      <c r="I2940" s="5">
        <v>-20</v>
      </c>
      <c r="J2940" s="5"/>
      <c r="L2940" s="21"/>
      <c r="M2940" s="21"/>
      <c r="N2940" s="21"/>
      <c r="O2940" s="21"/>
      <c r="P2940" s="4"/>
      <c r="T2940" t="s">
        <v>811</v>
      </c>
      <c r="U2940" t="s">
        <v>167</v>
      </c>
      <c r="V2940" t="s">
        <v>893</v>
      </c>
    </row>
    <row r="2941" spans="1:22">
      <c r="A2941">
        <v>50</v>
      </c>
      <c r="B2941">
        <v>47</v>
      </c>
      <c r="D2941" s="19" t="s">
        <v>214</v>
      </c>
      <c r="E2941" s="21" t="s">
        <v>42</v>
      </c>
      <c r="F2941" s="21">
        <v>80</v>
      </c>
      <c r="G2941" s="21">
        <v>80</v>
      </c>
      <c r="I2941" s="5">
        <v>-1.4</v>
      </c>
      <c r="J2941" s="5"/>
      <c r="P2941" s="4"/>
      <c r="T2941" t="s">
        <v>402</v>
      </c>
      <c r="U2941" t="s">
        <v>403</v>
      </c>
      <c r="V2941" t="s">
        <v>169</v>
      </c>
    </row>
    <row r="2942" spans="1:22">
      <c r="D2942" s="19"/>
      <c r="E2942" s="21"/>
      <c r="F2942" s="21"/>
      <c r="G2942" s="21"/>
      <c r="H2942" s="21"/>
      <c r="I2942" s="5"/>
      <c r="J2942" s="5"/>
      <c r="P2942" s="4"/>
    </row>
    <row r="2943" spans="1:22">
      <c r="D2943" s="19"/>
      <c r="E2943" s="21"/>
      <c r="F2943" s="21"/>
      <c r="G2943" s="21"/>
      <c r="H2943" s="21"/>
      <c r="I2943" s="5"/>
      <c r="J2943" s="5"/>
      <c r="L2943" s="21"/>
      <c r="M2943" s="21"/>
      <c r="N2943" s="21"/>
      <c r="O2943" s="21"/>
      <c r="P2943" s="4"/>
    </row>
    <row r="2944" spans="1:22">
      <c r="D2944" s="19"/>
      <c r="E2944" s="21"/>
      <c r="F2944" s="21"/>
      <c r="G2944" s="21"/>
      <c r="I2944" s="5"/>
      <c r="J2944" s="5"/>
    </row>
    <row r="2945" spans="4:16">
      <c r="D2945" s="19"/>
      <c r="E2945" s="21"/>
      <c r="F2945" s="21"/>
      <c r="G2945" s="21"/>
      <c r="H2945" s="21"/>
      <c r="I2945" s="5"/>
      <c r="J2945" s="5"/>
      <c r="P2945" s="4"/>
    </row>
    <row r="2946" spans="4:16">
      <c r="D2946" s="19"/>
      <c r="E2946" s="21"/>
      <c r="F2946" s="21"/>
      <c r="G2946" s="21"/>
      <c r="H2946" s="21"/>
      <c r="I2946" s="5"/>
      <c r="J2946" s="5"/>
      <c r="P2946" s="4"/>
    </row>
    <row r="2947" spans="4:16">
      <c r="D2947" s="19"/>
      <c r="E2947" s="21"/>
      <c r="F2947" s="21"/>
      <c r="G2947" s="21"/>
      <c r="H2947" s="21"/>
      <c r="I2947" s="5"/>
      <c r="J2947" s="5"/>
      <c r="P2947" s="4"/>
    </row>
    <row r="2948" spans="4:16">
      <c r="D2948" s="19"/>
      <c r="E2948" s="21"/>
      <c r="F2948" s="21"/>
      <c r="G2948" s="21"/>
      <c r="H2948" s="21"/>
      <c r="I2948" s="5"/>
      <c r="J2948" s="5"/>
      <c r="P2948" s="4"/>
    </row>
    <row r="2949" spans="4:16">
      <c r="D2949" s="19"/>
      <c r="E2949" s="21"/>
      <c r="F2949" s="21"/>
      <c r="G2949" s="21"/>
      <c r="I2949" s="5"/>
      <c r="J2949" s="5"/>
    </row>
    <row r="2950" spans="4:16">
      <c r="D2950" s="19"/>
      <c r="E2950" s="21"/>
      <c r="F2950" s="21"/>
      <c r="G2950" s="21"/>
      <c r="I2950" s="5"/>
      <c r="J2950" s="5"/>
    </row>
    <row r="2951" spans="4:16">
      <c r="D2951" s="19"/>
      <c r="E2951" s="21"/>
      <c r="F2951" s="21"/>
      <c r="G2951" s="21"/>
      <c r="I2951" s="5"/>
      <c r="J2951" s="5"/>
    </row>
    <row r="2952" spans="4:16">
      <c r="D2952" s="19"/>
      <c r="E2952" s="21"/>
      <c r="F2952" s="21"/>
      <c r="G2952" s="21"/>
      <c r="I2952" s="5"/>
      <c r="J2952" s="5"/>
    </row>
    <row r="2953" spans="4:16">
      <c r="D2953" s="19"/>
      <c r="E2953" s="21"/>
      <c r="F2953" s="21"/>
      <c r="G2953" s="21"/>
      <c r="I2953" s="5"/>
      <c r="J2953" s="5"/>
    </row>
    <row r="2954" spans="4:16">
      <c r="D2954" s="19"/>
      <c r="E2954" s="21"/>
      <c r="F2954" s="21"/>
      <c r="G2954" s="21"/>
      <c r="I2954" s="5"/>
      <c r="J2954" s="5"/>
    </row>
    <row r="2955" spans="4:16">
      <c r="D2955" s="19"/>
      <c r="E2955" s="21"/>
      <c r="F2955" s="21"/>
      <c r="G2955" s="21"/>
      <c r="I2955" s="5"/>
      <c r="J2955" s="5"/>
    </row>
    <row r="2956" spans="4:16">
      <c r="D2956" s="19"/>
      <c r="E2956" s="21"/>
      <c r="F2956" s="21"/>
      <c r="G2956" s="21"/>
      <c r="I2956" s="5"/>
      <c r="J2956" s="5"/>
    </row>
    <row r="2957" spans="4:16">
      <c r="D2957" s="19"/>
      <c r="E2957" s="21"/>
      <c r="F2957" s="21"/>
      <c r="G2957" s="21"/>
      <c r="I2957" s="5"/>
      <c r="J2957" s="5"/>
    </row>
    <row r="2958" spans="4:16">
      <c r="D2958" s="19"/>
      <c r="E2958" s="21"/>
      <c r="F2958" s="21"/>
      <c r="G2958" s="21"/>
      <c r="I2958" s="5"/>
      <c r="J2958" s="5"/>
    </row>
    <row r="2959" spans="4:16">
      <c r="I2959" s="5"/>
      <c r="J2959" s="5"/>
    </row>
    <row r="2960" spans="4:16">
      <c r="I2960" s="5"/>
      <c r="J2960" s="5"/>
    </row>
    <row r="2961" spans="1:19">
      <c r="I2961" s="5"/>
      <c r="J2961" s="5"/>
    </row>
    <row r="2962" spans="1:19">
      <c r="I2962" s="5"/>
      <c r="J2962" s="5"/>
    </row>
    <row r="2963" spans="1:19">
      <c r="A2963">
        <f>COUNT(A2872:A2962)</f>
        <v>50</v>
      </c>
      <c r="B2963">
        <f>COUNT(B2872:B2962)</f>
        <v>47</v>
      </c>
      <c r="C2963">
        <f>COUNT(C2872:C2962)</f>
        <v>33</v>
      </c>
      <c r="F2963">
        <f>AVERAGE(F2872:F2962)</f>
        <v>84.638297872340431</v>
      </c>
      <c r="G2963">
        <f>AVERAGE(G2872:G2962)</f>
        <v>83.829787234042556</v>
      </c>
      <c r="H2963">
        <f>AVERAGE(H2872:H2962)</f>
        <v>74.848484848484844</v>
      </c>
      <c r="I2963" s="5">
        <f>SUM(I2869:I2962)</f>
        <v>-160.54999999999998</v>
      </c>
      <c r="J2963" s="4">
        <f>SUM(J2869:J2962)</f>
        <v>0</v>
      </c>
      <c r="P2963" s="4">
        <f>SUM(Q2872:Q2881)</f>
        <v>86.2</v>
      </c>
      <c r="Q2963" s="4">
        <f>(P2963*0.096)-0.05</f>
        <v>8.2251999999999992</v>
      </c>
      <c r="S2963">
        <f>SUM(S2869:S2962)</f>
        <v>0</v>
      </c>
    </row>
    <row r="2964" spans="1:19" ht="18">
      <c r="A2964" s="3" t="s">
        <v>894</v>
      </c>
      <c r="C2964" s="11" t="s">
        <v>895</v>
      </c>
      <c r="D2964">
        <v>3348854</v>
      </c>
    </row>
    <row r="2965" spans="1:19">
      <c r="A2965" t="s">
        <v>2</v>
      </c>
      <c r="D2965" s="4">
        <v>210.8</v>
      </c>
      <c r="E2965" t="s">
        <v>3</v>
      </c>
      <c r="F2965" s="4">
        <f>TRUNC(D2965*0.096,1)</f>
        <v>20.2</v>
      </c>
      <c r="H2965" s="4">
        <f>P3063</f>
        <v>182.9</v>
      </c>
      <c r="K2965" s="14"/>
    </row>
    <row r="2966" spans="1:19">
      <c r="A2966" t="s">
        <v>4</v>
      </c>
      <c r="D2966" s="4">
        <v>161.5</v>
      </c>
      <c r="E2966" t="s">
        <v>5</v>
      </c>
      <c r="F2966" s="4">
        <f>TRUNC(D2966*0.096,1)</f>
        <v>15.5</v>
      </c>
    </row>
    <row r="2967" spans="1:19">
      <c r="A2967" s="1" t="s">
        <v>6</v>
      </c>
      <c r="B2967" s="1" t="s">
        <v>7</v>
      </c>
      <c r="C2967" s="1" t="s">
        <v>8</v>
      </c>
      <c r="D2967" s="1" t="s">
        <v>9</v>
      </c>
      <c r="E2967" s="1" t="s">
        <v>10</v>
      </c>
      <c r="F2967" s="1" t="s">
        <v>11</v>
      </c>
      <c r="G2967" s="1" t="s">
        <v>12</v>
      </c>
      <c r="H2967" s="1" t="s">
        <v>8</v>
      </c>
      <c r="I2967" s="1" t="s">
        <v>13</v>
      </c>
      <c r="J2967" s="1" t="s">
        <v>14</v>
      </c>
      <c r="K2967" s="13" t="s">
        <v>15</v>
      </c>
      <c r="L2967" s="13" t="s">
        <v>11</v>
      </c>
      <c r="M2967" s="1" t="s">
        <v>12</v>
      </c>
      <c r="N2967" s="1" t="s">
        <v>16</v>
      </c>
      <c r="O2967" s="1" t="s">
        <v>17</v>
      </c>
      <c r="P2967" s="1" t="s">
        <v>18</v>
      </c>
      <c r="Q2967" s="1" t="s">
        <v>19</v>
      </c>
      <c r="R2967" s="1" t="s">
        <v>20</v>
      </c>
      <c r="S2967" s="1" t="s">
        <v>21</v>
      </c>
    </row>
    <row r="2969" spans="1:19">
      <c r="D2969" s="2"/>
      <c r="E2969" t="s">
        <v>22</v>
      </c>
      <c r="I2969" s="5">
        <v>-12</v>
      </c>
      <c r="J2969" s="5"/>
      <c r="K2969" s="13"/>
      <c r="L2969" s="4"/>
    </row>
    <row r="2970" spans="1:19">
      <c r="E2970" t="s">
        <v>23</v>
      </c>
      <c r="I2970" s="5">
        <v>-12</v>
      </c>
      <c r="J2970" s="5"/>
      <c r="L2970" s="1"/>
    </row>
    <row r="2971" spans="1:19">
      <c r="D2971" s="2"/>
      <c r="E2971" t="s">
        <v>24</v>
      </c>
      <c r="I2971" s="5">
        <v>-15</v>
      </c>
      <c r="J2971" s="5"/>
      <c r="L2971" s="1"/>
    </row>
    <row r="2972" spans="1:19">
      <c r="D2972" s="19" t="s">
        <v>39</v>
      </c>
      <c r="E2972" s="21" t="s">
        <v>30</v>
      </c>
      <c r="F2972" s="21"/>
      <c r="G2972" s="21"/>
      <c r="H2972" s="21"/>
      <c r="I2972" s="5"/>
      <c r="J2972" s="5"/>
      <c r="K2972" s="44"/>
      <c r="L2972" s="33">
        <v>97</v>
      </c>
      <c r="M2972" s="21">
        <v>96</v>
      </c>
      <c r="N2972" s="21">
        <v>70.2</v>
      </c>
      <c r="O2972" s="21">
        <v>128</v>
      </c>
      <c r="P2972" s="30">
        <f t="shared" ref="P2972:P2995" si="79">ROUND(((M2972-N2972)*113/O2972),1)</f>
        <v>22.8</v>
      </c>
      <c r="Q2972" s="4">
        <v>15.6</v>
      </c>
      <c r="R2972" s="21"/>
    </row>
    <row r="2973" spans="1:19">
      <c r="D2973" s="19" t="s">
        <v>423</v>
      </c>
      <c r="E2973" s="21" t="s">
        <v>225</v>
      </c>
      <c r="F2973" s="21"/>
      <c r="G2973" s="21"/>
      <c r="H2973" s="21"/>
      <c r="I2973" s="5"/>
      <c r="J2973" s="5"/>
      <c r="L2973" s="33">
        <v>93</v>
      </c>
      <c r="M2973" s="21">
        <v>93</v>
      </c>
      <c r="N2973" s="21">
        <v>71.599999999999994</v>
      </c>
      <c r="O2973" s="21">
        <v>130</v>
      </c>
      <c r="P2973" s="30">
        <f t="shared" si="79"/>
        <v>18.600000000000001</v>
      </c>
      <c r="Q2973" s="4">
        <v>16.3</v>
      </c>
      <c r="R2973" s="21"/>
    </row>
    <row r="2974" spans="1:19">
      <c r="D2974" s="19" t="s">
        <v>40</v>
      </c>
      <c r="E2974" s="21" t="s">
        <v>26</v>
      </c>
      <c r="F2974" s="21"/>
      <c r="G2974" s="21"/>
      <c r="H2974" s="21"/>
      <c r="I2974" s="5"/>
      <c r="J2974" s="5"/>
      <c r="L2974" s="33">
        <v>96</v>
      </c>
      <c r="M2974" s="21">
        <v>96</v>
      </c>
      <c r="N2974" s="21">
        <v>69.2</v>
      </c>
      <c r="O2974" s="21">
        <v>129</v>
      </c>
      <c r="P2974" s="30">
        <f t="shared" si="79"/>
        <v>23.5</v>
      </c>
      <c r="Q2974" s="4">
        <v>17.100000000000001</v>
      </c>
      <c r="R2974" s="21"/>
    </row>
    <row r="2975" spans="1:19">
      <c r="D2975" s="19" t="s">
        <v>228</v>
      </c>
      <c r="E2975" s="21" t="s">
        <v>28</v>
      </c>
      <c r="F2975" s="21"/>
      <c r="G2975" s="21"/>
      <c r="H2975" s="21"/>
      <c r="I2975" s="5"/>
      <c r="J2975" s="5"/>
      <c r="L2975" s="33">
        <v>103</v>
      </c>
      <c r="M2975" s="21">
        <v>101</v>
      </c>
      <c r="N2975" s="21">
        <v>69.3</v>
      </c>
      <c r="O2975" s="21">
        <v>123</v>
      </c>
      <c r="P2975" s="30">
        <f t="shared" si="79"/>
        <v>29.1</v>
      </c>
      <c r="Q2975" s="4">
        <v>17.5</v>
      </c>
      <c r="R2975" s="21"/>
    </row>
    <row r="2976" spans="1:19">
      <c r="D2976" s="19" t="s">
        <v>229</v>
      </c>
      <c r="E2976" s="21" t="s">
        <v>34</v>
      </c>
      <c r="F2976" s="21"/>
      <c r="G2976" s="21"/>
      <c r="H2976" s="21"/>
      <c r="I2976" s="5"/>
      <c r="J2976" s="5"/>
      <c r="L2976" s="33">
        <v>100</v>
      </c>
      <c r="M2976" s="21">
        <v>95</v>
      </c>
      <c r="N2976" s="21">
        <v>68.900000000000006</v>
      </c>
      <c r="O2976" s="21">
        <v>120</v>
      </c>
      <c r="P2976" s="30">
        <f t="shared" si="79"/>
        <v>24.6</v>
      </c>
      <c r="Q2976" s="4">
        <v>18.2</v>
      </c>
      <c r="R2976" s="21"/>
    </row>
    <row r="2977" spans="1:22">
      <c r="D2977" s="19" t="s">
        <v>230</v>
      </c>
      <c r="E2977" s="21" t="s">
        <v>231</v>
      </c>
      <c r="F2977" s="21"/>
      <c r="G2977" s="21"/>
      <c r="H2977" s="21"/>
      <c r="I2977" s="5"/>
      <c r="J2977" s="5"/>
      <c r="L2977" s="33">
        <v>112</v>
      </c>
      <c r="M2977" s="21">
        <v>102</v>
      </c>
      <c r="N2977" s="21">
        <v>71.3</v>
      </c>
      <c r="O2977" s="21">
        <v>124</v>
      </c>
      <c r="P2977" s="30">
        <f t="shared" si="79"/>
        <v>28</v>
      </c>
      <c r="Q2977" s="4">
        <v>18.8</v>
      </c>
      <c r="R2977" s="21"/>
    </row>
    <row r="2978" spans="1:22">
      <c r="D2978" s="19" t="s">
        <v>293</v>
      </c>
      <c r="E2978" s="21" t="s">
        <v>225</v>
      </c>
      <c r="F2978" s="21"/>
      <c r="G2978" s="21"/>
      <c r="H2978" s="21"/>
      <c r="I2978" s="5"/>
      <c r="J2978" s="4"/>
      <c r="K2978" s="26"/>
      <c r="L2978" s="33">
        <v>102</v>
      </c>
      <c r="M2978" s="21">
        <v>99</v>
      </c>
      <c r="N2978" s="21">
        <v>71.599999999999994</v>
      </c>
      <c r="O2978" s="21">
        <v>130</v>
      </c>
      <c r="P2978" s="30">
        <f t="shared" si="79"/>
        <v>23.8</v>
      </c>
      <c r="Q2978" s="4">
        <v>19.100000000000001</v>
      </c>
      <c r="R2978" s="21"/>
    </row>
    <row r="2979" spans="1:22">
      <c r="D2979" s="19" t="s">
        <v>43</v>
      </c>
      <c r="E2979" s="21" t="s">
        <v>26</v>
      </c>
      <c r="F2979" s="21"/>
      <c r="G2979" s="21"/>
      <c r="H2979" s="21"/>
      <c r="I2979" s="5"/>
      <c r="J2979" s="5"/>
      <c r="L2979" s="33">
        <v>99</v>
      </c>
      <c r="M2979" s="21">
        <v>99</v>
      </c>
      <c r="N2979" s="21">
        <v>69.2</v>
      </c>
      <c r="O2979" s="21">
        <v>129</v>
      </c>
      <c r="P2979" s="30">
        <f t="shared" si="79"/>
        <v>26.1</v>
      </c>
      <c r="Q2979" s="4">
        <v>19.3</v>
      </c>
      <c r="R2979" s="21"/>
    </row>
    <row r="2980" spans="1:22">
      <c r="D2980" s="19" t="s">
        <v>232</v>
      </c>
      <c r="E2980" s="21" t="s">
        <v>225</v>
      </c>
      <c r="F2980" s="21"/>
      <c r="G2980" s="21"/>
      <c r="H2980" s="21"/>
      <c r="I2980" s="5"/>
      <c r="J2980" s="5"/>
      <c r="L2980" s="31">
        <v>106</v>
      </c>
      <c r="M2980" s="21">
        <v>106</v>
      </c>
      <c r="N2980" s="21">
        <v>71.599999999999994</v>
      </c>
      <c r="O2980" s="21">
        <v>130</v>
      </c>
      <c r="P2980" s="30">
        <f t="shared" si="79"/>
        <v>29.9</v>
      </c>
      <c r="Q2980" s="4">
        <v>20.2</v>
      </c>
      <c r="R2980" s="21"/>
    </row>
    <row r="2981" spans="1:22">
      <c r="D2981" s="19" t="s">
        <v>45</v>
      </c>
      <c r="E2981" s="21" t="s">
        <v>34</v>
      </c>
      <c r="F2981" s="21"/>
      <c r="G2981" s="21"/>
      <c r="H2981" s="21"/>
      <c r="I2981" s="5"/>
      <c r="J2981" s="5"/>
      <c r="L2981" s="31">
        <v>89</v>
      </c>
      <c r="M2981" s="21">
        <v>88</v>
      </c>
      <c r="N2981" s="21">
        <v>68.900000000000006</v>
      </c>
      <c r="O2981" s="21">
        <v>120</v>
      </c>
      <c r="P2981" s="30">
        <f t="shared" si="79"/>
        <v>18</v>
      </c>
      <c r="Q2981" s="4">
        <v>20.8</v>
      </c>
      <c r="R2981" s="21"/>
    </row>
    <row r="2982" spans="1:22">
      <c r="D2982" s="19" t="s">
        <v>306</v>
      </c>
      <c r="E2982" s="21" t="s">
        <v>47</v>
      </c>
      <c r="F2982" s="21"/>
      <c r="G2982" s="21"/>
      <c r="H2982" s="21"/>
      <c r="I2982" s="5"/>
      <c r="J2982" s="5"/>
      <c r="L2982" s="31">
        <v>100</v>
      </c>
      <c r="M2982" s="21">
        <v>99</v>
      </c>
      <c r="N2982" s="21">
        <v>69.7</v>
      </c>
      <c r="O2982" s="21">
        <v>133</v>
      </c>
      <c r="P2982" s="30">
        <f t="shared" si="79"/>
        <v>24.9</v>
      </c>
      <c r="Q2982" s="4">
        <v>21.5</v>
      </c>
    </row>
    <row r="2983" spans="1:22">
      <c r="D2983" s="19" t="s">
        <v>46</v>
      </c>
      <c r="E2983" s="21" t="s">
        <v>47</v>
      </c>
      <c r="F2983" s="21"/>
      <c r="G2983" s="21"/>
      <c r="H2983" s="21"/>
      <c r="I2983" s="5"/>
      <c r="J2983" s="5"/>
      <c r="L2983" s="31">
        <v>105</v>
      </c>
      <c r="M2983" s="21">
        <v>104</v>
      </c>
      <c r="N2983" s="21">
        <v>69.7</v>
      </c>
      <c r="O2983" s="21">
        <v>133</v>
      </c>
      <c r="P2983" s="30">
        <f t="shared" si="79"/>
        <v>29.1</v>
      </c>
      <c r="Q2983" s="4">
        <v>21.6</v>
      </c>
    </row>
    <row r="2984" spans="1:22">
      <c r="D2984" s="19" t="s">
        <v>48</v>
      </c>
      <c r="E2984" s="21" t="s">
        <v>26</v>
      </c>
      <c r="F2984" s="21"/>
      <c r="G2984" s="21"/>
      <c r="H2984" s="21"/>
      <c r="I2984" s="5"/>
      <c r="J2984" s="5"/>
      <c r="L2984" s="31">
        <v>98</v>
      </c>
      <c r="M2984" s="21">
        <v>95</v>
      </c>
      <c r="N2984" s="21">
        <v>69.2</v>
      </c>
      <c r="O2984" s="21">
        <v>129</v>
      </c>
      <c r="P2984" s="30">
        <f t="shared" si="79"/>
        <v>22.6</v>
      </c>
      <c r="Q2984" s="29">
        <v>21.9</v>
      </c>
    </row>
    <row r="2985" spans="1:22">
      <c r="D2985" s="19" t="s">
        <v>234</v>
      </c>
      <c r="E2985" s="21" t="s">
        <v>154</v>
      </c>
      <c r="F2985" s="21"/>
      <c r="G2985" s="21"/>
      <c r="H2985" s="21"/>
      <c r="I2985" s="5"/>
      <c r="J2985" s="5"/>
      <c r="L2985" s="31">
        <v>99</v>
      </c>
      <c r="M2985" s="21">
        <v>99</v>
      </c>
      <c r="N2985" s="21">
        <v>70.7</v>
      </c>
      <c r="O2985" s="21">
        <v>134</v>
      </c>
      <c r="P2985" s="30">
        <f t="shared" si="79"/>
        <v>23.9</v>
      </c>
      <c r="Q2985" s="4">
        <v>23.6</v>
      </c>
    </row>
    <row r="2986" spans="1:22">
      <c r="D2986" s="19" t="s">
        <v>49</v>
      </c>
      <c r="E2986" s="21" t="s">
        <v>50</v>
      </c>
      <c r="F2986" s="21"/>
      <c r="G2986" s="21"/>
      <c r="H2986" s="21"/>
      <c r="I2986" s="5"/>
      <c r="J2986" s="5"/>
      <c r="L2986" s="31">
        <v>108</v>
      </c>
      <c r="M2986" s="21">
        <v>106</v>
      </c>
      <c r="N2986" s="21">
        <v>69.8</v>
      </c>
      <c r="O2986" s="21">
        <v>127</v>
      </c>
      <c r="P2986" s="30">
        <f t="shared" si="79"/>
        <v>32.200000000000003</v>
      </c>
      <c r="Q2986" s="4">
        <v>24</v>
      </c>
    </row>
    <row r="2987" spans="1:22">
      <c r="D2987" s="19" t="s">
        <v>51</v>
      </c>
      <c r="E2987" s="21" t="s">
        <v>52</v>
      </c>
      <c r="F2987" s="21"/>
      <c r="G2987" s="21"/>
      <c r="H2987" s="21"/>
      <c r="I2987" s="5"/>
      <c r="J2987" s="5"/>
      <c r="L2987" s="31">
        <v>91</v>
      </c>
      <c r="M2987" s="21">
        <v>90</v>
      </c>
      <c r="N2987" s="21">
        <v>70.8</v>
      </c>
      <c r="O2987" s="21">
        <v>130</v>
      </c>
      <c r="P2987" s="30">
        <f t="shared" si="79"/>
        <v>16.7</v>
      </c>
      <c r="Q2987" s="29">
        <v>24.9</v>
      </c>
    </row>
    <row r="2988" spans="1:22">
      <c r="D2988" s="19" t="s">
        <v>53</v>
      </c>
      <c r="E2988" s="21" t="s">
        <v>54</v>
      </c>
      <c r="F2988" s="21"/>
      <c r="G2988" s="21"/>
      <c r="H2988" s="21"/>
      <c r="I2988" s="5"/>
      <c r="J2988" s="5"/>
      <c r="L2988" s="31">
        <v>101</v>
      </c>
      <c r="M2988" s="21">
        <v>100</v>
      </c>
      <c r="N2988" s="21">
        <v>70.900000000000006</v>
      </c>
      <c r="O2988" s="21">
        <v>128</v>
      </c>
      <c r="P2988" s="4">
        <f t="shared" si="79"/>
        <v>25.7</v>
      </c>
      <c r="Q2988" s="4">
        <v>26.1</v>
      </c>
    </row>
    <row r="2989" spans="1:22">
      <c r="D2989" s="19" t="s">
        <v>55</v>
      </c>
      <c r="E2989" s="21" t="s">
        <v>52</v>
      </c>
      <c r="F2989" s="21"/>
      <c r="G2989" s="21"/>
      <c r="H2989" s="21"/>
      <c r="I2989" s="5"/>
      <c r="J2989" s="5"/>
      <c r="L2989" s="31">
        <v>108</v>
      </c>
      <c r="M2989" s="21">
        <v>106</v>
      </c>
      <c r="N2989">
        <v>70.8</v>
      </c>
      <c r="O2989">
        <v>130</v>
      </c>
      <c r="P2989" s="4">
        <f t="shared" si="79"/>
        <v>30.6</v>
      </c>
      <c r="Q2989" s="4">
        <v>26.8</v>
      </c>
    </row>
    <row r="2990" spans="1:22">
      <c r="D2990" s="19" t="s">
        <v>457</v>
      </c>
      <c r="E2990" s="21" t="s">
        <v>26</v>
      </c>
      <c r="F2990" s="21"/>
      <c r="G2990" s="21"/>
      <c r="H2990" s="21"/>
      <c r="I2990" s="5"/>
      <c r="J2990" s="5"/>
      <c r="L2990" s="31">
        <v>89</v>
      </c>
      <c r="M2990" s="21">
        <v>89</v>
      </c>
      <c r="N2990" s="21">
        <v>69.2</v>
      </c>
      <c r="O2990" s="21">
        <v>129</v>
      </c>
      <c r="P2990" s="4">
        <f t="shared" si="79"/>
        <v>17.3</v>
      </c>
      <c r="Q2990" s="4">
        <v>27.4</v>
      </c>
    </row>
    <row r="2991" spans="1:22">
      <c r="D2991" s="19" t="s">
        <v>311</v>
      </c>
      <c r="E2991" s="21" t="s">
        <v>34</v>
      </c>
      <c r="F2991" s="21"/>
      <c r="G2991" s="21"/>
      <c r="H2991" s="21"/>
      <c r="I2991" s="5"/>
      <c r="J2991" s="5"/>
      <c r="L2991" s="31">
        <v>96</v>
      </c>
      <c r="M2991" s="21">
        <v>94</v>
      </c>
      <c r="N2991" s="21">
        <v>68.900000000000006</v>
      </c>
      <c r="O2991" s="21">
        <v>120</v>
      </c>
      <c r="P2991" s="4">
        <f t="shared" si="79"/>
        <v>23.6</v>
      </c>
      <c r="Q2991" s="4">
        <v>27.8</v>
      </c>
    </row>
    <row r="2992" spans="1:22">
      <c r="A2992">
        <v>1</v>
      </c>
      <c r="B2992">
        <v>1</v>
      </c>
      <c r="D2992" s="19" t="s">
        <v>313</v>
      </c>
      <c r="E2992" s="21" t="s">
        <v>42</v>
      </c>
      <c r="F2992" s="21">
        <v>93</v>
      </c>
      <c r="G2992" s="21">
        <v>93</v>
      </c>
      <c r="H2992" s="21"/>
      <c r="I2992" s="5">
        <v>13.35</v>
      </c>
      <c r="J2992" s="5"/>
      <c r="L2992" s="31"/>
      <c r="M2992" s="21"/>
      <c r="N2992" s="21"/>
      <c r="O2992" s="21"/>
      <c r="P2992" s="4"/>
      <c r="Q2992" s="4"/>
      <c r="R2992" s="21"/>
      <c r="S2992" s="4"/>
      <c r="T2992" t="s">
        <v>71</v>
      </c>
      <c r="U2992" t="s">
        <v>66</v>
      </c>
      <c r="V2992" t="s">
        <v>72</v>
      </c>
    </row>
    <row r="2993" spans="1:22">
      <c r="A2993">
        <v>2</v>
      </c>
      <c r="B2993">
        <v>2</v>
      </c>
      <c r="C2993">
        <v>1</v>
      </c>
      <c r="D2993" s="19" t="s">
        <v>322</v>
      </c>
      <c r="E2993" s="21" t="s">
        <v>323</v>
      </c>
      <c r="F2993" s="21">
        <v>108</v>
      </c>
      <c r="G2993" s="21">
        <v>107</v>
      </c>
      <c r="H2993" s="21">
        <v>86</v>
      </c>
      <c r="I2993" s="5">
        <v>-22</v>
      </c>
      <c r="J2993" s="5"/>
      <c r="L2993" s="31">
        <v>108</v>
      </c>
      <c r="M2993" s="21">
        <v>107</v>
      </c>
      <c r="N2993" s="21">
        <v>67.7</v>
      </c>
      <c r="O2993" s="21">
        <v>124</v>
      </c>
      <c r="P2993" s="4">
        <f t="shared" si="79"/>
        <v>35.799999999999997</v>
      </c>
      <c r="Q2993" s="4"/>
      <c r="R2993" s="21"/>
      <c r="S2993" s="4"/>
      <c r="T2993" t="s">
        <v>124</v>
      </c>
      <c r="U2993" t="s">
        <v>160</v>
      </c>
    </row>
    <row r="2994" spans="1:22">
      <c r="A2994">
        <v>3</v>
      </c>
      <c r="B2994">
        <v>3</v>
      </c>
      <c r="C2994">
        <v>2</v>
      </c>
      <c r="D2994" s="19" t="s">
        <v>324</v>
      </c>
      <c r="E2994" s="21" t="s">
        <v>325</v>
      </c>
      <c r="F2994" s="21">
        <v>104</v>
      </c>
      <c r="G2994" s="21">
        <v>102</v>
      </c>
      <c r="H2994" s="21">
        <v>82</v>
      </c>
      <c r="I2994" s="5">
        <v>-17.45</v>
      </c>
      <c r="J2994" s="5"/>
      <c r="L2994" s="31">
        <v>104</v>
      </c>
      <c r="M2994" s="21">
        <v>102</v>
      </c>
      <c r="N2994" s="21">
        <v>69</v>
      </c>
      <c r="O2994" s="21">
        <v>123</v>
      </c>
      <c r="P2994" s="4">
        <f t="shared" si="79"/>
        <v>30.3</v>
      </c>
      <c r="Q2994" s="29"/>
      <c r="R2994" s="21"/>
      <c r="S2994" s="4"/>
      <c r="T2994" s="21" t="s">
        <v>150</v>
      </c>
      <c r="U2994" s="21" t="s">
        <v>249</v>
      </c>
      <c r="V2994" s="21" t="s">
        <v>94</v>
      </c>
    </row>
    <row r="2995" spans="1:22">
      <c r="A2995">
        <v>4</v>
      </c>
      <c r="B2995">
        <v>4</v>
      </c>
      <c r="C2995">
        <v>3</v>
      </c>
      <c r="D2995" s="19" t="s">
        <v>327</v>
      </c>
      <c r="E2995" s="21" t="s">
        <v>328</v>
      </c>
      <c r="F2995" s="21">
        <v>101</v>
      </c>
      <c r="G2995" s="21">
        <v>101</v>
      </c>
      <c r="H2995" s="21">
        <v>80</v>
      </c>
      <c r="I2995" s="5">
        <v>-11.5</v>
      </c>
      <c r="J2995" s="5"/>
      <c r="L2995" s="33">
        <v>101</v>
      </c>
      <c r="M2995" s="21">
        <v>101</v>
      </c>
      <c r="N2995" s="21">
        <v>66.599999999999994</v>
      </c>
      <c r="O2995" s="21">
        <v>118</v>
      </c>
      <c r="P2995" s="4">
        <f t="shared" si="79"/>
        <v>32.9</v>
      </c>
      <c r="Q2995" s="4"/>
      <c r="R2995" s="21"/>
      <c r="S2995" s="4"/>
      <c r="T2995" s="21" t="s">
        <v>155</v>
      </c>
      <c r="U2995" s="21" t="s">
        <v>97</v>
      </c>
      <c r="V2995" t="s">
        <v>120</v>
      </c>
    </row>
    <row r="2996" spans="1:22">
      <c r="A2996">
        <v>5</v>
      </c>
      <c r="B2996">
        <v>5</v>
      </c>
      <c r="D2996" s="19" t="s">
        <v>294</v>
      </c>
      <c r="E2996" s="21" t="s">
        <v>42</v>
      </c>
      <c r="F2996" s="21">
        <v>95</v>
      </c>
      <c r="G2996" s="21">
        <v>95</v>
      </c>
      <c r="H2996" s="21"/>
      <c r="I2996" s="5">
        <v>15.65</v>
      </c>
      <c r="J2996" s="5"/>
      <c r="L2996" s="19"/>
      <c r="M2996" s="21"/>
      <c r="N2996" s="21"/>
      <c r="O2996" s="21"/>
      <c r="P2996" s="30"/>
      <c r="Q2996" s="4"/>
      <c r="S2996" s="4"/>
      <c r="T2996" s="21" t="s">
        <v>119</v>
      </c>
      <c r="U2996" s="21" t="s">
        <v>67</v>
      </c>
    </row>
    <row r="2997" spans="1:22">
      <c r="A2997">
        <v>6</v>
      </c>
      <c r="B2997">
        <v>6</v>
      </c>
      <c r="D2997" s="19" t="s">
        <v>64</v>
      </c>
      <c r="E2997" s="21" t="s">
        <v>26</v>
      </c>
      <c r="F2997" s="21">
        <v>95</v>
      </c>
      <c r="G2997" s="21">
        <v>95</v>
      </c>
      <c r="H2997" s="21"/>
      <c r="I2997" s="5">
        <v>-6</v>
      </c>
      <c r="J2997" s="5"/>
      <c r="L2997" s="21"/>
      <c r="M2997" s="21"/>
      <c r="N2997" s="21"/>
      <c r="O2997" s="21"/>
      <c r="P2997" s="30"/>
      <c r="Q2997" s="4"/>
      <c r="T2997" s="21" t="s">
        <v>192</v>
      </c>
      <c r="U2997" s="21" t="s">
        <v>62</v>
      </c>
      <c r="V2997" t="s">
        <v>194</v>
      </c>
    </row>
    <row r="2998" spans="1:22">
      <c r="A2998">
        <v>7</v>
      </c>
      <c r="B2998">
        <v>7</v>
      </c>
      <c r="C2998">
        <v>4</v>
      </c>
      <c r="D2998" s="19" t="s">
        <v>554</v>
      </c>
      <c r="E2998" s="21" t="s">
        <v>36</v>
      </c>
      <c r="F2998" s="21">
        <v>103</v>
      </c>
      <c r="G2998" s="21">
        <v>102</v>
      </c>
      <c r="H2998" s="21">
        <v>80</v>
      </c>
      <c r="I2998" s="5">
        <v>-3</v>
      </c>
      <c r="J2998" s="5"/>
      <c r="L2998" s="21">
        <v>103</v>
      </c>
      <c r="M2998" s="21">
        <v>102</v>
      </c>
      <c r="N2998" s="21">
        <v>69</v>
      </c>
      <c r="O2998" s="21">
        <v>123</v>
      </c>
      <c r="P2998" s="4">
        <f t="shared" ref="P2998:P3000" si="80">ROUND(((M2998-N2998)*113/O2998),1)</f>
        <v>30.3</v>
      </c>
      <c r="Q2998" s="4"/>
      <c r="T2998" s="21" t="s">
        <v>211</v>
      </c>
    </row>
    <row r="2999" spans="1:22">
      <c r="A2999">
        <v>8</v>
      </c>
      <c r="B2999">
        <v>8</v>
      </c>
      <c r="C2999">
        <v>5</v>
      </c>
      <c r="D2999" s="19" t="s">
        <v>297</v>
      </c>
      <c r="E2999" s="21" t="s">
        <v>26</v>
      </c>
      <c r="F2999" s="21">
        <v>97</v>
      </c>
      <c r="G2999" s="21">
        <v>96</v>
      </c>
      <c r="H2999" s="21">
        <v>73</v>
      </c>
      <c r="I2999" s="5">
        <v>-11</v>
      </c>
      <c r="J2999" s="5"/>
      <c r="L2999" s="21">
        <v>97</v>
      </c>
      <c r="M2999" s="21">
        <v>96</v>
      </c>
      <c r="N2999" s="21">
        <v>69.2</v>
      </c>
      <c r="O2999" s="21">
        <v>129</v>
      </c>
      <c r="P2999" s="4">
        <f t="shared" si="80"/>
        <v>23.5</v>
      </c>
      <c r="Q2999" s="4"/>
      <c r="T2999" s="21" t="s">
        <v>59</v>
      </c>
      <c r="U2999" t="s">
        <v>68</v>
      </c>
      <c r="V2999" t="s">
        <v>105</v>
      </c>
    </row>
    <row r="3000" spans="1:22">
      <c r="A3000">
        <v>9</v>
      </c>
      <c r="B3000">
        <v>9</v>
      </c>
      <c r="C3000">
        <v>6</v>
      </c>
      <c r="D3000" s="19" t="s">
        <v>432</v>
      </c>
      <c r="E3000" s="21" t="s">
        <v>252</v>
      </c>
      <c r="F3000" s="21">
        <v>101</v>
      </c>
      <c r="G3000" s="21">
        <v>100</v>
      </c>
      <c r="H3000" s="21">
        <v>78</v>
      </c>
      <c r="I3000" s="5">
        <v>-21</v>
      </c>
      <c r="J3000" s="4"/>
      <c r="L3000" s="19">
        <v>101</v>
      </c>
      <c r="M3000" s="21">
        <v>100</v>
      </c>
      <c r="N3000" s="21">
        <v>69</v>
      </c>
      <c r="O3000" s="21">
        <v>125</v>
      </c>
      <c r="P3000" s="4">
        <f t="shared" si="80"/>
        <v>28</v>
      </c>
      <c r="Q3000" s="4"/>
      <c r="T3000" s="21" t="s">
        <v>196</v>
      </c>
      <c r="U3000" t="s">
        <v>165</v>
      </c>
    </row>
    <row r="3001" spans="1:22">
      <c r="A3001">
        <v>10</v>
      </c>
      <c r="B3001">
        <v>10</v>
      </c>
      <c r="C3001">
        <v>7</v>
      </c>
      <c r="D3001" s="19" t="s">
        <v>239</v>
      </c>
      <c r="E3001" s="21" t="s">
        <v>30</v>
      </c>
      <c r="F3001" s="21">
        <v>103</v>
      </c>
      <c r="G3001" s="21">
        <v>103</v>
      </c>
      <c r="H3001" s="21">
        <v>79</v>
      </c>
      <c r="I3001" s="5">
        <v>-18.5</v>
      </c>
      <c r="J3001" s="5"/>
      <c r="L3001" s="19">
        <v>103</v>
      </c>
      <c r="M3001" s="21">
        <v>103</v>
      </c>
      <c r="N3001" s="21">
        <v>70.2</v>
      </c>
      <c r="O3001" s="21">
        <v>128</v>
      </c>
      <c r="P3001" s="4">
        <f t="shared" ref="P3001:P3013" si="81">ROUND(((M3001-N3001)*113/O3001),1)</f>
        <v>29</v>
      </c>
      <c r="Q3001" s="29"/>
      <c r="T3001" s="21" t="s">
        <v>75</v>
      </c>
      <c r="U3001" t="s">
        <v>58</v>
      </c>
      <c r="V3001" t="s">
        <v>115</v>
      </c>
    </row>
    <row r="3002" spans="1:22">
      <c r="A3002">
        <v>11</v>
      </c>
      <c r="B3002">
        <v>11</v>
      </c>
      <c r="C3002">
        <v>8</v>
      </c>
      <c r="D3002" s="19" t="s">
        <v>83</v>
      </c>
      <c r="E3002" s="21" t="s">
        <v>34</v>
      </c>
      <c r="F3002" s="21">
        <v>100</v>
      </c>
      <c r="G3002" s="21">
        <v>100</v>
      </c>
      <c r="H3002" s="21">
        <v>77</v>
      </c>
      <c r="I3002" s="5">
        <v>-21</v>
      </c>
      <c r="J3002" s="5"/>
      <c r="L3002" s="21">
        <v>100</v>
      </c>
      <c r="M3002" s="21">
        <v>100</v>
      </c>
      <c r="N3002" s="21">
        <v>68.900000000000006</v>
      </c>
      <c r="O3002" s="21">
        <v>120</v>
      </c>
      <c r="P3002" s="30">
        <f t="shared" si="81"/>
        <v>29.3</v>
      </c>
      <c r="Q3002" s="4"/>
      <c r="T3002" s="21" t="s">
        <v>181</v>
      </c>
      <c r="U3002" t="s">
        <v>98</v>
      </c>
      <c r="V3002" t="s">
        <v>63</v>
      </c>
    </row>
    <row r="3003" spans="1:22">
      <c r="A3003">
        <v>12</v>
      </c>
      <c r="B3003">
        <v>12</v>
      </c>
      <c r="C3003">
        <v>9</v>
      </c>
      <c r="D3003" s="19" t="s">
        <v>240</v>
      </c>
      <c r="E3003" s="21" t="s">
        <v>632</v>
      </c>
      <c r="F3003" s="21">
        <v>92</v>
      </c>
      <c r="G3003" s="21">
        <v>90</v>
      </c>
      <c r="H3003" s="21">
        <v>70</v>
      </c>
      <c r="I3003" s="5">
        <v>3.5</v>
      </c>
      <c r="J3003" s="5"/>
      <c r="L3003" s="19">
        <v>92</v>
      </c>
      <c r="M3003" s="21">
        <v>90</v>
      </c>
      <c r="N3003" s="21">
        <v>68</v>
      </c>
      <c r="O3003" s="21">
        <v>115</v>
      </c>
      <c r="P3003" s="30">
        <f t="shared" si="81"/>
        <v>21.6</v>
      </c>
      <c r="Q3003" s="4"/>
      <c r="T3003" s="21" t="s">
        <v>257</v>
      </c>
      <c r="U3003" t="s">
        <v>85</v>
      </c>
    </row>
    <row r="3004" spans="1:22">
      <c r="A3004">
        <v>13</v>
      </c>
      <c r="B3004">
        <v>13</v>
      </c>
      <c r="C3004">
        <v>10</v>
      </c>
      <c r="D3004" s="19" t="s">
        <v>87</v>
      </c>
      <c r="E3004" s="21" t="s">
        <v>42</v>
      </c>
      <c r="F3004" s="21">
        <v>93</v>
      </c>
      <c r="G3004" s="21">
        <v>92</v>
      </c>
      <c r="H3004" s="21">
        <v>70</v>
      </c>
      <c r="I3004" s="5">
        <v>-6.6</v>
      </c>
      <c r="J3004" s="5"/>
      <c r="K3004" s="26"/>
      <c r="L3004" s="19">
        <v>93</v>
      </c>
      <c r="M3004" s="21">
        <v>92</v>
      </c>
      <c r="N3004" s="21">
        <v>70</v>
      </c>
      <c r="O3004" s="21">
        <v>123</v>
      </c>
      <c r="P3004" s="30">
        <f t="shared" si="81"/>
        <v>20.2</v>
      </c>
      <c r="Q3004" s="29"/>
      <c r="T3004" s="21" t="s">
        <v>246</v>
      </c>
      <c r="U3004" t="s">
        <v>89</v>
      </c>
    </row>
    <row r="3005" spans="1:22">
      <c r="A3005">
        <v>14</v>
      </c>
      <c r="B3005">
        <v>14</v>
      </c>
      <c r="C3005">
        <v>11</v>
      </c>
      <c r="D3005" s="19" t="s">
        <v>521</v>
      </c>
      <c r="E3005" s="21" t="s">
        <v>252</v>
      </c>
      <c r="F3005" s="21">
        <v>90</v>
      </c>
      <c r="G3005" s="21">
        <v>90</v>
      </c>
      <c r="H3005" s="21">
        <v>66</v>
      </c>
      <c r="I3005" s="5">
        <v>21.25</v>
      </c>
      <c r="J3005" s="5"/>
      <c r="L3005" s="19">
        <v>90</v>
      </c>
      <c r="M3005" s="21">
        <v>90</v>
      </c>
      <c r="N3005" s="21">
        <v>69</v>
      </c>
      <c r="O3005" s="21">
        <v>125</v>
      </c>
      <c r="P3005" s="30">
        <f t="shared" si="81"/>
        <v>19</v>
      </c>
      <c r="Q3005" s="4"/>
      <c r="T3005" s="21" t="s">
        <v>267</v>
      </c>
      <c r="U3005" t="s">
        <v>129</v>
      </c>
    </row>
    <row r="3006" spans="1:22">
      <c r="A3006">
        <v>15</v>
      </c>
      <c r="B3006">
        <v>15</v>
      </c>
      <c r="C3006">
        <v>12</v>
      </c>
      <c r="D3006" s="19" t="s">
        <v>242</v>
      </c>
      <c r="E3006" s="21" t="s">
        <v>26</v>
      </c>
      <c r="F3006" s="21">
        <v>103</v>
      </c>
      <c r="G3006" s="21">
        <v>102</v>
      </c>
      <c r="H3006" s="21">
        <v>80</v>
      </c>
      <c r="I3006" s="5">
        <v>-16.75</v>
      </c>
      <c r="J3006" s="5"/>
      <c r="K3006" s="26"/>
      <c r="L3006" s="19">
        <v>103</v>
      </c>
      <c r="M3006" s="21">
        <v>102</v>
      </c>
      <c r="N3006" s="21">
        <v>69.2</v>
      </c>
      <c r="O3006" s="21">
        <v>129</v>
      </c>
      <c r="P3006" s="30">
        <f t="shared" si="81"/>
        <v>28.7</v>
      </c>
      <c r="Q3006" s="21"/>
      <c r="T3006" s="21" t="s">
        <v>84</v>
      </c>
      <c r="U3006" t="s">
        <v>109</v>
      </c>
    </row>
    <row r="3007" spans="1:22">
      <c r="A3007">
        <v>16</v>
      </c>
      <c r="B3007">
        <v>16</v>
      </c>
      <c r="C3007">
        <v>13</v>
      </c>
      <c r="D3007" s="19" t="s">
        <v>300</v>
      </c>
      <c r="E3007" s="21" t="s">
        <v>301</v>
      </c>
      <c r="F3007" s="21">
        <v>98</v>
      </c>
      <c r="G3007" s="21">
        <v>97</v>
      </c>
      <c r="H3007" s="21">
        <v>77</v>
      </c>
      <c r="I3007" s="5">
        <v>-21</v>
      </c>
      <c r="J3007" s="5"/>
      <c r="K3007" s="26"/>
      <c r="L3007" s="19">
        <v>98</v>
      </c>
      <c r="M3007" s="21">
        <v>97</v>
      </c>
      <c r="N3007" s="21">
        <v>68.7</v>
      </c>
      <c r="O3007" s="21">
        <v>117</v>
      </c>
      <c r="P3007" s="30">
        <f t="shared" si="81"/>
        <v>27.3</v>
      </c>
      <c r="Q3007" s="21"/>
      <c r="T3007" s="21" t="s">
        <v>407</v>
      </c>
      <c r="U3007" t="s">
        <v>139</v>
      </c>
      <c r="V3007" t="s">
        <v>82</v>
      </c>
    </row>
    <row r="3008" spans="1:22">
      <c r="A3008">
        <v>17</v>
      </c>
      <c r="B3008">
        <v>17</v>
      </c>
      <c r="C3008">
        <v>14</v>
      </c>
      <c r="D3008" s="19" t="s">
        <v>91</v>
      </c>
      <c r="E3008" s="21" t="s">
        <v>34</v>
      </c>
      <c r="F3008" s="21">
        <v>94</v>
      </c>
      <c r="G3008" s="21">
        <v>94</v>
      </c>
      <c r="H3008" s="21">
        <v>72</v>
      </c>
      <c r="I3008" s="5">
        <v>-8.85</v>
      </c>
      <c r="J3008" s="5"/>
      <c r="K3008" s="12" t="s">
        <v>896</v>
      </c>
      <c r="L3008" s="19">
        <v>94</v>
      </c>
      <c r="M3008" s="21">
        <v>94</v>
      </c>
      <c r="N3008" s="21">
        <v>68.900000000000006</v>
      </c>
      <c r="O3008" s="21">
        <v>120</v>
      </c>
      <c r="P3008" s="30">
        <f t="shared" si="81"/>
        <v>23.6</v>
      </c>
      <c r="Q3008" s="21"/>
      <c r="R3008" s="21"/>
      <c r="T3008" s="21" t="s">
        <v>76</v>
      </c>
      <c r="U3008" t="s">
        <v>329</v>
      </c>
    </row>
    <row r="3009" spans="1:22">
      <c r="A3009">
        <v>18</v>
      </c>
      <c r="B3009">
        <v>18</v>
      </c>
      <c r="C3009">
        <v>15</v>
      </c>
      <c r="D3009" s="19" t="s">
        <v>525</v>
      </c>
      <c r="E3009" s="21" t="s">
        <v>241</v>
      </c>
      <c r="F3009" s="21">
        <v>98</v>
      </c>
      <c r="G3009" s="21">
        <v>96</v>
      </c>
      <c r="H3009" s="21">
        <v>77</v>
      </c>
      <c r="I3009" s="5">
        <v>-5</v>
      </c>
      <c r="J3009" s="5"/>
      <c r="L3009" s="19">
        <v>98</v>
      </c>
      <c r="M3009" s="21">
        <v>96</v>
      </c>
      <c r="N3009" s="21">
        <v>68</v>
      </c>
      <c r="O3009" s="21">
        <v>115</v>
      </c>
      <c r="P3009" s="30">
        <f t="shared" si="81"/>
        <v>27.5</v>
      </c>
      <c r="Q3009" s="21"/>
      <c r="R3009" s="21"/>
      <c r="T3009" s="21" t="s">
        <v>86</v>
      </c>
    </row>
    <row r="3010" spans="1:22">
      <c r="A3010">
        <v>19</v>
      </c>
      <c r="B3010">
        <v>19</v>
      </c>
      <c r="C3010">
        <v>16</v>
      </c>
      <c r="D3010" s="19" t="s">
        <v>469</v>
      </c>
      <c r="E3010" s="21" t="s">
        <v>36</v>
      </c>
      <c r="F3010" s="21">
        <v>89</v>
      </c>
      <c r="G3010" s="21">
        <v>89</v>
      </c>
      <c r="H3010" s="21">
        <v>67</v>
      </c>
      <c r="I3010" s="5">
        <v>65.650000000000006</v>
      </c>
      <c r="J3010" s="4">
        <v>3</v>
      </c>
      <c r="K3010" s="26" t="s">
        <v>57</v>
      </c>
      <c r="L3010" s="19">
        <v>89</v>
      </c>
      <c r="M3010" s="21">
        <v>89</v>
      </c>
      <c r="N3010" s="21">
        <v>69</v>
      </c>
      <c r="O3010" s="21">
        <v>123</v>
      </c>
      <c r="P3010" s="30">
        <f t="shared" si="81"/>
        <v>18.399999999999999</v>
      </c>
      <c r="Q3010" s="21"/>
      <c r="T3010" s="21" t="s">
        <v>368</v>
      </c>
      <c r="U3010" t="s">
        <v>92</v>
      </c>
      <c r="V3010" t="s">
        <v>190</v>
      </c>
    </row>
    <row r="3011" spans="1:22">
      <c r="A3011">
        <v>20</v>
      </c>
      <c r="B3011">
        <v>20</v>
      </c>
      <c r="C3011">
        <v>17</v>
      </c>
      <c r="D3011" s="19" t="s">
        <v>561</v>
      </c>
      <c r="E3011" s="21" t="s">
        <v>523</v>
      </c>
      <c r="F3011" s="21">
        <v>85</v>
      </c>
      <c r="G3011" s="21">
        <v>84</v>
      </c>
      <c r="H3011" s="21">
        <v>62</v>
      </c>
      <c r="I3011" s="5">
        <v>65.650000000000006</v>
      </c>
      <c r="J3011" s="4">
        <v>3</v>
      </c>
      <c r="K3011" s="26" t="s">
        <v>897</v>
      </c>
      <c r="L3011" s="19">
        <v>85</v>
      </c>
      <c r="M3011" s="21">
        <v>84</v>
      </c>
      <c r="N3011" s="21">
        <v>69.099999999999994</v>
      </c>
      <c r="O3011" s="21">
        <v>123</v>
      </c>
      <c r="P3011" s="30">
        <f t="shared" si="81"/>
        <v>13.7</v>
      </c>
      <c r="Q3011" s="21"/>
      <c r="R3011" s="21"/>
      <c r="T3011" s="21" t="s">
        <v>74</v>
      </c>
      <c r="U3011" t="s">
        <v>197</v>
      </c>
      <c r="V3011" t="s">
        <v>135</v>
      </c>
    </row>
    <row r="3012" spans="1:22" ht="25.5">
      <c r="A3012">
        <v>21</v>
      </c>
      <c r="B3012">
        <v>21</v>
      </c>
      <c r="C3012">
        <v>18</v>
      </c>
      <c r="D3012" s="19" t="s">
        <v>102</v>
      </c>
      <c r="E3012" s="21" t="s">
        <v>34</v>
      </c>
      <c r="F3012" s="21">
        <v>82</v>
      </c>
      <c r="G3012" s="21">
        <v>82</v>
      </c>
      <c r="H3012" s="21">
        <v>60</v>
      </c>
      <c r="I3012" s="5">
        <v>99</v>
      </c>
      <c r="J3012" s="4">
        <v>4</v>
      </c>
      <c r="K3012" s="44" t="s">
        <v>898</v>
      </c>
      <c r="L3012" s="19">
        <v>82</v>
      </c>
      <c r="M3012" s="21">
        <v>82</v>
      </c>
      <c r="N3012" s="21">
        <v>68.900000000000006</v>
      </c>
      <c r="O3012" s="21">
        <v>120</v>
      </c>
      <c r="P3012" s="30">
        <f t="shared" si="81"/>
        <v>12.3</v>
      </c>
      <c r="Q3012" s="21"/>
      <c r="R3012" s="21"/>
      <c r="T3012" s="21" t="s">
        <v>113</v>
      </c>
      <c r="U3012" t="s">
        <v>184</v>
      </c>
      <c r="V3012" t="s">
        <v>209</v>
      </c>
    </row>
    <row r="3013" spans="1:22">
      <c r="A3013">
        <v>22</v>
      </c>
      <c r="B3013">
        <v>22</v>
      </c>
      <c r="C3013">
        <v>19</v>
      </c>
      <c r="D3013" s="19" t="s">
        <v>247</v>
      </c>
      <c r="E3013" s="21" t="s">
        <v>231</v>
      </c>
      <c r="F3013" s="21">
        <v>102</v>
      </c>
      <c r="G3013" s="21">
        <v>100</v>
      </c>
      <c r="H3013" s="21">
        <v>79</v>
      </c>
      <c r="I3013" s="5">
        <v>4</v>
      </c>
      <c r="J3013" s="4"/>
      <c r="L3013" s="19">
        <v>102</v>
      </c>
      <c r="M3013" s="21">
        <v>100</v>
      </c>
      <c r="N3013" s="21">
        <v>71.3</v>
      </c>
      <c r="O3013" s="21">
        <v>124</v>
      </c>
      <c r="P3013" s="30">
        <f t="shared" si="81"/>
        <v>26.2</v>
      </c>
      <c r="Q3013" s="21"/>
      <c r="R3013" s="21"/>
      <c r="T3013" s="21" t="s">
        <v>360</v>
      </c>
      <c r="U3013" t="s">
        <v>368</v>
      </c>
      <c r="V3013" t="s">
        <v>80</v>
      </c>
    </row>
    <row r="3014" spans="1:22">
      <c r="A3014">
        <v>23</v>
      </c>
      <c r="B3014">
        <v>23</v>
      </c>
      <c r="C3014">
        <v>20</v>
      </c>
      <c r="D3014" s="19" t="s">
        <v>106</v>
      </c>
      <c r="E3014" s="21" t="s">
        <v>42</v>
      </c>
      <c r="F3014" s="21">
        <v>84</v>
      </c>
      <c r="G3014" s="21">
        <v>84</v>
      </c>
      <c r="H3014" s="21">
        <v>61</v>
      </c>
      <c r="I3014" s="5">
        <v>136.5</v>
      </c>
      <c r="J3014" s="4">
        <v>6</v>
      </c>
      <c r="K3014" s="12" t="s">
        <v>899</v>
      </c>
      <c r="L3014" s="19">
        <v>84</v>
      </c>
      <c r="M3014" s="21">
        <v>84</v>
      </c>
      <c r="N3014" s="21">
        <v>70</v>
      </c>
      <c r="O3014" s="21">
        <v>123</v>
      </c>
      <c r="P3014" s="30">
        <f t="shared" ref="P3014:P3017" si="82">ROUND(((M3014-N3014)*113/O3014),1)</f>
        <v>12.9</v>
      </c>
      <c r="Q3014" s="21"/>
      <c r="R3014" s="21"/>
      <c r="T3014" s="21" t="s">
        <v>151</v>
      </c>
      <c r="U3014" t="s">
        <v>103</v>
      </c>
      <c r="V3014" t="s">
        <v>610</v>
      </c>
    </row>
    <row r="3015" spans="1:22">
      <c r="A3015">
        <v>24</v>
      </c>
      <c r="D3015" s="19" t="s">
        <v>352</v>
      </c>
      <c r="E3015" s="21" t="s">
        <v>28</v>
      </c>
      <c r="F3015" s="21"/>
      <c r="G3015" s="21"/>
      <c r="H3015" s="21"/>
      <c r="I3015" s="5">
        <v>-3</v>
      </c>
      <c r="J3015" s="5"/>
      <c r="K3015" s="12" t="s">
        <v>353</v>
      </c>
      <c r="L3015" s="19"/>
      <c r="M3015" s="21"/>
      <c r="N3015" s="21"/>
      <c r="O3015" s="21"/>
      <c r="P3015" s="30"/>
      <c r="Q3015" s="21"/>
      <c r="R3015" s="21"/>
      <c r="T3015" s="21" t="s">
        <v>383</v>
      </c>
      <c r="U3015" t="s">
        <v>125</v>
      </c>
      <c r="V3015" t="s">
        <v>110</v>
      </c>
    </row>
    <row r="3016" spans="1:22">
      <c r="A3016">
        <v>25</v>
      </c>
      <c r="B3016">
        <v>24</v>
      </c>
      <c r="C3016">
        <v>21</v>
      </c>
      <c r="D3016" s="19" t="s">
        <v>355</v>
      </c>
      <c r="E3016" s="21" t="s">
        <v>26</v>
      </c>
      <c r="F3016" s="21">
        <v>91</v>
      </c>
      <c r="G3016" s="21">
        <v>91</v>
      </c>
      <c r="H3016" s="21">
        <v>70</v>
      </c>
      <c r="I3016" s="5">
        <v>17.5</v>
      </c>
      <c r="J3016" s="5"/>
      <c r="K3016" s="12" t="s">
        <v>900</v>
      </c>
      <c r="L3016" s="34">
        <v>91</v>
      </c>
      <c r="M3016" s="21">
        <v>91</v>
      </c>
      <c r="N3016" s="21">
        <v>69.2</v>
      </c>
      <c r="O3016" s="21">
        <v>129</v>
      </c>
      <c r="P3016" s="30">
        <f t="shared" si="82"/>
        <v>19.100000000000001</v>
      </c>
      <c r="Q3016" s="21"/>
      <c r="R3016" s="21"/>
      <c r="T3016" s="21" t="s">
        <v>384</v>
      </c>
      <c r="U3016" t="s">
        <v>152</v>
      </c>
    </row>
    <row r="3017" spans="1:22">
      <c r="A3017">
        <v>26</v>
      </c>
      <c r="B3017">
        <v>25</v>
      </c>
      <c r="C3017">
        <v>22</v>
      </c>
      <c r="D3017" s="19" t="s">
        <v>358</v>
      </c>
      <c r="E3017" s="21" t="s">
        <v>359</v>
      </c>
      <c r="F3017" s="21">
        <v>91</v>
      </c>
      <c r="G3017" s="21">
        <v>91</v>
      </c>
      <c r="H3017" s="21">
        <v>71</v>
      </c>
      <c r="I3017" s="5">
        <v>0</v>
      </c>
      <c r="J3017" s="5"/>
      <c r="L3017" s="33">
        <v>91</v>
      </c>
      <c r="M3017" s="21">
        <v>91</v>
      </c>
      <c r="N3017" s="21">
        <v>70</v>
      </c>
      <c r="O3017" s="21">
        <v>126</v>
      </c>
      <c r="P3017" s="30">
        <f t="shared" si="82"/>
        <v>18.8</v>
      </c>
      <c r="Q3017" s="21"/>
      <c r="R3017" s="21"/>
      <c r="T3017" s="21" t="s">
        <v>212</v>
      </c>
      <c r="U3017" t="s">
        <v>204</v>
      </c>
    </row>
    <row r="3018" spans="1:22">
      <c r="A3018">
        <v>27</v>
      </c>
      <c r="B3018">
        <v>25</v>
      </c>
      <c r="C3018">
        <v>23</v>
      </c>
      <c r="D3018" s="19" t="s">
        <v>111</v>
      </c>
      <c r="E3018" s="21" t="s">
        <v>34</v>
      </c>
      <c r="F3018" s="21">
        <v>92</v>
      </c>
      <c r="G3018" s="21">
        <v>91</v>
      </c>
      <c r="H3018" s="21">
        <v>73</v>
      </c>
      <c r="I3018" s="5">
        <v>0</v>
      </c>
      <c r="J3018" s="5"/>
      <c r="L3018" s="33">
        <v>92</v>
      </c>
      <c r="M3018" s="21">
        <v>91</v>
      </c>
      <c r="N3018" s="21">
        <v>68.900000000000006</v>
      </c>
      <c r="O3018" s="21">
        <v>120</v>
      </c>
      <c r="P3018" s="30">
        <f t="shared" ref="P3018:P3037" si="83">ROUND(((M3018-N3018)*113/O3018),1)</f>
        <v>20.8</v>
      </c>
      <c r="Q3018" s="21"/>
      <c r="R3018" s="21"/>
      <c r="T3018" s="21" t="s">
        <v>159</v>
      </c>
      <c r="U3018" t="s">
        <v>133</v>
      </c>
      <c r="V3018" t="s">
        <v>213</v>
      </c>
    </row>
    <row r="3019" spans="1:22">
      <c r="A3019">
        <v>28</v>
      </c>
      <c r="B3019">
        <v>26</v>
      </c>
      <c r="C3019">
        <v>24</v>
      </c>
      <c r="D3019" s="19" t="s">
        <v>116</v>
      </c>
      <c r="E3019" s="21" t="s">
        <v>32</v>
      </c>
      <c r="F3019" s="21">
        <v>96</v>
      </c>
      <c r="G3019" s="21">
        <v>93</v>
      </c>
      <c r="H3019" s="21">
        <v>77</v>
      </c>
      <c r="I3019" s="5">
        <v>-20.5</v>
      </c>
      <c r="J3019" s="5"/>
      <c r="K3019" s="44"/>
      <c r="L3019" s="33">
        <v>96</v>
      </c>
      <c r="M3019" s="21">
        <v>93</v>
      </c>
      <c r="N3019" s="21">
        <v>71.3</v>
      </c>
      <c r="O3019" s="21">
        <v>127</v>
      </c>
      <c r="P3019" s="30">
        <f t="shared" si="83"/>
        <v>19.3</v>
      </c>
      <c r="Q3019" s="21"/>
      <c r="R3019" s="21"/>
      <c r="T3019" s="21" t="s">
        <v>272</v>
      </c>
    </row>
    <row r="3020" spans="1:22">
      <c r="A3020">
        <v>29</v>
      </c>
      <c r="B3020">
        <v>27</v>
      </c>
      <c r="C3020">
        <v>25</v>
      </c>
      <c r="D3020" s="19" t="s">
        <v>634</v>
      </c>
      <c r="E3020" s="21" t="s">
        <v>635</v>
      </c>
      <c r="F3020" s="21">
        <v>97</v>
      </c>
      <c r="G3020" s="21">
        <v>94</v>
      </c>
      <c r="H3020" s="21">
        <v>76</v>
      </c>
      <c r="I3020" s="5">
        <v>6</v>
      </c>
      <c r="J3020" s="5"/>
      <c r="K3020" s="12" t="s">
        <v>65</v>
      </c>
      <c r="L3020" s="33">
        <v>97</v>
      </c>
      <c r="M3020" s="21">
        <v>94</v>
      </c>
      <c r="N3020" s="21">
        <v>73</v>
      </c>
      <c r="O3020" s="21">
        <v>139</v>
      </c>
      <c r="P3020" s="30">
        <f t="shared" si="83"/>
        <v>17.100000000000001</v>
      </c>
      <c r="Q3020" s="21"/>
      <c r="R3020" s="21"/>
      <c r="T3020" s="21" t="s">
        <v>599</v>
      </c>
      <c r="U3020" t="s">
        <v>611</v>
      </c>
    </row>
    <row r="3021" spans="1:22">
      <c r="A3021">
        <v>30</v>
      </c>
      <c r="B3021">
        <v>28</v>
      </c>
      <c r="C3021">
        <v>26</v>
      </c>
      <c r="D3021" s="19" t="s">
        <v>118</v>
      </c>
      <c r="E3021" s="21" t="s">
        <v>36</v>
      </c>
      <c r="F3021" s="21">
        <v>87</v>
      </c>
      <c r="G3021" s="21">
        <v>86</v>
      </c>
      <c r="H3021" s="21">
        <v>69</v>
      </c>
      <c r="I3021" s="5">
        <v>6.25</v>
      </c>
      <c r="J3021" s="5"/>
      <c r="L3021" s="33">
        <v>87</v>
      </c>
      <c r="M3021" s="21">
        <v>86</v>
      </c>
      <c r="N3021" s="21">
        <v>69</v>
      </c>
      <c r="O3021" s="21">
        <v>123</v>
      </c>
      <c r="P3021" s="30">
        <f t="shared" si="83"/>
        <v>15.6</v>
      </c>
      <c r="Q3021" s="21"/>
      <c r="R3021" s="21"/>
      <c r="T3021" t="s">
        <v>272</v>
      </c>
      <c r="U3021" t="s">
        <v>346</v>
      </c>
      <c r="V3021" t="s">
        <v>147</v>
      </c>
    </row>
    <row r="3022" spans="1:22">
      <c r="A3022">
        <v>31</v>
      </c>
      <c r="B3022">
        <v>29</v>
      </c>
      <c r="C3022">
        <v>27</v>
      </c>
      <c r="D3022" s="19" t="s">
        <v>122</v>
      </c>
      <c r="E3022" s="21" t="s">
        <v>42</v>
      </c>
      <c r="F3022" s="21">
        <v>90</v>
      </c>
      <c r="G3022" s="21">
        <v>89</v>
      </c>
      <c r="H3022" s="21">
        <v>72</v>
      </c>
      <c r="I3022" s="5">
        <v>-20</v>
      </c>
      <c r="J3022" s="5"/>
      <c r="L3022" s="33">
        <v>90</v>
      </c>
      <c r="M3022" s="21">
        <v>89</v>
      </c>
      <c r="N3022" s="21">
        <v>70</v>
      </c>
      <c r="O3022" s="21">
        <v>123</v>
      </c>
      <c r="P3022" s="30">
        <f t="shared" si="83"/>
        <v>17.5</v>
      </c>
      <c r="Q3022" s="21"/>
      <c r="R3022" s="21"/>
      <c r="T3022" t="s">
        <v>357</v>
      </c>
      <c r="U3022" t="s">
        <v>254</v>
      </c>
      <c r="V3022" t="s">
        <v>198</v>
      </c>
    </row>
    <row r="3023" spans="1:22">
      <c r="A3023">
        <v>32</v>
      </c>
      <c r="B3023">
        <v>30</v>
      </c>
      <c r="C3023">
        <v>28</v>
      </c>
      <c r="D3023" s="19" t="s">
        <v>638</v>
      </c>
      <c r="E3023" s="21" t="s">
        <v>639</v>
      </c>
      <c r="F3023" s="21">
        <v>103</v>
      </c>
      <c r="G3023" s="21">
        <v>101</v>
      </c>
      <c r="H3023" s="21">
        <v>84</v>
      </c>
      <c r="I3023" s="5">
        <v>-17</v>
      </c>
      <c r="J3023" s="5"/>
      <c r="L3023" s="33">
        <v>103</v>
      </c>
      <c r="M3023" s="21">
        <v>101</v>
      </c>
      <c r="N3023" s="21">
        <v>69.5</v>
      </c>
      <c r="O3023" s="21">
        <v>128</v>
      </c>
      <c r="P3023" s="30">
        <f t="shared" si="83"/>
        <v>27.8</v>
      </c>
      <c r="Q3023" s="21"/>
      <c r="R3023" s="21"/>
      <c r="T3023" t="s">
        <v>600</v>
      </c>
      <c r="U3023" t="s">
        <v>414</v>
      </c>
    </row>
    <row r="3024" spans="1:22">
      <c r="A3024">
        <v>33</v>
      </c>
      <c r="B3024">
        <v>32</v>
      </c>
      <c r="C3024">
        <v>29</v>
      </c>
      <c r="D3024" s="19" t="s">
        <v>370</v>
      </c>
      <c r="E3024" s="21" t="s">
        <v>34</v>
      </c>
      <c r="F3024" s="21">
        <v>101</v>
      </c>
      <c r="G3024" s="21">
        <v>98</v>
      </c>
      <c r="H3024" s="21">
        <v>84</v>
      </c>
      <c r="I3024" s="5">
        <v>-18.8</v>
      </c>
      <c r="J3024" s="5"/>
      <c r="K3024" s="12" t="s">
        <v>890</v>
      </c>
      <c r="L3024" s="33">
        <v>101</v>
      </c>
      <c r="M3024" s="21">
        <v>98</v>
      </c>
      <c r="N3024" s="21">
        <v>68.900000000000006</v>
      </c>
      <c r="O3024" s="21">
        <v>120</v>
      </c>
      <c r="P3024" s="30">
        <f t="shared" si="83"/>
        <v>27.4</v>
      </c>
      <c r="Q3024" s="21"/>
      <c r="T3024" t="s">
        <v>245</v>
      </c>
      <c r="U3024" t="s">
        <v>392</v>
      </c>
      <c r="V3024" t="s">
        <v>218</v>
      </c>
    </row>
    <row r="3025" spans="1:22">
      <c r="A3025">
        <v>34</v>
      </c>
      <c r="B3025">
        <v>33</v>
      </c>
      <c r="C3025">
        <v>30</v>
      </c>
      <c r="D3025" s="19" t="s">
        <v>128</v>
      </c>
      <c r="E3025" s="21" t="s">
        <v>26</v>
      </c>
      <c r="F3025" s="21">
        <v>91</v>
      </c>
      <c r="G3025" s="21">
        <v>90</v>
      </c>
      <c r="H3025" s="21">
        <v>73</v>
      </c>
      <c r="I3025" s="5">
        <v>-13</v>
      </c>
      <c r="J3025" s="4"/>
      <c r="K3025" s="26"/>
      <c r="L3025" s="33">
        <v>91</v>
      </c>
      <c r="M3025" s="21">
        <v>90</v>
      </c>
      <c r="N3025" s="21">
        <v>69.2</v>
      </c>
      <c r="O3025" s="21">
        <v>129</v>
      </c>
      <c r="P3025" s="30">
        <f t="shared" si="83"/>
        <v>18.2</v>
      </c>
      <c r="Q3025" s="21"/>
      <c r="R3025" s="21"/>
      <c r="T3025" t="s">
        <v>156</v>
      </c>
      <c r="U3025" t="s">
        <v>349</v>
      </c>
      <c r="V3025" t="s">
        <v>412</v>
      </c>
    </row>
    <row r="3026" spans="1:22">
      <c r="A3026">
        <v>35</v>
      </c>
      <c r="B3026">
        <v>34</v>
      </c>
      <c r="C3026">
        <v>31</v>
      </c>
      <c r="D3026" s="19" t="s">
        <v>374</v>
      </c>
      <c r="E3026" s="21" t="s">
        <v>252</v>
      </c>
      <c r="F3026" s="21">
        <v>88</v>
      </c>
      <c r="G3026" s="21">
        <v>87</v>
      </c>
      <c r="H3026" s="21">
        <v>71</v>
      </c>
      <c r="I3026" s="5">
        <v>26.5</v>
      </c>
      <c r="J3026" s="5"/>
      <c r="L3026" s="33">
        <v>88</v>
      </c>
      <c r="M3026" s="21">
        <v>87</v>
      </c>
      <c r="N3026" s="21">
        <v>69</v>
      </c>
      <c r="O3026" s="21">
        <v>125</v>
      </c>
      <c r="P3026" s="30">
        <f t="shared" si="83"/>
        <v>16.3</v>
      </c>
      <c r="Q3026" s="21"/>
      <c r="R3026" s="21"/>
      <c r="T3026" t="s">
        <v>407</v>
      </c>
      <c r="U3026" t="s">
        <v>408</v>
      </c>
    </row>
    <row r="3027" spans="1:22">
      <c r="A3027">
        <v>36</v>
      </c>
      <c r="B3027">
        <v>35</v>
      </c>
      <c r="C3027">
        <v>32</v>
      </c>
      <c r="D3027" s="19" t="s">
        <v>668</v>
      </c>
      <c r="E3027" s="21" t="s">
        <v>231</v>
      </c>
      <c r="F3027" s="21">
        <v>99</v>
      </c>
      <c r="G3027" s="21">
        <v>95</v>
      </c>
      <c r="H3027" s="21">
        <v>82</v>
      </c>
      <c r="I3027" s="5">
        <v>-13.15</v>
      </c>
      <c r="J3027" s="5"/>
      <c r="L3027" s="31">
        <v>99</v>
      </c>
      <c r="M3027" s="21">
        <v>95</v>
      </c>
      <c r="N3027" s="21">
        <v>71.3</v>
      </c>
      <c r="O3027" s="21">
        <v>124</v>
      </c>
      <c r="P3027" s="30">
        <f t="shared" si="83"/>
        <v>21.6</v>
      </c>
      <c r="R3027" s="21"/>
      <c r="T3027" t="s">
        <v>207</v>
      </c>
      <c r="U3027" t="s">
        <v>93</v>
      </c>
    </row>
    <row r="3028" spans="1:22">
      <c r="A3028">
        <v>37</v>
      </c>
      <c r="B3028">
        <v>36</v>
      </c>
      <c r="C3028">
        <v>33</v>
      </c>
      <c r="D3028" s="19" t="s">
        <v>143</v>
      </c>
      <c r="E3028" s="21" t="s">
        <v>47</v>
      </c>
      <c r="F3028" s="21">
        <v>102</v>
      </c>
      <c r="G3028" s="21">
        <v>98</v>
      </c>
      <c r="H3028" s="21">
        <v>84</v>
      </c>
      <c r="I3028" s="5">
        <v>-19.5</v>
      </c>
      <c r="J3028" s="5"/>
      <c r="L3028" s="31">
        <v>102</v>
      </c>
      <c r="M3028" s="21">
        <v>98</v>
      </c>
      <c r="N3028" s="21">
        <v>69.7</v>
      </c>
      <c r="O3028" s="21">
        <v>133</v>
      </c>
      <c r="P3028" s="30">
        <f t="shared" si="83"/>
        <v>24</v>
      </c>
      <c r="T3028" t="s">
        <v>180</v>
      </c>
      <c r="U3028" t="s">
        <v>259</v>
      </c>
      <c r="V3028" t="s">
        <v>613</v>
      </c>
    </row>
    <row r="3029" spans="1:22">
      <c r="D3029" s="19" t="s">
        <v>143</v>
      </c>
      <c r="E3029" s="21" t="s">
        <v>23</v>
      </c>
      <c r="F3029" s="21"/>
      <c r="G3029" s="21"/>
      <c r="H3029" s="21"/>
      <c r="I3029" s="5">
        <v>29</v>
      </c>
      <c r="J3029" s="5"/>
      <c r="K3029" s="12" t="s">
        <v>901</v>
      </c>
      <c r="L3029" s="31"/>
      <c r="M3029" s="21"/>
      <c r="N3029" s="21"/>
      <c r="O3029" s="21"/>
      <c r="P3029" s="30"/>
      <c r="R3029" s="21"/>
    </row>
    <row r="3030" spans="1:22">
      <c r="A3030">
        <v>38</v>
      </c>
      <c r="B3030">
        <v>37</v>
      </c>
      <c r="C3030">
        <v>34</v>
      </c>
      <c r="D3030" s="19" t="s">
        <v>575</v>
      </c>
      <c r="E3030" s="21" t="s">
        <v>576</v>
      </c>
      <c r="F3030" s="21">
        <v>98</v>
      </c>
      <c r="G3030" s="21">
        <v>96</v>
      </c>
      <c r="H3030" s="21">
        <v>80</v>
      </c>
      <c r="I3030" s="5">
        <v>12.75</v>
      </c>
      <c r="J3030" s="5"/>
      <c r="L3030" s="31">
        <v>98</v>
      </c>
      <c r="M3030" s="21">
        <v>96</v>
      </c>
      <c r="N3030" s="21">
        <v>71.099999999999994</v>
      </c>
      <c r="O3030" s="21">
        <v>131</v>
      </c>
      <c r="P3030" s="30">
        <f t="shared" si="83"/>
        <v>21.5</v>
      </c>
      <c r="R3030" s="21"/>
      <c r="T3030" t="s">
        <v>354</v>
      </c>
      <c r="U3030" t="s">
        <v>448</v>
      </c>
      <c r="V3030" t="s">
        <v>334</v>
      </c>
    </row>
    <row r="3031" spans="1:22">
      <c r="A3031">
        <v>39</v>
      </c>
      <c r="B3031">
        <v>38</v>
      </c>
      <c r="C3031">
        <v>35</v>
      </c>
      <c r="D3031" s="19" t="s">
        <v>149</v>
      </c>
      <c r="E3031" s="21" t="s">
        <v>42</v>
      </c>
      <c r="F3031" s="21">
        <v>94</v>
      </c>
      <c r="G3031" s="21">
        <v>92</v>
      </c>
      <c r="H3031" s="21">
        <v>77</v>
      </c>
      <c r="I3031" s="5">
        <v>-20.5</v>
      </c>
      <c r="J3031" s="5"/>
      <c r="L3031" s="31">
        <v>94</v>
      </c>
      <c r="M3031" s="21">
        <v>92</v>
      </c>
      <c r="N3031" s="21">
        <v>70</v>
      </c>
      <c r="O3031" s="21">
        <v>123</v>
      </c>
      <c r="P3031" s="30">
        <f t="shared" si="83"/>
        <v>20.2</v>
      </c>
      <c r="T3031" t="s">
        <v>385</v>
      </c>
      <c r="U3031" t="s">
        <v>778</v>
      </c>
      <c r="V3031" t="s">
        <v>470</v>
      </c>
    </row>
    <row r="3032" spans="1:22">
      <c r="A3032">
        <v>40</v>
      </c>
      <c r="B3032">
        <v>39</v>
      </c>
      <c r="C3032">
        <v>36</v>
      </c>
      <c r="D3032" s="19" t="s">
        <v>260</v>
      </c>
      <c r="E3032" s="21" t="s">
        <v>26</v>
      </c>
      <c r="F3032" s="21">
        <v>104</v>
      </c>
      <c r="G3032" s="21">
        <v>99</v>
      </c>
      <c r="H3032" s="21">
        <v>86</v>
      </c>
      <c r="I3032" s="5">
        <v>-23</v>
      </c>
      <c r="J3032" s="5"/>
      <c r="K3032" s="12" t="s">
        <v>902</v>
      </c>
      <c r="L3032" s="31">
        <v>104</v>
      </c>
      <c r="M3032" s="21">
        <v>99</v>
      </c>
      <c r="N3032" s="21">
        <v>69.2</v>
      </c>
      <c r="O3032" s="21">
        <v>129</v>
      </c>
      <c r="P3032" s="30">
        <f t="shared" si="83"/>
        <v>26.1</v>
      </c>
      <c r="R3032" s="21"/>
      <c r="T3032" t="s">
        <v>100</v>
      </c>
      <c r="U3032" t="s">
        <v>262</v>
      </c>
      <c r="V3032" t="s">
        <v>595</v>
      </c>
    </row>
    <row r="3033" spans="1:22">
      <c r="A3033">
        <v>41</v>
      </c>
      <c r="D3033" s="19" t="s">
        <v>153</v>
      </c>
      <c r="E3033" s="21" t="s">
        <v>154</v>
      </c>
      <c r="F3033" s="21"/>
      <c r="G3033" s="21"/>
      <c r="H3033" s="21"/>
      <c r="I3033" s="5">
        <v>-19.5</v>
      </c>
      <c r="J3033" s="5"/>
      <c r="K3033" s="26" t="s">
        <v>79</v>
      </c>
      <c r="L3033" s="31"/>
      <c r="M3033" s="21"/>
      <c r="N3033" s="21"/>
      <c r="O3033" s="21"/>
      <c r="P3033" s="30"/>
      <c r="R3033" s="21"/>
      <c r="T3033" t="s">
        <v>255</v>
      </c>
      <c r="U3033" t="s">
        <v>108</v>
      </c>
      <c r="V3033" t="s">
        <v>593</v>
      </c>
    </row>
    <row r="3034" spans="1:22">
      <c r="A3034">
        <v>42</v>
      </c>
      <c r="B3034">
        <v>40</v>
      </c>
      <c r="C3034">
        <v>37</v>
      </c>
      <c r="D3034" s="28" t="s">
        <v>157</v>
      </c>
      <c r="E3034" s="21" t="s">
        <v>50</v>
      </c>
      <c r="F3034" s="21">
        <v>102</v>
      </c>
      <c r="G3034" s="21">
        <v>96</v>
      </c>
      <c r="H3034" s="21">
        <v>86</v>
      </c>
      <c r="I3034" s="5">
        <v>-16.899999999999999</v>
      </c>
      <c r="J3034" s="5"/>
      <c r="L3034" s="31">
        <v>102</v>
      </c>
      <c r="M3034" s="21">
        <v>96</v>
      </c>
      <c r="N3034" s="21">
        <v>68</v>
      </c>
      <c r="O3034" s="21">
        <v>118</v>
      </c>
      <c r="P3034" s="30">
        <f t="shared" si="83"/>
        <v>26.8</v>
      </c>
      <c r="R3034" s="21"/>
      <c r="T3034" s="21" t="s">
        <v>479</v>
      </c>
      <c r="U3034" s="21" t="s">
        <v>176</v>
      </c>
      <c r="V3034" s="21" t="s">
        <v>419</v>
      </c>
    </row>
    <row r="3035" spans="1:22">
      <c r="A3035">
        <v>43</v>
      </c>
      <c r="B3035">
        <v>41</v>
      </c>
      <c r="C3035">
        <v>38</v>
      </c>
      <c r="D3035" s="19" t="s">
        <v>164</v>
      </c>
      <c r="E3035" s="21" t="s">
        <v>52</v>
      </c>
      <c r="F3035" s="21">
        <v>99</v>
      </c>
      <c r="G3035" s="21">
        <v>96</v>
      </c>
      <c r="H3035" s="21">
        <v>81</v>
      </c>
      <c r="I3035" s="5">
        <v>-17</v>
      </c>
      <c r="J3035" s="5"/>
      <c r="K3035" s="44"/>
      <c r="L3035" s="31">
        <v>99</v>
      </c>
      <c r="M3035" s="21">
        <v>96</v>
      </c>
      <c r="N3035" s="21">
        <v>70.8</v>
      </c>
      <c r="O3035" s="21">
        <v>130</v>
      </c>
      <c r="P3035" s="30">
        <f t="shared" si="83"/>
        <v>21.9</v>
      </c>
      <c r="R3035" s="21"/>
      <c r="T3035" s="21" t="s">
        <v>399</v>
      </c>
      <c r="U3035" s="21" t="s">
        <v>364</v>
      </c>
      <c r="V3035" s="21" t="s">
        <v>101</v>
      </c>
    </row>
    <row r="3036" spans="1:22">
      <c r="A3036">
        <v>44</v>
      </c>
      <c r="B3036">
        <v>42</v>
      </c>
      <c r="C3036">
        <v>39</v>
      </c>
      <c r="D3036" s="19" t="s">
        <v>168</v>
      </c>
      <c r="E3036" s="21" t="s">
        <v>50</v>
      </c>
      <c r="F3036" s="21">
        <v>97</v>
      </c>
      <c r="G3036" s="21">
        <v>94</v>
      </c>
      <c r="H3036" s="21">
        <v>81</v>
      </c>
      <c r="I3036" s="5">
        <v>9.75</v>
      </c>
      <c r="J3036" s="5"/>
      <c r="K3036" s="12" t="s">
        <v>903</v>
      </c>
      <c r="L3036" s="21">
        <v>97</v>
      </c>
      <c r="M3036" s="21">
        <v>94</v>
      </c>
      <c r="N3036" s="21">
        <v>68</v>
      </c>
      <c r="O3036" s="21">
        <v>118</v>
      </c>
      <c r="P3036" s="30">
        <f t="shared" si="83"/>
        <v>24.9</v>
      </c>
      <c r="R3036" s="21"/>
      <c r="T3036" s="21" t="s">
        <v>172</v>
      </c>
      <c r="U3036" s="21" t="s">
        <v>266</v>
      </c>
      <c r="V3036" s="21" t="s">
        <v>250</v>
      </c>
    </row>
    <row r="3037" spans="1:22">
      <c r="A3037">
        <v>45</v>
      </c>
      <c r="B3037">
        <v>43</v>
      </c>
      <c r="C3037">
        <v>40</v>
      </c>
      <c r="D3037" s="19" t="s">
        <v>170</v>
      </c>
      <c r="E3037" s="21" t="s">
        <v>52</v>
      </c>
      <c r="F3037" s="21">
        <v>103</v>
      </c>
      <c r="G3037" s="21">
        <v>98</v>
      </c>
      <c r="H3037" s="21">
        <v>85</v>
      </c>
      <c r="I3037" s="5">
        <v>-16.350000000000001</v>
      </c>
      <c r="J3037" s="5"/>
      <c r="K3037" s="44"/>
      <c r="L3037" s="31">
        <v>103</v>
      </c>
      <c r="M3037" s="21">
        <v>98</v>
      </c>
      <c r="N3037" s="21">
        <v>70.8</v>
      </c>
      <c r="O3037" s="21">
        <v>130</v>
      </c>
      <c r="P3037" s="4">
        <f t="shared" si="83"/>
        <v>23.6</v>
      </c>
      <c r="R3037" s="21"/>
      <c r="T3037" s="21" t="s">
        <v>298</v>
      </c>
      <c r="U3037" s="21" t="s">
        <v>270</v>
      </c>
    </row>
    <row r="3038" spans="1:22">
      <c r="D3038" s="19" t="s">
        <v>170</v>
      </c>
      <c r="E3038" s="21" t="s">
        <v>22</v>
      </c>
      <c r="F3038" s="21"/>
      <c r="G3038" s="21"/>
      <c r="H3038" s="21"/>
      <c r="I3038" s="5">
        <v>48</v>
      </c>
      <c r="J3038" s="4"/>
      <c r="K3038" s="26" t="s">
        <v>547</v>
      </c>
      <c r="L3038" s="31"/>
      <c r="M3038" s="21"/>
      <c r="N3038" s="21"/>
      <c r="O3038" s="21"/>
      <c r="P3038" s="4"/>
      <c r="R3038" s="21"/>
    </row>
    <row r="3039" spans="1:22">
      <c r="A3039">
        <v>46</v>
      </c>
      <c r="B3039">
        <v>44</v>
      </c>
      <c r="D3039" s="19" t="s">
        <v>191</v>
      </c>
      <c r="E3039" s="21" t="s">
        <v>26</v>
      </c>
      <c r="F3039" s="21">
        <v>90</v>
      </c>
      <c r="G3039" s="21">
        <v>90</v>
      </c>
      <c r="H3039" s="21"/>
      <c r="I3039" s="5">
        <v>1.8</v>
      </c>
      <c r="J3039" s="5"/>
      <c r="K3039" s="26"/>
      <c r="L3039" s="31"/>
      <c r="M3039" s="21"/>
      <c r="N3039" s="21"/>
      <c r="O3039" s="21"/>
      <c r="P3039" s="4"/>
      <c r="R3039" s="21"/>
      <c r="T3039" t="s">
        <v>387</v>
      </c>
      <c r="U3039" t="s">
        <v>573</v>
      </c>
      <c r="V3039" t="s">
        <v>449</v>
      </c>
    </row>
    <row r="3040" spans="1:22">
      <c r="A3040">
        <v>47</v>
      </c>
      <c r="B3040">
        <v>45</v>
      </c>
      <c r="D3040" s="19" t="s">
        <v>195</v>
      </c>
      <c r="E3040" s="21" t="s">
        <v>42</v>
      </c>
      <c r="F3040" s="21">
        <v>93</v>
      </c>
      <c r="G3040" s="21">
        <v>93</v>
      </c>
      <c r="H3040" s="21"/>
      <c r="I3040" s="5">
        <v>-18</v>
      </c>
      <c r="J3040" s="5"/>
      <c r="L3040" s="31"/>
      <c r="M3040" s="21"/>
      <c r="N3040" s="21"/>
      <c r="O3040" s="21"/>
      <c r="P3040" s="4"/>
      <c r="R3040" s="21"/>
      <c r="T3040" t="s">
        <v>216</v>
      </c>
      <c r="U3040" t="s">
        <v>442</v>
      </c>
    </row>
    <row r="3041" spans="1:21">
      <c r="A3041">
        <v>48</v>
      </c>
      <c r="B3041">
        <v>46</v>
      </c>
      <c r="D3041" s="19" t="s">
        <v>199</v>
      </c>
      <c r="E3041" s="21" t="s">
        <v>42</v>
      </c>
      <c r="F3041" s="21">
        <v>92</v>
      </c>
      <c r="G3041" s="21">
        <v>92</v>
      </c>
      <c r="H3041" s="21"/>
      <c r="I3041" s="5">
        <v>-5.7</v>
      </c>
      <c r="J3041" s="5"/>
      <c r="L3041" s="31"/>
      <c r="M3041" s="21"/>
      <c r="N3041" s="21"/>
      <c r="O3041" s="21"/>
      <c r="P3041" s="4"/>
      <c r="R3041" s="21"/>
      <c r="T3041" t="s">
        <v>402</v>
      </c>
      <c r="U3041" t="s">
        <v>200</v>
      </c>
    </row>
    <row r="3042" spans="1:21">
      <c r="D3042" s="19"/>
      <c r="E3042" s="21"/>
      <c r="F3042" s="21"/>
      <c r="G3042" s="21"/>
      <c r="H3042" s="21"/>
      <c r="I3042" s="5"/>
      <c r="J3042" s="5"/>
      <c r="L3042" s="31"/>
      <c r="M3042" s="21"/>
      <c r="N3042" s="21"/>
      <c r="O3042" s="21"/>
      <c r="P3042" s="4"/>
      <c r="R3042" s="21"/>
    </row>
    <row r="3043" spans="1:21">
      <c r="D3043" s="19"/>
      <c r="E3043" s="21"/>
      <c r="F3043" s="21"/>
      <c r="G3043" s="21"/>
      <c r="H3043" s="21"/>
      <c r="I3043" s="5"/>
      <c r="J3043" s="5"/>
      <c r="L3043" s="31"/>
      <c r="M3043" s="21"/>
      <c r="N3043" s="21"/>
      <c r="O3043" s="21"/>
      <c r="P3043" s="4"/>
      <c r="R3043" s="21"/>
    </row>
    <row r="3044" spans="1:21">
      <c r="D3044" s="19"/>
      <c r="E3044" s="21"/>
      <c r="F3044" s="21"/>
      <c r="G3044" s="21"/>
      <c r="H3044" s="21"/>
      <c r="I3044" s="5"/>
      <c r="J3044" s="5"/>
      <c r="L3044" s="31"/>
      <c r="M3044" s="21"/>
      <c r="N3044" s="21"/>
      <c r="O3044" s="21"/>
      <c r="P3044" s="4"/>
    </row>
    <row r="3045" spans="1:21">
      <c r="D3045" s="19"/>
      <c r="E3045" s="21"/>
      <c r="F3045" s="21"/>
      <c r="G3045" s="21"/>
      <c r="H3045" s="21"/>
      <c r="I3045" s="5"/>
      <c r="J3045" s="5"/>
      <c r="K3045" s="26"/>
      <c r="L3045" s="31"/>
      <c r="M3045" s="21"/>
      <c r="N3045" s="21"/>
      <c r="O3045" s="21"/>
      <c r="P3045" s="4"/>
    </row>
    <row r="3046" spans="1:21">
      <c r="D3046" s="19"/>
      <c r="E3046" s="21"/>
      <c r="F3046" s="21"/>
      <c r="G3046" s="21"/>
      <c r="H3046" s="21"/>
      <c r="I3046" s="5"/>
      <c r="J3046" s="5"/>
      <c r="L3046" s="31"/>
      <c r="M3046" s="21"/>
      <c r="N3046" s="21"/>
      <c r="O3046" s="21"/>
      <c r="P3046" s="4"/>
    </row>
    <row r="3047" spans="1:21">
      <c r="D3047" s="19"/>
      <c r="E3047" s="21"/>
      <c r="F3047" s="21"/>
      <c r="G3047" s="21"/>
      <c r="H3047" s="21"/>
      <c r="I3047" s="5"/>
      <c r="J3047" s="5"/>
      <c r="L3047" s="31"/>
      <c r="M3047" s="21"/>
      <c r="N3047" s="21"/>
      <c r="O3047" s="21"/>
      <c r="P3047" s="4"/>
    </row>
    <row r="3048" spans="1:21">
      <c r="D3048" s="19"/>
      <c r="E3048" s="21"/>
      <c r="F3048" s="21"/>
      <c r="G3048" s="21"/>
      <c r="H3048" s="21"/>
      <c r="I3048" s="5"/>
      <c r="J3048" s="5"/>
      <c r="L3048" s="31"/>
      <c r="M3048" s="21"/>
      <c r="N3048" s="21"/>
      <c r="O3048" s="21"/>
      <c r="P3048" s="4"/>
    </row>
    <row r="3049" spans="1:21">
      <c r="D3049" s="19"/>
      <c r="E3049" s="21"/>
      <c r="F3049" s="21"/>
      <c r="G3049" s="21"/>
      <c r="H3049" s="21"/>
      <c r="I3049" s="5"/>
      <c r="J3049" s="5"/>
      <c r="K3049" s="44"/>
      <c r="L3049" s="31"/>
      <c r="M3049" s="21"/>
      <c r="N3049" s="21"/>
      <c r="O3049" s="21"/>
      <c r="P3049" s="4"/>
    </row>
    <row r="3050" spans="1:21">
      <c r="D3050" s="19"/>
      <c r="E3050" s="21"/>
      <c r="F3050" s="21"/>
      <c r="G3050" s="21"/>
      <c r="H3050" s="21"/>
      <c r="I3050" s="5"/>
      <c r="J3050" s="5"/>
      <c r="L3050" s="31"/>
      <c r="M3050" s="21"/>
      <c r="N3050" s="21"/>
      <c r="O3050" s="21"/>
      <c r="P3050" s="4"/>
    </row>
    <row r="3051" spans="1:21">
      <c r="D3051" s="19"/>
      <c r="E3051" s="21"/>
      <c r="F3051" s="21"/>
      <c r="G3051" s="21"/>
      <c r="H3051" s="21"/>
      <c r="I3051" s="5"/>
      <c r="J3051" s="5"/>
      <c r="L3051" s="31"/>
      <c r="M3051" s="21"/>
      <c r="N3051" s="21"/>
      <c r="O3051" s="21"/>
      <c r="P3051" s="4"/>
    </row>
    <row r="3052" spans="1:21">
      <c r="D3052" s="19"/>
      <c r="E3052" s="21"/>
      <c r="I3052" s="5"/>
      <c r="J3052" s="5"/>
    </row>
    <row r="3053" spans="1:21">
      <c r="D3053" s="19"/>
      <c r="E3053" s="21"/>
      <c r="I3053" s="5"/>
      <c r="J3053" s="5"/>
    </row>
    <row r="3054" spans="1:21">
      <c r="D3054" s="19"/>
      <c r="E3054" s="21"/>
      <c r="I3054" s="5"/>
      <c r="J3054" s="5"/>
    </row>
    <row r="3055" spans="1:21">
      <c r="I3055" s="5"/>
      <c r="J3055" s="5"/>
    </row>
    <row r="3056" spans="1:21">
      <c r="I3056" s="5"/>
      <c r="J3056" s="5"/>
    </row>
    <row r="3057" spans="1:19">
      <c r="I3057" s="5"/>
      <c r="J3057" s="5"/>
    </row>
    <row r="3058" spans="1:19">
      <c r="I3058" s="5"/>
      <c r="J3058" s="5"/>
    </row>
    <row r="3059" spans="1:19">
      <c r="I3059" s="5"/>
      <c r="J3059" s="5"/>
    </row>
    <row r="3060" spans="1:19">
      <c r="I3060" s="5"/>
      <c r="J3060" s="5"/>
    </row>
    <row r="3061" spans="1:19">
      <c r="I3061" s="5"/>
      <c r="J3061" s="5"/>
    </row>
    <row r="3062" spans="1:19">
      <c r="I3062" s="5"/>
      <c r="J3062" s="5"/>
    </row>
    <row r="3063" spans="1:19">
      <c r="A3063">
        <f>COUNT(A2972:A3062)</f>
        <v>48</v>
      </c>
      <c r="B3063">
        <f>COUNT(B2972:B3062)</f>
        <v>46</v>
      </c>
      <c r="C3063">
        <f>COUNT(C2972:C3062)</f>
        <v>40</v>
      </c>
      <c r="F3063">
        <f>AVERAGE(F2972:F3062)</f>
        <v>95.869565217391298</v>
      </c>
      <c r="G3063">
        <f>AVERAGE(G2972:G3062)</f>
        <v>94.434782608695656</v>
      </c>
      <c r="H3063">
        <f>AVERAGE(H2972:H3062)</f>
        <v>75.95</v>
      </c>
      <c r="I3063" s="5">
        <f>SUM(I2969:I3062)</f>
        <v>91.550000000000011</v>
      </c>
      <c r="J3063" s="4">
        <f>SUM(J2969:J3062)</f>
        <v>16</v>
      </c>
      <c r="P3063" s="4">
        <f>SUM(Q2972:Q2981)</f>
        <v>182.9</v>
      </c>
      <c r="Q3063" s="4">
        <f>(P3063*0.096)-0.05</f>
        <v>17.508400000000002</v>
      </c>
      <c r="S3063">
        <f>SUM(S2969:S3062)</f>
        <v>0</v>
      </c>
    </row>
    <row r="3064" spans="1:19" ht="18">
      <c r="A3064" s="3" t="s">
        <v>904</v>
      </c>
      <c r="C3064" s="11" t="s">
        <v>905</v>
      </c>
      <c r="D3064">
        <v>5792663</v>
      </c>
    </row>
    <row r="3065" spans="1:19">
      <c r="A3065" t="s">
        <v>2</v>
      </c>
      <c r="D3065" s="4">
        <v>142.6</v>
      </c>
      <c r="E3065" t="s">
        <v>3</v>
      </c>
      <c r="F3065" s="4">
        <f>TRUNC(D3065*0.096,1)</f>
        <v>13.6</v>
      </c>
      <c r="H3065" s="4">
        <f>P3163</f>
        <v>143.39999999999998</v>
      </c>
      <c r="K3065" s="14"/>
    </row>
    <row r="3066" spans="1:19">
      <c r="A3066" t="s">
        <v>4</v>
      </c>
      <c r="D3066" s="4">
        <v>143.4</v>
      </c>
      <c r="E3066" t="s">
        <v>5</v>
      </c>
      <c r="F3066" s="4">
        <f>TRUNC(D3066*0.096,1)</f>
        <v>13.7</v>
      </c>
    </row>
    <row r="3067" spans="1:19">
      <c r="A3067" s="1" t="s">
        <v>6</v>
      </c>
      <c r="B3067" s="1" t="s">
        <v>7</v>
      </c>
      <c r="C3067" s="1" t="s">
        <v>8</v>
      </c>
      <c r="D3067" s="1" t="s">
        <v>9</v>
      </c>
      <c r="E3067" s="1" t="s">
        <v>10</v>
      </c>
      <c r="F3067" s="1" t="s">
        <v>11</v>
      </c>
      <c r="G3067" s="1" t="s">
        <v>12</v>
      </c>
      <c r="H3067" s="1" t="s">
        <v>8</v>
      </c>
      <c r="I3067" s="1" t="s">
        <v>13</v>
      </c>
      <c r="J3067" s="1" t="s">
        <v>14</v>
      </c>
      <c r="K3067" s="13" t="s">
        <v>15</v>
      </c>
      <c r="L3067" s="13" t="s">
        <v>11</v>
      </c>
      <c r="M3067" s="1" t="s">
        <v>12</v>
      </c>
      <c r="N3067" s="1" t="s">
        <v>16</v>
      </c>
      <c r="O3067" s="1" t="s">
        <v>17</v>
      </c>
      <c r="P3067" s="1" t="s">
        <v>18</v>
      </c>
      <c r="Q3067" s="1" t="s">
        <v>19</v>
      </c>
      <c r="R3067" s="1" t="s">
        <v>20</v>
      </c>
      <c r="S3067" s="1" t="s">
        <v>21</v>
      </c>
    </row>
    <row r="3069" spans="1:19">
      <c r="D3069" s="2"/>
      <c r="E3069" t="s">
        <v>22</v>
      </c>
      <c r="I3069" s="5">
        <v>-12</v>
      </c>
      <c r="J3069" s="5"/>
      <c r="K3069" s="13"/>
      <c r="L3069" s="4"/>
    </row>
    <row r="3070" spans="1:19">
      <c r="E3070" t="s">
        <v>23</v>
      </c>
      <c r="I3070" s="5">
        <v>-12</v>
      </c>
      <c r="J3070" s="5"/>
      <c r="L3070" s="4"/>
    </row>
    <row r="3071" spans="1:19">
      <c r="D3071" s="2"/>
      <c r="E3071" t="s">
        <v>24</v>
      </c>
      <c r="I3071" s="5">
        <v>-15</v>
      </c>
      <c r="J3071" s="5"/>
      <c r="L3071" s="1"/>
    </row>
    <row r="3072" spans="1:19">
      <c r="D3072" s="19" t="s">
        <v>828</v>
      </c>
      <c r="E3072" s="21" t="s">
        <v>42</v>
      </c>
      <c r="F3072" s="21"/>
      <c r="G3072" s="21"/>
      <c r="H3072" s="21"/>
      <c r="I3072" s="5"/>
      <c r="J3072" s="5"/>
      <c r="L3072" s="21">
        <v>86</v>
      </c>
      <c r="M3072" s="21">
        <v>86</v>
      </c>
      <c r="N3072" s="21">
        <v>70</v>
      </c>
      <c r="O3072" s="21">
        <v>123</v>
      </c>
      <c r="P3072" s="30">
        <f t="shared" ref="P3072:P3103" si="84">ROUND(((M3072-N3072)*113/O3072),1)</f>
        <v>14.7</v>
      </c>
      <c r="Q3072" s="4">
        <v>9.1999999999999993</v>
      </c>
    </row>
    <row r="3073" spans="4:17">
      <c r="D3073" s="19" t="s">
        <v>830</v>
      </c>
      <c r="E3073" s="21" t="s">
        <v>276</v>
      </c>
      <c r="F3073" s="21"/>
      <c r="G3073" s="21"/>
      <c r="H3073" s="21"/>
      <c r="I3073" s="5"/>
      <c r="J3073" s="5"/>
      <c r="L3073" s="21">
        <v>89</v>
      </c>
      <c r="M3073" s="21">
        <v>89</v>
      </c>
      <c r="N3073" s="21">
        <v>70.2</v>
      </c>
      <c r="O3073" s="21">
        <v>125</v>
      </c>
      <c r="P3073" s="30">
        <f t="shared" si="84"/>
        <v>17</v>
      </c>
      <c r="Q3073" s="4">
        <v>12.9</v>
      </c>
    </row>
    <row r="3074" spans="4:17">
      <c r="D3074" s="19" t="s">
        <v>275</v>
      </c>
      <c r="E3074" s="21" t="s">
        <v>276</v>
      </c>
      <c r="F3074" s="21"/>
      <c r="G3074" s="21"/>
      <c r="H3074" s="21"/>
      <c r="I3074" s="5"/>
      <c r="J3074" s="5"/>
      <c r="L3074" s="21">
        <v>93</v>
      </c>
      <c r="M3074" s="21">
        <v>91</v>
      </c>
      <c r="N3074" s="21">
        <v>70.2</v>
      </c>
      <c r="O3074" s="21">
        <v>125</v>
      </c>
      <c r="P3074" s="30">
        <f t="shared" si="84"/>
        <v>18.8</v>
      </c>
      <c r="Q3074" s="4">
        <v>13</v>
      </c>
    </row>
    <row r="3075" spans="4:17">
      <c r="D3075" s="19" t="s">
        <v>619</v>
      </c>
      <c r="E3075" s="21" t="s">
        <v>34</v>
      </c>
      <c r="F3075" s="21"/>
      <c r="G3075" s="21"/>
      <c r="H3075" s="21"/>
      <c r="I3075" s="5"/>
      <c r="J3075" s="5"/>
      <c r="L3075" s="21">
        <v>91</v>
      </c>
      <c r="M3075" s="21">
        <v>89</v>
      </c>
      <c r="N3075" s="21">
        <v>68.900000000000006</v>
      </c>
      <c r="O3075" s="21">
        <v>120</v>
      </c>
      <c r="P3075" s="30">
        <f t="shared" si="84"/>
        <v>18.899999999999999</v>
      </c>
      <c r="Q3075" s="4">
        <v>13.8</v>
      </c>
    </row>
    <row r="3076" spans="4:17">
      <c r="D3076" s="19" t="s">
        <v>906</v>
      </c>
      <c r="E3076" s="21" t="s">
        <v>28</v>
      </c>
      <c r="F3076" s="21"/>
      <c r="G3076" s="21"/>
      <c r="H3076" s="21"/>
      <c r="I3076" s="5"/>
      <c r="J3076" s="5"/>
      <c r="L3076" s="19">
        <v>85</v>
      </c>
      <c r="M3076" s="21">
        <v>85</v>
      </c>
      <c r="N3076" s="21">
        <v>69.3</v>
      </c>
      <c r="O3076" s="21">
        <v>123</v>
      </c>
      <c r="P3076" s="30">
        <f t="shared" si="84"/>
        <v>14.4</v>
      </c>
      <c r="Q3076" s="4">
        <v>14.4</v>
      </c>
    </row>
    <row r="3077" spans="4:17">
      <c r="D3077" s="19" t="s">
        <v>283</v>
      </c>
      <c r="E3077" s="21" t="s">
        <v>26</v>
      </c>
      <c r="F3077" s="21"/>
      <c r="G3077" s="21"/>
      <c r="H3077" s="21"/>
      <c r="I3077" s="5"/>
      <c r="J3077" s="5"/>
      <c r="L3077" s="19">
        <v>86</v>
      </c>
      <c r="M3077" s="21">
        <v>85</v>
      </c>
      <c r="N3077" s="21">
        <v>69</v>
      </c>
      <c r="O3077" s="21">
        <v>126</v>
      </c>
      <c r="P3077" s="30">
        <f t="shared" si="84"/>
        <v>14.3</v>
      </c>
      <c r="Q3077" s="4">
        <v>14.7</v>
      </c>
    </row>
    <row r="3078" spans="4:17">
      <c r="D3078" s="19" t="s">
        <v>286</v>
      </c>
      <c r="E3078" s="21" t="s">
        <v>30</v>
      </c>
      <c r="F3078" s="21"/>
      <c r="G3078" s="21"/>
      <c r="H3078" s="21"/>
      <c r="I3078" s="5"/>
      <c r="J3078" s="4"/>
      <c r="L3078" s="19">
        <v>96</v>
      </c>
      <c r="M3078" s="21">
        <v>96</v>
      </c>
      <c r="N3078" s="21">
        <v>70.2</v>
      </c>
      <c r="O3078" s="21">
        <v>128</v>
      </c>
      <c r="P3078" s="30">
        <f t="shared" si="84"/>
        <v>22.8</v>
      </c>
      <c r="Q3078" s="4">
        <v>15.6</v>
      </c>
    </row>
    <row r="3079" spans="4:17">
      <c r="D3079" s="19" t="s">
        <v>287</v>
      </c>
      <c r="E3079" s="21" t="s">
        <v>34</v>
      </c>
      <c r="F3079" s="21"/>
      <c r="G3079" s="21"/>
      <c r="H3079" s="21"/>
      <c r="I3079" s="5"/>
      <c r="J3079" s="5"/>
      <c r="L3079" s="19">
        <v>94</v>
      </c>
      <c r="M3079" s="21">
        <v>94</v>
      </c>
      <c r="N3079" s="21">
        <v>68.900000000000006</v>
      </c>
      <c r="O3079" s="21">
        <v>128</v>
      </c>
      <c r="P3079" s="30">
        <f t="shared" si="84"/>
        <v>22.2</v>
      </c>
      <c r="Q3079" s="4">
        <v>16.100000000000001</v>
      </c>
    </row>
    <row r="3080" spans="4:17">
      <c r="D3080" s="19" t="s">
        <v>490</v>
      </c>
      <c r="E3080" s="21" t="s">
        <v>42</v>
      </c>
      <c r="F3080" s="21"/>
      <c r="G3080" s="21"/>
      <c r="H3080" s="21"/>
      <c r="I3080" s="5"/>
      <c r="J3080" s="5"/>
      <c r="L3080" s="19">
        <v>82</v>
      </c>
      <c r="M3080" s="21">
        <v>82</v>
      </c>
      <c r="N3080" s="21">
        <v>70</v>
      </c>
      <c r="O3080" s="21">
        <v>123</v>
      </c>
      <c r="P3080" s="30">
        <f t="shared" si="84"/>
        <v>11</v>
      </c>
      <c r="Q3080" s="4">
        <v>16.5</v>
      </c>
    </row>
    <row r="3081" spans="4:17">
      <c r="D3081" s="19" t="s">
        <v>289</v>
      </c>
      <c r="E3081" s="21" t="s">
        <v>28</v>
      </c>
      <c r="F3081" s="21"/>
      <c r="G3081" s="21"/>
      <c r="H3081" s="21"/>
      <c r="I3081" s="5"/>
      <c r="J3081" s="5"/>
      <c r="K3081" s="26"/>
      <c r="L3081" s="19">
        <v>85</v>
      </c>
      <c r="M3081" s="21">
        <v>85</v>
      </c>
      <c r="N3081" s="21">
        <v>69.3</v>
      </c>
      <c r="O3081" s="21">
        <v>123</v>
      </c>
      <c r="P3081" s="30">
        <f t="shared" si="84"/>
        <v>14.4</v>
      </c>
      <c r="Q3081" s="4">
        <v>17.2</v>
      </c>
    </row>
    <row r="3082" spans="4:17">
      <c r="D3082" s="19" t="s">
        <v>289</v>
      </c>
      <c r="E3082" s="21" t="s">
        <v>34</v>
      </c>
      <c r="F3082" s="21"/>
      <c r="G3082" s="21"/>
      <c r="H3082" s="21"/>
      <c r="I3082" s="5"/>
      <c r="J3082" s="5"/>
      <c r="K3082" s="26"/>
      <c r="L3082" s="21">
        <v>101</v>
      </c>
      <c r="M3082" s="21">
        <v>100</v>
      </c>
      <c r="N3082" s="21">
        <v>68.900000000000006</v>
      </c>
      <c r="O3082" s="21">
        <v>120</v>
      </c>
      <c r="P3082" s="30">
        <f t="shared" si="84"/>
        <v>29.3</v>
      </c>
      <c r="Q3082" s="4">
        <v>17.2</v>
      </c>
    </row>
    <row r="3083" spans="4:17">
      <c r="D3083" s="19" t="s">
        <v>582</v>
      </c>
      <c r="E3083" s="21" t="s">
        <v>36</v>
      </c>
      <c r="F3083" s="21"/>
      <c r="G3083" s="21"/>
      <c r="H3083" s="21"/>
      <c r="I3083" s="5"/>
      <c r="J3083" s="5"/>
      <c r="K3083" s="26"/>
      <c r="L3083" s="21">
        <v>89</v>
      </c>
      <c r="M3083" s="21">
        <v>87</v>
      </c>
      <c r="N3083" s="21">
        <v>69</v>
      </c>
      <c r="O3083" s="21">
        <v>123</v>
      </c>
      <c r="P3083" s="30">
        <f t="shared" si="84"/>
        <v>16.5</v>
      </c>
      <c r="Q3083" s="4">
        <v>17.5</v>
      </c>
    </row>
    <row r="3084" spans="4:17">
      <c r="D3084" s="19" t="s">
        <v>223</v>
      </c>
      <c r="E3084" s="21" t="s">
        <v>28</v>
      </c>
      <c r="F3084" s="21"/>
      <c r="G3084" s="21"/>
      <c r="H3084" s="21"/>
      <c r="I3084" s="5"/>
      <c r="J3084" s="5"/>
      <c r="L3084" s="21">
        <v>88</v>
      </c>
      <c r="M3084" s="21">
        <v>85</v>
      </c>
      <c r="N3084" s="21">
        <v>69.3</v>
      </c>
      <c r="O3084" s="21">
        <v>123</v>
      </c>
      <c r="P3084" s="30">
        <f t="shared" si="84"/>
        <v>14.4</v>
      </c>
      <c r="Q3084" s="4">
        <v>18.399999999999999</v>
      </c>
    </row>
    <row r="3085" spans="4:17">
      <c r="D3085" s="19" t="s">
        <v>290</v>
      </c>
      <c r="E3085" s="21" t="s">
        <v>42</v>
      </c>
      <c r="F3085" s="21"/>
      <c r="G3085" s="21"/>
      <c r="H3085" s="21"/>
      <c r="I3085" s="5"/>
      <c r="J3085" s="5"/>
      <c r="K3085" s="26"/>
      <c r="L3085" s="21">
        <v>84</v>
      </c>
      <c r="M3085" s="21">
        <v>84</v>
      </c>
      <c r="N3085" s="21">
        <v>70</v>
      </c>
      <c r="O3085" s="21">
        <v>123</v>
      </c>
      <c r="P3085" s="30">
        <f t="shared" si="84"/>
        <v>12.9</v>
      </c>
      <c r="Q3085" s="4">
        <v>18.899999999999999</v>
      </c>
    </row>
    <row r="3086" spans="4:17">
      <c r="D3086" s="19" t="s">
        <v>224</v>
      </c>
      <c r="E3086" s="21" t="s">
        <v>225</v>
      </c>
      <c r="F3086" s="21"/>
      <c r="G3086" s="21"/>
      <c r="H3086" s="21"/>
      <c r="I3086" s="5"/>
      <c r="J3086" s="5"/>
      <c r="L3086" s="21">
        <v>88</v>
      </c>
      <c r="M3086" s="21">
        <v>88</v>
      </c>
      <c r="N3086" s="21">
        <v>69</v>
      </c>
      <c r="O3086" s="21">
        <v>125</v>
      </c>
      <c r="P3086" s="30">
        <f t="shared" si="84"/>
        <v>17.2</v>
      </c>
      <c r="Q3086" s="4">
        <v>19.100000000000001</v>
      </c>
    </row>
    <row r="3087" spans="4:17">
      <c r="D3087" s="19" t="s">
        <v>25</v>
      </c>
      <c r="E3087" s="21" t="s">
        <v>26</v>
      </c>
      <c r="F3087" s="21"/>
      <c r="G3087" s="21"/>
      <c r="H3087" s="21"/>
      <c r="I3087" s="5"/>
      <c r="J3087" s="5"/>
      <c r="L3087" s="21">
        <v>92</v>
      </c>
      <c r="M3087" s="21">
        <v>91</v>
      </c>
      <c r="N3087" s="21">
        <v>69.2</v>
      </c>
      <c r="O3087" s="21">
        <v>129</v>
      </c>
      <c r="P3087" s="30">
        <f t="shared" si="84"/>
        <v>19.100000000000001</v>
      </c>
      <c r="Q3087" s="4">
        <v>19.2</v>
      </c>
    </row>
    <row r="3088" spans="4:17">
      <c r="D3088" s="19" t="s">
        <v>38</v>
      </c>
      <c r="E3088" s="21" t="s">
        <v>26</v>
      </c>
      <c r="F3088" s="21"/>
      <c r="G3088" s="21"/>
      <c r="H3088" s="21"/>
      <c r="I3088" s="5"/>
      <c r="J3088" s="5"/>
      <c r="L3088" s="21">
        <v>86</v>
      </c>
      <c r="M3088" s="21">
        <v>84</v>
      </c>
      <c r="N3088" s="21">
        <v>69.2</v>
      </c>
      <c r="O3088" s="21">
        <v>129</v>
      </c>
      <c r="P3088" s="30">
        <f t="shared" si="84"/>
        <v>13</v>
      </c>
      <c r="Q3088" s="4">
        <v>19.899999999999999</v>
      </c>
    </row>
    <row r="3089" spans="1:22">
      <c r="D3089" s="19" t="s">
        <v>40</v>
      </c>
      <c r="E3089" s="21" t="s">
        <v>26</v>
      </c>
      <c r="F3089" s="21"/>
      <c r="G3089" s="21"/>
      <c r="H3089" s="21"/>
      <c r="I3089" s="5"/>
      <c r="J3089" s="5"/>
      <c r="L3089" s="21">
        <v>92</v>
      </c>
      <c r="M3089" s="21">
        <v>92</v>
      </c>
      <c r="N3089" s="21">
        <v>69.2</v>
      </c>
      <c r="O3089" s="21">
        <v>129</v>
      </c>
      <c r="P3089" s="30">
        <f t="shared" si="84"/>
        <v>20</v>
      </c>
      <c r="Q3089" s="4">
        <v>20</v>
      </c>
    </row>
    <row r="3090" spans="1:22">
      <c r="D3090" s="19" t="s">
        <v>45</v>
      </c>
      <c r="E3090" s="21" t="s">
        <v>34</v>
      </c>
      <c r="F3090" s="21"/>
      <c r="G3090" s="21"/>
      <c r="H3090" s="21"/>
      <c r="I3090" s="5"/>
      <c r="J3090" s="5"/>
      <c r="L3090" s="21">
        <v>99</v>
      </c>
      <c r="M3090" s="21">
        <v>98</v>
      </c>
      <c r="N3090" s="21">
        <v>68.900000000000006</v>
      </c>
      <c r="O3090" s="21">
        <v>120</v>
      </c>
      <c r="P3090" s="30">
        <f t="shared" si="84"/>
        <v>27.4</v>
      </c>
      <c r="Q3090" s="4">
        <v>27.4</v>
      </c>
    </row>
    <row r="3091" spans="1:22">
      <c r="D3091" s="19" t="s">
        <v>46</v>
      </c>
      <c r="E3091" s="21" t="s">
        <v>47</v>
      </c>
      <c r="F3091" s="21"/>
      <c r="G3091" s="21"/>
      <c r="H3091" s="21"/>
      <c r="I3091" s="5"/>
      <c r="J3091" s="5"/>
      <c r="L3091" s="21">
        <v>91</v>
      </c>
      <c r="M3091" s="21">
        <v>90</v>
      </c>
      <c r="N3091" s="21">
        <v>69.7</v>
      </c>
      <c r="O3091" s="21">
        <v>133</v>
      </c>
      <c r="P3091" s="30">
        <f t="shared" si="84"/>
        <v>17.2</v>
      </c>
      <c r="Q3091" s="4">
        <v>29.3</v>
      </c>
    </row>
    <row r="3092" spans="1:22">
      <c r="A3092">
        <v>1</v>
      </c>
      <c r="B3092">
        <v>1</v>
      </c>
      <c r="C3092">
        <v>1</v>
      </c>
      <c r="D3092" s="19" t="s">
        <v>73</v>
      </c>
      <c r="E3092" s="21" t="s">
        <v>42</v>
      </c>
      <c r="F3092" s="21">
        <v>91</v>
      </c>
      <c r="G3092" s="21">
        <v>90</v>
      </c>
      <c r="H3092" s="21">
        <v>76</v>
      </c>
      <c r="I3092" s="5">
        <v>10</v>
      </c>
      <c r="J3092" s="5"/>
      <c r="K3092" s="12" t="s">
        <v>907</v>
      </c>
      <c r="L3092" s="21">
        <v>91</v>
      </c>
      <c r="M3092" s="21">
        <v>90</v>
      </c>
      <c r="N3092" s="21">
        <v>70</v>
      </c>
      <c r="O3092" s="21">
        <v>123</v>
      </c>
      <c r="P3092" s="30">
        <f t="shared" si="84"/>
        <v>18.399999999999999</v>
      </c>
      <c r="Q3092" s="4"/>
      <c r="T3092" t="s">
        <v>66</v>
      </c>
      <c r="U3092" t="s">
        <v>67</v>
      </c>
      <c r="V3092" t="s">
        <v>68</v>
      </c>
    </row>
    <row r="3093" spans="1:22">
      <c r="A3093">
        <v>2</v>
      </c>
      <c r="D3093" s="19" t="s">
        <v>77</v>
      </c>
      <c r="E3093" s="21" t="s">
        <v>78</v>
      </c>
      <c r="F3093" s="21"/>
      <c r="G3093" s="21"/>
      <c r="H3093" s="21"/>
      <c r="I3093" s="5">
        <v>-22</v>
      </c>
      <c r="J3093" s="5"/>
      <c r="K3093" s="26" t="s">
        <v>79</v>
      </c>
      <c r="L3093" s="21"/>
      <c r="M3093" s="21"/>
      <c r="N3093" s="21"/>
      <c r="O3093" s="21"/>
      <c r="P3093" s="30"/>
      <c r="Q3093" s="4"/>
      <c r="R3093" s="21"/>
      <c r="T3093" t="s">
        <v>165</v>
      </c>
      <c r="U3093" t="s">
        <v>194</v>
      </c>
      <c r="V3093" t="s">
        <v>63</v>
      </c>
    </row>
    <row r="3094" spans="1:22">
      <c r="A3094">
        <v>3</v>
      </c>
      <c r="B3094">
        <v>2</v>
      </c>
      <c r="C3094">
        <v>2</v>
      </c>
      <c r="D3094" s="19" t="s">
        <v>297</v>
      </c>
      <c r="E3094" s="21" t="s">
        <v>26</v>
      </c>
      <c r="F3094" s="21">
        <v>86</v>
      </c>
      <c r="G3094" s="21">
        <v>86</v>
      </c>
      <c r="H3094" s="21">
        <v>70</v>
      </c>
      <c r="I3094" s="5">
        <v>0</v>
      </c>
      <c r="J3094" s="5"/>
      <c r="L3094" s="21">
        <v>86</v>
      </c>
      <c r="M3094" s="21">
        <v>86</v>
      </c>
      <c r="N3094" s="21">
        <v>69.2</v>
      </c>
      <c r="O3094" s="21">
        <v>129</v>
      </c>
      <c r="P3094" s="30">
        <f t="shared" si="84"/>
        <v>14.7</v>
      </c>
      <c r="Q3094" s="4"/>
      <c r="R3094" s="21"/>
      <c r="T3094" t="s">
        <v>71</v>
      </c>
      <c r="U3094" t="s">
        <v>84</v>
      </c>
      <c r="V3094" t="s">
        <v>82</v>
      </c>
    </row>
    <row r="3095" spans="1:22">
      <c r="A3095">
        <v>4</v>
      </c>
      <c r="B3095">
        <v>3</v>
      </c>
      <c r="C3095">
        <v>3</v>
      </c>
      <c r="D3095" s="19" t="s">
        <v>83</v>
      </c>
      <c r="E3095" s="21" t="s">
        <v>34</v>
      </c>
      <c r="F3095" s="21">
        <v>91</v>
      </c>
      <c r="G3095" s="21">
        <v>89</v>
      </c>
      <c r="H3095" s="21">
        <v>76</v>
      </c>
      <c r="I3095" s="5">
        <v>4.25</v>
      </c>
      <c r="J3095" s="5"/>
      <c r="L3095" s="21">
        <v>91</v>
      </c>
      <c r="M3095" s="21">
        <v>89</v>
      </c>
      <c r="N3095" s="21">
        <v>68.900000000000006</v>
      </c>
      <c r="O3095" s="21">
        <v>120</v>
      </c>
      <c r="P3095" s="30">
        <f t="shared" si="84"/>
        <v>18.899999999999999</v>
      </c>
      <c r="Q3095" s="4"/>
      <c r="R3095" s="21"/>
      <c r="T3095" t="s">
        <v>124</v>
      </c>
      <c r="U3095" t="s">
        <v>257</v>
      </c>
      <c r="V3095" t="s">
        <v>58</v>
      </c>
    </row>
    <row r="3096" spans="1:22">
      <c r="A3096">
        <v>5</v>
      </c>
      <c r="B3096">
        <v>4</v>
      </c>
      <c r="C3096">
        <v>4</v>
      </c>
      <c r="D3096" s="19" t="s">
        <v>87</v>
      </c>
      <c r="E3096" s="21" t="s">
        <v>42</v>
      </c>
      <c r="F3096" s="21">
        <v>85</v>
      </c>
      <c r="G3096" s="21">
        <v>85</v>
      </c>
      <c r="H3096" s="21">
        <v>70</v>
      </c>
      <c r="I3096" s="5">
        <v>-12.6</v>
      </c>
      <c r="J3096" s="5"/>
      <c r="K3096" s="12" t="s">
        <v>908</v>
      </c>
      <c r="L3096" s="19">
        <v>85</v>
      </c>
      <c r="M3096" s="21">
        <v>85</v>
      </c>
      <c r="N3096" s="21">
        <v>70</v>
      </c>
      <c r="O3096" s="21">
        <v>123</v>
      </c>
      <c r="P3096" s="30">
        <f t="shared" si="84"/>
        <v>13.8</v>
      </c>
      <c r="Q3096" s="21"/>
      <c r="R3096" s="21"/>
      <c r="T3096" t="s">
        <v>254</v>
      </c>
      <c r="U3096" t="s">
        <v>207</v>
      </c>
      <c r="V3096" t="s">
        <v>94</v>
      </c>
    </row>
    <row r="3097" spans="1:22">
      <c r="A3097">
        <v>6</v>
      </c>
      <c r="B3097">
        <v>5</v>
      </c>
      <c r="C3097">
        <v>5</v>
      </c>
      <c r="D3097" s="19" t="s">
        <v>95</v>
      </c>
      <c r="E3097" s="21" t="s">
        <v>42</v>
      </c>
      <c r="F3097" s="21">
        <v>91</v>
      </c>
      <c r="G3097" s="21">
        <v>87</v>
      </c>
      <c r="H3097" s="21">
        <v>77</v>
      </c>
      <c r="I3097" s="5">
        <v>-17.149999999999999</v>
      </c>
      <c r="J3097" s="5"/>
      <c r="L3097" s="19">
        <v>91</v>
      </c>
      <c r="M3097" s="21">
        <v>87</v>
      </c>
      <c r="N3097" s="21">
        <v>70</v>
      </c>
      <c r="O3097" s="21">
        <v>123</v>
      </c>
      <c r="P3097" s="30">
        <f t="shared" si="84"/>
        <v>15.6</v>
      </c>
      <c r="Q3097" s="21"/>
      <c r="R3097" s="21"/>
      <c r="S3097" s="4"/>
      <c r="T3097" t="s">
        <v>150</v>
      </c>
      <c r="U3097" t="s">
        <v>62</v>
      </c>
      <c r="V3097" t="s">
        <v>101</v>
      </c>
    </row>
    <row r="3098" spans="1:22">
      <c r="A3098">
        <v>7</v>
      </c>
      <c r="B3098">
        <v>6</v>
      </c>
      <c r="C3098">
        <v>6</v>
      </c>
      <c r="D3098" s="19" t="s">
        <v>106</v>
      </c>
      <c r="E3098" s="21" t="s">
        <v>42</v>
      </c>
      <c r="F3098" s="21">
        <v>90</v>
      </c>
      <c r="G3098" s="21">
        <v>89</v>
      </c>
      <c r="H3098" s="21">
        <v>75</v>
      </c>
      <c r="I3098" s="5">
        <v>-22.4</v>
      </c>
      <c r="J3098" s="4"/>
      <c r="K3098" s="12" t="s">
        <v>909</v>
      </c>
      <c r="L3098" s="19">
        <v>90</v>
      </c>
      <c r="M3098" s="21">
        <v>89</v>
      </c>
      <c r="N3098" s="21">
        <v>70</v>
      </c>
      <c r="O3098" s="21">
        <v>123</v>
      </c>
      <c r="P3098" s="30">
        <f t="shared" si="84"/>
        <v>17.5</v>
      </c>
      <c r="Q3098" s="21"/>
      <c r="R3098" s="21"/>
      <c r="T3098" t="s">
        <v>245</v>
      </c>
      <c r="U3098" t="s">
        <v>249</v>
      </c>
      <c r="V3098" t="s">
        <v>259</v>
      </c>
    </row>
    <row r="3099" spans="1:22">
      <c r="A3099">
        <v>8</v>
      </c>
      <c r="B3099">
        <v>7</v>
      </c>
      <c r="C3099">
        <v>7</v>
      </c>
      <c r="D3099" s="19" t="s">
        <v>530</v>
      </c>
      <c r="E3099" s="21" t="s">
        <v>30</v>
      </c>
      <c r="F3099" s="21">
        <v>95</v>
      </c>
      <c r="G3099" s="21">
        <v>92</v>
      </c>
      <c r="H3099" s="21">
        <v>79</v>
      </c>
      <c r="I3099" s="5">
        <v>-19</v>
      </c>
      <c r="J3099" s="5"/>
      <c r="L3099" s="19">
        <v>95</v>
      </c>
      <c r="M3099" s="21">
        <v>92</v>
      </c>
      <c r="N3099" s="21">
        <v>70.2</v>
      </c>
      <c r="O3099" s="21">
        <v>128</v>
      </c>
      <c r="P3099" s="30">
        <f t="shared" si="84"/>
        <v>19.2</v>
      </c>
      <c r="Q3099" s="21"/>
      <c r="R3099" s="21"/>
      <c r="T3099" t="s">
        <v>375</v>
      </c>
      <c r="U3099" t="s">
        <v>267</v>
      </c>
      <c r="V3099" t="s">
        <v>110</v>
      </c>
    </row>
    <row r="3100" spans="1:22">
      <c r="A3100">
        <v>9</v>
      </c>
      <c r="B3100">
        <v>8</v>
      </c>
      <c r="C3100">
        <v>8</v>
      </c>
      <c r="D3100" s="19" t="s">
        <v>377</v>
      </c>
      <c r="E3100" s="21" t="s">
        <v>34</v>
      </c>
      <c r="F3100" s="21">
        <v>90</v>
      </c>
      <c r="G3100" s="21">
        <v>90</v>
      </c>
      <c r="H3100" s="21">
        <v>75</v>
      </c>
      <c r="I3100" s="5">
        <v>-20</v>
      </c>
      <c r="J3100" s="5"/>
      <c r="L3100" s="19">
        <v>90</v>
      </c>
      <c r="M3100" s="21">
        <v>90</v>
      </c>
      <c r="N3100" s="21">
        <v>68.900000000000006</v>
      </c>
      <c r="O3100" s="21">
        <v>120</v>
      </c>
      <c r="P3100" s="30">
        <f t="shared" si="84"/>
        <v>19.899999999999999</v>
      </c>
      <c r="Q3100" s="21"/>
      <c r="R3100" s="21"/>
      <c r="T3100" t="s">
        <v>74</v>
      </c>
      <c r="U3100" t="s">
        <v>80</v>
      </c>
      <c r="V3100" t="s">
        <v>120</v>
      </c>
    </row>
    <row r="3101" spans="1:22">
      <c r="A3101">
        <v>10</v>
      </c>
      <c r="B3101">
        <v>9</v>
      </c>
      <c r="C3101">
        <v>9</v>
      </c>
      <c r="D3101" s="19" t="s">
        <v>131</v>
      </c>
      <c r="E3101" s="21" t="s">
        <v>42</v>
      </c>
      <c r="F3101" s="21">
        <v>80</v>
      </c>
      <c r="G3101" s="21">
        <v>80</v>
      </c>
      <c r="H3101" s="21">
        <v>65</v>
      </c>
      <c r="I3101" s="5">
        <v>41.65</v>
      </c>
      <c r="J3101" s="4">
        <v>2.5</v>
      </c>
      <c r="K3101" s="26" t="s">
        <v>910</v>
      </c>
      <c r="L3101" s="19">
        <v>80</v>
      </c>
      <c r="M3101" s="21">
        <v>80</v>
      </c>
      <c r="N3101" s="21">
        <v>70</v>
      </c>
      <c r="O3101" s="21">
        <v>123</v>
      </c>
      <c r="P3101" s="30">
        <f t="shared" si="84"/>
        <v>9.1999999999999993</v>
      </c>
      <c r="Q3101" s="21"/>
      <c r="R3101" s="21"/>
      <c r="T3101" t="s">
        <v>360</v>
      </c>
      <c r="U3101" t="s">
        <v>93</v>
      </c>
      <c r="V3101" t="s">
        <v>209</v>
      </c>
    </row>
    <row r="3102" spans="1:22">
      <c r="A3102">
        <v>11</v>
      </c>
      <c r="B3102">
        <v>10</v>
      </c>
      <c r="C3102">
        <v>10</v>
      </c>
      <c r="D3102" s="19" t="s">
        <v>136</v>
      </c>
      <c r="E3102" s="21" t="s">
        <v>34</v>
      </c>
      <c r="F3102" s="21">
        <v>86</v>
      </c>
      <c r="G3102" s="21">
        <v>86</v>
      </c>
      <c r="H3102" s="21">
        <v>72</v>
      </c>
      <c r="I3102" s="5">
        <v>11.3</v>
      </c>
      <c r="J3102" s="5"/>
      <c r="K3102" s="26"/>
      <c r="L3102" s="21">
        <v>86</v>
      </c>
      <c r="M3102" s="21">
        <v>86</v>
      </c>
      <c r="N3102" s="21">
        <v>68.900000000000006</v>
      </c>
      <c r="O3102" s="21">
        <v>120</v>
      </c>
      <c r="P3102" s="30">
        <f t="shared" si="84"/>
        <v>16.100000000000001</v>
      </c>
      <c r="R3102" s="21"/>
      <c r="T3102" t="s">
        <v>156</v>
      </c>
      <c r="U3102" t="s">
        <v>75</v>
      </c>
      <c r="V3102" t="s">
        <v>86</v>
      </c>
    </row>
    <row r="3103" spans="1:22">
      <c r="A3103">
        <v>12</v>
      </c>
      <c r="B3103">
        <v>11</v>
      </c>
      <c r="C3103">
        <v>11</v>
      </c>
      <c r="D3103" s="19" t="s">
        <v>260</v>
      </c>
      <c r="E3103" s="21" t="s">
        <v>26</v>
      </c>
      <c r="F3103" s="21">
        <v>95</v>
      </c>
      <c r="G3103" s="21">
        <v>94</v>
      </c>
      <c r="H3103" s="21">
        <v>79</v>
      </c>
      <c r="I3103" s="5">
        <v>-22</v>
      </c>
      <c r="J3103" s="5"/>
      <c r="K3103" s="26"/>
      <c r="L3103" s="21">
        <v>95</v>
      </c>
      <c r="M3103" s="21">
        <v>94</v>
      </c>
      <c r="N3103" s="21">
        <v>69.2</v>
      </c>
      <c r="O3103" s="21">
        <v>129</v>
      </c>
      <c r="P3103" s="30">
        <f t="shared" si="84"/>
        <v>21.7</v>
      </c>
      <c r="Q3103" s="21"/>
      <c r="R3103" s="21"/>
      <c r="T3103" t="s">
        <v>155</v>
      </c>
      <c r="U3103" t="s">
        <v>176</v>
      </c>
      <c r="V3103" t="s">
        <v>250</v>
      </c>
    </row>
    <row r="3104" spans="1:22">
      <c r="D3104" s="19"/>
      <c r="E3104" s="21"/>
      <c r="F3104" s="21"/>
      <c r="G3104" s="21"/>
      <c r="H3104" s="21"/>
      <c r="I3104" s="5"/>
      <c r="J3104" s="5"/>
      <c r="L3104" s="21"/>
      <c r="M3104" s="21"/>
      <c r="N3104" s="21"/>
      <c r="O3104" s="21"/>
      <c r="P3104" s="30"/>
      <c r="Q3104" s="21"/>
      <c r="R3104" s="21"/>
    </row>
    <row r="3105" spans="4:19">
      <c r="D3105" s="19"/>
      <c r="E3105" s="21"/>
      <c r="F3105" s="21"/>
      <c r="G3105" s="21"/>
      <c r="H3105" s="21"/>
      <c r="I3105" s="5"/>
      <c r="J3105" s="5"/>
      <c r="L3105" s="21"/>
      <c r="M3105" s="21"/>
      <c r="N3105" s="21"/>
      <c r="O3105" s="21"/>
      <c r="P3105" s="30"/>
      <c r="Q3105" s="21"/>
      <c r="R3105" s="21"/>
    </row>
    <row r="3106" spans="4:19">
      <c r="D3106" s="19"/>
      <c r="E3106" s="21"/>
      <c r="F3106" s="21"/>
      <c r="G3106" s="21"/>
      <c r="H3106" s="21"/>
      <c r="I3106" s="5"/>
      <c r="J3106" s="5"/>
      <c r="K3106" s="26"/>
      <c r="L3106" s="21"/>
      <c r="M3106" s="21"/>
      <c r="N3106" s="21"/>
      <c r="O3106" s="21"/>
      <c r="P3106" s="30"/>
      <c r="Q3106" s="21"/>
      <c r="R3106" s="21"/>
    </row>
    <row r="3107" spans="4:19">
      <c r="D3107" s="19"/>
      <c r="E3107" s="21"/>
      <c r="F3107" s="21"/>
      <c r="G3107" s="21"/>
      <c r="H3107" s="21"/>
      <c r="I3107" s="5"/>
      <c r="J3107" s="5"/>
      <c r="L3107" s="21"/>
      <c r="M3107" s="21"/>
      <c r="N3107" s="21"/>
      <c r="O3107" s="21"/>
      <c r="P3107" s="30"/>
      <c r="R3107" s="21"/>
    </row>
    <row r="3108" spans="4:19">
      <c r="D3108" s="19"/>
      <c r="E3108" s="21"/>
      <c r="F3108" s="21"/>
      <c r="G3108" s="21"/>
      <c r="H3108" s="21"/>
      <c r="I3108" s="5"/>
      <c r="J3108" s="5"/>
      <c r="L3108" s="21"/>
      <c r="M3108" s="21"/>
      <c r="N3108" s="21"/>
      <c r="O3108" s="21"/>
      <c r="P3108" s="30"/>
      <c r="R3108" s="21"/>
    </row>
    <row r="3109" spans="4:19">
      <c r="D3109" s="19"/>
      <c r="E3109" s="21"/>
      <c r="F3109" s="21"/>
      <c r="G3109" s="21"/>
      <c r="H3109" s="21"/>
      <c r="I3109" s="5"/>
      <c r="J3109" s="5"/>
      <c r="L3109" s="21"/>
      <c r="M3109" s="21"/>
      <c r="N3109" s="21"/>
      <c r="O3109" s="21"/>
      <c r="P3109" s="30"/>
      <c r="Q3109" s="21"/>
      <c r="R3109" s="21"/>
    </row>
    <row r="3110" spans="4:19">
      <c r="D3110" s="19"/>
      <c r="E3110" s="21"/>
      <c r="F3110" s="21"/>
      <c r="G3110" s="21"/>
      <c r="H3110" s="21"/>
      <c r="I3110" s="5"/>
      <c r="J3110" s="5"/>
      <c r="L3110" s="21"/>
      <c r="M3110" s="21"/>
      <c r="N3110" s="21"/>
      <c r="O3110" s="21"/>
      <c r="P3110" s="30"/>
      <c r="R3110" s="21"/>
    </row>
    <row r="3111" spans="4:19">
      <c r="D3111" s="19"/>
      <c r="E3111" s="21"/>
      <c r="F3111" s="21"/>
      <c r="G3111" s="21"/>
      <c r="H3111" s="21"/>
      <c r="I3111" s="5"/>
      <c r="J3111" s="5"/>
      <c r="L3111" s="21"/>
      <c r="M3111" s="21"/>
      <c r="N3111" s="21"/>
      <c r="O3111" s="21"/>
      <c r="P3111" s="30"/>
      <c r="R3111" s="21"/>
    </row>
    <row r="3112" spans="4:19">
      <c r="D3112" s="19"/>
      <c r="E3112" s="21"/>
      <c r="F3112" s="21"/>
      <c r="G3112" s="21"/>
      <c r="H3112" s="21"/>
      <c r="I3112" s="5"/>
      <c r="J3112" s="5"/>
      <c r="L3112" s="21"/>
      <c r="M3112" s="21"/>
      <c r="N3112" s="21"/>
      <c r="O3112" s="21"/>
      <c r="P3112" s="30"/>
      <c r="R3112" s="21"/>
      <c r="S3112" s="4"/>
    </row>
    <row r="3113" spans="4:19">
      <c r="D3113" s="19"/>
      <c r="E3113" s="21"/>
      <c r="I3113" s="5"/>
      <c r="J3113" s="5"/>
      <c r="R3113" s="21"/>
      <c r="S3113" s="4"/>
    </row>
    <row r="3114" spans="4:19">
      <c r="D3114" s="2"/>
      <c r="I3114" s="5"/>
      <c r="J3114" s="5"/>
      <c r="R3114" s="21"/>
      <c r="S3114" s="4"/>
    </row>
    <row r="3115" spans="4:19">
      <c r="D3115" s="2"/>
      <c r="I3115" s="5"/>
      <c r="J3115" s="5"/>
      <c r="R3115" s="21"/>
      <c r="S3115" s="4"/>
    </row>
    <row r="3116" spans="4:19">
      <c r="D3116" s="2"/>
      <c r="I3116" s="5"/>
      <c r="J3116" s="5"/>
      <c r="R3116" s="21"/>
      <c r="S3116" s="4"/>
    </row>
    <row r="3117" spans="4:19">
      <c r="D3117" s="2"/>
      <c r="I3117" s="5"/>
      <c r="J3117" s="5"/>
      <c r="R3117" s="21"/>
      <c r="S3117" s="4"/>
    </row>
    <row r="3118" spans="4:19">
      <c r="D3118" s="2"/>
      <c r="I3118" s="5"/>
      <c r="J3118" s="5"/>
      <c r="R3118" s="21"/>
      <c r="S3118" s="4"/>
    </row>
    <row r="3119" spans="4:19">
      <c r="D3119" s="2"/>
      <c r="I3119" s="5"/>
      <c r="J3119" s="5"/>
      <c r="R3119" s="21"/>
      <c r="S3119" s="4"/>
    </row>
    <row r="3120" spans="4:19">
      <c r="D3120" s="2"/>
      <c r="I3120" s="5"/>
      <c r="J3120" s="5"/>
      <c r="R3120" s="21"/>
      <c r="S3120" s="4"/>
    </row>
    <row r="3121" spans="4:19">
      <c r="D3121" s="2"/>
      <c r="I3121" s="5"/>
      <c r="J3121" s="5"/>
      <c r="R3121" s="21"/>
      <c r="S3121" s="4"/>
    </row>
    <row r="3122" spans="4:19">
      <c r="D3122" s="2"/>
      <c r="I3122" s="5"/>
      <c r="J3122" s="5"/>
      <c r="R3122" s="21"/>
      <c r="S3122" s="4"/>
    </row>
    <row r="3123" spans="4:19">
      <c r="D3123" s="2"/>
      <c r="I3123" s="5"/>
      <c r="J3123" s="5"/>
      <c r="R3123" s="21"/>
      <c r="S3123" s="4"/>
    </row>
    <row r="3124" spans="4:19">
      <c r="D3124" s="2"/>
      <c r="I3124" s="5"/>
      <c r="J3124" s="5"/>
      <c r="R3124" s="21"/>
    </row>
    <row r="3125" spans="4:19">
      <c r="D3125" s="2"/>
      <c r="I3125" s="5"/>
      <c r="J3125" s="5"/>
      <c r="R3125" s="21"/>
    </row>
    <row r="3126" spans="4:19">
      <c r="D3126" s="2"/>
      <c r="I3126" s="5"/>
      <c r="J3126" s="5"/>
      <c r="R3126" s="21"/>
    </row>
    <row r="3127" spans="4:19">
      <c r="D3127" s="2"/>
      <c r="I3127" s="5"/>
      <c r="J3127" s="5"/>
    </row>
    <row r="3128" spans="4:19">
      <c r="D3128" s="2"/>
      <c r="I3128" s="5"/>
      <c r="J3128" s="5"/>
    </row>
    <row r="3129" spans="4:19">
      <c r="D3129" s="2"/>
      <c r="I3129" s="5"/>
      <c r="J3129" s="5"/>
    </row>
    <row r="3130" spans="4:19">
      <c r="D3130" s="2"/>
      <c r="I3130" s="5"/>
      <c r="J3130" s="5"/>
    </row>
    <row r="3131" spans="4:19">
      <c r="D3131" s="2"/>
      <c r="I3131" s="5"/>
      <c r="J3131" s="5"/>
    </row>
    <row r="3132" spans="4:19">
      <c r="I3132" s="5"/>
      <c r="J3132" s="5"/>
    </row>
    <row r="3133" spans="4:19">
      <c r="I3133" s="5"/>
      <c r="J3133" s="5"/>
    </row>
    <row r="3134" spans="4:19">
      <c r="I3134" s="5"/>
      <c r="J3134" s="5"/>
    </row>
    <row r="3135" spans="4:19">
      <c r="I3135" s="5"/>
      <c r="J3135" s="5"/>
    </row>
    <row r="3136" spans="4:19">
      <c r="I3136" s="5"/>
      <c r="J3136" s="5"/>
    </row>
    <row r="3137" spans="9:10">
      <c r="I3137" s="5"/>
      <c r="J3137" s="5"/>
    </row>
    <row r="3138" spans="9:10">
      <c r="I3138" s="5"/>
      <c r="J3138" s="5"/>
    </row>
    <row r="3139" spans="9:10">
      <c r="I3139" s="5"/>
      <c r="J3139" s="5"/>
    </row>
    <row r="3140" spans="9:10">
      <c r="I3140" s="5"/>
      <c r="J3140" s="5"/>
    </row>
    <row r="3141" spans="9:10">
      <c r="I3141" s="5"/>
      <c r="J3141" s="5"/>
    </row>
    <row r="3142" spans="9:10">
      <c r="I3142" s="5"/>
      <c r="J3142" s="5"/>
    </row>
    <row r="3143" spans="9:10">
      <c r="I3143" s="5"/>
      <c r="J3143" s="5"/>
    </row>
    <row r="3144" spans="9:10">
      <c r="I3144" s="5"/>
      <c r="J3144" s="5"/>
    </row>
    <row r="3145" spans="9:10">
      <c r="I3145" s="5"/>
      <c r="J3145" s="5"/>
    </row>
    <row r="3146" spans="9:10">
      <c r="I3146" s="5"/>
      <c r="J3146" s="5"/>
    </row>
    <row r="3147" spans="9:10">
      <c r="I3147" s="5"/>
      <c r="J3147" s="5"/>
    </row>
    <row r="3148" spans="9:10">
      <c r="I3148" s="5"/>
      <c r="J3148" s="5"/>
    </row>
    <row r="3149" spans="9:10">
      <c r="I3149" s="5"/>
      <c r="J3149" s="5"/>
    </row>
    <row r="3150" spans="9:10">
      <c r="I3150" s="5"/>
      <c r="J3150" s="5"/>
    </row>
    <row r="3151" spans="9:10">
      <c r="I3151" s="5"/>
      <c r="J3151" s="5"/>
    </row>
    <row r="3152" spans="9:10">
      <c r="I3152" s="5"/>
      <c r="J3152" s="5"/>
    </row>
    <row r="3153" spans="1:19">
      <c r="I3153" s="5"/>
      <c r="J3153" s="5"/>
    </row>
    <row r="3154" spans="1:19">
      <c r="I3154" s="5"/>
      <c r="J3154" s="5"/>
    </row>
    <row r="3155" spans="1:19">
      <c r="I3155" s="5"/>
      <c r="J3155" s="5"/>
    </row>
    <row r="3156" spans="1:19">
      <c r="I3156" s="5"/>
      <c r="J3156" s="5"/>
    </row>
    <row r="3157" spans="1:19">
      <c r="I3157" s="5"/>
      <c r="J3157" s="5"/>
    </row>
    <row r="3158" spans="1:19">
      <c r="I3158" s="5"/>
      <c r="J3158" s="5"/>
    </row>
    <row r="3159" spans="1:19">
      <c r="I3159" s="5"/>
      <c r="J3159" s="5"/>
    </row>
    <row r="3160" spans="1:19">
      <c r="I3160" s="5"/>
      <c r="J3160" s="5"/>
    </row>
    <row r="3161" spans="1:19">
      <c r="I3161" s="5"/>
      <c r="J3161" s="5"/>
      <c r="L3161" s="1"/>
    </row>
    <row r="3162" spans="1:19">
      <c r="I3162" s="5"/>
      <c r="J3162" s="5"/>
    </row>
    <row r="3163" spans="1:19">
      <c r="A3163">
        <f>COUNT(A3072:A3162)</f>
        <v>12</v>
      </c>
      <c r="B3163">
        <f>COUNT(B3072:B3162)</f>
        <v>11</v>
      </c>
      <c r="C3163">
        <f>COUNT(C3072:C3162)</f>
        <v>11</v>
      </c>
      <c r="F3163">
        <f>AVERAGE(F3072:F3162)</f>
        <v>89.090909090909093</v>
      </c>
      <c r="G3163">
        <f>AVERAGE(G3072:G3162)</f>
        <v>88</v>
      </c>
      <c r="H3163">
        <f>AVERAGE(H3072:H3162)</f>
        <v>74</v>
      </c>
      <c r="I3163" s="5">
        <f>SUM(I3069:I3162)</f>
        <v>-106.95</v>
      </c>
      <c r="J3163" s="4">
        <f>SUM(J3069:J3162)</f>
        <v>2.5</v>
      </c>
      <c r="P3163" s="4">
        <f>SUM(Q3072:Q3081)</f>
        <v>143.39999999999998</v>
      </c>
      <c r="Q3163" s="4">
        <f>(P3163*0.096)-0.05</f>
        <v>13.716399999999997</v>
      </c>
      <c r="S3163">
        <f>SUM(S3069:S3162)</f>
        <v>0</v>
      </c>
    </row>
    <row r="3164" spans="1:19" ht="18">
      <c r="A3164" s="3" t="s">
        <v>911</v>
      </c>
      <c r="C3164" s="11" t="s">
        <v>912</v>
      </c>
      <c r="D3164">
        <v>3484544</v>
      </c>
    </row>
    <row r="3165" spans="1:19">
      <c r="A3165" t="s">
        <v>2</v>
      </c>
      <c r="D3165" s="4">
        <v>293.8</v>
      </c>
      <c r="E3165" t="s">
        <v>3</v>
      </c>
      <c r="F3165" s="4">
        <f>TRUNC(D3165*0.096,1)</f>
        <v>28.2</v>
      </c>
      <c r="H3165" s="4">
        <f>P3263</f>
        <v>291.89999999999998</v>
      </c>
      <c r="K3165" s="14"/>
    </row>
    <row r="3166" spans="1:19">
      <c r="A3166" t="s">
        <v>4</v>
      </c>
      <c r="D3166" s="4">
        <v>291.89999999999998</v>
      </c>
      <c r="E3166" t="s">
        <v>5</v>
      </c>
      <c r="F3166" s="4">
        <f>TRUNC(D3166*0.096,1)</f>
        <v>28</v>
      </c>
    </row>
    <row r="3167" spans="1:19">
      <c r="A3167" s="1" t="s">
        <v>6</v>
      </c>
      <c r="B3167" s="1" t="s">
        <v>7</v>
      </c>
      <c r="C3167" s="1" t="s">
        <v>8</v>
      </c>
      <c r="D3167" s="1" t="s">
        <v>9</v>
      </c>
      <c r="E3167" s="1" t="s">
        <v>10</v>
      </c>
      <c r="F3167" s="1" t="s">
        <v>11</v>
      </c>
      <c r="G3167" s="1" t="s">
        <v>12</v>
      </c>
      <c r="H3167" s="1" t="s">
        <v>8</v>
      </c>
      <c r="I3167" s="1" t="s">
        <v>13</v>
      </c>
      <c r="J3167" s="1" t="s">
        <v>14</v>
      </c>
      <c r="K3167" s="13" t="s">
        <v>15</v>
      </c>
      <c r="L3167" s="13" t="s">
        <v>11</v>
      </c>
      <c r="M3167" s="1" t="s">
        <v>12</v>
      </c>
      <c r="N3167" s="1" t="s">
        <v>16</v>
      </c>
      <c r="O3167" s="1" t="s">
        <v>17</v>
      </c>
      <c r="P3167" s="1" t="s">
        <v>18</v>
      </c>
      <c r="Q3167" s="1" t="s">
        <v>19</v>
      </c>
      <c r="R3167" s="1" t="s">
        <v>20</v>
      </c>
      <c r="S3167" s="1" t="s">
        <v>21</v>
      </c>
    </row>
    <row r="3169" spans="4:17">
      <c r="D3169" s="2"/>
      <c r="E3169" t="s">
        <v>646</v>
      </c>
      <c r="I3169" s="5">
        <v>-12</v>
      </c>
      <c r="J3169" s="5"/>
      <c r="K3169" s="13"/>
      <c r="L3169" s="4"/>
    </row>
    <row r="3170" spans="4:17">
      <c r="E3170" t="s">
        <v>23</v>
      </c>
      <c r="I3170" s="5">
        <v>0</v>
      </c>
      <c r="J3170" s="5"/>
      <c r="L3170" s="4"/>
    </row>
    <row r="3171" spans="4:17">
      <c r="D3171" s="2"/>
      <c r="E3171" t="s">
        <v>24</v>
      </c>
      <c r="I3171" s="5">
        <v>-15</v>
      </c>
      <c r="J3171" s="5"/>
    </row>
    <row r="3172" spans="4:17">
      <c r="D3172" s="19" t="s">
        <v>224</v>
      </c>
      <c r="E3172" s="21" t="s">
        <v>225</v>
      </c>
      <c r="F3172" s="21"/>
      <c r="G3172" s="21"/>
      <c r="H3172" s="21"/>
      <c r="I3172" s="5"/>
      <c r="J3172" s="5"/>
      <c r="L3172" s="31">
        <v>103</v>
      </c>
      <c r="M3172" s="21">
        <v>103</v>
      </c>
      <c r="N3172" s="21">
        <v>69</v>
      </c>
      <c r="O3172" s="21">
        <v>125</v>
      </c>
      <c r="P3172" s="30">
        <f t="shared" ref="P3172:P3201" si="85">ROUND(((M3172-N3172)*113/O3172),1)</f>
        <v>30.7</v>
      </c>
      <c r="Q3172" s="4">
        <v>22</v>
      </c>
    </row>
    <row r="3173" spans="4:17">
      <c r="D3173" s="19" t="s">
        <v>25</v>
      </c>
      <c r="E3173" s="21" t="s">
        <v>26</v>
      </c>
      <c r="F3173" s="21"/>
      <c r="G3173" s="21"/>
      <c r="H3173" s="21"/>
      <c r="I3173" s="5"/>
      <c r="J3173" s="5"/>
      <c r="L3173" s="17">
        <v>104</v>
      </c>
      <c r="M3173" s="21">
        <v>104</v>
      </c>
      <c r="N3173" s="21">
        <v>69.2</v>
      </c>
      <c r="O3173" s="21">
        <v>129</v>
      </c>
      <c r="P3173" s="30">
        <f t="shared" si="85"/>
        <v>30.5</v>
      </c>
      <c r="Q3173" s="4">
        <v>22.6</v>
      </c>
    </row>
    <row r="3174" spans="4:17">
      <c r="D3174" s="19" t="s">
        <v>33</v>
      </c>
      <c r="E3174" s="21" t="s">
        <v>34</v>
      </c>
      <c r="F3174" s="21"/>
      <c r="G3174" s="21"/>
      <c r="H3174" s="21"/>
      <c r="I3174" s="5"/>
      <c r="J3174" s="5"/>
      <c r="K3174" s="26"/>
      <c r="L3174" s="17">
        <v>104</v>
      </c>
      <c r="M3174" s="21">
        <v>104</v>
      </c>
      <c r="N3174" s="21">
        <v>68.900000000000006</v>
      </c>
      <c r="O3174" s="21">
        <v>120</v>
      </c>
      <c r="P3174" s="30">
        <f t="shared" si="85"/>
        <v>33.1</v>
      </c>
      <c r="Q3174" s="4">
        <v>24.4</v>
      </c>
    </row>
    <row r="3175" spans="4:17">
      <c r="D3175" s="28" t="s">
        <v>227</v>
      </c>
      <c r="E3175" s="21" t="s">
        <v>225</v>
      </c>
      <c r="F3175" s="21"/>
      <c r="G3175" s="21"/>
      <c r="H3175" s="21"/>
      <c r="I3175" s="5"/>
      <c r="J3175" s="5"/>
      <c r="L3175" s="17">
        <v>105</v>
      </c>
      <c r="M3175" s="21">
        <v>105</v>
      </c>
      <c r="N3175" s="21">
        <v>71.599999999999994</v>
      </c>
      <c r="O3175" s="21">
        <v>130</v>
      </c>
      <c r="P3175" s="30">
        <f t="shared" si="85"/>
        <v>29</v>
      </c>
      <c r="Q3175" s="4">
        <v>24.8</v>
      </c>
    </row>
    <row r="3176" spans="4:17">
      <c r="D3176" s="19" t="s">
        <v>37</v>
      </c>
      <c r="E3176" s="21" t="s">
        <v>26</v>
      </c>
      <c r="F3176" s="21"/>
      <c r="G3176" s="21"/>
      <c r="H3176" s="21"/>
      <c r="I3176" s="5"/>
      <c r="J3176" s="5"/>
      <c r="L3176" s="17">
        <v>124</v>
      </c>
      <c r="M3176" s="21">
        <v>122</v>
      </c>
      <c r="N3176" s="21">
        <v>69.2</v>
      </c>
      <c r="O3176" s="21">
        <v>129</v>
      </c>
      <c r="P3176" s="30">
        <f t="shared" si="85"/>
        <v>46.3</v>
      </c>
      <c r="Q3176" s="4">
        <v>28</v>
      </c>
    </row>
    <row r="3177" spans="4:17">
      <c r="D3177" s="19" t="s">
        <v>38</v>
      </c>
      <c r="E3177" s="21" t="s">
        <v>26</v>
      </c>
      <c r="F3177" s="21"/>
      <c r="G3177" s="21"/>
      <c r="H3177" s="21"/>
      <c r="I3177" s="5"/>
      <c r="J3177" s="5"/>
      <c r="L3177" s="17">
        <v>114</v>
      </c>
      <c r="M3177" s="21">
        <v>114</v>
      </c>
      <c r="N3177" s="21">
        <v>69.2</v>
      </c>
      <c r="O3177" s="21">
        <v>129</v>
      </c>
      <c r="P3177" s="30">
        <f t="shared" si="85"/>
        <v>39.200000000000003</v>
      </c>
      <c r="Q3177" s="4">
        <v>31.2</v>
      </c>
    </row>
    <row r="3178" spans="4:17">
      <c r="D3178" s="19" t="s">
        <v>517</v>
      </c>
      <c r="E3178" s="21" t="s">
        <v>518</v>
      </c>
      <c r="F3178" s="21"/>
      <c r="G3178" s="21"/>
      <c r="H3178" s="21"/>
      <c r="I3178" s="5"/>
      <c r="J3178" s="5"/>
      <c r="L3178" s="17">
        <v>105</v>
      </c>
      <c r="M3178" s="21">
        <v>105</v>
      </c>
      <c r="N3178" s="21">
        <v>68.3</v>
      </c>
      <c r="O3178" s="21">
        <v>119</v>
      </c>
      <c r="P3178" s="30">
        <f t="shared" si="85"/>
        <v>34.799999999999997</v>
      </c>
      <c r="Q3178" s="4">
        <v>31.5</v>
      </c>
    </row>
    <row r="3179" spans="4:17">
      <c r="D3179" s="19" t="s">
        <v>41</v>
      </c>
      <c r="E3179" s="21" t="s">
        <v>42</v>
      </c>
      <c r="F3179" s="21"/>
      <c r="G3179" s="21"/>
      <c r="H3179" s="21"/>
      <c r="I3179" s="5"/>
      <c r="J3179" s="5"/>
      <c r="L3179" s="17">
        <v>110</v>
      </c>
      <c r="M3179" s="21">
        <v>106</v>
      </c>
      <c r="N3179" s="21">
        <v>70</v>
      </c>
      <c r="O3179" s="21">
        <v>123</v>
      </c>
      <c r="P3179" s="30">
        <f t="shared" si="85"/>
        <v>33.1</v>
      </c>
      <c r="Q3179" s="29">
        <v>35.1</v>
      </c>
    </row>
    <row r="3180" spans="4:17">
      <c r="D3180" s="19" t="s">
        <v>584</v>
      </c>
      <c r="E3180" s="21" t="s">
        <v>47</v>
      </c>
      <c r="F3180" s="21"/>
      <c r="G3180" s="21"/>
      <c r="H3180" s="21"/>
      <c r="I3180" s="5"/>
      <c r="J3180" s="5"/>
      <c r="L3180" s="17">
        <v>107</v>
      </c>
      <c r="M3180" s="21">
        <v>104</v>
      </c>
      <c r="N3180" s="21">
        <v>69.7</v>
      </c>
      <c r="O3180" s="21">
        <v>133</v>
      </c>
      <c r="P3180" s="30">
        <f t="shared" si="85"/>
        <v>29.1</v>
      </c>
      <c r="Q3180" s="4">
        <v>35.799999999999997</v>
      </c>
    </row>
    <row r="3181" spans="4:17">
      <c r="D3181" s="19" t="s">
        <v>45</v>
      </c>
      <c r="E3181" s="21" t="s">
        <v>34</v>
      </c>
      <c r="F3181" s="21"/>
      <c r="G3181" s="21"/>
      <c r="H3181" s="21"/>
      <c r="I3181" s="5"/>
      <c r="J3181" s="5"/>
      <c r="L3181" s="17">
        <v>122</v>
      </c>
      <c r="M3181" s="21">
        <v>119</v>
      </c>
      <c r="N3181" s="21">
        <v>68.900000000000006</v>
      </c>
      <c r="O3181" s="21">
        <v>120</v>
      </c>
      <c r="P3181" s="30">
        <f t="shared" si="85"/>
        <v>47.2</v>
      </c>
      <c r="Q3181" s="4">
        <v>36.5</v>
      </c>
    </row>
    <row r="3182" spans="4:17">
      <c r="D3182" s="19" t="s">
        <v>46</v>
      </c>
      <c r="E3182" s="21" t="s">
        <v>47</v>
      </c>
      <c r="F3182" s="21"/>
      <c r="G3182" s="21"/>
      <c r="H3182" s="21"/>
      <c r="I3182" s="5"/>
      <c r="J3182" s="5"/>
      <c r="L3182" s="17">
        <v>100</v>
      </c>
      <c r="M3182" s="21">
        <v>100</v>
      </c>
      <c r="N3182" s="21">
        <v>69.7</v>
      </c>
      <c r="O3182" s="21">
        <v>133</v>
      </c>
      <c r="P3182" s="30">
        <f t="shared" si="85"/>
        <v>25.7</v>
      </c>
      <c r="Q3182" s="4">
        <v>36.6</v>
      </c>
    </row>
    <row r="3183" spans="4:17">
      <c r="D3183" s="19" t="s">
        <v>424</v>
      </c>
      <c r="E3183" s="21" t="s">
        <v>425</v>
      </c>
      <c r="F3183" s="21"/>
      <c r="G3183" s="21"/>
      <c r="H3183" s="21"/>
      <c r="I3183" s="5"/>
      <c r="J3183" s="5"/>
      <c r="L3183" s="17">
        <v>111</v>
      </c>
      <c r="M3183" s="21">
        <v>110</v>
      </c>
      <c r="N3183" s="21">
        <v>70.5</v>
      </c>
      <c r="O3183" s="21">
        <v>133</v>
      </c>
      <c r="P3183" s="4">
        <f t="shared" si="85"/>
        <v>33.6</v>
      </c>
      <c r="Q3183" s="4">
        <v>36.6</v>
      </c>
    </row>
    <row r="3184" spans="4:17">
      <c r="D3184" s="19" t="s">
        <v>700</v>
      </c>
      <c r="E3184" s="21" t="s">
        <v>701</v>
      </c>
      <c r="F3184" s="21"/>
      <c r="G3184" s="21"/>
      <c r="H3184" s="21"/>
      <c r="I3184" s="5"/>
      <c r="J3184" s="5"/>
      <c r="L3184" s="17">
        <v>105</v>
      </c>
      <c r="M3184" s="21">
        <v>105</v>
      </c>
      <c r="N3184" s="21">
        <v>71.400000000000006</v>
      </c>
      <c r="O3184" s="21">
        <v>131</v>
      </c>
      <c r="P3184" s="4">
        <f t="shared" si="85"/>
        <v>29</v>
      </c>
      <c r="Q3184" s="29">
        <v>37.4</v>
      </c>
    </row>
    <row r="3185" spans="1:22">
      <c r="D3185" s="19" t="s">
        <v>702</v>
      </c>
      <c r="E3185" s="21" t="s">
        <v>703</v>
      </c>
      <c r="F3185" s="21"/>
      <c r="G3185" s="21"/>
      <c r="H3185" s="21"/>
      <c r="I3185" s="5"/>
      <c r="J3185" s="5"/>
      <c r="K3185" s="26"/>
      <c r="L3185" s="17">
        <v>119</v>
      </c>
      <c r="M3185" s="21">
        <v>118</v>
      </c>
      <c r="N3185" s="21">
        <v>70.400000000000006</v>
      </c>
      <c r="O3185" s="21">
        <v>133</v>
      </c>
      <c r="P3185" s="4">
        <f t="shared" si="85"/>
        <v>40.4</v>
      </c>
      <c r="Q3185" s="4">
        <v>38</v>
      </c>
    </row>
    <row r="3186" spans="1:22">
      <c r="D3186" s="19" t="s">
        <v>234</v>
      </c>
      <c r="E3186" s="21" t="s">
        <v>154</v>
      </c>
      <c r="F3186" s="21"/>
      <c r="G3186" s="21"/>
      <c r="H3186" s="21"/>
      <c r="I3186" s="5"/>
      <c r="J3186" s="5"/>
      <c r="L3186" s="17">
        <v>105</v>
      </c>
      <c r="M3186" s="21">
        <v>105</v>
      </c>
      <c r="N3186" s="21">
        <v>70.7</v>
      </c>
      <c r="O3186" s="21">
        <v>134</v>
      </c>
      <c r="P3186" s="4">
        <f t="shared" si="85"/>
        <v>28.9</v>
      </c>
      <c r="Q3186" s="4">
        <v>38.4</v>
      </c>
    </row>
    <row r="3187" spans="1:22">
      <c r="D3187" s="19" t="s">
        <v>457</v>
      </c>
      <c r="E3187" s="21" t="s">
        <v>26</v>
      </c>
      <c r="F3187" s="21"/>
      <c r="G3187" s="21"/>
      <c r="H3187" s="21"/>
      <c r="I3187" s="5"/>
      <c r="J3187" s="5"/>
      <c r="L3187" s="17">
        <v>103</v>
      </c>
      <c r="M3187">
        <v>103</v>
      </c>
      <c r="N3187">
        <v>69.2</v>
      </c>
      <c r="O3187">
        <v>129</v>
      </c>
      <c r="P3187" s="4">
        <f t="shared" si="85"/>
        <v>29.6</v>
      </c>
      <c r="Q3187" s="4">
        <v>38.700000000000003</v>
      </c>
    </row>
    <row r="3188" spans="1:22">
      <c r="D3188" s="19" t="s">
        <v>310</v>
      </c>
      <c r="E3188" s="21" t="s">
        <v>179</v>
      </c>
      <c r="F3188" s="21"/>
      <c r="G3188" s="21"/>
      <c r="H3188" s="21"/>
      <c r="I3188" s="5"/>
      <c r="J3188" s="5"/>
      <c r="L3188" s="17">
        <v>121</v>
      </c>
      <c r="M3188">
        <v>120</v>
      </c>
      <c r="N3188">
        <v>69.900000000000006</v>
      </c>
      <c r="O3188">
        <v>129</v>
      </c>
      <c r="P3188" s="4">
        <f t="shared" si="85"/>
        <v>43.9</v>
      </c>
      <c r="Q3188" s="4">
        <v>40.299999999999997</v>
      </c>
    </row>
    <row r="3189" spans="1:22">
      <c r="D3189" s="19" t="s">
        <v>311</v>
      </c>
      <c r="E3189" s="21" t="s">
        <v>312</v>
      </c>
      <c r="F3189" s="21"/>
      <c r="G3189" s="21"/>
      <c r="H3189" s="21"/>
      <c r="I3189" s="5"/>
      <c r="J3189" s="5"/>
      <c r="L3189" s="17">
        <v>122</v>
      </c>
      <c r="M3189">
        <v>118</v>
      </c>
      <c r="N3189">
        <v>70.7</v>
      </c>
      <c r="O3189">
        <v>132</v>
      </c>
      <c r="P3189" s="4">
        <f t="shared" si="85"/>
        <v>40.5</v>
      </c>
      <c r="Q3189" s="4">
        <v>41.3</v>
      </c>
    </row>
    <row r="3190" spans="1:22">
      <c r="D3190" s="19" t="s">
        <v>235</v>
      </c>
      <c r="E3190" s="21" t="s">
        <v>236</v>
      </c>
      <c r="F3190" s="21"/>
      <c r="G3190" s="21"/>
      <c r="H3190" s="21"/>
      <c r="I3190" s="5"/>
      <c r="J3190" s="5"/>
      <c r="L3190" s="17">
        <v>117</v>
      </c>
      <c r="M3190">
        <v>116</v>
      </c>
      <c r="N3190">
        <v>70</v>
      </c>
      <c r="O3190">
        <v>122</v>
      </c>
      <c r="P3190" s="4">
        <f t="shared" si="85"/>
        <v>42.6</v>
      </c>
      <c r="Q3190" s="4">
        <v>42.4</v>
      </c>
    </row>
    <row r="3191" spans="1:22">
      <c r="D3191" s="19" t="s">
        <v>427</v>
      </c>
      <c r="E3191" s="21" t="s">
        <v>225</v>
      </c>
      <c r="F3191" s="21"/>
      <c r="G3191" s="21"/>
      <c r="H3191" s="21"/>
      <c r="I3191" s="5"/>
      <c r="J3191" s="5"/>
      <c r="L3191" s="17">
        <v>105</v>
      </c>
      <c r="M3191">
        <v>104</v>
      </c>
      <c r="N3191">
        <v>71.599999999999994</v>
      </c>
      <c r="O3191">
        <v>130</v>
      </c>
      <c r="P3191" s="4">
        <f t="shared" si="85"/>
        <v>28.2</v>
      </c>
      <c r="Q3191" s="4">
        <v>44.4</v>
      </c>
    </row>
    <row r="3192" spans="1:22">
      <c r="A3192">
        <v>1</v>
      </c>
      <c r="B3192">
        <v>1</v>
      </c>
      <c r="D3192" s="19" t="s">
        <v>847</v>
      </c>
      <c r="E3192" s="21" t="s">
        <v>848</v>
      </c>
      <c r="F3192" s="21">
        <v>103</v>
      </c>
      <c r="G3192" s="21">
        <v>102</v>
      </c>
      <c r="H3192" s="21"/>
      <c r="I3192" s="5">
        <v>19.3</v>
      </c>
      <c r="J3192" s="5"/>
      <c r="K3192" s="12" t="s">
        <v>57</v>
      </c>
      <c r="L3192" s="17">
        <v>103</v>
      </c>
      <c r="M3192">
        <v>102</v>
      </c>
      <c r="N3192">
        <v>69.8</v>
      </c>
      <c r="O3192">
        <v>125</v>
      </c>
      <c r="P3192" s="4">
        <f t="shared" si="85"/>
        <v>29.1</v>
      </c>
      <c r="Q3192" s="4"/>
      <c r="T3192" t="s">
        <v>120</v>
      </c>
      <c r="U3192" t="s">
        <v>82</v>
      </c>
    </row>
    <row r="3193" spans="1:22">
      <c r="A3193">
        <v>2</v>
      </c>
      <c r="B3193">
        <v>2</v>
      </c>
      <c r="D3193" s="19" t="s">
        <v>849</v>
      </c>
      <c r="E3193" s="21" t="s">
        <v>704</v>
      </c>
      <c r="F3193" s="21">
        <v>130</v>
      </c>
      <c r="G3193" s="21">
        <v>126</v>
      </c>
      <c r="H3193" s="21"/>
      <c r="I3193" s="5">
        <v>-14</v>
      </c>
      <c r="J3193" s="5"/>
      <c r="L3193" s="17">
        <v>130</v>
      </c>
      <c r="M3193">
        <v>126</v>
      </c>
      <c r="N3193">
        <v>69.8</v>
      </c>
      <c r="O3193">
        <v>132</v>
      </c>
      <c r="P3193" s="4">
        <f t="shared" si="85"/>
        <v>48.1</v>
      </c>
      <c r="Q3193" s="4"/>
      <c r="T3193" t="s">
        <v>135</v>
      </c>
      <c r="U3193" t="s">
        <v>329</v>
      </c>
    </row>
    <row r="3194" spans="1:22">
      <c r="A3194">
        <v>3</v>
      </c>
      <c r="B3194">
        <v>3</v>
      </c>
      <c r="D3194" s="19" t="s">
        <v>313</v>
      </c>
      <c r="E3194" s="21" t="s">
        <v>850</v>
      </c>
      <c r="F3194" s="21">
        <v>100</v>
      </c>
      <c r="G3194" s="21">
        <v>100</v>
      </c>
      <c r="H3194" s="21"/>
      <c r="I3194" s="5">
        <v>1.2</v>
      </c>
      <c r="J3194" s="5"/>
      <c r="L3194" s="31">
        <v>100</v>
      </c>
      <c r="M3194" s="21">
        <v>100</v>
      </c>
      <c r="N3194" s="21">
        <v>69.099999999999994</v>
      </c>
      <c r="O3194" s="21">
        <v>124</v>
      </c>
      <c r="P3194" s="30">
        <f t="shared" si="85"/>
        <v>28.2</v>
      </c>
      <c r="Q3194" s="4"/>
      <c r="S3194" s="4"/>
      <c r="T3194" t="s">
        <v>147</v>
      </c>
      <c r="U3194" t="s">
        <v>334</v>
      </c>
    </row>
    <row r="3195" spans="1:22">
      <c r="A3195">
        <v>4</v>
      </c>
      <c r="B3195">
        <v>4</v>
      </c>
      <c r="D3195" s="19" t="s">
        <v>851</v>
      </c>
      <c r="E3195" s="21" t="s">
        <v>852</v>
      </c>
      <c r="F3195" s="21">
        <v>114</v>
      </c>
      <c r="G3195" s="21">
        <v>114</v>
      </c>
      <c r="H3195" s="21"/>
      <c r="I3195" s="5">
        <v>-9.3000000000000007</v>
      </c>
      <c r="J3195" s="5"/>
      <c r="L3195" s="31">
        <v>114</v>
      </c>
      <c r="M3195" s="21">
        <v>114</v>
      </c>
      <c r="N3195" s="21">
        <v>69.3</v>
      </c>
      <c r="O3195" s="21">
        <v>120</v>
      </c>
      <c r="P3195" s="30">
        <f t="shared" si="85"/>
        <v>42.1</v>
      </c>
      <c r="Q3195" s="4"/>
      <c r="R3195" s="21"/>
      <c r="S3195" s="4"/>
      <c r="T3195" t="s">
        <v>408</v>
      </c>
      <c r="U3195" t="s">
        <v>442</v>
      </c>
    </row>
    <row r="3196" spans="1:22">
      <c r="A3196">
        <v>5</v>
      </c>
      <c r="B3196">
        <v>5</v>
      </c>
      <c r="D3196" s="19" t="s">
        <v>853</v>
      </c>
      <c r="E3196" s="21" t="s">
        <v>854</v>
      </c>
      <c r="F3196" s="21">
        <v>138</v>
      </c>
      <c r="G3196" s="21">
        <v>126</v>
      </c>
      <c r="H3196" s="21"/>
      <c r="I3196" s="5">
        <v>-13.65</v>
      </c>
      <c r="J3196" s="4"/>
      <c r="L3196" s="33">
        <v>138</v>
      </c>
      <c r="M3196" s="21">
        <v>126</v>
      </c>
      <c r="N3196" s="21">
        <v>69.5</v>
      </c>
      <c r="O3196" s="21">
        <v>129</v>
      </c>
      <c r="P3196" s="30">
        <f t="shared" si="85"/>
        <v>49.5</v>
      </c>
      <c r="Q3196" s="4"/>
      <c r="R3196" s="21"/>
      <c r="S3196" s="4"/>
      <c r="T3196" t="s">
        <v>593</v>
      </c>
      <c r="U3196" t="s">
        <v>726</v>
      </c>
    </row>
    <row r="3197" spans="1:22">
      <c r="A3197">
        <v>6</v>
      </c>
      <c r="B3197">
        <v>6</v>
      </c>
      <c r="C3197">
        <v>1</v>
      </c>
      <c r="D3197" s="19" t="s">
        <v>322</v>
      </c>
      <c r="E3197" s="21" t="s">
        <v>323</v>
      </c>
      <c r="F3197" s="21">
        <v>107</v>
      </c>
      <c r="G3197" s="21">
        <v>107</v>
      </c>
      <c r="H3197" s="21">
        <v>76</v>
      </c>
      <c r="I3197" s="5">
        <v>10.5</v>
      </c>
      <c r="J3197" s="5"/>
      <c r="L3197" s="32">
        <v>107</v>
      </c>
      <c r="M3197" s="21">
        <v>107</v>
      </c>
      <c r="N3197" s="21">
        <v>67.7</v>
      </c>
      <c r="O3197" s="21">
        <v>124</v>
      </c>
      <c r="P3197" s="30">
        <f t="shared" si="85"/>
        <v>35.799999999999997</v>
      </c>
      <c r="Q3197" s="4"/>
      <c r="R3197" s="21"/>
      <c r="S3197" s="4"/>
      <c r="T3197" t="s">
        <v>72</v>
      </c>
      <c r="U3197" t="s">
        <v>596</v>
      </c>
      <c r="V3197" t="s">
        <v>732</v>
      </c>
    </row>
    <row r="3198" spans="1:22">
      <c r="A3198">
        <v>7</v>
      </c>
      <c r="B3198">
        <v>7</v>
      </c>
      <c r="C3198">
        <v>2</v>
      </c>
      <c r="D3198" s="19" t="s">
        <v>324</v>
      </c>
      <c r="E3198" s="21" t="s">
        <v>325</v>
      </c>
      <c r="F3198" s="21">
        <v>112</v>
      </c>
      <c r="G3198" s="21">
        <v>108</v>
      </c>
      <c r="H3198" s="21">
        <v>81</v>
      </c>
      <c r="I3198" s="5">
        <v>-6.45</v>
      </c>
      <c r="J3198" s="5"/>
      <c r="K3198" s="26" t="s">
        <v>659</v>
      </c>
      <c r="L3198" s="17">
        <v>112</v>
      </c>
      <c r="M3198" s="21">
        <v>108</v>
      </c>
      <c r="N3198" s="21">
        <v>69</v>
      </c>
      <c r="O3198" s="21">
        <v>123</v>
      </c>
      <c r="P3198" s="30">
        <f t="shared" si="85"/>
        <v>35.799999999999997</v>
      </c>
      <c r="Q3198" s="21"/>
      <c r="R3198" s="21"/>
      <c r="S3198" s="4"/>
      <c r="T3198" s="21" t="s">
        <v>97</v>
      </c>
      <c r="U3198" s="21" t="s">
        <v>184</v>
      </c>
      <c r="V3198" s="21" t="s">
        <v>58</v>
      </c>
    </row>
    <row r="3199" spans="1:22">
      <c r="A3199">
        <v>8</v>
      </c>
      <c r="D3199" s="19" t="s">
        <v>324</v>
      </c>
      <c r="E3199" s="21" t="s">
        <v>519</v>
      </c>
      <c r="F3199" s="21"/>
      <c r="G3199" s="21"/>
      <c r="H3199" s="21"/>
      <c r="I3199" s="5">
        <v>-4</v>
      </c>
      <c r="J3199" s="4"/>
      <c r="K3199" s="26" t="s">
        <v>520</v>
      </c>
      <c r="L3199" s="33"/>
      <c r="M3199" s="21"/>
      <c r="N3199" s="21"/>
      <c r="O3199" s="21"/>
      <c r="P3199" s="30"/>
      <c r="Q3199" s="21"/>
      <c r="R3199" s="21"/>
      <c r="S3199" s="4"/>
      <c r="T3199" s="21" t="s">
        <v>119</v>
      </c>
      <c r="U3199" s="21" t="s">
        <v>717</v>
      </c>
      <c r="V3199" s="21" t="s">
        <v>855</v>
      </c>
    </row>
    <row r="3200" spans="1:22">
      <c r="A3200">
        <v>9</v>
      </c>
      <c r="B3200">
        <v>8</v>
      </c>
      <c r="C3200">
        <v>3</v>
      </c>
      <c r="D3200" s="19" t="s">
        <v>327</v>
      </c>
      <c r="E3200" s="21" t="s">
        <v>328</v>
      </c>
      <c r="F3200" s="21">
        <v>121</v>
      </c>
      <c r="G3200" s="21">
        <v>117</v>
      </c>
      <c r="H3200" s="21">
        <v>92</v>
      </c>
      <c r="I3200" s="5">
        <v>-22</v>
      </c>
      <c r="J3200" s="5"/>
      <c r="L3200" s="33">
        <v>121</v>
      </c>
      <c r="M3200" s="21">
        <v>117</v>
      </c>
      <c r="N3200" s="21">
        <v>66.599999999999994</v>
      </c>
      <c r="O3200" s="21">
        <v>118</v>
      </c>
      <c r="P3200" s="30">
        <f t="shared" si="85"/>
        <v>48.3</v>
      </c>
      <c r="Q3200" s="21"/>
      <c r="R3200" s="21"/>
      <c r="S3200" s="4"/>
      <c r="T3200" s="21" t="s">
        <v>249</v>
      </c>
      <c r="U3200" s="21" t="s">
        <v>94</v>
      </c>
      <c r="V3200" s="21" t="s">
        <v>862</v>
      </c>
    </row>
    <row r="3201" spans="1:22">
      <c r="A3201">
        <v>10</v>
      </c>
      <c r="B3201">
        <v>9</v>
      </c>
      <c r="C3201">
        <v>4</v>
      </c>
      <c r="D3201" s="19" t="s">
        <v>587</v>
      </c>
      <c r="E3201" s="21" t="s">
        <v>321</v>
      </c>
      <c r="F3201" s="21">
        <v>121</v>
      </c>
      <c r="G3201" s="21">
        <v>118</v>
      </c>
      <c r="H3201" s="21">
        <v>90</v>
      </c>
      <c r="I3201" s="5">
        <v>-19</v>
      </c>
      <c r="J3201" s="5"/>
      <c r="L3201" s="33">
        <v>121</v>
      </c>
      <c r="M3201" s="21">
        <v>118</v>
      </c>
      <c r="N3201" s="21">
        <v>69.099999999999994</v>
      </c>
      <c r="O3201" s="21">
        <v>126</v>
      </c>
      <c r="P3201" s="30">
        <f t="shared" si="85"/>
        <v>43.9</v>
      </c>
      <c r="Q3201" s="21"/>
      <c r="R3201" s="21"/>
      <c r="S3201" s="4"/>
      <c r="T3201" s="21" t="s">
        <v>62</v>
      </c>
      <c r="U3201" s="21" t="s">
        <v>718</v>
      </c>
    </row>
    <row r="3202" spans="1:22">
      <c r="A3202">
        <v>11</v>
      </c>
      <c r="B3202">
        <v>10</v>
      </c>
      <c r="D3202" s="19" t="s">
        <v>294</v>
      </c>
      <c r="E3202" s="21" t="s">
        <v>42</v>
      </c>
      <c r="F3202" s="21">
        <v>104</v>
      </c>
      <c r="G3202" s="21">
        <v>104</v>
      </c>
      <c r="H3202" s="21"/>
      <c r="I3202" s="5">
        <v>-4</v>
      </c>
      <c r="J3202" s="5"/>
      <c r="K3202" s="26"/>
      <c r="L3202" s="33"/>
      <c r="M3202" s="21"/>
      <c r="N3202" s="21"/>
      <c r="O3202" s="21"/>
      <c r="P3202" s="4"/>
      <c r="Q3202" s="21"/>
      <c r="R3202" s="21"/>
      <c r="S3202" s="4"/>
      <c r="T3202" t="s">
        <v>246</v>
      </c>
      <c r="U3202" t="s">
        <v>61</v>
      </c>
      <c r="V3202" t="s">
        <v>74</v>
      </c>
    </row>
    <row r="3203" spans="1:22">
      <c r="A3203">
        <v>12</v>
      </c>
      <c r="B3203">
        <v>11</v>
      </c>
      <c r="D3203" s="19" t="s">
        <v>64</v>
      </c>
      <c r="E3203" s="21" t="s">
        <v>26</v>
      </c>
      <c r="F3203" s="21">
        <v>98</v>
      </c>
      <c r="G3203" s="21">
        <v>98</v>
      </c>
      <c r="H3203" s="21"/>
      <c r="I3203" s="5">
        <v>13</v>
      </c>
      <c r="J3203" s="5"/>
      <c r="L3203" s="33"/>
      <c r="M3203" s="21"/>
      <c r="N3203" s="21"/>
      <c r="O3203" s="21"/>
      <c r="P3203" s="30"/>
      <c r="Q3203" s="21"/>
      <c r="R3203" s="21"/>
      <c r="S3203" s="4"/>
      <c r="T3203" t="s">
        <v>71</v>
      </c>
    </row>
    <row r="3204" spans="1:22">
      <c r="A3204">
        <v>13</v>
      </c>
      <c r="B3204">
        <v>12</v>
      </c>
      <c r="C3204">
        <v>5</v>
      </c>
      <c r="D3204" s="19" t="s">
        <v>73</v>
      </c>
      <c r="E3204" s="21" t="s">
        <v>42</v>
      </c>
      <c r="F3204" s="21">
        <v>109</v>
      </c>
      <c r="G3204" s="21">
        <v>108</v>
      </c>
      <c r="H3204" s="21">
        <v>77</v>
      </c>
      <c r="I3204" s="5">
        <v>-15</v>
      </c>
      <c r="J3204" s="4"/>
      <c r="L3204" s="31">
        <v>109</v>
      </c>
      <c r="M3204" s="21">
        <v>108</v>
      </c>
      <c r="N3204" s="21">
        <v>70</v>
      </c>
      <c r="O3204" s="21">
        <v>123</v>
      </c>
      <c r="P3204" s="30">
        <f t="shared" ref="P3204:P3226" si="86">ROUND(((M3204-N3204)*113/O3204),1)</f>
        <v>34.9</v>
      </c>
      <c r="R3204" s="21"/>
      <c r="S3204" s="4"/>
      <c r="T3204" t="s">
        <v>181</v>
      </c>
      <c r="U3204" t="s">
        <v>194</v>
      </c>
      <c r="V3204" t="s">
        <v>59</v>
      </c>
    </row>
    <row r="3205" spans="1:22">
      <c r="A3205">
        <v>14</v>
      </c>
      <c r="B3205">
        <v>13</v>
      </c>
      <c r="C3205">
        <v>6</v>
      </c>
      <c r="D3205" s="19" t="s">
        <v>555</v>
      </c>
      <c r="E3205" s="21" t="s">
        <v>225</v>
      </c>
      <c r="F3205" s="21">
        <v>106</v>
      </c>
      <c r="G3205" s="21">
        <v>106</v>
      </c>
      <c r="H3205" s="21">
        <v>74</v>
      </c>
      <c r="I3205" s="5">
        <v>-2.2000000000000002</v>
      </c>
      <c r="J3205" s="5"/>
      <c r="K3205" s="26"/>
      <c r="L3205" s="31">
        <v>106</v>
      </c>
      <c r="M3205" s="21">
        <v>106</v>
      </c>
      <c r="N3205" s="21">
        <v>69</v>
      </c>
      <c r="O3205" s="21">
        <v>125</v>
      </c>
      <c r="P3205" s="30">
        <f t="shared" si="86"/>
        <v>33.4</v>
      </c>
      <c r="R3205" s="21"/>
      <c r="S3205" s="4"/>
      <c r="T3205" t="s">
        <v>249</v>
      </c>
      <c r="U3205" t="s">
        <v>165</v>
      </c>
      <c r="V3205" t="s">
        <v>209</v>
      </c>
    </row>
    <row r="3206" spans="1:22">
      <c r="A3206">
        <v>15</v>
      </c>
      <c r="D3206" s="19" t="s">
        <v>77</v>
      </c>
      <c r="E3206" s="21" t="s">
        <v>78</v>
      </c>
      <c r="F3206" s="21"/>
      <c r="G3206" s="21"/>
      <c r="H3206" s="21"/>
      <c r="I3206" s="5">
        <v>1.25</v>
      </c>
      <c r="J3206" s="5"/>
      <c r="K3206" s="26" t="s">
        <v>79</v>
      </c>
      <c r="L3206" s="31"/>
      <c r="M3206" s="21"/>
      <c r="N3206" s="21"/>
      <c r="O3206" s="21"/>
      <c r="P3206" s="30"/>
      <c r="R3206" s="21"/>
      <c r="S3206" s="4"/>
      <c r="T3206" t="s">
        <v>207</v>
      </c>
      <c r="U3206" t="s">
        <v>414</v>
      </c>
      <c r="V3206" t="s">
        <v>333</v>
      </c>
    </row>
    <row r="3207" spans="1:22">
      <c r="A3207">
        <v>16</v>
      </c>
      <c r="B3207">
        <v>14</v>
      </c>
      <c r="C3207">
        <v>7</v>
      </c>
      <c r="D3207" s="19" t="s">
        <v>297</v>
      </c>
      <c r="E3207" s="21" t="s">
        <v>26</v>
      </c>
      <c r="F3207" s="21">
        <v>111</v>
      </c>
      <c r="G3207" s="21">
        <v>111</v>
      </c>
      <c r="H3207" s="21">
        <v>77</v>
      </c>
      <c r="I3207" s="5">
        <v>-22</v>
      </c>
      <c r="J3207" s="5"/>
      <c r="K3207" s="26"/>
      <c r="L3207" s="31">
        <v>111</v>
      </c>
      <c r="M3207" s="21">
        <v>111</v>
      </c>
      <c r="N3207" s="21">
        <v>69.2</v>
      </c>
      <c r="O3207" s="21">
        <v>129</v>
      </c>
      <c r="P3207" s="30">
        <f t="shared" si="86"/>
        <v>36.6</v>
      </c>
      <c r="R3207" s="21"/>
      <c r="S3207" s="4"/>
      <c r="T3207" t="s">
        <v>113</v>
      </c>
      <c r="U3207" t="s">
        <v>75</v>
      </c>
      <c r="V3207" t="s">
        <v>110</v>
      </c>
    </row>
    <row r="3208" spans="1:22">
      <c r="A3208">
        <v>17</v>
      </c>
      <c r="B3208">
        <v>15</v>
      </c>
      <c r="C3208">
        <v>8</v>
      </c>
      <c r="D3208" s="19" t="s">
        <v>432</v>
      </c>
      <c r="E3208" s="21" t="s">
        <v>252</v>
      </c>
      <c r="F3208" s="21">
        <v>100</v>
      </c>
      <c r="G3208" s="21">
        <v>100</v>
      </c>
      <c r="H3208" s="21">
        <v>67</v>
      </c>
      <c r="I3208" s="5">
        <v>19.649999999999999</v>
      </c>
      <c r="J3208" s="5"/>
      <c r="L3208" s="31">
        <v>100</v>
      </c>
      <c r="M3208" s="21">
        <v>100</v>
      </c>
      <c r="N3208" s="21">
        <v>69</v>
      </c>
      <c r="O3208" s="21">
        <v>125</v>
      </c>
      <c r="P3208" s="30">
        <f t="shared" si="86"/>
        <v>28</v>
      </c>
      <c r="R3208" s="21"/>
      <c r="S3208" s="4"/>
      <c r="T3208" t="s">
        <v>257</v>
      </c>
      <c r="U3208" t="s">
        <v>448</v>
      </c>
      <c r="V3208" t="s">
        <v>68</v>
      </c>
    </row>
    <row r="3209" spans="1:22">
      <c r="A3209">
        <v>18</v>
      </c>
      <c r="B3209">
        <v>16</v>
      </c>
      <c r="C3209">
        <v>9</v>
      </c>
      <c r="D3209" s="19" t="s">
        <v>239</v>
      </c>
      <c r="E3209" s="21" t="s">
        <v>30</v>
      </c>
      <c r="F3209" s="21">
        <v>111</v>
      </c>
      <c r="G3209" s="21">
        <v>110</v>
      </c>
      <c r="H3209" s="21">
        <v>77</v>
      </c>
      <c r="I3209" s="5">
        <v>-20.25</v>
      </c>
      <c r="J3209" s="5"/>
      <c r="L3209" s="31">
        <v>111</v>
      </c>
      <c r="M3209" s="21">
        <v>110</v>
      </c>
      <c r="N3209" s="21">
        <v>70.2</v>
      </c>
      <c r="O3209" s="21">
        <v>128</v>
      </c>
      <c r="P3209" s="30">
        <f t="shared" si="86"/>
        <v>35.1</v>
      </c>
      <c r="R3209" s="21"/>
      <c r="S3209" s="4"/>
      <c r="T3209" t="s">
        <v>109</v>
      </c>
      <c r="U3209" t="s">
        <v>101</v>
      </c>
    </row>
    <row r="3210" spans="1:22">
      <c r="A3210">
        <v>19</v>
      </c>
      <c r="B3210">
        <v>17</v>
      </c>
      <c r="C3210">
        <v>10</v>
      </c>
      <c r="D3210" s="19" t="s">
        <v>83</v>
      </c>
      <c r="E3210" s="21" t="s">
        <v>34</v>
      </c>
      <c r="F3210" s="21">
        <v>110</v>
      </c>
      <c r="G3210" s="21">
        <v>110</v>
      </c>
      <c r="H3210" s="21">
        <v>78</v>
      </c>
      <c r="I3210" s="5">
        <v>-22</v>
      </c>
      <c r="J3210" s="5"/>
      <c r="L3210" s="31">
        <v>110</v>
      </c>
      <c r="M3210" s="21">
        <v>110</v>
      </c>
      <c r="N3210" s="21">
        <v>68.900000000000006</v>
      </c>
      <c r="O3210" s="21">
        <v>120</v>
      </c>
      <c r="P3210" s="30">
        <f t="shared" si="86"/>
        <v>38.700000000000003</v>
      </c>
      <c r="R3210" s="21"/>
      <c r="S3210" s="4"/>
      <c r="T3210" t="s">
        <v>823</v>
      </c>
      <c r="U3210" t="s">
        <v>98</v>
      </c>
      <c r="V3210" t="s">
        <v>90</v>
      </c>
    </row>
    <row r="3211" spans="1:22">
      <c r="A3211">
        <v>20</v>
      </c>
      <c r="B3211">
        <v>18</v>
      </c>
      <c r="C3211">
        <v>11</v>
      </c>
      <c r="D3211" s="19" t="s">
        <v>240</v>
      </c>
      <c r="E3211" s="21" t="s">
        <v>632</v>
      </c>
      <c r="F3211" s="21">
        <v>111</v>
      </c>
      <c r="G3211" s="21">
        <v>109</v>
      </c>
      <c r="H3211" s="21">
        <v>81</v>
      </c>
      <c r="I3211" s="5">
        <v>-22</v>
      </c>
      <c r="J3211" s="5"/>
      <c r="L3211" s="17">
        <v>111</v>
      </c>
      <c r="M3211" s="21">
        <v>109</v>
      </c>
      <c r="N3211" s="21">
        <v>68</v>
      </c>
      <c r="O3211" s="21">
        <v>115</v>
      </c>
      <c r="P3211" s="30">
        <f t="shared" si="86"/>
        <v>40.299999999999997</v>
      </c>
      <c r="R3211" s="21"/>
      <c r="S3211" s="4"/>
      <c r="T3211" t="s">
        <v>259</v>
      </c>
      <c r="U3211" t="s">
        <v>109</v>
      </c>
      <c r="V3211" t="s">
        <v>722</v>
      </c>
    </row>
    <row r="3212" spans="1:22" ht="25.5">
      <c r="A3212">
        <v>21</v>
      </c>
      <c r="B3212">
        <v>19</v>
      </c>
      <c r="C3212">
        <v>12</v>
      </c>
      <c r="D3212" s="19" t="s">
        <v>95</v>
      </c>
      <c r="E3212" s="21" t="s">
        <v>42</v>
      </c>
      <c r="F3212" s="21">
        <v>94</v>
      </c>
      <c r="G3212" s="21">
        <v>94</v>
      </c>
      <c r="H3212" s="21">
        <v>60</v>
      </c>
      <c r="I3212" s="5">
        <v>125.2</v>
      </c>
      <c r="J3212" s="5"/>
      <c r="K3212" s="44" t="s">
        <v>913</v>
      </c>
      <c r="L3212" s="17">
        <v>94</v>
      </c>
      <c r="M3212" s="21">
        <v>94</v>
      </c>
      <c r="N3212" s="21">
        <v>70</v>
      </c>
      <c r="O3212" s="21">
        <v>123</v>
      </c>
      <c r="P3212" s="30">
        <f t="shared" si="86"/>
        <v>22</v>
      </c>
      <c r="R3212" s="21"/>
      <c r="S3212" s="4"/>
      <c r="T3212" t="s">
        <v>863</v>
      </c>
      <c r="U3212" t="s">
        <v>85</v>
      </c>
    </row>
    <row r="3213" spans="1:22">
      <c r="A3213">
        <v>22</v>
      </c>
      <c r="B3213">
        <v>20</v>
      </c>
      <c r="C3213">
        <v>13</v>
      </c>
      <c r="D3213" s="28" t="s">
        <v>558</v>
      </c>
      <c r="E3213" s="21" t="s">
        <v>231</v>
      </c>
      <c r="F3213" s="21">
        <v>113</v>
      </c>
      <c r="G3213" s="21">
        <v>113</v>
      </c>
      <c r="H3213" s="21">
        <v>79</v>
      </c>
      <c r="I3213" s="5">
        <v>-20</v>
      </c>
      <c r="J3213" s="5"/>
      <c r="L3213" s="17">
        <v>113</v>
      </c>
      <c r="M3213" s="21">
        <v>113</v>
      </c>
      <c r="N3213" s="21">
        <v>71.3</v>
      </c>
      <c r="O3213" s="21">
        <v>124</v>
      </c>
      <c r="P3213" s="30">
        <f t="shared" si="86"/>
        <v>38</v>
      </c>
      <c r="R3213" s="21"/>
      <c r="S3213" s="4"/>
      <c r="T3213" t="s">
        <v>360</v>
      </c>
      <c r="U3213" t="s">
        <v>914</v>
      </c>
      <c r="V3213" t="s">
        <v>873</v>
      </c>
    </row>
    <row r="3214" spans="1:22">
      <c r="A3214">
        <v>23</v>
      </c>
      <c r="B3214">
        <v>21</v>
      </c>
      <c r="C3214">
        <v>14</v>
      </c>
      <c r="D3214" s="19" t="s">
        <v>435</v>
      </c>
      <c r="E3214" s="21" t="s">
        <v>42</v>
      </c>
      <c r="F3214" s="21">
        <v>112</v>
      </c>
      <c r="G3214" s="21">
        <v>109</v>
      </c>
      <c r="H3214" s="21">
        <v>80</v>
      </c>
      <c r="I3214" s="5">
        <v>-21</v>
      </c>
      <c r="J3214" s="5"/>
      <c r="L3214" s="17">
        <v>112</v>
      </c>
      <c r="M3214" s="21">
        <v>109</v>
      </c>
      <c r="N3214" s="21">
        <v>70</v>
      </c>
      <c r="O3214" s="21">
        <v>123</v>
      </c>
      <c r="P3214" s="30">
        <f t="shared" si="86"/>
        <v>35.799999999999997</v>
      </c>
      <c r="R3214" s="21"/>
      <c r="S3214" s="4"/>
      <c r="T3214" t="s">
        <v>915</v>
      </c>
      <c r="U3214" t="s">
        <v>916</v>
      </c>
    </row>
    <row r="3215" spans="1:22">
      <c r="A3215">
        <v>24</v>
      </c>
      <c r="B3215">
        <v>22</v>
      </c>
      <c r="C3215">
        <v>15</v>
      </c>
      <c r="D3215" s="19" t="s">
        <v>623</v>
      </c>
      <c r="E3215" s="21" t="s">
        <v>624</v>
      </c>
      <c r="F3215" s="21">
        <v>123</v>
      </c>
      <c r="G3215" s="21">
        <v>117</v>
      </c>
      <c r="H3215" s="21">
        <v>90</v>
      </c>
      <c r="I3215" s="5">
        <v>-6.5</v>
      </c>
      <c r="J3215" s="5"/>
      <c r="L3215" s="17">
        <v>123</v>
      </c>
      <c r="M3215" s="21">
        <v>117</v>
      </c>
      <c r="N3215" s="21">
        <v>69.7</v>
      </c>
      <c r="O3215" s="21">
        <v>126</v>
      </c>
      <c r="P3215" s="30">
        <f t="shared" si="86"/>
        <v>42.4</v>
      </c>
      <c r="R3215" s="21"/>
      <c r="S3215" s="4"/>
      <c r="T3215" t="s">
        <v>917</v>
      </c>
      <c r="U3215" t="s">
        <v>918</v>
      </c>
    </row>
    <row r="3216" spans="1:22">
      <c r="A3216">
        <v>25</v>
      </c>
      <c r="B3216">
        <v>23</v>
      </c>
      <c r="C3216">
        <v>16</v>
      </c>
      <c r="D3216" s="19" t="s">
        <v>355</v>
      </c>
      <c r="E3216" s="21" t="s">
        <v>26</v>
      </c>
      <c r="F3216" s="21">
        <v>114</v>
      </c>
      <c r="G3216" s="21">
        <v>113</v>
      </c>
      <c r="H3216" s="21">
        <v>80</v>
      </c>
      <c r="I3216" s="5">
        <v>-22</v>
      </c>
      <c r="J3216" s="5"/>
      <c r="K3216" s="12" t="s">
        <v>919</v>
      </c>
      <c r="L3216" s="17">
        <v>114</v>
      </c>
      <c r="M3216" s="21">
        <v>113</v>
      </c>
      <c r="N3216" s="21">
        <v>69.2</v>
      </c>
      <c r="O3216" s="21">
        <v>129</v>
      </c>
      <c r="P3216" s="30">
        <f t="shared" si="86"/>
        <v>38.4</v>
      </c>
      <c r="R3216" s="21"/>
      <c r="S3216" s="4"/>
      <c r="T3216" t="s">
        <v>129</v>
      </c>
      <c r="U3216" t="s">
        <v>86</v>
      </c>
    </row>
    <row r="3217" spans="1:22">
      <c r="A3217">
        <v>26</v>
      </c>
      <c r="B3217">
        <v>24</v>
      </c>
      <c r="C3217">
        <v>17</v>
      </c>
      <c r="D3217" s="19" t="s">
        <v>438</v>
      </c>
      <c r="E3217" s="21" t="s">
        <v>439</v>
      </c>
      <c r="F3217" s="21">
        <v>115</v>
      </c>
      <c r="G3217" s="21">
        <v>114</v>
      </c>
      <c r="H3217" s="21">
        <v>82</v>
      </c>
      <c r="I3217" s="5">
        <v>-17</v>
      </c>
      <c r="J3217" s="5"/>
      <c r="L3217" s="33">
        <v>115</v>
      </c>
      <c r="M3217" s="21">
        <v>114</v>
      </c>
      <c r="N3217" s="21">
        <v>66.5</v>
      </c>
      <c r="O3217" s="21">
        <v>121</v>
      </c>
      <c r="P3217" s="30">
        <f t="shared" si="86"/>
        <v>44.4</v>
      </c>
      <c r="R3217" s="21"/>
      <c r="S3217" s="4"/>
      <c r="T3217" t="s">
        <v>920</v>
      </c>
      <c r="U3217" t="s">
        <v>82</v>
      </c>
    </row>
    <row r="3218" spans="1:22">
      <c r="A3218">
        <v>27</v>
      </c>
      <c r="B3218">
        <v>25</v>
      </c>
      <c r="C3218">
        <v>18</v>
      </c>
      <c r="D3218" s="19" t="s">
        <v>440</v>
      </c>
      <c r="E3218" s="21" t="s">
        <v>441</v>
      </c>
      <c r="F3218" s="21">
        <v>111</v>
      </c>
      <c r="G3218" s="21">
        <v>111</v>
      </c>
      <c r="H3218" s="21">
        <v>76</v>
      </c>
      <c r="I3218" s="5">
        <v>21</v>
      </c>
      <c r="J3218" s="5"/>
      <c r="L3218" s="33">
        <v>111</v>
      </c>
      <c r="M3218" s="21">
        <v>111</v>
      </c>
      <c r="N3218" s="21">
        <v>70.3</v>
      </c>
      <c r="O3218" s="21">
        <v>126</v>
      </c>
      <c r="P3218" s="30">
        <f t="shared" si="86"/>
        <v>36.5</v>
      </c>
      <c r="R3218" s="21"/>
      <c r="S3218" s="4"/>
      <c r="T3218" t="s">
        <v>196</v>
      </c>
      <c r="U3218" t="s">
        <v>212</v>
      </c>
    </row>
    <row r="3219" spans="1:22">
      <c r="A3219">
        <v>28</v>
      </c>
      <c r="B3219">
        <v>26</v>
      </c>
      <c r="C3219">
        <v>19</v>
      </c>
      <c r="D3219" s="19" t="s">
        <v>367</v>
      </c>
      <c r="E3219" s="21" t="s">
        <v>441</v>
      </c>
      <c r="F3219" s="21">
        <v>112</v>
      </c>
      <c r="G3219" s="21">
        <v>112</v>
      </c>
      <c r="H3219" s="21">
        <v>77</v>
      </c>
      <c r="I3219" s="5">
        <v>-13</v>
      </c>
      <c r="J3219" s="5"/>
      <c r="K3219" s="26"/>
      <c r="L3219" s="33">
        <v>112</v>
      </c>
      <c r="M3219" s="21">
        <v>112</v>
      </c>
      <c r="N3219" s="21">
        <v>70.3</v>
      </c>
      <c r="O3219" s="21">
        <v>126</v>
      </c>
      <c r="P3219" s="30">
        <f t="shared" si="86"/>
        <v>37.4</v>
      </c>
      <c r="R3219" s="21"/>
      <c r="S3219" s="4"/>
      <c r="T3219" t="s">
        <v>921</v>
      </c>
      <c r="U3219" t="s">
        <v>105</v>
      </c>
    </row>
    <row r="3220" spans="1:22">
      <c r="A3220">
        <v>29</v>
      </c>
      <c r="B3220">
        <v>27</v>
      </c>
      <c r="C3220">
        <v>20</v>
      </c>
      <c r="D3220" s="19" t="s">
        <v>122</v>
      </c>
      <c r="E3220" s="21" t="s">
        <v>42</v>
      </c>
      <c r="F3220" s="21">
        <v>97</v>
      </c>
      <c r="G3220" s="21">
        <v>97</v>
      </c>
      <c r="H3220" s="21">
        <v>63</v>
      </c>
      <c r="I3220" s="5">
        <v>20.3</v>
      </c>
      <c r="J3220" s="5"/>
      <c r="L3220" s="17">
        <v>97</v>
      </c>
      <c r="M3220" s="21">
        <v>97</v>
      </c>
      <c r="N3220" s="21">
        <v>70</v>
      </c>
      <c r="O3220" s="21">
        <v>123</v>
      </c>
      <c r="P3220" s="30">
        <f t="shared" si="86"/>
        <v>24.8</v>
      </c>
      <c r="R3220" s="21"/>
      <c r="S3220" s="4"/>
      <c r="T3220" t="s">
        <v>272</v>
      </c>
      <c r="U3220" t="s">
        <v>124</v>
      </c>
      <c r="V3220" t="s">
        <v>125</v>
      </c>
    </row>
    <row r="3221" spans="1:22">
      <c r="A3221">
        <v>30</v>
      </c>
      <c r="B3221">
        <v>28</v>
      </c>
      <c r="C3221">
        <v>21</v>
      </c>
      <c r="D3221" s="19" t="s">
        <v>379</v>
      </c>
      <c r="E3221" s="21" t="s">
        <v>252</v>
      </c>
      <c r="F3221" s="21">
        <v>96</v>
      </c>
      <c r="G3221" s="21">
        <v>96</v>
      </c>
      <c r="H3221" s="21">
        <v>62</v>
      </c>
      <c r="I3221" s="5">
        <v>66</v>
      </c>
      <c r="J3221" s="4">
        <v>3</v>
      </c>
      <c r="K3221" s="26" t="s">
        <v>922</v>
      </c>
      <c r="L3221" s="17">
        <v>96</v>
      </c>
      <c r="M3221" s="21">
        <v>96</v>
      </c>
      <c r="N3221" s="21">
        <v>69</v>
      </c>
      <c r="O3221" s="21">
        <v>125</v>
      </c>
      <c r="P3221" s="4">
        <f t="shared" si="86"/>
        <v>24.4</v>
      </c>
      <c r="R3221" s="21"/>
      <c r="S3221" s="4"/>
      <c r="T3221" t="s">
        <v>923</v>
      </c>
      <c r="U3221" t="s">
        <v>152</v>
      </c>
      <c r="V3221" t="s">
        <v>924</v>
      </c>
    </row>
    <row r="3222" spans="1:22">
      <c r="A3222">
        <v>31</v>
      </c>
      <c r="B3222">
        <v>29</v>
      </c>
      <c r="C3222">
        <v>22</v>
      </c>
      <c r="D3222" s="19" t="s">
        <v>136</v>
      </c>
      <c r="E3222" s="21" t="s">
        <v>34</v>
      </c>
      <c r="F3222" s="21">
        <v>103</v>
      </c>
      <c r="G3222" s="21">
        <v>102</v>
      </c>
      <c r="H3222" s="21">
        <v>70</v>
      </c>
      <c r="I3222" s="5">
        <v>8</v>
      </c>
      <c r="J3222" s="5"/>
      <c r="L3222" s="17">
        <v>103</v>
      </c>
      <c r="M3222" s="21">
        <v>102</v>
      </c>
      <c r="N3222" s="21">
        <v>68.900000000000006</v>
      </c>
      <c r="O3222" s="21">
        <v>120</v>
      </c>
      <c r="P3222" s="4">
        <f t="shared" si="86"/>
        <v>31.2</v>
      </c>
      <c r="R3222" s="21"/>
      <c r="S3222" s="4"/>
      <c r="T3222" t="s">
        <v>387</v>
      </c>
      <c r="U3222" t="s">
        <v>89</v>
      </c>
      <c r="V3222" t="s">
        <v>139</v>
      </c>
    </row>
    <row r="3223" spans="1:22">
      <c r="A3223">
        <v>32</v>
      </c>
      <c r="B3223">
        <v>30</v>
      </c>
      <c r="C3223">
        <v>23</v>
      </c>
      <c r="D3223" s="19" t="s">
        <v>258</v>
      </c>
      <c r="E3223" s="21" t="s">
        <v>252</v>
      </c>
      <c r="F3223" s="21">
        <v>94</v>
      </c>
      <c r="G3223" s="21">
        <v>94</v>
      </c>
      <c r="H3223" s="21">
        <v>60</v>
      </c>
      <c r="I3223" s="5">
        <v>50.5</v>
      </c>
      <c r="J3223" s="5"/>
      <c r="K3223" s="26" t="s">
        <v>925</v>
      </c>
      <c r="L3223" s="17">
        <v>94</v>
      </c>
      <c r="M3223" s="21">
        <v>94</v>
      </c>
      <c r="N3223" s="21">
        <v>69</v>
      </c>
      <c r="O3223" s="21">
        <v>125</v>
      </c>
      <c r="P3223" s="4">
        <f t="shared" si="86"/>
        <v>22.6</v>
      </c>
      <c r="T3223" t="s">
        <v>389</v>
      </c>
      <c r="U3223" t="s">
        <v>190</v>
      </c>
      <c r="V3223" t="s">
        <v>926</v>
      </c>
    </row>
    <row r="3224" spans="1:22">
      <c r="A3224">
        <v>33</v>
      </c>
      <c r="B3224">
        <v>31</v>
      </c>
      <c r="C3224">
        <v>24</v>
      </c>
      <c r="D3224" s="19" t="s">
        <v>178</v>
      </c>
      <c r="E3224" s="21" t="s">
        <v>179</v>
      </c>
      <c r="F3224" s="21">
        <v>117</v>
      </c>
      <c r="G3224" s="21">
        <v>112</v>
      </c>
      <c r="H3224" s="21">
        <v>85</v>
      </c>
      <c r="I3224" s="5">
        <v>19</v>
      </c>
      <c r="J3224" s="5"/>
      <c r="L3224" s="17">
        <v>117</v>
      </c>
      <c r="M3224" s="21">
        <v>112</v>
      </c>
      <c r="N3224" s="21">
        <v>70.2</v>
      </c>
      <c r="O3224" s="21">
        <v>129</v>
      </c>
      <c r="P3224" s="4">
        <f t="shared" si="86"/>
        <v>36.6</v>
      </c>
      <c r="R3224" s="21"/>
      <c r="S3224" s="4"/>
      <c r="T3224" s="21" t="s">
        <v>245</v>
      </c>
      <c r="U3224" s="21" t="s">
        <v>76</v>
      </c>
    </row>
    <row r="3225" spans="1:22">
      <c r="A3225">
        <v>34</v>
      </c>
      <c r="B3225">
        <v>32</v>
      </c>
      <c r="C3225">
        <v>25</v>
      </c>
      <c r="D3225" s="19" t="s">
        <v>182</v>
      </c>
      <c r="E3225" s="21" t="s">
        <v>183</v>
      </c>
      <c r="F3225" s="21">
        <v>120</v>
      </c>
      <c r="G3225" s="21">
        <v>119</v>
      </c>
      <c r="H3225" s="21">
        <v>87</v>
      </c>
      <c r="I3225" s="5">
        <v>-20</v>
      </c>
      <c r="J3225" s="5"/>
      <c r="K3225" s="26"/>
      <c r="L3225" s="17">
        <v>120</v>
      </c>
      <c r="M3225" s="21">
        <v>119</v>
      </c>
      <c r="N3225" s="21">
        <v>70.7</v>
      </c>
      <c r="O3225" s="21">
        <v>132</v>
      </c>
      <c r="P3225" s="4">
        <f t="shared" si="86"/>
        <v>41.3</v>
      </c>
      <c r="T3225" s="21" t="s">
        <v>387</v>
      </c>
      <c r="U3225" s="21" t="s">
        <v>459</v>
      </c>
      <c r="V3225" s="21" t="s">
        <v>108</v>
      </c>
    </row>
    <row r="3226" spans="1:22">
      <c r="A3226">
        <v>35</v>
      </c>
      <c r="B3226">
        <v>33</v>
      </c>
      <c r="C3226">
        <v>26</v>
      </c>
      <c r="D3226" s="19" t="s">
        <v>627</v>
      </c>
      <c r="E3226" s="21" t="s">
        <v>236</v>
      </c>
      <c r="F3226" s="21">
        <v>104</v>
      </c>
      <c r="G3226" s="21">
        <v>104</v>
      </c>
      <c r="H3226" s="21">
        <v>74</v>
      </c>
      <c r="I3226" s="5">
        <v>44.75</v>
      </c>
      <c r="J3226" s="5"/>
      <c r="K3226" s="26" t="s">
        <v>57</v>
      </c>
      <c r="L3226" s="17">
        <v>104</v>
      </c>
      <c r="M3226" s="21">
        <v>104</v>
      </c>
      <c r="N3226" s="21">
        <v>70</v>
      </c>
      <c r="O3226" s="21">
        <v>122</v>
      </c>
      <c r="P3226" s="4">
        <f t="shared" si="86"/>
        <v>31.5</v>
      </c>
      <c r="T3226" s="21" t="s">
        <v>927</v>
      </c>
      <c r="U3226" s="21" t="s">
        <v>329</v>
      </c>
    </row>
    <row r="3227" spans="1:22">
      <c r="A3227">
        <v>36</v>
      </c>
      <c r="B3227">
        <v>34</v>
      </c>
      <c r="D3227" s="19" t="s">
        <v>187</v>
      </c>
      <c r="E3227" s="21" t="s">
        <v>42</v>
      </c>
      <c r="F3227" s="21">
        <v>114</v>
      </c>
      <c r="G3227" s="21">
        <v>114</v>
      </c>
      <c r="H3227" s="21"/>
      <c r="I3227" s="5">
        <v>-22</v>
      </c>
      <c r="J3227" s="5"/>
      <c r="K3227" s="12" t="s">
        <v>644</v>
      </c>
      <c r="L3227" s="17"/>
      <c r="P3227" s="4"/>
      <c r="T3227" s="21" t="s">
        <v>67</v>
      </c>
      <c r="U3227" s="21" t="s">
        <v>192</v>
      </c>
    </row>
    <row r="3228" spans="1:22">
      <c r="A3228">
        <v>37</v>
      </c>
      <c r="D3228" s="19" t="s">
        <v>205</v>
      </c>
      <c r="E3228" s="21" t="s">
        <v>42</v>
      </c>
      <c r="F3228" s="21"/>
      <c r="G3228" s="21"/>
      <c r="H3228" s="21"/>
      <c r="I3228" s="5">
        <v>-11.4</v>
      </c>
      <c r="J3228" s="5"/>
      <c r="K3228" s="12" t="s">
        <v>417</v>
      </c>
      <c r="L3228" s="17"/>
      <c r="P3228" s="4"/>
      <c r="T3228" s="21" t="s">
        <v>349</v>
      </c>
      <c r="U3228" s="21" t="s">
        <v>334</v>
      </c>
    </row>
    <row r="3229" spans="1:22">
      <c r="A3229">
        <v>38</v>
      </c>
      <c r="B3229">
        <v>35</v>
      </c>
      <c r="D3229" s="19" t="s">
        <v>214</v>
      </c>
      <c r="E3229" s="21" t="s">
        <v>42</v>
      </c>
      <c r="F3229" s="21">
        <v>108</v>
      </c>
      <c r="G3229" s="21">
        <v>108</v>
      </c>
      <c r="H3229" s="21"/>
      <c r="I3229" s="5">
        <v>-21.5</v>
      </c>
      <c r="J3229" s="5"/>
      <c r="L3229" s="17"/>
      <c r="P3229" s="4"/>
      <c r="T3229" s="21" t="s">
        <v>211</v>
      </c>
      <c r="U3229" s="21" t="s">
        <v>354</v>
      </c>
      <c r="V3229" t="s">
        <v>81</v>
      </c>
    </row>
    <row r="3230" spans="1:22">
      <c r="D3230" s="19"/>
      <c r="E3230" s="21"/>
      <c r="F3230" s="21"/>
      <c r="G3230" s="21"/>
      <c r="H3230" s="21"/>
      <c r="I3230" s="5"/>
      <c r="J3230" s="5"/>
      <c r="L3230" s="17"/>
      <c r="P3230" s="4"/>
    </row>
    <row r="3231" spans="1:22">
      <c r="D3231" s="19"/>
      <c r="E3231" s="21"/>
      <c r="F3231" s="21"/>
      <c r="G3231" s="21"/>
      <c r="H3231" s="21"/>
      <c r="I3231" s="5"/>
      <c r="J3231" s="5"/>
      <c r="L3231" s="17"/>
      <c r="P3231" s="4"/>
    </row>
    <row r="3232" spans="1:22">
      <c r="D3232" s="19"/>
      <c r="E3232" s="21"/>
      <c r="F3232" s="21"/>
      <c r="G3232" s="21"/>
      <c r="I3232" s="5"/>
      <c r="J3232" s="5"/>
    </row>
    <row r="3233" spans="4:10">
      <c r="D3233" s="19"/>
      <c r="E3233" s="21"/>
      <c r="F3233" s="21"/>
      <c r="G3233" s="21"/>
      <c r="I3233" s="5"/>
      <c r="J3233" s="5"/>
    </row>
    <row r="3234" spans="4:10">
      <c r="D3234" s="19"/>
      <c r="E3234" s="21"/>
      <c r="F3234" s="21"/>
      <c r="G3234" s="21"/>
      <c r="I3234" s="5"/>
      <c r="J3234" s="5"/>
    </row>
    <row r="3235" spans="4:10">
      <c r="D3235" s="19"/>
      <c r="E3235" s="21"/>
      <c r="F3235" s="21"/>
      <c r="G3235" s="21"/>
      <c r="I3235" s="5"/>
      <c r="J3235" s="5"/>
    </row>
    <row r="3236" spans="4:10">
      <c r="I3236" s="5"/>
      <c r="J3236" s="5"/>
    </row>
    <row r="3237" spans="4:10">
      <c r="I3237" s="5"/>
      <c r="J3237" s="5"/>
    </row>
    <row r="3238" spans="4:10">
      <c r="I3238" s="5"/>
      <c r="J3238" s="5"/>
    </row>
    <row r="3239" spans="4:10">
      <c r="I3239" s="5"/>
      <c r="J3239" s="5"/>
    </row>
    <row r="3240" spans="4:10">
      <c r="I3240" s="5"/>
      <c r="J3240" s="5"/>
    </row>
    <row r="3241" spans="4:10">
      <c r="I3241" s="5"/>
      <c r="J3241" s="5"/>
    </row>
    <row r="3242" spans="4:10">
      <c r="I3242" s="5"/>
      <c r="J3242" s="5"/>
    </row>
    <row r="3243" spans="4:10">
      <c r="I3243" s="5"/>
      <c r="J3243" s="5"/>
    </row>
    <row r="3244" spans="4:10">
      <c r="I3244" s="5"/>
      <c r="J3244" s="5"/>
    </row>
    <row r="3245" spans="4:10">
      <c r="I3245" s="5"/>
      <c r="J3245" s="5"/>
    </row>
    <row r="3246" spans="4:10">
      <c r="I3246" s="5"/>
      <c r="J3246" s="5"/>
    </row>
    <row r="3247" spans="4:10">
      <c r="I3247" s="5"/>
      <c r="J3247" s="5"/>
    </row>
    <row r="3248" spans="4:10">
      <c r="I3248" s="5"/>
      <c r="J3248" s="5"/>
    </row>
    <row r="3249" spans="1:19">
      <c r="I3249" s="5"/>
      <c r="J3249" s="5"/>
    </row>
    <row r="3250" spans="1:19">
      <c r="I3250" s="5"/>
      <c r="J3250" s="5"/>
    </row>
    <row r="3251" spans="1:19">
      <c r="I3251" s="5"/>
      <c r="J3251" s="5"/>
    </row>
    <row r="3252" spans="1:19">
      <c r="I3252" s="5"/>
      <c r="J3252" s="5"/>
    </row>
    <row r="3253" spans="1:19">
      <c r="I3253" s="5"/>
      <c r="J3253" s="5"/>
    </row>
    <row r="3254" spans="1:19">
      <c r="I3254" s="5"/>
      <c r="J3254" s="5"/>
    </row>
    <row r="3255" spans="1:19">
      <c r="I3255" s="5"/>
      <c r="J3255" s="5"/>
    </row>
    <row r="3256" spans="1:19">
      <c r="I3256" s="5"/>
      <c r="J3256" s="5"/>
    </row>
    <row r="3257" spans="1:19">
      <c r="I3257" s="5"/>
      <c r="J3257" s="5"/>
    </row>
    <row r="3258" spans="1:19">
      <c r="I3258" s="5"/>
      <c r="J3258" s="5"/>
    </row>
    <row r="3259" spans="1:19">
      <c r="I3259" s="5"/>
      <c r="J3259" s="5"/>
    </row>
    <row r="3260" spans="1:19">
      <c r="I3260" s="5"/>
      <c r="J3260" s="5"/>
    </row>
    <row r="3261" spans="1:19">
      <c r="I3261" s="5"/>
      <c r="J3261" s="5"/>
    </row>
    <row r="3262" spans="1:19">
      <c r="I3262" s="5"/>
      <c r="J3262" s="5"/>
    </row>
    <row r="3263" spans="1:19">
      <c r="A3263">
        <f>COUNT(A3172:A3262)</f>
        <v>38</v>
      </c>
      <c r="B3263">
        <f>COUNT(B3172:B3262)</f>
        <v>35</v>
      </c>
      <c r="C3263">
        <f>COUNT(C3172:C3262)</f>
        <v>26</v>
      </c>
      <c r="F3263">
        <f>AVERAGE(F3172:F3262)</f>
        <v>110.08571428571429</v>
      </c>
      <c r="G3263">
        <f>AVERAGE(G3172:G3262)</f>
        <v>108.65714285714286</v>
      </c>
      <c r="H3263">
        <f>AVERAGE(H3172:H3262)</f>
        <v>76.730769230769226</v>
      </c>
      <c r="I3263" s="5">
        <f>SUM(I3169:I3262)</f>
        <v>22.399999999999984</v>
      </c>
      <c r="J3263" s="4">
        <f>SUM(J3169:J3262)</f>
        <v>3</v>
      </c>
      <c r="P3263" s="4">
        <f>SUM(Q3172:Q3181)</f>
        <v>291.89999999999998</v>
      </c>
      <c r="Q3263" s="4">
        <f>(P3263*0.096)-0.05</f>
        <v>27.972399999999997</v>
      </c>
      <c r="S3263">
        <f>SUM(S3169:S3262)</f>
        <v>0</v>
      </c>
    </row>
    <row r="3264" spans="1:19" ht="18">
      <c r="A3264" s="3" t="s">
        <v>928</v>
      </c>
      <c r="C3264" s="11" t="s">
        <v>929</v>
      </c>
      <c r="D3264">
        <v>3348857</v>
      </c>
    </row>
    <row r="3265" spans="1:19">
      <c r="A3265" t="s">
        <v>2</v>
      </c>
      <c r="D3265" s="4">
        <v>215</v>
      </c>
      <c r="E3265" t="s">
        <v>3</v>
      </c>
      <c r="F3265" s="4">
        <f>TRUNC(D3265*0.096,1)</f>
        <v>20.6</v>
      </c>
      <c r="H3265" s="4">
        <f>P3363</f>
        <v>215.70000000000002</v>
      </c>
      <c r="K3265" s="14"/>
    </row>
    <row r="3266" spans="1:19">
      <c r="A3266" t="s">
        <v>4</v>
      </c>
      <c r="D3266" s="4">
        <v>215.7</v>
      </c>
      <c r="E3266" t="s">
        <v>5</v>
      </c>
      <c r="F3266" s="4">
        <f>TRUNC(D3266*0.096,1)</f>
        <v>20.7</v>
      </c>
    </row>
    <row r="3267" spans="1:19">
      <c r="A3267" s="1" t="s">
        <v>6</v>
      </c>
      <c r="B3267" s="1" t="s">
        <v>7</v>
      </c>
      <c r="C3267" s="1" t="s">
        <v>8</v>
      </c>
      <c r="D3267" s="1" t="s">
        <v>9</v>
      </c>
      <c r="E3267" s="1" t="s">
        <v>10</v>
      </c>
      <c r="F3267" s="1" t="s">
        <v>11</v>
      </c>
      <c r="G3267" s="1" t="s">
        <v>12</v>
      </c>
      <c r="H3267" s="1" t="s">
        <v>8</v>
      </c>
      <c r="I3267" s="1" t="s">
        <v>13</v>
      </c>
      <c r="J3267" s="1" t="s">
        <v>14</v>
      </c>
      <c r="K3267" s="13" t="s">
        <v>15</v>
      </c>
      <c r="L3267" s="13" t="s">
        <v>11</v>
      </c>
      <c r="M3267" s="1" t="s">
        <v>12</v>
      </c>
      <c r="N3267" s="1" t="s">
        <v>16</v>
      </c>
      <c r="O3267" s="1" t="s">
        <v>17</v>
      </c>
      <c r="P3267" s="1" t="s">
        <v>18</v>
      </c>
      <c r="Q3267" s="1" t="s">
        <v>19</v>
      </c>
      <c r="R3267" s="1" t="s">
        <v>20</v>
      </c>
      <c r="S3267" s="1" t="s">
        <v>21</v>
      </c>
    </row>
    <row r="3269" spans="1:19">
      <c r="D3269" s="2"/>
      <c r="E3269" t="s">
        <v>22</v>
      </c>
      <c r="I3269" s="5">
        <v>-12</v>
      </c>
      <c r="J3269" s="5"/>
      <c r="K3269" s="13"/>
      <c r="L3269" s="4"/>
    </row>
    <row r="3270" spans="1:19">
      <c r="E3270" t="s">
        <v>23</v>
      </c>
      <c r="I3270" s="5">
        <v>0</v>
      </c>
      <c r="J3270" s="5"/>
      <c r="L3270" s="1"/>
    </row>
    <row r="3271" spans="1:19">
      <c r="D3271" s="2"/>
      <c r="E3271" t="s">
        <v>24</v>
      </c>
      <c r="I3271" s="5">
        <v>-15</v>
      </c>
      <c r="J3271" s="5"/>
      <c r="L3271" s="1"/>
    </row>
    <row r="3272" spans="1:19">
      <c r="D3272" s="19" t="s">
        <v>454</v>
      </c>
      <c r="E3272" s="21" t="s">
        <v>455</v>
      </c>
      <c r="F3272" s="21"/>
      <c r="G3272" s="21"/>
      <c r="H3272" s="21"/>
      <c r="I3272" s="5"/>
      <c r="J3272" s="5"/>
      <c r="L3272" s="21">
        <v>97</v>
      </c>
      <c r="M3272" s="21">
        <v>96</v>
      </c>
      <c r="N3272" s="21">
        <v>70</v>
      </c>
      <c r="O3272" s="21">
        <v>130</v>
      </c>
      <c r="P3272" s="30">
        <f t="shared" ref="P3272:P3291" si="87">ROUND(((M3272-N3272)*113/O3272),1)</f>
        <v>22.6</v>
      </c>
      <c r="Q3272" s="4">
        <v>17</v>
      </c>
    </row>
    <row r="3273" spans="1:19">
      <c r="D3273" s="19" t="s">
        <v>229</v>
      </c>
      <c r="E3273" s="21" t="s">
        <v>34</v>
      </c>
      <c r="F3273" s="21"/>
      <c r="G3273" s="21"/>
      <c r="H3273" s="21"/>
      <c r="I3273" s="5"/>
      <c r="J3273" s="5"/>
      <c r="L3273" s="21">
        <v>93</v>
      </c>
      <c r="M3273" s="21">
        <v>93</v>
      </c>
      <c r="N3273" s="21">
        <v>68.900000000000006</v>
      </c>
      <c r="O3273" s="21">
        <v>120</v>
      </c>
      <c r="P3273" s="30">
        <f t="shared" si="87"/>
        <v>22.7</v>
      </c>
      <c r="Q3273" s="4">
        <v>18.399999999999999</v>
      </c>
    </row>
    <row r="3274" spans="1:19">
      <c r="D3274" s="19" t="s">
        <v>41</v>
      </c>
      <c r="E3274" s="21" t="s">
        <v>42</v>
      </c>
      <c r="F3274" s="21"/>
      <c r="G3274" s="21"/>
      <c r="H3274" s="21"/>
      <c r="I3274" s="5"/>
      <c r="J3274" s="5"/>
      <c r="L3274" s="21">
        <v>96</v>
      </c>
      <c r="M3274" s="21">
        <v>93</v>
      </c>
      <c r="N3274" s="21">
        <v>70</v>
      </c>
      <c r="O3274" s="21">
        <v>123</v>
      </c>
      <c r="P3274" s="30">
        <f t="shared" si="87"/>
        <v>21.1</v>
      </c>
      <c r="Q3274" s="4">
        <v>20.100000000000001</v>
      </c>
    </row>
    <row r="3275" spans="1:19">
      <c r="D3275" s="19" t="s">
        <v>43</v>
      </c>
      <c r="E3275" s="21" t="s">
        <v>26</v>
      </c>
      <c r="F3275" s="21"/>
      <c r="G3275" s="21"/>
      <c r="H3275" s="21"/>
      <c r="I3275" s="5"/>
      <c r="J3275" s="4"/>
      <c r="K3275" s="42"/>
      <c r="L3275" s="19">
        <v>83</v>
      </c>
      <c r="M3275" s="21">
        <v>83</v>
      </c>
      <c r="N3275" s="21">
        <v>69.2</v>
      </c>
      <c r="O3275" s="21">
        <v>129</v>
      </c>
      <c r="P3275" s="30">
        <f t="shared" si="87"/>
        <v>12.1</v>
      </c>
      <c r="Q3275" s="4">
        <v>20.2</v>
      </c>
    </row>
    <row r="3276" spans="1:19">
      <c r="D3276" s="19" t="s">
        <v>306</v>
      </c>
      <c r="E3276" s="21" t="s">
        <v>47</v>
      </c>
      <c r="F3276" s="21"/>
      <c r="G3276" s="21"/>
      <c r="H3276" s="21"/>
      <c r="I3276" s="5"/>
      <c r="J3276" s="5"/>
      <c r="K3276" s="26"/>
      <c r="L3276" s="19">
        <v>95</v>
      </c>
      <c r="M3276" s="21">
        <v>95</v>
      </c>
      <c r="N3276" s="21">
        <v>69.7</v>
      </c>
      <c r="O3276" s="21">
        <v>133</v>
      </c>
      <c r="P3276" s="30">
        <f t="shared" si="87"/>
        <v>21.5</v>
      </c>
      <c r="Q3276" s="4">
        <v>21.1</v>
      </c>
    </row>
    <row r="3277" spans="1:19">
      <c r="D3277" s="19" t="s">
        <v>46</v>
      </c>
      <c r="E3277" s="21" t="s">
        <v>47</v>
      </c>
      <c r="F3277" s="21"/>
      <c r="G3277" s="21"/>
      <c r="H3277" s="21"/>
      <c r="I3277" s="5"/>
      <c r="J3277" s="5"/>
      <c r="K3277" s="44"/>
      <c r="L3277" s="19">
        <v>108</v>
      </c>
      <c r="M3277" s="21">
        <v>107</v>
      </c>
      <c r="N3277" s="21">
        <v>69.7</v>
      </c>
      <c r="O3277" s="21">
        <v>133</v>
      </c>
      <c r="P3277" s="30">
        <f t="shared" si="87"/>
        <v>31.7</v>
      </c>
      <c r="Q3277" s="4">
        <v>21.7</v>
      </c>
    </row>
    <row r="3278" spans="1:19">
      <c r="D3278" s="19" t="s">
        <v>424</v>
      </c>
      <c r="E3278" s="21" t="s">
        <v>425</v>
      </c>
      <c r="F3278" s="21"/>
      <c r="G3278" s="21"/>
      <c r="H3278" s="21"/>
      <c r="I3278" s="5"/>
      <c r="J3278" s="5"/>
      <c r="K3278" s="26"/>
      <c r="L3278" s="19">
        <v>108</v>
      </c>
      <c r="M3278" s="21">
        <v>107</v>
      </c>
      <c r="N3278" s="21">
        <v>70.5</v>
      </c>
      <c r="O3278" s="21">
        <v>133</v>
      </c>
      <c r="P3278" s="30">
        <f t="shared" si="87"/>
        <v>31</v>
      </c>
      <c r="Q3278" s="4">
        <v>22.2</v>
      </c>
    </row>
    <row r="3279" spans="1:19">
      <c r="D3279" s="19" t="s">
        <v>48</v>
      </c>
      <c r="E3279" s="21" t="s">
        <v>26</v>
      </c>
      <c r="F3279" s="21"/>
      <c r="G3279" s="21"/>
      <c r="H3279" s="21"/>
      <c r="I3279" s="5"/>
      <c r="J3279" s="5"/>
      <c r="L3279" s="19">
        <v>111</v>
      </c>
      <c r="M3279" s="21">
        <v>97</v>
      </c>
      <c r="N3279" s="21">
        <v>69.2</v>
      </c>
      <c r="O3279" s="21">
        <v>129</v>
      </c>
      <c r="P3279" s="30">
        <f t="shared" si="87"/>
        <v>24.4</v>
      </c>
      <c r="Q3279" s="4">
        <v>24.3</v>
      </c>
    </row>
    <row r="3280" spans="1:19">
      <c r="D3280" s="19" t="s">
        <v>307</v>
      </c>
      <c r="E3280" s="21" t="s">
        <v>26</v>
      </c>
      <c r="F3280" s="21"/>
      <c r="G3280" s="21"/>
      <c r="H3280" s="21"/>
      <c r="I3280" s="5"/>
      <c r="J3280" s="5"/>
      <c r="L3280" s="19">
        <v>91</v>
      </c>
      <c r="M3280" s="21">
        <v>91</v>
      </c>
      <c r="N3280" s="21">
        <v>69.2</v>
      </c>
      <c r="O3280" s="21">
        <v>129</v>
      </c>
      <c r="P3280" s="30">
        <f t="shared" si="87"/>
        <v>19.100000000000001</v>
      </c>
      <c r="Q3280" s="4">
        <v>25</v>
      </c>
    </row>
    <row r="3281" spans="1:21">
      <c r="D3281" s="19" t="s">
        <v>700</v>
      </c>
      <c r="E3281" s="21" t="s">
        <v>701</v>
      </c>
      <c r="F3281" s="21"/>
      <c r="G3281" s="21"/>
      <c r="H3281" s="21"/>
      <c r="I3281" s="5"/>
      <c r="J3281" s="5"/>
      <c r="L3281" s="19">
        <v>102</v>
      </c>
      <c r="M3281" s="21">
        <v>100</v>
      </c>
      <c r="N3281" s="21">
        <v>71.400000000000006</v>
      </c>
      <c r="O3281" s="21">
        <v>131</v>
      </c>
      <c r="P3281" s="30">
        <f t="shared" si="87"/>
        <v>24.7</v>
      </c>
      <c r="Q3281" s="4">
        <v>25.7</v>
      </c>
    </row>
    <row r="3282" spans="1:21">
      <c r="D3282" s="19" t="s">
        <v>702</v>
      </c>
      <c r="E3282" s="21" t="s">
        <v>703</v>
      </c>
      <c r="F3282" s="21"/>
      <c r="G3282" s="21"/>
      <c r="H3282" s="21"/>
      <c r="I3282" s="5"/>
      <c r="J3282" s="5"/>
      <c r="K3282" s="26"/>
      <c r="L3282" s="19">
        <v>103</v>
      </c>
      <c r="M3282" s="21">
        <v>101</v>
      </c>
      <c r="N3282" s="21">
        <v>70.400000000000006</v>
      </c>
      <c r="O3282" s="21">
        <v>133</v>
      </c>
      <c r="P3282" s="30">
        <f t="shared" si="87"/>
        <v>26</v>
      </c>
      <c r="Q3282" s="4">
        <v>26.4</v>
      </c>
    </row>
    <row r="3283" spans="1:21">
      <c r="D3283" s="19" t="s">
        <v>234</v>
      </c>
      <c r="E3283" s="21" t="s">
        <v>154</v>
      </c>
      <c r="F3283" s="21"/>
      <c r="G3283" s="21"/>
      <c r="H3283" s="21"/>
      <c r="I3283" s="5"/>
      <c r="J3283" s="5"/>
      <c r="L3283" s="19">
        <v>107</v>
      </c>
      <c r="M3283" s="21">
        <v>106</v>
      </c>
      <c r="N3283" s="21">
        <v>70.7</v>
      </c>
      <c r="O3283" s="21">
        <v>134</v>
      </c>
      <c r="P3283" s="30">
        <f t="shared" si="87"/>
        <v>29.8</v>
      </c>
      <c r="Q3283" s="4">
        <v>27.9</v>
      </c>
    </row>
    <row r="3284" spans="1:21">
      <c r="D3284" s="19" t="s">
        <v>49</v>
      </c>
      <c r="E3284" s="21" t="s">
        <v>50</v>
      </c>
      <c r="F3284" s="21"/>
      <c r="G3284" s="21"/>
      <c r="H3284" s="21"/>
      <c r="I3284" s="5"/>
      <c r="J3284" s="5"/>
      <c r="L3284" s="21">
        <v>99</v>
      </c>
      <c r="M3284" s="21">
        <v>99</v>
      </c>
      <c r="N3284" s="21">
        <v>69.8</v>
      </c>
      <c r="O3284" s="21">
        <v>127</v>
      </c>
      <c r="P3284" s="30">
        <f t="shared" si="87"/>
        <v>26</v>
      </c>
      <c r="Q3284" s="4">
        <v>29.2</v>
      </c>
    </row>
    <row r="3285" spans="1:21">
      <c r="D3285" s="19" t="s">
        <v>51</v>
      </c>
      <c r="E3285" s="21" t="s">
        <v>52</v>
      </c>
      <c r="F3285" s="21"/>
      <c r="G3285" s="21"/>
      <c r="H3285" s="21"/>
      <c r="I3285" s="5"/>
      <c r="J3285" s="5"/>
      <c r="L3285" s="21">
        <v>106</v>
      </c>
      <c r="M3285" s="21">
        <v>103</v>
      </c>
      <c r="N3285" s="21">
        <v>70.8</v>
      </c>
      <c r="O3285" s="21">
        <v>130</v>
      </c>
      <c r="P3285" s="4">
        <f t="shared" si="87"/>
        <v>28</v>
      </c>
      <c r="Q3285" s="4">
        <v>30.2</v>
      </c>
    </row>
    <row r="3286" spans="1:21">
      <c r="D3286" s="19" t="s">
        <v>53</v>
      </c>
      <c r="E3286" s="21" t="s">
        <v>54</v>
      </c>
      <c r="F3286" s="21"/>
      <c r="G3286" s="21"/>
      <c r="H3286" s="21"/>
      <c r="I3286" s="5"/>
      <c r="J3286" s="5"/>
      <c r="L3286" s="21">
        <v>95</v>
      </c>
      <c r="M3286" s="21">
        <v>95</v>
      </c>
      <c r="N3286" s="21">
        <v>70.900000000000006</v>
      </c>
      <c r="O3286" s="21">
        <v>128</v>
      </c>
      <c r="P3286" s="4">
        <f t="shared" si="87"/>
        <v>21.3</v>
      </c>
      <c r="Q3286" s="4">
        <v>30.2</v>
      </c>
    </row>
    <row r="3287" spans="1:21">
      <c r="D3287" s="19" t="s">
        <v>55</v>
      </c>
      <c r="E3287" s="21" t="s">
        <v>52</v>
      </c>
      <c r="F3287" s="21"/>
      <c r="G3287" s="21"/>
      <c r="H3287" s="21"/>
      <c r="I3287" s="5"/>
      <c r="J3287" s="5"/>
      <c r="L3287" s="21">
        <v>105</v>
      </c>
      <c r="M3287" s="21">
        <v>101</v>
      </c>
      <c r="N3287">
        <v>70.8</v>
      </c>
      <c r="O3287">
        <v>130</v>
      </c>
      <c r="P3287" s="4">
        <f t="shared" si="87"/>
        <v>26.3</v>
      </c>
      <c r="Q3287" s="4">
        <v>31.1</v>
      </c>
    </row>
    <row r="3288" spans="1:21">
      <c r="D3288" s="19" t="s">
        <v>310</v>
      </c>
      <c r="E3288" s="21" t="s">
        <v>179</v>
      </c>
      <c r="F3288" s="21"/>
      <c r="G3288" s="21"/>
      <c r="H3288" s="21"/>
      <c r="I3288" s="5"/>
      <c r="J3288" s="5"/>
      <c r="L3288" s="21">
        <v>104</v>
      </c>
      <c r="M3288" s="21">
        <v>99</v>
      </c>
      <c r="N3288" s="21">
        <v>69.900000000000006</v>
      </c>
      <c r="O3288" s="21">
        <v>129</v>
      </c>
      <c r="P3288" s="4">
        <f t="shared" si="87"/>
        <v>25.5</v>
      </c>
      <c r="Q3288" s="4">
        <v>31.2</v>
      </c>
    </row>
    <row r="3289" spans="1:21">
      <c r="D3289" s="19" t="s">
        <v>311</v>
      </c>
      <c r="E3289" s="21" t="s">
        <v>312</v>
      </c>
      <c r="F3289" s="21"/>
      <c r="G3289" s="21"/>
      <c r="H3289" s="21"/>
      <c r="I3289" s="5"/>
      <c r="J3289" s="5"/>
      <c r="L3289" s="21">
        <v>114</v>
      </c>
      <c r="M3289" s="21">
        <v>114</v>
      </c>
      <c r="N3289" s="21">
        <v>70.7</v>
      </c>
      <c r="O3289" s="21">
        <v>132</v>
      </c>
      <c r="P3289" s="4">
        <f t="shared" si="87"/>
        <v>37.1</v>
      </c>
      <c r="Q3289" s="4">
        <v>31.3</v>
      </c>
    </row>
    <row r="3290" spans="1:21">
      <c r="D3290" s="19" t="s">
        <v>235</v>
      </c>
      <c r="E3290" s="21" t="s">
        <v>236</v>
      </c>
      <c r="F3290" s="21"/>
      <c r="G3290" s="21"/>
      <c r="H3290" s="21"/>
      <c r="I3290" s="5"/>
      <c r="J3290" s="5"/>
      <c r="L3290" s="21">
        <v>102</v>
      </c>
      <c r="M3290" s="21">
        <v>101</v>
      </c>
      <c r="N3290" s="21">
        <v>70</v>
      </c>
      <c r="O3290" s="21">
        <v>122</v>
      </c>
      <c r="P3290" s="4">
        <f t="shared" si="87"/>
        <v>28.7</v>
      </c>
      <c r="Q3290" s="29">
        <v>31.4</v>
      </c>
    </row>
    <row r="3291" spans="1:21">
      <c r="D3291" s="19" t="s">
        <v>427</v>
      </c>
      <c r="E3291" s="21" t="s">
        <v>225</v>
      </c>
      <c r="F3291" s="21"/>
      <c r="G3291" s="21"/>
      <c r="H3291" s="21"/>
      <c r="I3291" s="5"/>
      <c r="J3291" s="5"/>
      <c r="L3291">
        <v>102</v>
      </c>
      <c r="M3291">
        <v>101</v>
      </c>
      <c r="N3291">
        <v>71.599999999999994</v>
      </c>
      <c r="O3291">
        <v>130</v>
      </c>
      <c r="P3291" s="4">
        <f t="shared" si="87"/>
        <v>25.6</v>
      </c>
      <c r="Q3291" s="4">
        <v>31.5</v>
      </c>
    </row>
    <row r="3292" spans="1:21">
      <c r="A3292">
        <v>1</v>
      </c>
      <c r="B3292">
        <v>1</v>
      </c>
      <c r="D3292" s="19" t="s">
        <v>847</v>
      </c>
      <c r="E3292" s="21" t="s">
        <v>848</v>
      </c>
      <c r="F3292" s="21">
        <v>103</v>
      </c>
      <c r="G3292" s="21">
        <v>103</v>
      </c>
      <c r="H3292" s="21"/>
      <c r="I3292" s="5">
        <v>-12.8</v>
      </c>
      <c r="J3292" s="5"/>
      <c r="L3292">
        <v>103</v>
      </c>
      <c r="M3292">
        <v>103</v>
      </c>
      <c r="N3292">
        <v>69.8</v>
      </c>
      <c r="O3292">
        <v>125</v>
      </c>
      <c r="P3292" s="4">
        <f t="shared" ref="P3292:P3299" si="88">ROUND(((M3292-N3292)*113/O3292),1)</f>
        <v>30</v>
      </c>
      <c r="Q3292" s="29"/>
      <c r="T3292" t="s">
        <v>120</v>
      </c>
      <c r="U3292" t="s">
        <v>63</v>
      </c>
    </row>
    <row r="3293" spans="1:21">
      <c r="A3293">
        <v>2</v>
      </c>
      <c r="B3293">
        <v>2</v>
      </c>
      <c r="D3293" s="19" t="s">
        <v>849</v>
      </c>
      <c r="E3293" s="21" t="s">
        <v>704</v>
      </c>
      <c r="F3293" s="21">
        <v>104</v>
      </c>
      <c r="G3293" s="21">
        <v>100</v>
      </c>
      <c r="H3293" s="21"/>
      <c r="I3293" s="5">
        <v>13.6</v>
      </c>
      <c r="J3293" s="5"/>
      <c r="K3293" s="12" t="s">
        <v>57</v>
      </c>
      <c r="L3293">
        <v>104</v>
      </c>
      <c r="M3293">
        <v>100</v>
      </c>
      <c r="N3293">
        <v>69.8</v>
      </c>
      <c r="O3293">
        <v>132</v>
      </c>
      <c r="P3293" s="4">
        <f t="shared" si="88"/>
        <v>25.9</v>
      </c>
      <c r="Q3293" s="4"/>
      <c r="T3293" t="s">
        <v>135</v>
      </c>
      <c r="U3293" t="s">
        <v>126</v>
      </c>
    </row>
    <row r="3294" spans="1:21">
      <c r="A3294">
        <v>3</v>
      </c>
      <c r="B3294">
        <v>3</v>
      </c>
      <c r="D3294" s="19" t="s">
        <v>313</v>
      </c>
      <c r="E3294" s="21" t="s">
        <v>850</v>
      </c>
      <c r="F3294" s="21">
        <v>94</v>
      </c>
      <c r="G3294" s="21">
        <v>94</v>
      </c>
      <c r="I3294" s="5">
        <v>-8.4499999999999993</v>
      </c>
      <c r="J3294" s="5"/>
      <c r="L3294">
        <v>94</v>
      </c>
      <c r="M3294">
        <v>94</v>
      </c>
      <c r="N3294">
        <v>69.099999999999994</v>
      </c>
      <c r="O3294">
        <v>124</v>
      </c>
      <c r="P3294" s="4">
        <f t="shared" si="88"/>
        <v>22.7</v>
      </c>
      <c r="Q3294" s="4"/>
      <c r="R3294" s="21"/>
      <c r="S3294" s="4"/>
      <c r="T3294" t="s">
        <v>147</v>
      </c>
      <c r="U3294" t="s">
        <v>186</v>
      </c>
    </row>
    <row r="3295" spans="1:21">
      <c r="A3295">
        <v>4</v>
      </c>
      <c r="B3295">
        <v>4</v>
      </c>
      <c r="D3295" s="19" t="s">
        <v>851</v>
      </c>
      <c r="E3295" s="21" t="s">
        <v>852</v>
      </c>
      <c r="F3295" s="21">
        <v>94</v>
      </c>
      <c r="G3295" s="21">
        <v>94</v>
      </c>
      <c r="H3295" s="21"/>
      <c r="I3295" s="5">
        <v>22.6</v>
      </c>
      <c r="J3295" s="5"/>
      <c r="K3295" s="12" t="s">
        <v>57</v>
      </c>
      <c r="L3295">
        <v>94</v>
      </c>
      <c r="M3295">
        <v>94</v>
      </c>
      <c r="N3295">
        <v>69.3</v>
      </c>
      <c r="O3295">
        <v>120</v>
      </c>
      <c r="P3295" s="4">
        <f t="shared" si="88"/>
        <v>23.3</v>
      </c>
      <c r="Q3295" s="4"/>
      <c r="R3295" s="21"/>
      <c r="S3295" s="4"/>
      <c r="T3295" t="s">
        <v>408</v>
      </c>
      <c r="U3295" t="s">
        <v>603</v>
      </c>
    </row>
    <row r="3296" spans="1:21">
      <c r="A3296">
        <v>5</v>
      </c>
      <c r="B3296">
        <v>5</v>
      </c>
      <c r="D3296" s="19" t="s">
        <v>853</v>
      </c>
      <c r="E3296" s="21" t="s">
        <v>854</v>
      </c>
      <c r="F3296" s="21">
        <v>104</v>
      </c>
      <c r="G3296" s="21">
        <v>101</v>
      </c>
      <c r="H3296" s="21"/>
      <c r="I3296" s="5">
        <v>0.05</v>
      </c>
      <c r="J3296" s="5"/>
      <c r="L3296" s="31">
        <v>104</v>
      </c>
      <c r="M3296" s="21">
        <v>101</v>
      </c>
      <c r="N3296" s="21">
        <v>69.5</v>
      </c>
      <c r="O3296" s="21">
        <v>129</v>
      </c>
      <c r="P3296" s="30">
        <f t="shared" si="88"/>
        <v>27.6</v>
      </c>
      <c r="Q3296" s="4"/>
      <c r="R3296" s="21"/>
      <c r="S3296" s="4"/>
      <c r="T3296" t="s">
        <v>593</v>
      </c>
      <c r="U3296" t="s">
        <v>622</v>
      </c>
    </row>
    <row r="3297" spans="1:22">
      <c r="A3297">
        <v>6</v>
      </c>
      <c r="B3297">
        <v>6</v>
      </c>
      <c r="C3297">
        <v>1</v>
      </c>
      <c r="D3297" s="19" t="s">
        <v>314</v>
      </c>
      <c r="E3297" s="21" t="s">
        <v>704</v>
      </c>
      <c r="F3297" s="21">
        <v>100</v>
      </c>
      <c r="G3297" s="21">
        <v>95</v>
      </c>
      <c r="H3297" s="21">
        <v>76</v>
      </c>
      <c r="I3297" s="5">
        <v>8</v>
      </c>
      <c r="J3297" s="5"/>
      <c r="K3297" s="26" t="s">
        <v>65</v>
      </c>
      <c r="L3297" s="19">
        <v>100</v>
      </c>
      <c r="M3297" s="21">
        <v>95</v>
      </c>
      <c r="N3297" s="21">
        <v>69.8</v>
      </c>
      <c r="O3297" s="21">
        <v>121</v>
      </c>
      <c r="P3297" s="30">
        <f t="shared" si="88"/>
        <v>23.5</v>
      </c>
      <c r="Q3297" s="4"/>
      <c r="R3297" s="21"/>
      <c r="S3297" s="4"/>
      <c r="T3297" t="s">
        <v>71</v>
      </c>
      <c r="U3297" t="s">
        <v>62</v>
      </c>
    </row>
    <row r="3298" spans="1:22">
      <c r="A3298">
        <v>7</v>
      </c>
      <c r="B3298">
        <v>7</v>
      </c>
      <c r="C3298">
        <v>2</v>
      </c>
      <c r="D3298" s="19" t="s">
        <v>322</v>
      </c>
      <c r="E3298" s="21" t="s">
        <v>323</v>
      </c>
      <c r="F3298" s="21">
        <v>101</v>
      </c>
      <c r="G3298" s="21">
        <v>100</v>
      </c>
      <c r="H3298" s="21">
        <v>76</v>
      </c>
      <c r="I3298" s="5">
        <v>29.75</v>
      </c>
      <c r="J3298" s="5"/>
      <c r="L3298" s="19">
        <v>101</v>
      </c>
      <c r="M3298" s="21">
        <v>100</v>
      </c>
      <c r="N3298" s="21">
        <v>67.7</v>
      </c>
      <c r="O3298" s="21">
        <v>124</v>
      </c>
      <c r="P3298" s="30">
        <f t="shared" si="88"/>
        <v>29.4</v>
      </c>
      <c r="Q3298" s="4"/>
      <c r="R3298" s="21"/>
      <c r="S3298" s="4"/>
      <c r="T3298" t="s">
        <v>72</v>
      </c>
      <c r="U3298" t="s">
        <v>596</v>
      </c>
      <c r="V3298" t="s">
        <v>625</v>
      </c>
    </row>
    <row r="3299" spans="1:22">
      <c r="A3299">
        <v>8</v>
      </c>
      <c r="B3299">
        <v>8</v>
      </c>
      <c r="C3299">
        <v>3</v>
      </c>
      <c r="D3299" s="19" t="s">
        <v>324</v>
      </c>
      <c r="E3299" s="21" t="s">
        <v>325</v>
      </c>
      <c r="F3299" s="21">
        <v>120</v>
      </c>
      <c r="G3299" s="21">
        <v>118</v>
      </c>
      <c r="H3299" s="21">
        <v>95</v>
      </c>
      <c r="I3299" s="5">
        <v>-23</v>
      </c>
      <c r="J3299" s="5"/>
      <c r="K3299" s="42"/>
      <c r="L3299" s="19">
        <v>120</v>
      </c>
      <c r="M3299" s="21">
        <v>118</v>
      </c>
      <c r="N3299" s="21">
        <v>69</v>
      </c>
      <c r="O3299" s="21">
        <v>123</v>
      </c>
      <c r="P3299" s="30">
        <f t="shared" si="88"/>
        <v>45</v>
      </c>
      <c r="Q3299" s="4"/>
      <c r="R3299" s="21"/>
      <c r="S3299" s="4"/>
      <c r="T3299" s="21" t="s">
        <v>245</v>
      </c>
      <c r="U3299" s="21" t="s">
        <v>76</v>
      </c>
      <c r="V3299" s="21" t="s">
        <v>194</v>
      </c>
    </row>
    <row r="3300" spans="1:22">
      <c r="A3300">
        <v>9</v>
      </c>
      <c r="D3300" s="19" t="s">
        <v>324</v>
      </c>
      <c r="E3300" s="21" t="s">
        <v>519</v>
      </c>
      <c r="F3300" s="21"/>
      <c r="G3300" s="21"/>
      <c r="H3300" s="21"/>
      <c r="I3300" s="5">
        <v>-2.15</v>
      </c>
      <c r="J3300" s="4"/>
      <c r="K3300" s="26" t="s">
        <v>520</v>
      </c>
      <c r="Q3300" s="4"/>
      <c r="R3300" s="17"/>
      <c r="S3300" s="4"/>
      <c r="T3300" s="21" t="s">
        <v>119</v>
      </c>
      <c r="U3300" s="21" t="s">
        <v>717</v>
      </c>
      <c r="V3300" s="21" t="s">
        <v>626</v>
      </c>
    </row>
    <row r="3301" spans="1:22">
      <c r="A3301">
        <v>10</v>
      </c>
      <c r="B3301">
        <v>9</v>
      </c>
      <c r="C3301">
        <v>4</v>
      </c>
      <c r="D3301" s="19" t="s">
        <v>327</v>
      </c>
      <c r="E3301" s="21" t="s">
        <v>328</v>
      </c>
      <c r="F3301" s="21">
        <v>92</v>
      </c>
      <c r="G3301" s="21">
        <v>92</v>
      </c>
      <c r="H3301" s="21">
        <v>68</v>
      </c>
      <c r="I3301" s="5">
        <v>40.5</v>
      </c>
      <c r="J3301" s="5"/>
      <c r="K3301" s="12" t="s">
        <v>65</v>
      </c>
      <c r="L3301" s="19">
        <v>92</v>
      </c>
      <c r="M3301" s="21">
        <v>92</v>
      </c>
      <c r="N3301" s="21">
        <v>66.599999999999994</v>
      </c>
      <c r="O3301" s="21">
        <v>118</v>
      </c>
      <c r="P3301" s="30">
        <f>ROUND(((M3301-N3301)*113/O3301),1)</f>
        <v>24.3</v>
      </c>
      <c r="Q3301" s="4"/>
      <c r="R3301" s="21"/>
      <c r="S3301" s="4"/>
      <c r="T3301" s="21" t="s">
        <v>249</v>
      </c>
      <c r="U3301" s="21" t="s">
        <v>94</v>
      </c>
      <c r="V3301" s="21" t="s">
        <v>628</v>
      </c>
    </row>
    <row r="3302" spans="1:22">
      <c r="A3302">
        <v>11</v>
      </c>
      <c r="B3302">
        <v>10</v>
      </c>
      <c r="C3302">
        <v>5</v>
      </c>
      <c r="D3302" s="19" t="s">
        <v>587</v>
      </c>
      <c r="E3302" s="21" t="s">
        <v>321</v>
      </c>
      <c r="F3302" s="21">
        <v>97</v>
      </c>
      <c r="G3302" s="21">
        <v>97</v>
      </c>
      <c r="H3302" s="21">
        <v>72</v>
      </c>
      <c r="I3302" s="5">
        <v>47</v>
      </c>
      <c r="J3302" s="5"/>
      <c r="K3302" s="12" t="s">
        <v>57</v>
      </c>
      <c r="L3302" s="19">
        <v>97</v>
      </c>
      <c r="M3302" s="21">
        <v>97</v>
      </c>
      <c r="N3302" s="21">
        <v>69.099999999999994</v>
      </c>
      <c r="O3302" s="21">
        <v>126</v>
      </c>
      <c r="P3302" s="30">
        <f>ROUND(((M3302-N3302)*113/O3302),1)</f>
        <v>25</v>
      </c>
      <c r="Q3302" s="21"/>
      <c r="R3302" s="21"/>
      <c r="S3302" s="4"/>
      <c r="T3302" s="21" t="s">
        <v>192</v>
      </c>
      <c r="U3302" s="21" t="s">
        <v>184</v>
      </c>
    </row>
    <row r="3303" spans="1:22">
      <c r="A3303">
        <v>12</v>
      </c>
      <c r="B3303">
        <v>11</v>
      </c>
      <c r="D3303" s="19" t="s">
        <v>294</v>
      </c>
      <c r="E3303" s="21" t="s">
        <v>42</v>
      </c>
      <c r="F3303" s="21">
        <v>100</v>
      </c>
      <c r="G3303" s="21">
        <v>100</v>
      </c>
      <c r="H3303" s="21"/>
      <c r="I3303" s="5">
        <v>-20.5</v>
      </c>
      <c r="J3303" s="4"/>
      <c r="L3303" s="19"/>
      <c r="M3303" s="21"/>
      <c r="N3303" s="21"/>
      <c r="O3303" s="21"/>
      <c r="P3303" s="30"/>
      <c r="Q3303" s="21"/>
      <c r="R3303" s="21"/>
      <c r="S3303" s="4"/>
      <c r="T3303" t="s">
        <v>124</v>
      </c>
      <c r="U3303" t="s">
        <v>81</v>
      </c>
      <c r="V3303" t="s">
        <v>68</v>
      </c>
    </row>
    <row r="3304" spans="1:22">
      <c r="A3304">
        <v>13</v>
      </c>
      <c r="D3304" s="19" t="s">
        <v>77</v>
      </c>
      <c r="E3304" s="21" t="s">
        <v>78</v>
      </c>
      <c r="F3304" s="21"/>
      <c r="G3304" s="21"/>
      <c r="H3304" s="21"/>
      <c r="I3304" s="5">
        <v>15.75</v>
      </c>
      <c r="J3304" s="5"/>
      <c r="K3304" s="26" t="s">
        <v>79</v>
      </c>
      <c r="L3304" s="19"/>
      <c r="M3304" s="21"/>
      <c r="N3304" s="21"/>
      <c r="O3304" s="21"/>
      <c r="P3304" s="30"/>
      <c r="Q3304" s="21"/>
      <c r="T3304" t="s">
        <v>246</v>
      </c>
      <c r="U3304" t="s">
        <v>58</v>
      </c>
      <c r="V3304" t="s">
        <v>146</v>
      </c>
    </row>
    <row r="3305" spans="1:22">
      <c r="A3305">
        <v>14</v>
      </c>
      <c r="B3305">
        <v>12</v>
      </c>
      <c r="C3305">
        <v>6</v>
      </c>
      <c r="D3305" s="19" t="s">
        <v>297</v>
      </c>
      <c r="E3305" s="21" t="s">
        <v>26</v>
      </c>
      <c r="F3305" s="21">
        <v>94</v>
      </c>
      <c r="G3305" s="21">
        <v>94</v>
      </c>
      <c r="H3305" s="21">
        <v>67</v>
      </c>
      <c r="I3305" s="5">
        <v>50</v>
      </c>
      <c r="J3305" s="5"/>
      <c r="L3305" s="19">
        <v>94</v>
      </c>
      <c r="M3305" s="21">
        <v>94</v>
      </c>
      <c r="N3305" s="21">
        <v>69.2</v>
      </c>
      <c r="O3305" s="21">
        <v>129</v>
      </c>
      <c r="P3305" s="30">
        <f t="shared" ref="P3305:P3322" si="89">ROUND(((M3305-N3305)*113/O3305),1)</f>
        <v>21.7</v>
      </c>
      <c r="Q3305" s="21"/>
      <c r="R3305" s="21"/>
      <c r="S3305" s="4"/>
      <c r="T3305" t="s">
        <v>150</v>
      </c>
      <c r="U3305" t="s">
        <v>67</v>
      </c>
      <c r="V3305" t="s">
        <v>333</v>
      </c>
    </row>
    <row r="3306" spans="1:22">
      <c r="A3306">
        <v>15</v>
      </c>
      <c r="B3306">
        <v>13</v>
      </c>
      <c r="C3306">
        <v>7</v>
      </c>
      <c r="D3306" s="19" t="s">
        <v>242</v>
      </c>
      <c r="E3306" s="21" t="s">
        <v>26</v>
      </c>
      <c r="F3306" s="21">
        <v>102</v>
      </c>
      <c r="G3306" s="21">
        <v>101</v>
      </c>
      <c r="H3306" s="21">
        <v>76</v>
      </c>
      <c r="I3306" s="5">
        <v>-3.75</v>
      </c>
      <c r="J3306" s="5"/>
      <c r="K3306" s="12" t="s">
        <v>930</v>
      </c>
      <c r="L3306" s="19">
        <v>102</v>
      </c>
      <c r="M3306" s="21">
        <v>101</v>
      </c>
      <c r="N3306" s="21">
        <v>69.2</v>
      </c>
      <c r="O3306" s="21">
        <v>129</v>
      </c>
      <c r="P3306" s="30">
        <f t="shared" si="89"/>
        <v>27.9</v>
      </c>
      <c r="Q3306" s="21"/>
      <c r="R3306" s="21"/>
      <c r="S3306" s="4"/>
      <c r="T3306" t="s">
        <v>97</v>
      </c>
      <c r="U3306" t="s">
        <v>59</v>
      </c>
      <c r="V3306" t="s">
        <v>86</v>
      </c>
    </row>
    <row r="3307" spans="1:22">
      <c r="A3307">
        <v>16</v>
      </c>
      <c r="B3307">
        <v>14</v>
      </c>
      <c r="C3307">
        <v>8</v>
      </c>
      <c r="D3307" s="19" t="s">
        <v>300</v>
      </c>
      <c r="E3307" s="21" t="s">
        <v>301</v>
      </c>
      <c r="F3307" s="21">
        <v>97</v>
      </c>
      <c r="G3307" s="21">
        <v>96</v>
      </c>
      <c r="H3307" s="21">
        <v>73</v>
      </c>
      <c r="I3307" s="5">
        <v>-9.5</v>
      </c>
      <c r="J3307" s="5"/>
      <c r="L3307" s="19">
        <v>97</v>
      </c>
      <c r="M3307" s="21">
        <v>96</v>
      </c>
      <c r="N3307" s="21">
        <v>68.7</v>
      </c>
      <c r="O3307" s="21">
        <v>117</v>
      </c>
      <c r="P3307" s="30">
        <f t="shared" si="89"/>
        <v>26.4</v>
      </c>
      <c r="Q3307" s="21"/>
      <c r="R3307" s="21"/>
      <c r="S3307" s="4"/>
      <c r="T3307" t="s">
        <v>196</v>
      </c>
      <c r="U3307" t="s">
        <v>85</v>
      </c>
      <c r="V3307" t="s">
        <v>90</v>
      </c>
    </row>
    <row r="3308" spans="1:22">
      <c r="A3308">
        <v>17</v>
      </c>
      <c r="B3308">
        <v>15</v>
      </c>
      <c r="C3308">
        <v>9</v>
      </c>
      <c r="D3308" s="19" t="s">
        <v>91</v>
      </c>
      <c r="E3308" s="21" t="s">
        <v>34</v>
      </c>
      <c r="F3308" s="21">
        <v>101</v>
      </c>
      <c r="G3308" s="21">
        <v>101</v>
      </c>
      <c r="H3308" s="21">
        <v>77</v>
      </c>
      <c r="I3308" s="5">
        <v>-20.5</v>
      </c>
      <c r="J3308" s="5"/>
      <c r="K3308" s="12" t="s">
        <v>931</v>
      </c>
      <c r="L3308" s="21">
        <v>101</v>
      </c>
      <c r="M3308" s="21">
        <v>101</v>
      </c>
      <c r="N3308" s="21">
        <v>68.900000000000006</v>
      </c>
      <c r="O3308" s="21">
        <v>120</v>
      </c>
      <c r="P3308" s="30">
        <f t="shared" si="89"/>
        <v>30.2</v>
      </c>
      <c r="Q3308" s="21"/>
      <c r="R3308" s="21"/>
      <c r="S3308" s="4"/>
      <c r="T3308" t="s">
        <v>418</v>
      </c>
      <c r="U3308" t="s">
        <v>117</v>
      </c>
    </row>
    <row r="3309" spans="1:22">
      <c r="A3309">
        <v>18</v>
      </c>
      <c r="B3309">
        <v>16</v>
      </c>
      <c r="C3309">
        <v>10</v>
      </c>
      <c r="D3309" s="19" t="s">
        <v>469</v>
      </c>
      <c r="E3309" s="21" t="s">
        <v>36</v>
      </c>
      <c r="F3309" s="21">
        <v>104</v>
      </c>
      <c r="G3309" s="21">
        <v>103</v>
      </c>
      <c r="H3309" s="21">
        <v>79</v>
      </c>
      <c r="I3309" s="5">
        <v>-21</v>
      </c>
      <c r="J3309" s="5"/>
      <c r="L3309" s="21">
        <v>104</v>
      </c>
      <c r="M3309" s="21">
        <v>103</v>
      </c>
      <c r="N3309" s="21">
        <v>69</v>
      </c>
      <c r="O3309" s="21">
        <v>123</v>
      </c>
      <c r="P3309" s="30">
        <f t="shared" si="89"/>
        <v>31.2</v>
      </c>
      <c r="Q3309" s="21"/>
      <c r="R3309" s="21"/>
      <c r="S3309" s="4"/>
      <c r="T3309" t="s">
        <v>80</v>
      </c>
      <c r="U3309" t="s">
        <v>101</v>
      </c>
    </row>
    <row r="3310" spans="1:22">
      <c r="A3310">
        <v>19</v>
      </c>
      <c r="B3310">
        <v>17</v>
      </c>
      <c r="C3310">
        <v>11</v>
      </c>
      <c r="D3310" s="19" t="s">
        <v>99</v>
      </c>
      <c r="E3310" s="21" t="s">
        <v>30</v>
      </c>
      <c r="F3310" s="21">
        <v>93</v>
      </c>
      <c r="G3310" s="21">
        <v>93</v>
      </c>
      <c r="H3310" s="21">
        <v>66</v>
      </c>
      <c r="I3310" s="5">
        <v>66.8</v>
      </c>
      <c r="J3310" s="5"/>
      <c r="L3310" s="21">
        <v>93</v>
      </c>
      <c r="M3310" s="21">
        <v>93</v>
      </c>
      <c r="N3310" s="21">
        <v>70.2</v>
      </c>
      <c r="O3310" s="21">
        <v>128</v>
      </c>
      <c r="P3310" s="30">
        <f t="shared" si="89"/>
        <v>20.100000000000001</v>
      </c>
      <c r="Q3310" s="21"/>
      <c r="R3310" s="21"/>
      <c r="S3310" s="4"/>
      <c r="T3310" t="s">
        <v>84</v>
      </c>
      <c r="U3310" t="s">
        <v>103</v>
      </c>
      <c r="V3310" t="s">
        <v>129</v>
      </c>
    </row>
    <row r="3311" spans="1:22">
      <c r="A3311">
        <v>20</v>
      </c>
      <c r="B3311">
        <v>18</v>
      </c>
      <c r="C3311">
        <v>12</v>
      </c>
      <c r="D3311" s="19" t="s">
        <v>106</v>
      </c>
      <c r="E3311" s="21" t="s">
        <v>42</v>
      </c>
      <c r="F3311" s="21">
        <v>93</v>
      </c>
      <c r="G3311" s="21">
        <v>93</v>
      </c>
      <c r="H3311" s="21">
        <v>68</v>
      </c>
      <c r="I3311" s="5">
        <v>-7.35</v>
      </c>
      <c r="J3311" s="5"/>
      <c r="K3311" s="12" t="s">
        <v>932</v>
      </c>
      <c r="L3311" s="21">
        <v>93</v>
      </c>
      <c r="M3311" s="21">
        <v>93</v>
      </c>
      <c r="N3311" s="21">
        <v>70</v>
      </c>
      <c r="O3311" s="21">
        <v>123</v>
      </c>
      <c r="P3311" s="30">
        <f t="shared" si="89"/>
        <v>21.1</v>
      </c>
      <c r="Q3311" s="21"/>
      <c r="R3311" s="21"/>
      <c r="S3311" s="4"/>
      <c r="T3311" t="s">
        <v>407</v>
      </c>
      <c r="U3311" t="s">
        <v>451</v>
      </c>
      <c r="V3311" t="s">
        <v>718</v>
      </c>
    </row>
    <row r="3312" spans="1:22">
      <c r="A3312">
        <v>21</v>
      </c>
      <c r="B3312">
        <v>19</v>
      </c>
      <c r="C3312">
        <v>13</v>
      </c>
      <c r="D3312" s="19" t="s">
        <v>116</v>
      </c>
      <c r="E3312" s="21" t="s">
        <v>32</v>
      </c>
      <c r="F3312" s="21">
        <v>94</v>
      </c>
      <c r="G3312" s="21">
        <v>94</v>
      </c>
      <c r="H3312" s="21">
        <v>69</v>
      </c>
      <c r="I3312" s="5">
        <v>13.3</v>
      </c>
      <c r="J3312" s="5"/>
      <c r="L3312" s="21">
        <v>94</v>
      </c>
      <c r="M3312" s="21">
        <v>94</v>
      </c>
      <c r="N3312" s="21">
        <v>71.3</v>
      </c>
      <c r="O3312" s="21">
        <v>127</v>
      </c>
      <c r="P3312" s="30">
        <f t="shared" si="89"/>
        <v>20.2</v>
      </c>
      <c r="Q3312" s="21"/>
      <c r="R3312" s="21"/>
      <c r="S3312" s="4"/>
      <c r="T3312" t="s">
        <v>100</v>
      </c>
      <c r="U3312" t="s">
        <v>133</v>
      </c>
      <c r="V3312" t="s">
        <v>250</v>
      </c>
    </row>
    <row r="3313" spans="1:24">
      <c r="A3313">
        <v>22</v>
      </c>
      <c r="B3313">
        <v>20</v>
      </c>
      <c r="C3313">
        <v>14</v>
      </c>
      <c r="D3313" s="19" t="s">
        <v>438</v>
      </c>
      <c r="E3313" s="21" t="s">
        <v>439</v>
      </c>
      <c r="F3313" s="21">
        <v>102</v>
      </c>
      <c r="G3313" s="21">
        <v>100</v>
      </c>
      <c r="H3313" s="21">
        <v>78</v>
      </c>
      <c r="I3313" s="5">
        <v>17</v>
      </c>
      <c r="J3313" s="5"/>
      <c r="L3313" s="19">
        <v>102</v>
      </c>
      <c r="M3313" s="21">
        <v>100</v>
      </c>
      <c r="N3313" s="21">
        <v>66.5</v>
      </c>
      <c r="O3313" s="21">
        <v>121</v>
      </c>
      <c r="P3313" s="30">
        <f t="shared" si="89"/>
        <v>31.3</v>
      </c>
      <c r="Q3313" s="21"/>
      <c r="R3313" s="21"/>
      <c r="S3313" s="4"/>
      <c r="T3313" t="s">
        <v>722</v>
      </c>
      <c r="U3313" t="s">
        <v>63</v>
      </c>
    </row>
    <row r="3314" spans="1:24">
      <c r="A3314">
        <v>23</v>
      </c>
      <c r="B3314">
        <v>21</v>
      </c>
      <c r="C3314">
        <v>15</v>
      </c>
      <c r="D3314" s="19" t="s">
        <v>440</v>
      </c>
      <c r="E3314" s="21" t="s">
        <v>441</v>
      </c>
      <c r="F3314" s="21">
        <v>106</v>
      </c>
      <c r="G3314" s="21">
        <v>105</v>
      </c>
      <c r="H3314" s="21">
        <v>81</v>
      </c>
      <c r="I3314" s="5">
        <v>-15.5</v>
      </c>
      <c r="J3314" s="5"/>
      <c r="L3314" s="33">
        <v>106</v>
      </c>
      <c r="M3314" s="21">
        <v>105</v>
      </c>
      <c r="N3314" s="21">
        <v>70.3</v>
      </c>
      <c r="O3314" s="21">
        <v>126</v>
      </c>
      <c r="P3314" s="30">
        <f t="shared" si="89"/>
        <v>31.1</v>
      </c>
      <c r="Q3314" s="21"/>
      <c r="R3314" s="21"/>
      <c r="S3314" s="4"/>
      <c r="T3314" t="s">
        <v>914</v>
      </c>
      <c r="U3314" t="s">
        <v>105</v>
      </c>
    </row>
    <row r="3315" spans="1:24">
      <c r="A3315">
        <v>24</v>
      </c>
      <c r="B3315">
        <v>22</v>
      </c>
      <c r="C3315">
        <v>16</v>
      </c>
      <c r="D3315" s="19" t="s">
        <v>367</v>
      </c>
      <c r="E3315" s="21" t="s">
        <v>441</v>
      </c>
      <c r="F3315" s="21">
        <v>100</v>
      </c>
      <c r="G3315" s="21">
        <v>95</v>
      </c>
      <c r="H3315" s="21">
        <v>75</v>
      </c>
      <c r="I3315" s="5">
        <v>32</v>
      </c>
      <c r="J3315" s="5"/>
      <c r="K3315" s="26"/>
      <c r="L3315" s="19">
        <v>100</v>
      </c>
      <c r="M3315" s="21">
        <v>95</v>
      </c>
      <c r="N3315" s="21">
        <v>70.3</v>
      </c>
      <c r="O3315" s="21">
        <v>126</v>
      </c>
      <c r="P3315" s="30">
        <f t="shared" si="89"/>
        <v>22.2</v>
      </c>
      <c r="Q3315" s="21"/>
      <c r="R3315" s="21"/>
      <c r="S3315" s="4"/>
      <c r="T3315" t="s">
        <v>479</v>
      </c>
      <c r="U3315" t="s">
        <v>74</v>
      </c>
    </row>
    <row r="3316" spans="1:24">
      <c r="A3316">
        <v>25</v>
      </c>
      <c r="B3316">
        <v>23</v>
      </c>
      <c r="C3316">
        <v>17</v>
      </c>
      <c r="D3316" s="19" t="s">
        <v>533</v>
      </c>
      <c r="E3316" s="21" t="s">
        <v>425</v>
      </c>
      <c r="F3316" s="21">
        <v>90</v>
      </c>
      <c r="G3316" s="21">
        <v>90</v>
      </c>
      <c r="H3316" s="21">
        <v>64</v>
      </c>
      <c r="I3316" s="5">
        <v>44.5</v>
      </c>
      <c r="J3316" s="5"/>
      <c r="K3316" s="44" t="s">
        <v>57</v>
      </c>
      <c r="L3316" s="19">
        <v>90</v>
      </c>
      <c r="M3316" s="21">
        <v>90</v>
      </c>
      <c r="N3316" s="21">
        <v>70</v>
      </c>
      <c r="O3316" s="21">
        <v>133</v>
      </c>
      <c r="P3316" s="30">
        <f t="shared" si="89"/>
        <v>17</v>
      </c>
      <c r="Q3316" s="21"/>
      <c r="R3316" s="21"/>
      <c r="S3316" s="4"/>
      <c r="T3316" s="17" t="s">
        <v>375</v>
      </c>
      <c r="U3316" s="17" t="s">
        <v>360</v>
      </c>
      <c r="V3316" s="17" t="s">
        <v>113</v>
      </c>
      <c r="W3316" t="s">
        <v>550</v>
      </c>
      <c r="X3316" s="17" t="s">
        <v>916</v>
      </c>
    </row>
    <row r="3317" spans="1:24">
      <c r="A3317">
        <v>26</v>
      </c>
      <c r="B3317">
        <v>24</v>
      </c>
      <c r="C3317">
        <v>18</v>
      </c>
      <c r="D3317" s="19" t="s">
        <v>131</v>
      </c>
      <c r="E3317" s="21" t="s">
        <v>42</v>
      </c>
      <c r="F3317" s="21">
        <v>99</v>
      </c>
      <c r="G3317" s="21">
        <v>98</v>
      </c>
      <c r="H3317" s="21">
        <v>76</v>
      </c>
      <c r="I3317" s="5">
        <v>-22</v>
      </c>
      <c r="J3317" s="5"/>
      <c r="K3317" s="26"/>
      <c r="L3317" s="19">
        <v>99</v>
      </c>
      <c r="M3317" s="21">
        <v>98</v>
      </c>
      <c r="N3317" s="21">
        <v>70</v>
      </c>
      <c r="O3317" s="21">
        <v>123</v>
      </c>
      <c r="P3317" s="30">
        <f t="shared" si="89"/>
        <v>25.7</v>
      </c>
      <c r="Q3317" s="21"/>
      <c r="R3317" s="21"/>
      <c r="S3317" s="4"/>
      <c r="T3317" t="s">
        <v>110</v>
      </c>
      <c r="U3317" t="s">
        <v>270</v>
      </c>
    </row>
    <row r="3318" spans="1:24">
      <c r="A3318">
        <v>27</v>
      </c>
      <c r="B3318">
        <v>25</v>
      </c>
      <c r="C3318">
        <v>19</v>
      </c>
      <c r="D3318" s="19" t="s">
        <v>575</v>
      </c>
      <c r="E3318" s="21" t="s">
        <v>576</v>
      </c>
      <c r="F3318" s="21">
        <v>107</v>
      </c>
      <c r="G3318" s="21">
        <v>105</v>
      </c>
      <c r="H3318" s="21">
        <v>83</v>
      </c>
      <c r="I3318" s="5">
        <v>-17.100000000000001</v>
      </c>
      <c r="J3318" s="5"/>
      <c r="L3318" s="19">
        <v>107</v>
      </c>
      <c r="M3318" s="21">
        <v>105</v>
      </c>
      <c r="N3318" s="21">
        <v>71.099999999999994</v>
      </c>
      <c r="O3318" s="21">
        <v>131</v>
      </c>
      <c r="P3318" s="30">
        <f t="shared" si="89"/>
        <v>29.2</v>
      </c>
      <c r="Q3318" s="21"/>
      <c r="R3318" s="21"/>
      <c r="S3318" s="4"/>
      <c r="T3318" t="s">
        <v>212</v>
      </c>
      <c r="U3318" t="s">
        <v>209</v>
      </c>
      <c r="V3318" t="s">
        <v>121</v>
      </c>
    </row>
    <row r="3319" spans="1:24">
      <c r="A3319">
        <v>28</v>
      </c>
      <c r="B3319">
        <v>26</v>
      </c>
      <c r="C3319">
        <v>20</v>
      </c>
      <c r="D3319" s="19" t="s">
        <v>149</v>
      </c>
      <c r="E3319" s="21" t="s">
        <v>42</v>
      </c>
      <c r="F3319" s="21">
        <v>90</v>
      </c>
      <c r="G3319" s="21">
        <v>90</v>
      </c>
      <c r="H3319" s="21">
        <v>67</v>
      </c>
      <c r="I3319" s="5">
        <v>18.649999999999999</v>
      </c>
      <c r="J3319" s="5"/>
      <c r="L3319" s="19">
        <v>90</v>
      </c>
      <c r="M3319" s="21">
        <v>90</v>
      </c>
      <c r="N3319" s="21">
        <v>70</v>
      </c>
      <c r="O3319" s="21">
        <v>123</v>
      </c>
      <c r="P3319" s="30">
        <f t="shared" si="89"/>
        <v>18.399999999999999</v>
      </c>
      <c r="Q3319" s="21"/>
      <c r="R3319" s="21"/>
      <c r="S3319" s="4"/>
      <c r="T3319" t="s">
        <v>93</v>
      </c>
      <c r="U3319" t="s">
        <v>89</v>
      </c>
      <c r="V3319" t="s">
        <v>98</v>
      </c>
    </row>
    <row r="3320" spans="1:24">
      <c r="A3320">
        <v>29</v>
      </c>
      <c r="B3320">
        <v>27</v>
      </c>
      <c r="C3320">
        <v>21</v>
      </c>
      <c r="D3320" s="19" t="s">
        <v>178</v>
      </c>
      <c r="E3320" s="21" t="s">
        <v>179</v>
      </c>
      <c r="F3320" s="21">
        <v>108</v>
      </c>
      <c r="G3320" s="21">
        <v>106</v>
      </c>
      <c r="H3320" s="21">
        <v>84</v>
      </c>
      <c r="I3320" s="5">
        <v>-1</v>
      </c>
      <c r="J3320" s="5"/>
      <c r="L3320" s="19">
        <v>108</v>
      </c>
      <c r="M3320" s="21">
        <v>106</v>
      </c>
      <c r="N3320" s="21">
        <v>70.2</v>
      </c>
      <c r="O3320" s="21">
        <v>129</v>
      </c>
      <c r="P3320" s="30">
        <f t="shared" si="89"/>
        <v>31.4</v>
      </c>
      <c r="Q3320" s="21"/>
      <c r="R3320" s="21"/>
      <c r="S3320" s="4"/>
      <c r="T3320" s="21" t="s">
        <v>349</v>
      </c>
      <c r="U3320" s="21" t="s">
        <v>108</v>
      </c>
    </row>
    <row r="3321" spans="1:24">
      <c r="A3321">
        <v>30</v>
      </c>
      <c r="B3321">
        <v>28</v>
      </c>
      <c r="C3321">
        <v>22</v>
      </c>
      <c r="D3321" s="19" t="s">
        <v>182</v>
      </c>
      <c r="E3321" s="21" t="s">
        <v>183</v>
      </c>
      <c r="F3321" s="21">
        <v>106</v>
      </c>
      <c r="G3321" s="21">
        <v>106</v>
      </c>
      <c r="H3321" s="21">
        <v>82</v>
      </c>
      <c r="I3321" s="5">
        <v>-11</v>
      </c>
      <c r="J3321" s="5"/>
      <c r="K3321" s="26"/>
      <c r="L3321" s="19">
        <v>106</v>
      </c>
      <c r="M3321" s="21">
        <v>106</v>
      </c>
      <c r="N3321" s="21">
        <v>70.7</v>
      </c>
      <c r="O3321" s="21">
        <v>132</v>
      </c>
      <c r="P3321" s="30">
        <f t="shared" si="89"/>
        <v>30.2</v>
      </c>
      <c r="Q3321" s="21"/>
      <c r="R3321" s="21"/>
      <c r="S3321" s="4"/>
      <c r="T3321" s="21" t="s">
        <v>156</v>
      </c>
      <c r="U3321" s="21" t="s">
        <v>414</v>
      </c>
      <c r="V3321" s="21" t="s">
        <v>139</v>
      </c>
    </row>
    <row r="3322" spans="1:24">
      <c r="A3322">
        <v>31</v>
      </c>
      <c r="B3322">
        <v>29</v>
      </c>
      <c r="C3322">
        <v>23</v>
      </c>
      <c r="D3322" s="19" t="s">
        <v>627</v>
      </c>
      <c r="E3322" s="21" t="s">
        <v>236</v>
      </c>
      <c r="F3322" s="21">
        <v>104</v>
      </c>
      <c r="G3322" s="21">
        <v>104</v>
      </c>
      <c r="H3322" s="21">
        <v>81</v>
      </c>
      <c r="I3322" s="5">
        <v>0</v>
      </c>
      <c r="J3322" s="5"/>
      <c r="L3322" s="19">
        <v>104</v>
      </c>
      <c r="M3322" s="21">
        <v>104</v>
      </c>
      <c r="N3322" s="21">
        <v>70</v>
      </c>
      <c r="O3322" s="21">
        <v>122</v>
      </c>
      <c r="P3322" s="30">
        <f t="shared" si="89"/>
        <v>31.5</v>
      </c>
      <c r="Q3322" s="21"/>
      <c r="R3322" s="21"/>
      <c r="S3322" s="4"/>
      <c r="T3322" s="21" t="s">
        <v>181</v>
      </c>
      <c r="U3322" s="21" t="s">
        <v>126</v>
      </c>
    </row>
    <row r="3323" spans="1:24">
      <c r="A3323">
        <v>32</v>
      </c>
      <c r="B3323">
        <v>30</v>
      </c>
      <c r="D3323" s="19" t="s">
        <v>195</v>
      </c>
      <c r="E3323" s="21" t="s">
        <v>42</v>
      </c>
      <c r="F3323" s="21">
        <v>97</v>
      </c>
      <c r="G3323" s="21">
        <v>97</v>
      </c>
      <c r="H3323" s="21"/>
      <c r="I3323" s="5">
        <v>4.6500000000000004</v>
      </c>
      <c r="J3323" s="5"/>
      <c r="K3323" s="26"/>
      <c r="L3323" s="19"/>
      <c r="M3323" s="21"/>
      <c r="N3323" s="21"/>
      <c r="O3323" s="21"/>
      <c r="P3323" s="30"/>
      <c r="Q3323" s="21"/>
      <c r="R3323" s="21"/>
      <c r="S3323" s="4"/>
      <c r="T3323" s="21" t="s">
        <v>176</v>
      </c>
      <c r="U3323" s="21" t="s">
        <v>201</v>
      </c>
    </row>
    <row r="3324" spans="1:24">
      <c r="A3324">
        <v>33</v>
      </c>
      <c r="D3324" s="19" t="s">
        <v>205</v>
      </c>
      <c r="E3324" s="21" t="s">
        <v>42</v>
      </c>
      <c r="F3324" s="21"/>
      <c r="G3324" s="21"/>
      <c r="H3324" s="21"/>
      <c r="I3324" s="5">
        <v>-1.4</v>
      </c>
      <c r="J3324" s="5"/>
      <c r="K3324" s="12" t="s">
        <v>417</v>
      </c>
      <c r="L3324" s="21"/>
      <c r="M3324" s="21"/>
      <c r="N3324" s="21"/>
      <c r="O3324" s="21"/>
      <c r="P3324" s="30"/>
      <c r="Q3324" s="21"/>
      <c r="T3324" s="21" t="s">
        <v>354</v>
      </c>
      <c r="U3324" s="21" t="s">
        <v>186</v>
      </c>
    </row>
    <row r="3325" spans="1:24">
      <c r="A3325">
        <v>34</v>
      </c>
      <c r="B3325">
        <v>31</v>
      </c>
      <c r="D3325" s="19" t="s">
        <v>214</v>
      </c>
      <c r="E3325" s="21" t="s">
        <v>42</v>
      </c>
      <c r="F3325" s="21">
        <v>85</v>
      </c>
      <c r="G3325" s="21">
        <v>85</v>
      </c>
      <c r="H3325" s="21"/>
      <c r="I3325" s="5">
        <v>70</v>
      </c>
      <c r="J3325" s="5"/>
      <c r="K3325" s="12" t="s">
        <v>933</v>
      </c>
      <c r="L3325" s="21"/>
      <c r="M3325" s="21"/>
      <c r="N3325" s="21"/>
      <c r="O3325" s="21"/>
      <c r="P3325" s="4"/>
      <c r="Q3325" s="21"/>
      <c r="T3325" s="21" t="s">
        <v>75</v>
      </c>
      <c r="U3325" s="21" t="s">
        <v>134</v>
      </c>
      <c r="V3325" t="s">
        <v>190</v>
      </c>
    </row>
    <row r="3326" spans="1:24">
      <c r="D3326" s="19"/>
      <c r="E3326" s="21"/>
      <c r="F3326" s="21"/>
      <c r="G3326" s="21"/>
      <c r="H3326" s="21"/>
      <c r="I3326" s="5"/>
      <c r="J3326" s="5"/>
      <c r="L3326" s="21"/>
      <c r="M3326" s="21"/>
      <c r="N3326" s="21"/>
      <c r="O3326" s="21"/>
      <c r="P3326" s="4"/>
      <c r="Q3326" s="21"/>
    </row>
    <row r="3327" spans="1:24">
      <c r="D3327" s="19"/>
      <c r="E3327" s="21"/>
      <c r="F3327" s="21"/>
      <c r="G3327" s="21"/>
      <c r="H3327" s="21"/>
      <c r="I3327" s="5"/>
      <c r="J3327" s="5"/>
      <c r="L3327" s="21"/>
      <c r="M3327" s="21"/>
      <c r="P3327" s="4"/>
      <c r="Q3327" s="21"/>
    </row>
    <row r="3328" spans="1:24">
      <c r="D3328" s="19"/>
      <c r="E3328" s="21"/>
      <c r="F3328" s="21"/>
      <c r="G3328" s="21"/>
      <c r="H3328" s="21"/>
      <c r="I3328" s="5"/>
      <c r="J3328" s="5"/>
      <c r="L3328" s="21"/>
      <c r="M3328" s="21"/>
      <c r="P3328" s="4"/>
    </row>
    <row r="3329" spans="4:16">
      <c r="D3329" s="19"/>
      <c r="E3329" s="21"/>
      <c r="F3329" s="21"/>
      <c r="G3329" s="21"/>
      <c r="H3329" s="21"/>
      <c r="I3329" s="5"/>
      <c r="J3329" s="5"/>
      <c r="L3329" s="21"/>
      <c r="M3329" s="21"/>
      <c r="N3329" s="21"/>
      <c r="O3329" s="21"/>
      <c r="P3329" s="4"/>
    </row>
    <row r="3330" spans="4:16">
      <c r="D3330" s="19"/>
      <c r="E3330" s="21"/>
      <c r="F3330" s="21"/>
      <c r="G3330" s="21"/>
      <c r="H3330" s="21"/>
      <c r="I3330" s="5"/>
      <c r="J3330" s="5"/>
      <c r="L3330" s="21"/>
      <c r="M3330" s="21"/>
      <c r="N3330" s="21"/>
      <c r="O3330" s="21"/>
      <c r="P3330" s="4"/>
    </row>
    <row r="3331" spans="4:16">
      <c r="D3331" s="19"/>
      <c r="E3331" s="21"/>
      <c r="F3331" s="21"/>
      <c r="G3331" s="21"/>
      <c r="H3331" s="21"/>
      <c r="I3331" s="5"/>
      <c r="J3331" s="5"/>
      <c r="L3331" s="21"/>
      <c r="M3331" s="21"/>
      <c r="N3331" s="21"/>
      <c r="O3331" s="21"/>
      <c r="P3331" s="4"/>
    </row>
    <row r="3332" spans="4:16">
      <c r="D3332" s="19"/>
      <c r="E3332" s="21"/>
      <c r="F3332" s="21"/>
      <c r="G3332" s="21"/>
      <c r="H3332" s="21"/>
      <c r="I3332" s="5"/>
      <c r="J3332" s="5"/>
      <c r="L3332" s="21"/>
      <c r="M3332" s="21"/>
      <c r="N3332" s="21"/>
      <c r="O3332" s="21"/>
      <c r="P3332" s="4"/>
    </row>
    <row r="3333" spans="4:16">
      <c r="D3333" s="19"/>
      <c r="E3333" s="21"/>
      <c r="F3333" s="21"/>
      <c r="G3333" s="21"/>
      <c r="I3333" s="5"/>
      <c r="J3333" s="5"/>
    </row>
    <row r="3334" spans="4:16">
      <c r="D3334" s="19"/>
      <c r="E3334" s="21"/>
      <c r="F3334" s="21"/>
      <c r="G3334" s="21"/>
      <c r="H3334" s="21"/>
      <c r="I3334" s="5"/>
      <c r="J3334" s="5"/>
      <c r="P3334" s="4"/>
    </row>
    <row r="3335" spans="4:16">
      <c r="D3335" s="19"/>
      <c r="E3335" s="21"/>
      <c r="F3335" s="21"/>
      <c r="G3335" s="21"/>
      <c r="I3335" s="5"/>
      <c r="J3335" s="5"/>
    </row>
    <row r="3336" spans="4:16">
      <c r="D3336" s="19"/>
      <c r="E3336" s="21"/>
      <c r="F3336" s="21"/>
      <c r="G3336" s="21"/>
      <c r="I3336" s="5"/>
      <c r="J3336" s="5"/>
      <c r="L3336" s="31"/>
      <c r="P3336" s="4"/>
    </row>
    <row r="3337" spans="4:16">
      <c r="D3337" s="19"/>
      <c r="E3337" s="21"/>
      <c r="F3337" s="21"/>
      <c r="G3337" s="21"/>
      <c r="I3337" s="5"/>
      <c r="J3337" s="5"/>
    </row>
    <row r="3338" spans="4:16">
      <c r="D3338" s="19"/>
      <c r="E3338" s="21"/>
      <c r="F3338" s="21"/>
      <c r="G3338" s="21"/>
      <c r="I3338" s="5"/>
      <c r="J3338" s="5"/>
    </row>
    <row r="3339" spans="4:16">
      <c r="D3339" s="19"/>
      <c r="E3339" s="21"/>
      <c r="F3339" s="21"/>
      <c r="G3339" s="21"/>
      <c r="I3339" s="5"/>
      <c r="J3339" s="5"/>
    </row>
    <row r="3340" spans="4:16">
      <c r="I3340" s="5"/>
      <c r="J3340" s="5"/>
    </row>
    <row r="3341" spans="4:16">
      <c r="I3341" s="5"/>
      <c r="J3341" s="5"/>
    </row>
    <row r="3342" spans="4:16">
      <c r="I3342" s="5"/>
      <c r="J3342" s="5"/>
    </row>
    <row r="3343" spans="4:16">
      <c r="I3343" s="5"/>
      <c r="J3343" s="5"/>
    </row>
    <row r="3344" spans="4:16">
      <c r="I3344" s="5"/>
      <c r="J3344" s="5"/>
    </row>
    <row r="3345" spans="9:10">
      <c r="I3345" s="5"/>
      <c r="J3345" s="5"/>
    </row>
    <row r="3346" spans="9:10">
      <c r="I3346" s="5"/>
      <c r="J3346" s="5"/>
    </row>
    <row r="3347" spans="9:10">
      <c r="I3347" s="5"/>
      <c r="J3347" s="5"/>
    </row>
    <row r="3348" spans="9:10">
      <c r="I3348" s="5"/>
      <c r="J3348" s="5"/>
    </row>
    <row r="3349" spans="9:10">
      <c r="I3349" s="5"/>
      <c r="J3349" s="5"/>
    </row>
    <row r="3350" spans="9:10">
      <c r="I3350" s="5"/>
      <c r="J3350" s="5"/>
    </row>
    <row r="3351" spans="9:10">
      <c r="I3351" s="5"/>
      <c r="J3351" s="5"/>
    </row>
    <row r="3352" spans="9:10">
      <c r="I3352" s="5"/>
      <c r="J3352" s="5"/>
    </row>
    <row r="3353" spans="9:10">
      <c r="I3353" s="5"/>
      <c r="J3353" s="5"/>
    </row>
    <row r="3354" spans="9:10">
      <c r="I3354" s="5"/>
      <c r="J3354" s="5"/>
    </row>
    <row r="3355" spans="9:10">
      <c r="I3355" s="5"/>
      <c r="J3355" s="5"/>
    </row>
    <row r="3356" spans="9:10">
      <c r="I3356" s="5"/>
      <c r="J3356" s="5"/>
    </row>
    <row r="3357" spans="9:10">
      <c r="I3357" s="5"/>
      <c r="J3357" s="5"/>
    </row>
    <row r="3358" spans="9:10">
      <c r="I3358" s="5"/>
      <c r="J3358" s="5"/>
    </row>
    <row r="3359" spans="9:10">
      <c r="I3359" s="5"/>
      <c r="J3359" s="5"/>
    </row>
    <row r="3360" spans="9:10">
      <c r="I3360" s="5"/>
      <c r="J3360" s="5"/>
    </row>
    <row r="3361" spans="1:19">
      <c r="I3361" s="5"/>
      <c r="J3361" s="5"/>
      <c r="P3361" s="4"/>
      <c r="Q3361" s="4"/>
    </row>
    <row r="3362" spans="1:19">
      <c r="I3362" s="5"/>
      <c r="J3362" s="5"/>
    </row>
    <row r="3363" spans="1:19">
      <c r="A3363">
        <f>COUNT(A3272:A3362)</f>
        <v>34</v>
      </c>
      <c r="B3363">
        <f>COUNT(B3272:B3362)</f>
        <v>31</v>
      </c>
      <c r="C3363">
        <f>COUNT(C3272:C3362)</f>
        <v>23</v>
      </c>
      <c r="F3363">
        <f>AVERAGE(F3272:F3362)</f>
        <v>99.387096774193552</v>
      </c>
      <c r="G3363">
        <f>AVERAGE(G3272:G3362)</f>
        <v>98.387096774193552</v>
      </c>
      <c r="H3363">
        <f>AVERAGE(H3272:H3362)</f>
        <v>75.347826086956516</v>
      </c>
      <c r="I3363" s="5">
        <f>SUM(I3269:I3362)</f>
        <v>270.15000000000009</v>
      </c>
      <c r="J3363" s="4">
        <f>SUM(J3269:J3362)</f>
        <v>0</v>
      </c>
      <c r="P3363" s="4">
        <f>SUM(Q3272:Q3281)</f>
        <v>215.70000000000002</v>
      </c>
      <c r="Q3363" s="4">
        <f>TRUNC(P3363*0.096,1)</f>
        <v>20.7</v>
      </c>
      <c r="S3363">
        <f>SUM(S3269:S3362)</f>
        <v>0</v>
      </c>
    </row>
    <row r="3364" spans="1:19" ht="18">
      <c r="A3364" s="3" t="s">
        <v>934</v>
      </c>
      <c r="C3364" s="11" t="s">
        <v>935</v>
      </c>
      <c r="D3364">
        <v>5792661</v>
      </c>
    </row>
    <row r="3365" spans="1:19">
      <c r="A3365" t="s">
        <v>2</v>
      </c>
      <c r="D3365" s="4">
        <v>121.3</v>
      </c>
      <c r="E3365" t="s">
        <v>3</v>
      </c>
      <c r="F3365" s="4">
        <f>TRUNC(D3365*0.096,1)</f>
        <v>11.6</v>
      </c>
      <c r="H3365" s="4">
        <f>P3463</f>
        <v>128.4</v>
      </c>
      <c r="K3365" s="14"/>
    </row>
    <row r="3366" spans="1:19">
      <c r="A3366" t="s">
        <v>4</v>
      </c>
      <c r="D3366" s="4">
        <v>128.4</v>
      </c>
      <c r="E3366" t="s">
        <v>5</v>
      </c>
      <c r="F3366" s="4">
        <f>TRUNC(D3366*0.096,1)</f>
        <v>12.3</v>
      </c>
    </row>
    <row r="3367" spans="1:19">
      <c r="A3367" s="1" t="s">
        <v>6</v>
      </c>
      <c r="B3367" s="1" t="s">
        <v>7</v>
      </c>
      <c r="C3367" s="1" t="s">
        <v>8</v>
      </c>
      <c r="D3367" s="1" t="s">
        <v>9</v>
      </c>
      <c r="E3367" s="1" t="s">
        <v>10</v>
      </c>
      <c r="F3367" s="1" t="s">
        <v>11</v>
      </c>
      <c r="G3367" s="1" t="s">
        <v>12</v>
      </c>
      <c r="H3367" s="1" t="s">
        <v>8</v>
      </c>
      <c r="I3367" s="1" t="s">
        <v>13</v>
      </c>
      <c r="J3367" s="1" t="s">
        <v>14</v>
      </c>
      <c r="K3367" s="13" t="s">
        <v>15</v>
      </c>
      <c r="L3367" s="13" t="s">
        <v>11</v>
      </c>
      <c r="M3367" s="1" t="s">
        <v>12</v>
      </c>
      <c r="N3367" s="1" t="s">
        <v>16</v>
      </c>
      <c r="O3367" s="1" t="s">
        <v>17</v>
      </c>
      <c r="P3367" s="1" t="s">
        <v>18</v>
      </c>
      <c r="Q3367" s="1" t="s">
        <v>19</v>
      </c>
      <c r="R3367" s="1" t="s">
        <v>20</v>
      </c>
      <c r="S3367" s="1" t="s">
        <v>21</v>
      </c>
    </row>
    <row r="3368" spans="1:19">
      <c r="L3368" s="4"/>
    </row>
    <row r="3369" spans="1:19">
      <c r="D3369" s="2"/>
      <c r="E3369" t="s">
        <v>22</v>
      </c>
      <c r="I3369" s="5">
        <v>-12</v>
      </c>
      <c r="J3369" s="5"/>
      <c r="K3369" s="13"/>
      <c r="L3369" s="1"/>
    </row>
    <row r="3370" spans="1:19">
      <c r="E3370" t="s">
        <v>23</v>
      </c>
      <c r="I3370" s="5">
        <v>-12</v>
      </c>
      <c r="J3370" s="5"/>
    </row>
    <row r="3371" spans="1:19">
      <c r="D3371" s="2"/>
      <c r="E3371" t="s">
        <v>24</v>
      </c>
      <c r="I3371" s="5">
        <v>-15</v>
      </c>
      <c r="J3371" s="5"/>
      <c r="L3371" s="20"/>
      <c r="M3371" s="21"/>
      <c r="N3371" s="21"/>
      <c r="O3371" s="21"/>
      <c r="P3371" s="21"/>
      <c r="Q3371" s="21"/>
    </row>
    <row r="3372" spans="1:19">
      <c r="D3372" s="19" t="s">
        <v>29</v>
      </c>
      <c r="E3372" s="21" t="s">
        <v>30</v>
      </c>
      <c r="F3372" s="21"/>
      <c r="G3372" s="21"/>
      <c r="H3372" s="21"/>
      <c r="I3372" s="5"/>
      <c r="J3372" s="5"/>
      <c r="L3372" s="33">
        <v>87</v>
      </c>
      <c r="M3372" s="21">
        <v>87</v>
      </c>
      <c r="N3372" s="21">
        <v>70.2</v>
      </c>
      <c r="O3372" s="21">
        <v>128</v>
      </c>
      <c r="P3372" s="30">
        <f t="shared" ref="P3372:P3415" si="90">ROUND(((M3372-N3372)*113/O3372),1)</f>
        <v>14.8</v>
      </c>
      <c r="Q3372" s="4">
        <v>7.3</v>
      </c>
    </row>
    <row r="3373" spans="1:19">
      <c r="D3373" s="19" t="s">
        <v>31</v>
      </c>
      <c r="E3373" s="21" t="s">
        <v>32</v>
      </c>
      <c r="F3373" s="21"/>
      <c r="G3373" s="21"/>
      <c r="H3373" s="21"/>
      <c r="I3373" s="5"/>
      <c r="J3373" s="5"/>
      <c r="L3373" s="33">
        <v>83</v>
      </c>
      <c r="M3373" s="21">
        <v>83</v>
      </c>
      <c r="N3373" s="21">
        <v>71.3</v>
      </c>
      <c r="O3373" s="21">
        <v>127</v>
      </c>
      <c r="P3373" s="30">
        <f t="shared" si="90"/>
        <v>10.4</v>
      </c>
      <c r="Q3373" s="4">
        <v>8.3000000000000007</v>
      </c>
    </row>
    <row r="3374" spans="1:19">
      <c r="D3374" s="19" t="s">
        <v>33</v>
      </c>
      <c r="E3374" s="21" t="s">
        <v>34</v>
      </c>
      <c r="F3374" s="21"/>
      <c r="G3374" s="21"/>
      <c r="H3374" s="21"/>
      <c r="I3374" s="5"/>
      <c r="J3374" s="5"/>
      <c r="L3374" s="33">
        <v>92</v>
      </c>
      <c r="M3374" s="21">
        <v>89</v>
      </c>
      <c r="N3374" s="21">
        <v>68.900000000000006</v>
      </c>
      <c r="O3374" s="21">
        <v>120</v>
      </c>
      <c r="P3374" s="30">
        <f t="shared" si="90"/>
        <v>18.899999999999999</v>
      </c>
      <c r="Q3374" s="4">
        <v>12.2</v>
      </c>
    </row>
    <row r="3375" spans="1:19">
      <c r="D3375" s="19" t="s">
        <v>35</v>
      </c>
      <c r="E3375" s="21" t="s">
        <v>36</v>
      </c>
      <c r="F3375" s="21"/>
      <c r="G3375" s="21"/>
      <c r="H3375" s="21"/>
      <c r="I3375" s="5"/>
      <c r="J3375" s="4"/>
      <c r="K3375" s="26"/>
      <c r="L3375" s="33">
        <v>84</v>
      </c>
      <c r="M3375" s="21">
        <v>84</v>
      </c>
      <c r="N3375" s="21">
        <v>69</v>
      </c>
      <c r="O3375" s="21">
        <v>123</v>
      </c>
      <c r="P3375" s="30">
        <f t="shared" si="90"/>
        <v>13.8</v>
      </c>
      <c r="Q3375" s="4">
        <v>12.9</v>
      </c>
    </row>
    <row r="3376" spans="1:19">
      <c r="D3376" s="19" t="s">
        <v>291</v>
      </c>
      <c r="E3376" s="21" t="s">
        <v>292</v>
      </c>
      <c r="F3376" s="21"/>
      <c r="G3376" s="21"/>
      <c r="H3376" s="21"/>
      <c r="I3376" s="5"/>
      <c r="J3376" s="5"/>
      <c r="L3376" s="33">
        <v>87</v>
      </c>
      <c r="M3376" s="21">
        <v>86</v>
      </c>
      <c r="N3376" s="21">
        <v>71.2</v>
      </c>
      <c r="O3376" s="21">
        <v>126</v>
      </c>
      <c r="P3376" s="30">
        <f t="shared" si="90"/>
        <v>13.3</v>
      </c>
      <c r="Q3376" s="4">
        <v>13.1</v>
      </c>
    </row>
    <row r="3377" spans="1:22">
      <c r="D3377" s="19" t="s">
        <v>39</v>
      </c>
      <c r="E3377" s="21" t="s">
        <v>30</v>
      </c>
      <c r="F3377" s="21"/>
      <c r="G3377" s="21"/>
      <c r="H3377" s="21"/>
      <c r="I3377" s="5"/>
      <c r="J3377" s="5"/>
      <c r="L3377" s="33">
        <v>93</v>
      </c>
      <c r="M3377" s="21">
        <v>89</v>
      </c>
      <c r="N3377" s="21">
        <v>70.2</v>
      </c>
      <c r="O3377" s="21">
        <v>128</v>
      </c>
      <c r="P3377" s="30">
        <f t="shared" si="90"/>
        <v>16.600000000000001</v>
      </c>
      <c r="Q3377" s="4">
        <v>13.3</v>
      </c>
    </row>
    <row r="3378" spans="1:22">
      <c r="D3378" s="19" t="s">
        <v>40</v>
      </c>
      <c r="E3378" s="21" t="s">
        <v>26</v>
      </c>
      <c r="F3378" s="21"/>
      <c r="G3378" s="21"/>
      <c r="H3378" s="21"/>
      <c r="I3378" s="5"/>
      <c r="J3378" s="5"/>
      <c r="L3378" s="33">
        <v>80</v>
      </c>
      <c r="M3378" s="21">
        <v>80</v>
      </c>
      <c r="N3378" s="21">
        <v>69.2</v>
      </c>
      <c r="O3378" s="21">
        <v>129</v>
      </c>
      <c r="P3378" s="30">
        <f t="shared" si="90"/>
        <v>9.5</v>
      </c>
      <c r="Q3378" s="4">
        <v>13.8</v>
      </c>
    </row>
    <row r="3379" spans="1:22">
      <c r="D3379" s="19" t="s">
        <v>229</v>
      </c>
      <c r="E3379" s="21" t="s">
        <v>34</v>
      </c>
      <c r="F3379" s="21"/>
      <c r="G3379" s="21"/>
      <c r="H3379" s="21"/>
      <c r="I3379" s="5"/>
      <c r="J3379" s="5"/>
      <c r="L3379" s="33">
        <v>97</v>
      </c>
      <c r="M3379" s="21">
        <v>96</v>
      </c>
      <c r="N3379" s="21">
        <v>68.900000000000006</v>
      </c>
      <c r="O3379" s="21">
        <v>120</v>
      </c>
      <c r="P3379" s="30">
        <f t="shared" si="90"/>
        <v>25.5</v>
      </c>
      <c r="Q3379" s="4">
        <v>14.7</v>
      </c>
    </row>
    <row r="3380" spans="1:22">
      <c r="D3380" s="19" t="s">
        <v>45</v>
      </c>
      <c r="E3380" s="21" t="s">
        <v>34</v>
      </c>
      <c r="F3380" s="21"/>
      <c r="G3380" s="21"/>
      <c r="H3380" s="21"/>
      <c r="I3380" s="5"/>
      <c r="J3380" s="5"/>
      <c r="L3380" s="32">
        <v>89</v>
      </c>
      <c r="M3380" s="21">
        <v>89</v>
      </c>
      <c r="N3380" s="21">
        <v>68.900000000000006</v>
      </c>
      <c r="O3380" s="21">
        <v>120</v>
      </c>
      <c r="P3380" s="30">
        <f t="shared" si="90"/>
        <v>18.899999999999999</v>
      </c>
      <c r="Q3380" s="4">
        <v>15.8</v>
      </c>
    </row>
    <row r="3381" spans="1:22">
      <c r="D3381" s="19" t="s">
        <v>46</v>
      </c>
      <c r="E3381" s="21" t="s">
        <v>47</v>
      </c>
      <c r="F3381" s="21"/>
      <c r="G3381" s="21"/>
      <c r="H3381" s="21"/>
      <c r="I3381" s="5"/>
      <c r="J3381" s="4"/>
      <c r="K3381" s="26"/>
      <c r="L3381" s="31">
        <v>79</v>
      </c>
      <c r="M3381" s="21">
        <v>79</v>
      </c>
      <c r="N3381" s="21">
        <v>69.7</v>
      </c>
      <c r="O3381" s="21">
        <v>133</v>
      </c>
      <c r="P3381" s="30">
        <f t="shared" si="90"/>
        <v>7.9</v>
      </c>
      <c r="Q3381" s="4">
        <v>17</v>
      </c>
    </row>
    <row r="3382" spans="1:22">
      <c r="D3382" s="19" t="s">
        <v>656</v>
      </c>
      <c r="E3382" s="21" t="s">
        <v>30</v>
      </c>
      <c r="F3382" s="21"/>
      <c r="G3382" s="21"/>
      <c r="H3382" s="21"/>
      <c r="I3382" s="5"/>
      <c r="J3382" s="5"/>
      <c r="L3382" s="31">
        <v>88</v>
      </c>
      <c r="M3382" s="21">
        <v>86</v>
      </c>
      <c r="N3382" s="21">
        <v>70.2</v>
      </c>
      <c r="O3382" s="21">
        <v>128</v>
      </c>
      <c r="P3382" s="30">
        <f t="shared" si="90"/>
        <v>13.9</v>
      </c>
      <c r="Q3382" s="4">
        <v>17.600000000000001</v>
      </c>
    </row>
    <row r="3383" spans="1:22">
      <c r="D3383" s="19" t="s">
        <v>48</v>
      </c>
      <c r="E3383" s="21" t="s">
        <v>26</v>
      </c>
      <c r="F3383" s="21"/>
      <c r="G3383" s="21"/>
      <c r="H3383" s="21"/>
      <c r="I3383" s="5"/>
      <c r="J3383" s="5"/>
      <c r="K3383" s="26"/>
      <c r="L3383" s="17">
        <v>88</v>
      </c>
      <c r="M3383" s="21">
        <v>86</v>
      </c>
      <c r="N3383" s="21">
        <v>69.2</v>
      </c>
      <c r="O3383" s="21">
        <v>129</v>
      </c>
      <c r="P3383" s="30">
        <f t="shared" si="90"/>
        <v>14.7</v>
      </c>
      <c r="Q3383" s="4">
        <v>18.399999999999999</v>
      </c>
    </row>
    <row r="3384" spans="1:22">
      <c r="D3384" s="19" t="s">
        <v>456</v>
      </c>
      <c r="E3384" s="21" t="s">
        <v>30</v>
      </c>
      <c r="F3384" s="21"/>
      <c r="G3384" s="21"/>
      <c r="H3384" s="21"/>
      <c r="I3384" s="5"/>
      <c r="J3384" s="4"/>
      <c r="L3384" s="31">
        <v>83</v>
      </c>
      <c r="M3384" s="21">
        <v>82</v>
      </c>
      <c r="N3384" s="21">
        <v>70.2</v>
      </c>
      <c r="O3384" s="21">
        <v>128</v>
      </c>
      <c r="P3384" s="4">
        <f t="shared" si="90"/>
        <v>10.4</v>
      </c>
      <c r="Q3384" s="4">
        <v>18.399999999999999</v>
      </c>
    </row>
    <row r="3385" spans="1:22">
      <c r="D3385" s="19" t="s">
        <v>307</v>
      </c>
      <c r="E3385" s="21" t="s">
        <v>26</v>
      </c>
      <c r="F3385" s="21"/>
      <c r="G3385" s="21"/>
      <c r="H3385" s="21"/>
      <c r="I3385" s="5"/>
      <c r="J3385" s="5"/>
      <c r="L3385" s="31">
        <v>87</v>
      </c>
      <c r="M3385" s="21">
        <v>87</v>
      </c>
      <c r="N3385" s="21">
        <v>69.2</v>
      </c>
      <c r="O3385" s="21">
        <v>129</v>
      </c>
      <c r="P3385" s="4">
        <f t="shared" si="90"/>
        <v>15.6</v>
      </c>
      <c r="Q3385" s="4">
        <v>19.2</v>
      </c>
    </row>
    <row r="3386" spans="1:22">
      <c r="D3386" s="19" t="s">
        <v>234</v>
      </c>
      <c r="E3386" s="21" t="s">
        <v>154</v>
      </c>
      <c r="F3386" s="21"/>
      <c r="G3386" s="21"/>
      <c r="H3386" s="21"/>
      <c r="I3386" s="5"/>
      <c r="J3386" s="4"/>
      <c r="K3386" s="26"/>
      <c r="L3386" s="31">
        <v>88</v>
      </c>
      <c r="M3386" s="21">
        <v>88</v>
      </c>
      <c r="N3386" s="21">
        <v>70.7</v>
      </c>
      <c r="O3386" s="21">
        <v>134</v>
      </c>
      <c r="P3386" s="4">
        <f t="shared" si="90"/>
        <v>14.6</v>
      </c>
      <c r="Q3386" s="4">
        <v>20.399999999999999</v>
      </c>
    </row>
    <row r="3387" spans="1:22">
      <c r="D3387" s="19" t="s">
        <v>49</v>
      </c>
      <c r="E3387" s="21" t="s">
        <v>50</v>
      </c>
      <c r="F3387" s="21"/>
      <c r="G3387" s="21"/>
      <c r="H3387" s="21"/>
      <c r="I3387" s="5"/>
      <c r="J3387" s="5"/>
      <c r="L3387" s="31">
        <v>88</v>
      </c>
      <c r="M3387" s="21">
        <v>88</v>
      </c>
      <c r="N3387" s="21">
        <v>69.8</v>
      </c>
      <c r="O3387" s="21">
        <v>127</v>
      </c>
      <c r="P3387" s="4">
        <f t="shared" si="90"/>
        <v>16.2</v>
      </c>
      <c r="Q3387" s="4">
        <v>20.8</v>
      </c>
    </row>
    <row r="3388" spans="1:22">
      <c r="D3388" s="19" t="s">
        <v>51</v>
      </c>
      <c r="E3388" s="21" t="s">
        <v>52</v>
      </c>
      <c r="F3388" s="21"/>
      <c r="G3388" s="21"/>
      <c r="H3388" s="21"/>
      <c r="I3388" s="5"/>
      <c r="J3388" s="5"/>
      <c r="L3388" s="31">
        <v>96</v>
      </c>
      <c r="M3388" s="21">
        <v>96</v>
      </c>
      <c r="N3388" s="21">
        <v>70.8</v>
      </c>
      <c r="O3388" s="21">
        <v>130</v>
      </c>
      <c r="P3388" s="4">
        <f t="shared" si="90"/>
        <v>21.9</v>
      </c>
      <c r="Q3388" s="4">
        <v>22.7</v>
      </c>
    </row>
    <row r="3389" spans="1:22">
      <c r="D3389" s="19" t="s">
        <v>53</v>
      </c>
      <c r="E3389" s="21" t="s">
        <v>54</v>
      </c>
      <c r="F3389" s="21"/>
      <c r="G3389" s="21"/>
      <c r="H3389" s="21"/>
      <c r="I3389" s="5"/>
      <c r="J3389" s="5"/>
      <c r="L3389" s="31">
        <v>87</v>
      </c>
      <c r="M3389" s="21">
        <v>86</v>
      </c>
      <c r="N3389" s="21">
        <v>70.900000000000006</v>
      </c>
      <c r="O3389" s="21">
        <v>128</v>
      </c>
      <c r="P3389" s="4">
        <f t="shared" si="90"/>
        <v>13.3</v>
      </c>
      <c r="Q3389" s="4">
        <v>23.8</v>
      </c>
    </row>
    <row r="3390" spans="1:22">
      <c r="D3390" s="19" t="s">
        <v>55</v>
      </c>
      <c r="E3390" s="21" t="s">
        <v>52</v>
      </c>
      <c r="F3390" s="21"/>
      <c r="G3390" s="21"/>
      <c r="H3390" s="21"/>
      <c r="I3390" s="5"/>
      <c r="J3390" s="5"/>
      <c r="L3390" s="31">
        <v>88</v>
      </c>
      <c r="M3390">
        <v>88</v>
      </c>
      <c r="N3390">
        <v>70.8</v>
      </c>
      <c r="O3390">
        <v>130</v>
      </c>
      <c r="P3390" s="4">
        <f t="shared" si="90"/>
        <v>15</v>
      </c>
      <c r="Q3390" s="4">
        <v>23.9</v>
      </c>
    </row>
    <row r="3391" spans="1:22">
      <c r="D3391" s="19" t="s">
        <v>311</v>
      </c>
      <c r="E3391" s="21" t="s">
        <v>34</v>
      </c>
      <c r="F3391" s="21"/>
      <c r="G3391" s="21"/>
      <c r="H3391" s="21"/>
      <c r="I3391" s="5"/>
      <c r="J3391" s="5"/>
      <c r="L3391" s="31">
        <v>84</v>
      </c>
      <c r="M3391" s="21">
        <v>84</v>
      </c>
      <c r="N3391">
        <v>68.900000000000006</v>
      </c>
      <c r="O3391">
        <v>120</v>
      </c>
      <c r="P3391" s="4">
        <f t="shared" si="90"/>
        <v>14.2</v>
      </c>
      <c r="Q3391" s="4">
        <v>24.8</v>
      </c>
    </row>
    <row r="3392" spans="1:22">
      <c r="A3392">
        <v>1</v>
      </c>
      <c r="B3392">
        <v>1</v>
      </c>
      <c r="C3392">
        <v>1</v>
      </c>
      <c r="D3392" s="28" t="s">
        <v>73</v>
      </c>
      <c r="E3392" s="21" t="s">
        <v>42</v>
      </c>
      <c r="F3392" s="21">
        <v>92</v>
      </c>
      <c r="G3392" s="21">
        <v>90</v>
      </c>
      <c r="H3392" s="21">
        <v>79</v>
      </c>
      <c r="I3392" s="5">
        <v>-21</v>
      </c>
      <c r="J3392" s="5"/>
      <c r="L3392" s="31">
        <v>92</v>
      </c>
      <c r="M3392" s="21">
        <v>90</v>
      </c>
      <c r="N3392">
        <v>70</v>
      </c>
      <c r="O3392">
        <v>123</v>
      </c>
      <c r="P3392" s="4">
        <f t="shared" si="90"/>
        <v>18.399999999999999</v>
      </c>
      <c r="Q3392" s="4">
        <v>25.4</v>
      </c>
      <c r="T3392" t="s">
        <v>257</v>
      </c>
      <c r="U3392" t="s">
        <v>165</v>
      </c>
      <c r="V3392" t="s">
        <v>58</v>
      </c>
    </row>
    <row r="3393" spans="1:22">
      <c r="A3393">
        <v>2</v>
      </c>
      <c r="B3393">
        <v>2</v>
      </c>
      <c r="C3393">
        <v>2</v>
      </c>
      <c r="D3393" s="19" t="s">
        <v>297</v>
      </c>
      <c r="E3393" s="21" t="s">
        <v>26</v>
      </c>
      <c r="F3393" s="21">
        <v>85</v>
      </c>
      <c r="G3393" s="21">
        <v>85</v>
      </c>
      <c r="H3393" s="21">
        <v>72</v>
      </c>
      <c r="I3393" s="5">
        <v>-13</v>
      </c>
      <c r="J3393" s="5"/>
      <c r="L3393" s="31">
        <v>85</v>
      </c>
      <c r="M3393" s="21">
        <v>85</v>
      </c>
      <c r="N3393">
        <v>69.2</v>
      </c>
      <c r="O3393">
        <v>129</v>
      </c>
      <c r="P3393" s="4">
        <f t="shared" si="90"/>
        <v>13.8</v>
      </c>
      <c r="Q3393" s="4"/>
      <c r="R3393" s="21"/>
      <c r="S3393" s="4"/>
      <c r="T3393" t="s">
        <v>59</v>
      </c>
      <c r="U3393" t="s">
        <v>68</v>
      </c>
      <c r="V3393" t="s">
        <v>90</v>
      </c>
    </row>
    <row r="3394" spans="1:22">
      <c r="A3394">
        <v>3</v>
      </c>
      <c r="B3394">
        <v>3</v>
      </c>
      <c r="C3394">
        <v>3</v>
      </c>
      <c r="D3394" s="19" t="s">
        <v>239</v>
      </c>
      <c r="E3394" s="21" t="s">
        <v>30</v>
      </c>
      <c r="F3394" s="21">
        <v>85</v>
      </c>
      <c r="G3394" s="21">
        <v>84</v>
      </c>
      <c r="H3394" s="21">
        <v>72</v>
      </c>
      <c r="I3394" s="5">
        <v>3.5</v>
      </c>
      <c r="J3394" s="5"/>
      <c r="K3394" s="12" t="s">
        <v>936</v>
      </c>
      <c r="L3394" s="31">
        <v>85</v>
      </c>
      <c r="M3394" s="21">
        <v>84</v>
      </c>
      <c r="N3394">
        <v>70.2</v>
      </c>
      <c r="O3394">
        <v>128</v>
      </c>
      <c r="P3394" s="4">
        <f t="shared" si="90"/>
        <v>12.2</v>
      </c>
      <c r="Q3394" s="4"/>
      <c r="R3394" s="21"/>
      <c r="S3394" s="4"/>
      <c r="T3394" t="s">
        <v>75</v>
      </c>
      <c r="U3394" t="s">
        <v>80</v>
      </c>
      <c r="V3394" t="s">
        <v>117</v>
      </c>
    </row>
    <row r="3395" spans="1:22">
      <c r="A3395">
        <v>4</v>
      </c>
      <c r="B3395">
        <v>4</v>
      </c>
      <c r="C3395">
        <v>4</v>
      </c>
      <c r="D3395" s="19" t="s">
        <v>83</v>
      </c>
      <c r="E3395" s="21" t="s">
        <v>34</v>
      </c>
      <c r="F3395" s="21">
        <v>87</v>
      </c>
      <c r="G3395" s="21">
        <v>87</v>
      </c>
      <c r="H3395" s="21">
        <v>75</v>
      </c>
      <c r="I3395" s="5">
        <v>-16.5</v>
      </c>
      <c r="J3395" s="5"/>
      <c r="L3395" s="33">
        <v>87</v>
      </c>
      <c r="M3395" s="21">
        <v>87</v>
      </c>
      <c r="N3395" s="21">
        <v>68.900000000000006</v>
      </c>
      <c r="O3395" s="21">
        <v>120</v>
      </c>
      <c r="P3395" s="30">
        <f t="shared" si="90"/>
        <v>17</v>
      </c>
      <c r="Q3395" s="4"/>
      <c r="R3395" s="21"/>
      <c r="S3395" s="4"/>
      <c r="T3395" t="s">
        <v>66</v>
      </c>
      <c r="U3395" t="s">
        <v>109</v>
      </c>
    </row>
    <row r="3396" spans="1:22">
      <c r="A3396">
        <v>5</v>
      </c>
      <c r="B3396">
        <v>5</v>
      </c>
      <c r="C3396">
        <v>5</v>
      </c>
      <c r="D3396" s="19" t="s">
        <v>87</v>
      </c>
      <c r="E3396" s="21" t="s">
        <v>42</v>
      </c>
      <c r="F3396" s="21">
        <v>90</v>
      </c>
      <c r="G3396" s="21">
        <v>90</v>
      </c>
      <c r="H3396" s="21">
        <v>77</v>
      </c>
      <c r="I3396" s="5">
        <v>-23</v>
      </c>
      <c r="J3396" s="5"/>
      <c r="K3396" s="12" t="s">
        <v>937</v>
      </c>
      <c r="L3396" s="33">
        <v>90</v>
      </c>
      <c r="M3396" s="21">
        <v>90</v>
      </c>
      <c r="N3396" s="21">
        <v>70</v>
      </c>
      <c r="O3396" s="21">
        <v>123</v>
      </c>
      <c r="P3396" s="30">
        <f t="shared" si="90"/>
        <v>18.399999999999999</v>
      </c>
      <c r="Q3396" s="4"/>
      <c r="R3396" s="21"/>
      <c r="S3396" s="4"/>
      <c r="T3396" t="s">
        <v>100</v>
      </c>
      <c r="U3396" t="s">
        <v>103</v>
      </c>
      <c r="V3396" t="s">
        <v>62</v>
      </c>
    </row>
    <row r="3397" spans="1:22">
      <c r="A3397">
        <v>6</v>
      </c>
      <c r="B3397">
        <v>6</v>
      </c>
      <c r="C3397">
        <v>6</v>
      </c>
      <c r="D3397" s="19" t="s">
        <v>300</v>
      </c>
      <c r="E3397" s="21" t="s">
        <v>301</v>
      </c>
      <c r="F3397" s="21">
        <v>100</v>
      </c>
      <c r="G3397" s="21">
        <v>95</v>
      </c>
      <c r="H3397" s="21">
        <v>88</v>
      </c>
      <c r="I3397" s="5">
        <v>-22</v>
      </c>
      <c r="J3397" s="5"/>
      <c r="K3397" s="26"/>
      <c r="L3397" s="33">
        <v>100</v>
      </c>
      <c r="M3397" s="21">
        <v>95</v>
      </c>
      <c r="N3397" s="21">
        <v>68.7</v>
      </c>
      <c r="O3397" s="21">
        <v>117</v>
      </c>
      <c r="P3397" s="30">
        <f t="shared" si="90"/>
        <v>25.4</v>
      </c>
      <c r="Q3397" s="4"/>
      <c r="R3397" s="21"/>
      <c r="S3397" s="4"/>
      <c r="T3397" t="s">
        <v>133</v>
      </c>
      <c r="U3397" t="s">
        <v>93</v>
      </c>
      <c r="V3397" t="s">
        <v>194</v>
      </c>
    </row>
    <row r="3398" spans="1:22">
      <c r="A3398">
        <v>7</v>
      </c>
      <c r="B3398">
        <v>7</v>
      </c>
      <c r="C3398">
        <v>7</v>
      </c>
      <c r="D3398" s="19" t="s">
        <v>469</v>
      </c>
      <c r="E3398" s="21" t="s">
        <v>36</v>
      </c>
      <c r="F3398" s="21">
        <v>89</v>
      </c>
      <c r="G3398" s="21">
        <v>89</v>
      </c>
      <c r="H3398" s="21">
        <v>76</v>
      </c>
      <c r="I3398" s="5">
        <v>-4.5</v>
      </c>
      <c r="J3398" s="5"/>
      <c r="K3398" s="26" t="s">
        <v>938</v>
      </c>
      <c r="L3398" s="33">
        <v>89</v>
      </c>
      <c r="M3398" s="21">
        <v>89</v>
      </c>
      <c r="N3398" s="21">
        <v>69</v>
      </c>
      <c r="O3398" s="21">
        <v>123</v>
      </c>
      <c r="P3398" s="30">
        <f t="shared" si="90"/>
        <v>18.399999999999999</v>
      </c>
      <c r="Q3398" s="21"/>
      <c r="R3398" s="21"/>
      <c r="S3398" s="4"/>
      <c r="T3398" t="s">
        <v>207</v>
      </c>
      <c r="U3398" t="s">
        <v>125</v>
      </c>
    </row>
    <row r="3399" spans="1:22">
      <c r="A3399">
        <v>8</v>
      </c>
      <c r="B3399">
        <v>8</v>
      </c>
      <c r="C3399">
        <v>8</v>
      </c>
      <c r="D3399" s="19" t="s">
        <v>347</v>
      </c>
      <c r="E3399" s="21" t="s">
        <v>252</v>
      </c>
      <c r="F3399" s="21">
        <v>103</v>
      </c>
      <c r="G3399" s="21">
        <v>92</v>
      </c>
      <c r="H3399" s="21">
        <v>89</v>
      </c>
      <c r="I3399" s="5">
        <v>-17.5</v>
      </c>
      <c r="J3399" s="5"/>
      <c r="K3399" s="26" t="s">
        <v>939</v>
      </c>
      <c r="L3399" s="33">
        <v>103</v>
      </c>
      <c r="M3399" s="21">
        <v>92</v>
      </c>
      <c r="N3399" s="21">
        <v>69</v>
      </c>
      <c r="O3399" s="21">
        <v>125</v>
      </c>
      <c r="P3399" s="30">
        <f t="shared" si="90"/>
        <v>20.8</v>
      </c>
      <c r="Q3399" s="21"/>
      <c r="R3399" s="21"/>
      <c r="S3399" s="4"/>
      <c r="T3399" t="s">
        <v>71</v>
      </c>
      <c r="U3399" t="s">
        <v>259</v>
      </c>
      <c r="V3399" t="s">
        <v>152</v>
      </c>
    </row>
    <row r="3400" spans="1:22">
      <c r="A3400">
        <v>9</v>
      </c>
      <c r="B3400">
        <v>9</v>
      </c>
      <c r="C3400">
        <v>9</v>
      </c>
      <c r="D3400" s="19" t="s">
        <v>95</v>
      </c>
      <c r="E3400" s="21" t="s">
        <v>42</v>
      </c>
      <c r="F3400" s="21">
        <v>84</v>
      </c>
      <c r="G3400" s="21">
        <v>84</v>
      </c>
      <c r="H3400" s="21">
        <v>71</v>
      </c>
      <c r="I3400" s="5">
        <v>-19.7</v>
      </c>
      <c r="J3400" s="5"/>
      <c r="L3400" s="33">
        <v>84</v>
      </c>
      <c r="M3400" s="21">
        <v>84</v>
      </c>
      <c r="N3400" s="21">
        <v>70</v>
      </c>
      <c r="O3400" s="21">
        <v>123</v>
      </c>
      <c r="P3400" s="30">
        <f t="shared" si="90"/>
        <v>12.9</v>
      </c>
      <c r="Q3400" s="21"/>
      <c r="R3400" s="21"/>
      <c r="S3400" s="4"/>
      <c r="T3400" t="s">
        <v>72</v>
      </c>
      <c r="U3400" t="s">
        <v>264</v>
      </c>
    </row>
    <row r="3401" spans="1:22">
      <c r="A3401">
        <v>10</v>
      </c>
      <c r="B3401">
        <v>10</v>
      </c>
      <c r="C3401">
        <v>10</v>
      </c>
      <c r="D3401" s="28" t="s">
        <v>102</v>
      </c>
      <c r="E3401" s="21" t="s">
        <v>34</v>
      </c>
      <c r="F3401" s="21">
        <v>83</v>
      </c>
      <c r="G3401" s="21">
        <v>83</v>
      </c>
      <c r="H3401" s="21">
        <v>70</v>
      </c>
      <c r="I3401" s="5">
        <v>-10</v>
      </c>
      <c r="J3401" s="5"/>
      <c r="L3401" s="33">
        <v>83</v>
      </c>
      <c r="M3401" s="21">
        <v>83</v>
      </c>
      <c r="N3401" s="21">
        <v>68.900000000000006</v>
      </c>
      <c r="O3401" s="21">
        <v>120</v>
      </c>
      <c r="P3401" s="30">
        <f t="shared" si="90"/>
        <v>13.3</v>
      </c>
      <c r="Q3401" s="21"/>
      <c r="R3401" s="21"/>
      <c r="S3401" s="4"/>
      <c r="T3401" t="s">
        <v>246</v>
      </c>
      <c r="U3401" t="s">
        <v>255</v>
      </c>
      <c r="V3401" t="s">
        <v>86</v>
      </c>
    </row>
    <row r="3402" spans="1:22">
      <c r="A3402">
        <v>11</v>
      </c>
      <c r="B3402">
        <v>11</v>
      </c>
      <c r="C3402">
        <v>11</v>
      </c>
      <c r="D3402" s="19" t="s">
        <v>106</v>
      </c>
      <c r="E3402" s="21" t="s">
        <v>42</v>
      </c>
      <c r="F3402" s="21">
        <v>85</v>
      </c>
      <c r="G3402" s="21">
        <v>85</v>
      </c>
      <c r="H3402" s="21">
        <v>72</v>
      </c>
      <c r="I3402" s="5">
        <v>-5.75</v>
      </c>
      <c r="J3402" s="5"/>
      <c r="L3402" s="33">
        <v>85</v>
      </c>
      <c r="M3402" s="21">
        <v>85</v>
      </c>
      <c r="N3402" s="21">
        <v>70</v>
      </c>
      <c r="O3402" s="21">
        <v>123</v>
      </c>
      <c r="P3402" s="30">
        <f t="shared" si="90"/>
        <v>13.8</v>
      </c>
      <c r="Q3402" s="21"/>
      <c r="R3402" s="21"/>
      <c r="S3402" s="4"/>
      <c r="T3402" t="s">
        <v>124</v>
      </c>
      <c r="U3402" t="s">
        <v>209</v>
      </c>
    </row>
    <row r="3403" spans="1:22">
      <c r="A3403">
        <v>12</v>
      </c>
      <c r="B3403">
        <v>12</v>
      </c>
      <c r="C3403">
        <v>12</v>
      </c>
      <c r="D3403" s="19" t="s">
        <v>111</v>
      </c>
      <c r="E3403" s="21" t="s">
        <v>34</v>
      </c>
      <c r="F3403" s="21">
        <v>93</v>
      </c>
      <c r="G3403" s="21">
        <v>93</v>
      </c>
      <c r="H3403" s="21">
        <v>80</v>
      </c>
      <c r="I3403" s="5">
        <v>-22</v>
      </c>
      <c r="J3403" s="5"/>
      <c r="K3403" s="12" t="s">
        <v>709</v>
      </c>
      <c r="L3403" s="33">
        <v>93</v>
      </c>
      <c r="M3403" s="21">
        <v>93</v>
      </c>
      <c r="N3403" s="21">
        <v>68.900000000000006</v>
      </c>
      <c r="O3403" s="21">
        <v>120</v>
      </c>
      <c r="P3403" s="30">
        <f t="shared" si="90"/>
        <v>22.7</v>
      </c>
      <c r="Q3403" s="21"/>
      <c r="R3403" s="21"/>
      <c r="S3403" s="4"/>
      <c r="T3403" t="s">
        <v>272</v>
      </c>
      <c r="U3403" t="s">
        <v>74</v>
      </c>
      <c r="V3403" t="s">
        <v>108</v>
      </c>
    </row>
    <row r="3404" spans="1:22">
      <c r="A3404">
        <v>13</v>
      </c>
      <c r="B3404">
        <v>13</v>
      </c>
      <c r="C3404">
        <v>13</v>
      </c>
      <c r="D3404" s="19" t="s">
        <v>116</v>
      </c>
      <c r="E3404" s="21" t="s">
        <v>32</v>
      </c>
      <c r="F3404" s="21">
        <v>86</v>
      </c>
      <c r="G3404" s="21">
        <v>86</v>
      </c>
      <c r="H3404" s="21">
        <v>72</v>
      </c>
      <c r="I3404" s="5">
        <v>-11</v>
      </c>
      <c r="J3404" s="5"/>
      <c r="K3404" s="26"/>
      <c r="L3404" s="33">
        <v>86</v>
      </c>
      <c r="M3404" s="21">
        <v>86</v>
      </c>
      <c r="N3404" s="21">
        <v>71.3</v>
      </c>
      <c r="O3404" s="21">
        <v>127</v>
      </c>
      <c r="P3404" s="30">
        <f t="shared" si="90"/>
        <v>13.1</v>
      </c>
      <c r="Q3404" s="21"/>
      <c r="R3404" s="21"/>
      <c r="S3404" s="4"/>
      <c r="T3404" t="s">
        <v>120</v>
      </c>
    </row>
    <row r="3405" spans="1:22">
      <c r="A3405">
        <v>14</v>
      </c>
      <c r="B3405">
        <v>14</v>
      </c>
      <c r="C3405">
        <v>14</v>
      </c>
      <c r="D3405" s="19" t="s">
        <v>438</v>
      </c>
      <c r="E3405" s="21" t="s">
        <v>439</v>
      </c>
      <c r="F3405" s="21">
        <v>93</v>
      </c>
      <c r="G3405" s="21">
        <v>92</v>
      </c>
      <c r="H3405" s="21">
        <v>79</v>
      </c>
      <c r="I3405" s="5">
        <v>-17</v>
      </c>
      <c r="J3405" s="5"/>
      <c r="L3405" s="33">
        <v>93</v>
      </c>
      <c r="M3405" s="21">
        <v>92</v>
      </c>
      <c r="N3405" s="21">
        <v>66.5</v>
      </c>
      <c r="O3405" s="21">
        <v>121</v>
      </c>
      <c r="P3405" s="30">
        <f t="shared" si="90"/>
        <v>23.8</v>
      </c>
      <c r="Q3405" s="21"/>
      <c r="R3405" s="21"/>
      <c r="S3405" s="4"/>
      <c r="T3405" t="s">
        <v>97</v>
      </c>
      <c r="U3405" t="s">
        <v>113</v>
      </c>
    </row>
    <row r="3406" spans="1:22">
      <c r="A3406">
        <v>15</v>
      </c>
      <c r="B3406">
        <v>15</v>
      </c>
      <c r="C3406">
        <v>15</v>
      </c>
      <c r="D3406" s="19" t="s">
        <v>440</v>
      </c>
      <c r="E3406" s="21" t="s">
        <v>441</v>
      </c>
      <c r="F3406" s="21">
        <v>95</v>
      </c>
      <c r="G3406" s="21">
        <v>93</v>
      </c>
      <c r="H3406" s="21">
        <v>81</v>
      </c>
      <c r="I3406" s="5">
        <v>-6.5</v>
      </c>
      <c r="J3406" s="5"/>
      <c r="L3406" s="33">
        <v>95</v>
      </c>
      <c r="M3406" s="21">
        <v>93</v>
      </c>
      <c r="N3406" s="21">
        <v>70.3</v>
      </c>
      <c r="O3406" s="21">
        <v>126</v>
      </c>
      <c r="P3406" s="30">
        <f t="shared" si="90"/>
        <v>20.399999999999999</v>
      </c>
      <c r="Q3406" s="21"/>
      <c r="R3406" s="21"/>
      <c r="S3406" s="4"/>
      <c r="T3406" t="s">
        <v>135</v>
      </c>
      <c r="U3406" t="s">
        <v>82</v>
      </c>
    </row>
    <row r="3407" spans="1:22">
      <c r="A3407">
        <v>16</v>
      </c>
      <c r="B3407">
        <v>16</v>
      </c>
      <c r="C3407">
        <v>16</v>
      </c>
      <c r="D3407" s="19" t="s">
        <v>367</v>
      </c>
      <c r="E3407" s="21" t="s">
        <v>441</v>
      </c>
      <c r="F3407" s="21">
        <v>101</v>
      </c>
      <c r="G3407" s="21">
        <v>98</v>
      </c>
      <c r="H3407" s="21">
        <v>87</v>
      </c>
      <c r="I3407" s="5">
        <v>-20</v>
      </c>
      <c r="J3407" s="5"/>
      <c r="K3407" s="26"/>
      <c r="L3407" s="33">
        <v>101</v>
      </c>
      <c r="M3407" s="21">
        <v>98</v>
      </c>
      <c r="N3407" s="21">
        <v>70.3</v>
      </c>
      <c r="O3407" s="21">
        <v>126</v>
      </c>
      <c r="P3407" s="30">
        <f t="shared" si="90"/>
        <v>24.8</v>
      </c>
      <c r="Q3407" s="21"/>
      <c r="R3407" s="21"/>
      <c r="S3407" s="4"/>
      <c r="T3407" t="s">
        <v>147</v>
      </c>
      <c r="U3407" t="s">
        <v>63</v>
      </c>
    </row>
    <row r="3408" spans="1:22">
      <c r="A3408">
        <v>17</v>
      </c>
      <c r="B3408">
        <v>17</v>
      </c>
      <c r="C3408">
        <v>17</v>
      </c>
      <c r="D3408" s="19" t="s">
        <v>122</v>
      </c>
      <c r="E3408" s="21" t="s">
        <v>42</v>
      </c>
      <c r="F3408" s="21">
        <v>79</v>
      </c>
      <c r="G3408" s="21">
        <v>79</v>
      </c>
      <c r="H3408" s="21">
        <v>65</v>
      </c>
      <c r="I3408" s="5">
        <v>2.2999999999999998</v>
      </c>
      <c r="J3408" s="5"/>
      <c r="L3408" s="33">
        <v>79</v>
      </c>
      <c r="M3408" s="21">
        <v>79</v>
      </c>
      <c r="N3408" s="21">
        <v>70</v>
      </c>
      <c r="O3408" s="21">
        <v>123</v>
      </c>
      <c r="P3408" s="30">
        <f t="shared" si="90"/>
        <v>8.3000000000000007</v>
      </c>
      <c r="Q3408" s="21"/>
      <c r="R3408" s="21"/>
      <c r="S3408" s="4"/>
      <c r="T3408" t="s">
        <v>212</v>
      </c>
      <c r="U3408" t="s">
        <v>142</v>
      </c>
      <c r="V3408" t="s">
        <v>101</v>
      </c>
    </row>
    <row r="3409" spans="1:22">
      <c r="A3409">
        <v>18</v>
      </c>
      <c r="B3409">
        <v>18</v>
      </c>
      <c r="C3409">
        <v>18</v>
      </c>
      <c r="D3409" s="19" t="s">
        <v>131</v>
      </c>
      <c r="E3409" s="21" t="s">
        <v>42</v>
      </c>
      <c r="F3409" s="21">
        <v>78</v>
      </c>
      <c r="G3409" s="21">
        <v>78</v>
      </c>
      <c r="H3409" s="21">
        <v>65</v>
      </c>
      <c r="I3409" s="5">
        <v>36.15</v>
      </c>
      <c r="J3409" s="4">
        <v>2.5</v>
      </c>
      <c r="K3409" s="26" t="s">
        <v>910</v>
      </c>
      <c r="L3409" s="33">
        <v>78</v>
      </c>
      <c r="M3409" s="21">
        <v>78</v>
      </c>
      <c r="N3409" s="21">
        <v>70</v>
      </c>
      <c r="O3409" s="21">
        <v>123</v>
      </c>
      <c r="P3409" s="30">
        <f t="shared" si="90"/>
        <v>7.3</v>
      </c>
      <c r="Q3409" s="21"/>
      <c r="R3409" s="21"/>
      <c r="S3409" s="4"/>
      <c r="T3409" t="s">
        <v>254</v>
      </c>
      <c r="U3409" t="s">
        <v>104</v>
      </c>
    </row>
    <row r="3410" spans="1:22">
      <c r="A3410">
        <v>19</v>
      </c>
      <c r="B3410">
        <v>19</v>
      </c>
      <c r="C3410">
        <v>19</v>
      </c>
      <c r="D3410" s="19" t="s">
        <v>143</v>
      </c>
      <c r="E3410" s="21" t="s">
        <v>47</v>
      </c>
      <c r="F3410" s="21">
        <v>87</v>
      </c>
      <c r="G3410" s="21">
        <v>87</v>
      </c>
      <c r="H3410" s="21">
        <v>73</v>
      </c>
      <c r="I3410" s="5">
        <v>95.25</v>
      </c>
      <c r="J3410" s="5"/>
      <c r="K3410" s="12" t="s">
        <v>57</v>
      </c>
      <c r="L3410" s="33">
        <v>87</v>
      </c>
      <c r="M3410" s="21">
        <v>87</v>
      </c>
      <c r="N3410" s="21">
        <v>69.7</v>
      </c>
      <c r="O3410" s="21">
        <v>133</v>
      </c>
      <c r="P3410" s="30">
        <f t="shared" si="90"/>
        <v>14.7</v>
      </c>
      <c r="Q3410" s="21"/>
      <c r="R3410" s="21"/>
      <c r="S3410" s="4"/>
      <c r="T3410" t="s">
        <v>196</v>
      </c>
      <c r="U3410" t="s">
        <v>245</v>
      </c>
      <c r="V3410" t="s">
        <v>119</v>
      </c>
    </row>
    <row r="3411" spans="1:22">
      <c r="A3411">
        <v>20</v>
      </c>
      <c r="D3411" s="19" t="s">
        <v>153</v>
      </c>
      <c r="E3411" s="21" t="s">
        <v>154</v>
      </c>
      <c r="F3411" s="21"/>
      <c r="G3411" s="21"/>
      <c r="H3411" s="21"/>
      <c r="I3411" s="5">
        <v>19.5</v>
      </c>
      <c r="J3411" s="4"/>
      <c r="K3411" s="26" t="s">
        <v>79</v>
      </c>
      <c r="L3411" s="33"/>
      <c r="M3411" s="21"/>
      <c r="N3411" s="21"/>
      <c r="O3411" s="21"/>
      <c r="P3411" s="30"/>
      <c r="Q3411" s="21"/>
      <c r="R3411" s="21"/>
      <c r="S3411" s="4"/>
      <c r="T3411" t="s">
        <v>172</v>
      </c>
      <c r="U3411" t="s">
        <v>265</v>
      </c>
      <c r="V3411" t="s">
        <v>76</v>
      </c>
    </row>
    <row r="3412" spans="1:22">
      <c r="A3412">
        <v>21</v>
      </c>
      <c r="B3412">
        <v>20</v>
      </c>
      <c r="C3412">
        <v>20</v>
      </c>
      <c r="D3412" s="28" t="s">
        <v>157</v>
      </c>
      <c r="E3412" s="21" t="s">
        <v>50</v>
      </c>
      <c r="F3412" s="21">
        <v>93</v>
      </c>
      <c r="G3412" s="21">
        <v>93</v>
      </c>
      <c r="H3412" s="21">
        <v>81</v>
      </c>
      <c r="I3412" s="5">
        <v>-8.75</v>
      </c>
      <c r="J3412" s="5"/>
      <c r="L3412" s="31">
        <v>93</v>
      </c>
      <c r="M3412" s="21">
        <v>93</v>
      </c>
      <c r="N3412" s="21">
        <v>68</v>
      </c>
      <c r="O3412" s="21">
        <v>118</v>
      </c>
      <c r="P3412" s="30">
        <f t="shared" si="90"/>
        <v>23.9</v>
      </c>
      <c r="Q3412" s="21"/>
      <c r="R3412" s="21"/>
      <c r="S3412" s="4"/>
      <c r="T3412" s="21" t="s">
        <v>119</v>
      </c>
      <c r="U3412" s="21" t="s">
        <v>349</v>
      </c>
      <c r="V3412" s="21" t="s">
        <v>250</v>
      </c>
    </row>
    <row r="3413" spans="1:22">
      <c r="A3413">
        <v>22</v>
      </c>
      <c r="B3413">
        <v>21</v>
      </c>
      <c r="C3413">
        <v>21</v>
      </c>
      <c r="D3413" s="19" t="s">
        <v>164</v>
      </c>
      <c r="E3413" s="21" t="s">
        <v>52</v>
      </c>
      <c r="F3413" s="21">
        <v>92</v>
      </c>
      <c r="G3413" s="21">
        <v>91</v>
      </c>
      <c r="H3413" s="21">
        <v>78</v>
      </c>
      <c r="I3413" s="5">
        <v>9.65</v>
      </c>
      <c r="J3413" s="5"/>
      <c r="K3413" s="44"/>
      <c r="L3413" s="31">
        <v>92</v>
      </c>
      <c r="M3413" s="21">
        <v>91</v>
      </c>
      <c r="N3413" s="21">
        <v>70.8</v>
      </c>
      <c r="O3413" s="21">
        <v>130</v>
      </c>
      <c r="P3413" s="30">
        <f t="shared" si="90"/>
        <v>17.600000000000001</v>
      </c>
      <c r="Q3413" s="21"/>
      <c r="R3413" s="21"/>
      <c r="S3413" s="4"/>
      <c r="T3413" s="21" t="s">
        <v>375</v>
      </c>
      <c r="U3413" s="21" t="s">
        <v>408</v>
      </c>
      <c r="V3413" s="21" t="s">
        <v>98</v>
      </c>
    </row>
    <row r="3414" spans="1:22">
      <c r="A3414">
        <v>23</v>
      </c>
      <c r="B3414">
        <v>22</v>
      </c>
      <c r="C3414">
        <v>22</v>
      </c>
      <c r="D3414" s="19" t="s">
        <v>168</v>
      </c>
      <c r="E3414" s="21" t="s">
        <v>50</v>
      </c>
      <c r="F3414" s="21">
        <v>88</v>
      </c>
      <c r="G3414" s="21">
        <v>88</v>
      </c>
      <c r="H3414" s="21">
        <v>76</v>
      </c>
      <c r="I3414" s="5">
        <v>-2</v>
      </c>
      <c r="J3414" s="5"/>
      <c r="L3414" s="21">
        <v>88</v>
      </c>
      <c r="M3414" s="21">
        <v>88</v>
      </c>
      <c r="N3414" s="21">
        <v>68</v>
      </c>
      <c r="O3414" s="21">
        <v>118</v>
      </c>
      <c r="P3414" s="30">
        <f t="shared" si="90"/>
        <v>19.2</v>
      </c>
      <c r="Q3414" s="21"/>
      <c r="R3414" s="21"/>
      <c r="S3414" s="4"/>
      <c r="T3414" t="s">
        <v>67</v>
      </c>
      <c r="U3414" s="21" t="s">
        <v>81</v>
      </c>
      <c r="V3414" s="21" t="s">
        <v>198</v>
      </c>
    </row>
    <row r="3415" spans="1:22">
      <c r="A3415">
        <v>24</v>
      </c>
      <c r="B3415">
        <v>23</v>
      </c>
      <c r="C3415">
        <v>23</v>
      </c>
      <c r="D3415" s="19" t="s">
        <v>170</v>
      </c>
      <c r="E3415" s="21" t="s">
        <v>52</v>
      </c>
      <c r="F3415" s="21">
        <v>90</v>
      </c>
      <c r="G3415" s="21">
        <v>89</v>
      </c>
      <c r="H3415" s="21">
        <v>76</v>
      </c>
      <c r="I3415" s="5">
        <v>27.25</v>
      </c>
      <c r="J3415" s="5"/>
      <c r="K3415" s="44"/>
      <c r="L3415" s="21">
        <v>90</v>
      </c>
      <c r="M3415" s="21">
        <v>89</v>
      </c>
      <c r="N3415" s="21">
        <v>70.8</v>
      </c>
      <c r="O3415" s="21">
        <v>130</v>
      </c>
      <c r="P3415" s="30">
        <f t="shared" si="90"/>
        <v>15.8</v>
      </c>
      <c r="Q3415" s="21"/>
      <c r="R3415" s="21"/>
      <c r="S3415" s="4"/>
      <c r="T3415" s="21" t="s">
        <v>146</v>
      </c>
      <c r="U3415" s="21" t="s">
        <v>593</v>
      </c>
      <c r="V3415" s="21" t="s">
        <v>218</v>
      </c>
    </row>
    <row r="3416" spans="1:22">
      <c r="D3416" s="19"/>
      <c r="E3416" s="21"/>
      <c r="F3416" s="21"/>
      <c r="G3416" s="21"/>
      <c r="H3416" s="21"/>
      <c r="I3416" s="5"/>
      <c r="J3416" s="5"/>
      <c r="L3416" s="32"/>
      <c r="M3416" s="21"/>
      <c r="N3416" s="21"/>
      <c r="O3416" s="21"/>
      <c r="P3416" s="30"/>
      <c r="Q3416" s="21"/>
      <c r="R3416" s="21"/>
      <c r="S3416" s="4"/>
    </row>
    <row r="3417" spans="1:22">
      <c r="D3417" s="19"/>
      <c r="E3417" s="21"/>
      <c r="F3417" s="21"/>
      <c r="G3417" s="21"/>
      <c r="H3417" s="21"/>
      <c r="I3417" s="5"/>
      <c r="J3417" s="4"/>
      <c r="K3417" s="26"/>
      <c r="L3417" s="31"/>
      <c r="M3417" s="21"/>
      <c r="N3417" s="21"/>
      <c r="O3417" s="21"/>
      <c r="P3417" s="30"/>
      <c r="Q3417" s="21"/>
      <c r="R3417" s="21"/>
      <c r="S3417" s="4"/>
    </row>
    <row r="3418" spans="1:22">
      <c r="D3418" s="19"/>
      <c r="E3418" s="21"/>
      <c r="F3418" s="21"/>
      <c r="G3418" s="21"/>
      <c r="H3418" s="21"/>
      <c r="I3418" s="5"/>
      <c r="J3418" s="5"/>
      <c r="L3418" s="31"/>
      <c r="M3418" s="21"/>
      <c r="N3418" s="21"/>
      <c r="O3418" s="21"/>
      <c r="P3418" s="30"/>
      <c r="Q3418" s="21"/>
      <c r="R3418" s="21"/>
      <c r="S3418" s="4"/>
    </row>
    <row r="3419" spans="1:22">
      <c r="D3419" s="19"/>
      <c r="E3419" s="21"/>
      <c r="F3419" s="21"/>
      <c r="G3419" s="21"/>
      <c r="H3419" s="21"/>
      <c r="I3419" s="5"/>
      <c r="J3419" s="5"/>
      <c r="K3419" s="26"/>
      <c r="L3419" s="17"/>
      <c r="M3419" s="21"/>
      <c r="N3419" s="21"/>
      <c r="O3419" s="21"/>
      <c r="P3419" s="30"/>
      <c r="Q3419" s="21"/>
      <c r="R3419" s="21"/>
      <c r="S3419" s="4"/>
    </row>
    <row r="3420" spans="1:22">
      <c r="D3420" s="19"/>
      <c r="E3420" s="21"/>
      <c r="F3420" s="21"/>
      <c r="G3420" s="21"/>
      <c r="H3420" s="21"/>
      <c r="I3420" s="5"/>
      <c r="J3420" s="4"/>
      <c r="L3420" s="31"/>
      <c r="M3420" s="21"/>
      <c r="N3420" s="21"/>
      <c r="O3420" s="21"/>
      <c r="P3420" s="4"/>
      <c r="Q3420" s="21"/>
      <c r="R3420" s="21"/>
      <c r="S3420" s="4"/>
    </row>
    <row r="3421" spans="1:22">
      <c r="D3421" s="19"/>
      <c r="E3421" s="21"/>
      <c r="F3421" s="21"/>
      <c r="G3421" s="21"/>
      <c r="H3421" s="21"/>
      <c r="I3421" s="5"/>
      <c r="J3421" s="5"/>
      <c r="L3421" s="31"/>
      <c r="M3421" s="21"/>
      <c r="N3421" s="21"/>
      <c r="O3421" s="21"/>
      <c r="P3421" s="4"/>
      <c r="Q3421" s="21"/>
      <c r="R3421" s="21"/>
      <c r="S3421" s="4"/>
    </row>
    <row r="3422" spans="1:22">
      <c r="D3422" s="19"/>
      <c r="E3422" s="21"/>
      <c r="F3422" s="21"/>
      <c r="G3422" s="21"/>
      <c r="H3422" s="21"/>
      <c r="I3422" s="5"/>
      <c r="J3422" s="4"/>
      <c r="K3422" s="26"/>
      <c r="L3422" s="31"/>
      <c r="M3422" s="21"/>
      <c r="N3422" s="21"/>
      <c r="O3422" s="21"/>
      <c r="P3422" s="4"/>
      <c r="R3422" s="21"/>
      <c r="S3422" s="4"/>
    </row>
    <row r="3423" spans="1:22">
      <c r="D3423" s="19"/>
      <c r="E3423" s="21"/>
      <c r="F3423" s="21"/>
      <c r="G3423" s="21"/>
      <c r="H3423" s="21"/>
      <c r="I3423" s="5"/>
      <c r="J3423" s="5"/>
      <c r="K3423" s="26"/>
      <c r="L3423" s="21"/>
      <c r="M3423" s="21"/>
      <c r="N3423" s="21"/>
      <c r="O3423" s="21"/>
      <c r="P3423" s="4"/>
      <c r="R3423" s="21"/>
      <c r="S3423" s="4"/>
    </row>
    <row r="3424" spans="1:22">
      <c r="D3424" s="19"/>
      <c r="E3424" s="21"/>
      <c r="F3424" s="21"/>
      <c r="G3424" s="21"/>
      <c r="H3424" s="21"/>
      <c r="I3424" s="5"/>
      <c r="J3424" s="5"/>
      <c r="L3424" s="31"/>
      <c r="M3424" s="21"/>
      <c r="N3424" s="21"/>
      <c r="O3424" s="21"/>
      <c r="P3424" s="4"/>
      <c r="R3424" s="21"/>
      <c r="S3424" s="4"/>
    </row>
    <row r="3425" spans="4:19">
      <c r="D3425" s="19"/>
      <c r="E3425" s="21"/>
      <c r="F3425" s="21"/>
      <c r="G3425" s="21"/>
      <c r="H3425" s="21"/>
      <c r="I3425" s="5"/>
      <c r="J3425" s="5"/>
      <c r="L3425" s="31"/>
      <c r="M3425" s="21"/>
      <c r="N3425" s="21"/>
      <c r="O3425" s="21"/>
      <c r="P3425" s="4"/>
      <c r="R3425" s="21"/>
      <c r="S3425" s="4"/>
    </row>
    <row r="3426" spans="4:19">
      <c r="D3426" s="19"/>
      <c r="E3426" s="21"/>
      <c r="F3426" s="21"/>
      <c r="G3426" s="21"/>
      <c r="H3426" s="21"/>
      <c r="I3426" s="5"/>
      <c r="J3426" s="5"/>
      <c r="L3426" s="31"/>
      <c r="M3426" s="21"/>
      <c r="N3426" s="21"/>
      <c r="O3426" s="21"/>
      <c r="P3426" s="4"/>
      <c r="R3426" s="21"/>
      <c r="S3426" s="4"/>
    </row>
    <row r="3427" spans="4:19">
      <c r="D3427" s="19"/>
      <c r="E3427" s="21"/>
      <c r="F3427" s="21"/>
      <c r="G3427" s="21"/>
      <c r="H3427" s="21"/>
      <c r="I3427" s="5"/>
      <c r="J3427" s="5"/>
      <c r="L3427" s="31"/>
      <c r="P3427" s="4"/>
      <c r="R3427" s="21"/>
      <c r="S3427" s="4"/>
    </row>
    <row r="3428" spans="4:19">
      <c r="D3428" s="19"/>
      <c r="E3428" s="21"/>
      <c r="F3428" s="21"/>
      <c r="G3428" s="21"/>
      <c r="H3428" s="21"/>
      <c r="I3428" s="38"/>
      <c r="J3428" s="5"/>
      <c r="L3428" s="21"/>
      <c r="M3428" s="21"/>
      <c r="P3428" s="4"/>
      <c r="R3428" s="21"/>
      <c r="S3428" s="4"/>
    </row>
    <row r="3429" spans="4:19">
      <c r="D3429" s="19"/>
      <c r="E3429" s="21"/>
      <c r="F3429" s="21"/>
      <c r="G3429" s="21"/>
      <c r="H3429" s="21"/>
      <c r="I3429" s="5"/>
      <c r="J3429" s="5"/>
      <c r="L3429" s="21"/>
      <c r="M3429" s="21"/>
      <c r="P3429" s="4"/>
      <c r="R3429" s="21"/>
      <c r="S3429" s="4"/>
    </row>
    <row r="3430" spans="4:19">
      <c r="D3430" s="19"/>
      <c r="E3430" s="21"/>
      <c r="F3430" s="21"/>
      <c r="G3430" s="21"/>
      <c r="H3430" s="21"/>
      <c r="I3430" s="5"/>
      <c r="J3430" s="5"/>
      <c r="L3430" s="31"/>
      <c r="M3430" s="21"/>
      <c r="P3430" s="4"/>
      <c r="R3430" s="21"/>
      <c r="S3430" s="4"/>
    </row>
    <row r="3431" spans="4:19">
      <c r="D3431" s="19"/>
      <c r="E3431" s="21"/>
      <c r="F3431" s="21"/>
      <c r="G3431" s="21"/>
      <c r="H3431" s="21"/>
      <c r="I3431" s="5"/>
      <c r="J3431" s="4"/>
      <c r="L3431" s="21"/>
      <c r="M3431" s="21"/>
      <c r="N3431" s="21"/>
      <c r="O3431" s="21"/>
      <c r="P3431" s="4"/>
      <c r="R3431" s="21"/>
      <c r="S3431" s="4"/>
    </row>
    <row r="3432" spans="4:19">
      <c r="D3432" s="19"/>
      <c r="E3432" s="21"/>
      <c r="F3432" s="21"/>
      <c r="G3432" s="21"/>
      <c r="H3432" s="21"/>
      <c r="I3432" s="5"/>
      <c r="J3432" s="5"/>
      <c r="L3432" s="17"/>
      <c r="M3432" s="21"/>
      <c r="N3432" s="21"/>
      <c r="O3432" s="21"/>
      <c r="P3432" s="4"/>
      <c r="R3432" s="21"/>
      <c r="S3432" s="4"/>
    </row>
    <row r="3433" spans="4:19">
      <c r="D3433" s="19"/>
      <c r="E3433" s="21"/>
      <c r="F3433" s="21"/>
      <c r="G3433" s="21"/>
      <c r="H3433" s="21"/>
      <c r="I3433" s="5"/>
      <c r="J3433" s="5"/>
      <c r="L3433" s="17"/>
      <c r="M3433" s="21"/>
      <c r="N3433" s="21"/>
      <c r="O3433" s="21"/>
      <c r="P3433" s="4"/>
      <c r="R3433" s="21"/>
      <c r="S3433" s="4"/>
    </row>
    <row r="3434" spans="4:19">
      <c r="D3434" s="19"/>
      <c r="E3434" s="21"/>
      <c r="F3434" s="21"/>
      <c r="G3434" s="21"/>
      <c r="H3434" s="21"/>
      <c r="I3434" s="5"/>
      <c r="J3434" s="5"/>
      <c r="L3434" s="17"/>
      <c r="M3434" s="21"/>
      <c r="N3434" s="21"/>
      <c r="O3434" s="21"/>
      <c r="P3434" s="4"/>
      <c r="R3434" s="21"/>
      <c r="S3434" s="4"/>
    </row>
    <row r="3435" spans="4:19">
      <c r="D3435" s="19"/>
      <c r="E3435" s="21"/>
      <c r="F3435" s="21"/>
      <c r="G3435" s="21"/>
      <c r="H3435" s="21"/>
      <c r="I3435" s="5"/>
      <c r="J3435" s="5"/>
      <c r="L3435" s="17"/>
      <c r="M3435" s="21"/>
      <c r="N3435" s="21"/>
      <c r="O3435" s="21"/>
      <c r="P3435" s="4"/>
      <c r="R3435" s="21"/>
      <c r="S3435" s="4"/>
    </row>
    <row r="3436" spans="4:19">
      <c r="D3436" s="19"/>
      <c r="E3436" s="21"/>
      <c r="F3436" s="21"/>
      <c r="G3436" s="21"/>
      <c r="H3436" s="21"/>
      <c r="I3436" s="5"/>
      <c r="J3436" s="5"/>
      <c r="L3436" s="17"/>
      <c r="M3436" s="21"/>
      <c r="N3436" s="21"/>
      <c r="O3436" s="21"/>
      <c r="P3436" s="4"/>
      <c r="R3436" s="21"/>
      <c r="S3436" s="4"/>
    </row>
    <row r="3437" spans="4:19">
      <c r="D3437" s="19"/>
      <c r="E3437" s="21"/>
      <c r="F3437" s="21"/>
      <c r="G3437" s="21"/>
      <c r="H3437" s="21"/>
      <c r="I3437" s="5"/>
      <c r="J3437" s="5"/>
      <c r="L3437" s="17"/>
      <c r="M3437" s="21"/>
      <c r="N3437" s="21"/>
      <c r="O3437" s="21"/>
      <c r="P3437" s="4"/>
      <c r="R3437" s="21"/>
      <c r="S3437" s="4"/>
    </row>
    <row r="3438" spans="4:19">
      <c r="D3438" s="19"/>
      <c r="E3438" s="21"/>
      <c r="F3438" s="21"/>
      <c r="G3438" s="21"/>
      <c r="H3438" s="21"/>
      <c r="I3438" s="5"/>
      <c r="J3438" s="5"/>
      <c r="L3438" s="17"/>
      <c r="M3438" s="21"/>
      <c r="N3438" s="21"/>
      <c r="O3438" s="21"/>
      <c r="P3438" s="4"/>
      <c r="R3438" s="21"/>
      <c r="S3438" s="4"/>
    </row>
    <row r="3439" spans="4:19">
      <c r="D3439" s="19"/>
      <c r="E3439" s="21"/>
      <c r="F3439" s="21"/>
      <c r="G3439" s="21"/>
      <c r="H3439" s="21"/>
      <c r="I3439" s="5"/>
      <c r="J3439" s="5"/>
      <c r="L3439" s="17"/>
      <c r="M3439" s="21"/>
      <c r="N3439" s="21"/>
      <c r="O3439" s="21"/>
      <c r="P3439" s="4"/>
    </row>
    <row r="3440" spans="4:19">
      <c r="D3440" s="19"/>
      <c r="E3440" s="21"/>
      <c r="I3440" s="5"/>
      <c r="J3440" s="5"/>
      <c r="K3440" s="26"/>
    </row>
    <row r="3441" spans="4:16">
      <c r="D3441" s="19"/>
      <c r="E3441" s="21"/>
      <c r="F3441" s="21"/>
      <c r="G3441" s="21"/>
      <c r="H3441" s="21"/>
      <c r="I3441" s="5"/>
      <c r="J3441" s="5"/>
      <c r="K3441" s="26"/>
      <c r="L3441" s="17"/>
      <c r="P3441" s="4"/>
    </row>
    <row r="3442" spans="4:16">
      <c r="D3442" s="19"/>
      <c r="E3442" s="21"/>
      <c r="F3442" s="21"/>
      <c r="G3442" s="21"/>
      <c r="H3442" s="21"/>
      <c r="I3442" s="5"/>
      <c r="J3442" s="5"/>
      <c r="L3442" s="17"/>
      <c r="P3442" s="4"/>
    </row>
    <row r="3443" spans="4:16">
      <c r="D3443" s="19"/>
      <c r="E3443" s="21"/>
      <c r="F3443" s="21"/>
      <c r="G3443" s="21"/>
      <c r="H3443" s="21"/>
      <c r="I3443" s="5"/>
      <c r="J3443" s="5"/>
      <c r="L3443" s="17"/>
      <c r="P3443" s="4"/>
    </row>
    <row r="3444" spans="4:16">
      <c r="D3444" s="19"/>
      <c r="E3444" s="21"/>
      <c r="F3444" s="21"/>
      <c r="G3444" s="21"/>
      <c r="H3444" s="21"/>
      <c r="I3444" s="5"/>
      <c r="J3444" s="5"/>
      <c r="L3444" s="17"/>
      <c r="P3444" s="4"/>
    </row>
    <row r="3445" spans="4:16">
      <c r="D3445" s="19"/>
      <c r="E3445" s="21"/>
      <c r="F3445" s="21"/>
      <c r="G3445" s="21"/>
      <c r="H3445" s="21"/>
      <c r="I3445" s="5"/>
      <c r="J3445" s="5"/>
      <c r="L3445" s="17"/>
      <c r="P3445" s="4"/>
    </row>
    <row r="3446" spans="4:16">
      <c r="D3446" s="19"/>
      <c r="E3446" s="21"/>
      <c r="F3446" s="21"/>
      <c r="G3446" s="21"/>
      <c r="I3446" s="5"/>
      <c r="J3446" s="5"/>
    </row>
    <row r="3447" spans="4:16">
      <c r="I3447" s="5"/>
      <c r="J3447" s="5"/>
    </row>
    <row r="3448" spans="4:16">
      <c r="I3448" s="5"/>
      <c r="J3448" s="5"/>
    </row>
    <row r="3449" spans="4:16">
      <c r="I3449" s="5"/>
      <c r="J3449" s="5"/>
    </row>
    <row r="3450" spans="4:16">
      <c r="I3450" s="5"/>
      <c r="J3450" s="5"/>
    </row>
    <row r="3451" spans="4:16">
      <c r="I3451" s="5"/>
      <c r="J3451" s="5"/>
    </row>
    <row r="3452" spans="4:16">
      <c r="I3452" s="5"/>
      <c r="J3452" s="5"/>
    </row>
    <row r="3453" spans="4:16">
      <c r="I3453" s="5"/>
      <c r="J3453" s="5"/>
    </row>
    <row r="3454" spans="4:16">
      <c r="I3454" s="5"/>
      <c r="J3454" s="5"/>
    </row>
    <row r="3455" spans="4:16">
      <c r="I3455" s="5"/>
      <c r="J3455" s="5"/>
    </row>
    <row r="3456" spans="4:16">
      <c r="I3456" s="5"/>
      <c r="J3456" s="5"/>
    </row>
    <row r="3457" spans="1:19">
      <c r="I3457" s="5"/>
      <c r="J3457" s="5"/>
    </row>
    <row r="3458" spans="1:19">
      <c r="I3458" s="5"/>
      <c r="J3458" s="5"/>
    </row>
    <row r="3459" spans="1:19">
      <c r="I3459" s="5"/>
      <c r="J3459" s="5"/>
    </row>
    <row r="3460" spans="1:19">
      <c r="I3460" s="5"/>
      <c r="J3460" s="5"/>
    </row>
    <row r="3461" spans="1:19">
      <c r="I3461" s="5"/>
      <c r="J3461" s="5"/>
      <c r="P3461" s="4"/>
      <c r="Q3461" s="4"/>
    </row>
    <row r="3462" spans="1:19">
      <c r="I3462" s="5"/>
      <c r="J3462" s="5"/>
    </row>
    <row r="3463" spans="1:19">
      <c r="A3463">
        <f>COUNT(A3372:A3462)</f>
        <v>24</v>
      </c>
      <c r="B3463">
        <f>COUNT(B3372:B3462)</f>
        <v>23</v>
      </c>
      <c r="C3463">
        <f>COUNT(C3372:C3462)</f>
        <v>23</v>
      </c>
      <c r="F3463">
        <f>AVERAGE(F3372:F3462)</f>
        <v>89.478260869565219</v>
      </c>
      <c r="G3463">
        <f>AVERAGE(G3372:G3462)</f>
        <v>88.304347826086953</v>
      </c>
      <c r="H3463">
        <f>AVERAGE(H3372:H3462)</f>
        <v>76.260869565217391</v>
      </c>
      <c r="I3463" s="5">
        <f>SUM(I3369:I3462)</f>
        <v>-85.599999999999966</v>
      </c>
      <c r="J3463" s="4">
        <f>SUM(J3372:J3462)</f>
        <v>2.5</v>
      </c>
      <c r="P3463" s="4">
        <f>SUM(Q3372:Q3381)</f>
        <v>128.4</v>
      </c>
      <c r="Q3463" s="4">
        <f>(P3463*0.096)-0.05</f>
        <v>12.276400000000001</v>
      </c>
      <c r="S3463">
        <f>SUM(S3369:S3462)</f>
        <v>0</v>
      </c>
    </row>
    <row r="3464" spans="1:19" ht="18">
      <c r="A3464" s="3" t="s">
        <v>940</v>
      </c>
      <c r="C3464" s="11" t="s">
        <v>941</v>
      </c>
      <c r="D3464">
        <v>3348860</v>
      </c>
      <c r="J3464" s="4"/>
    </row>
    <row r="3465" spans="1:19">
      <c r="A3465" t="s">
        <v>2</v>
      </c>
      <c r="D3465" s="4">
        <v>139.30000000000001</v>
      </c>
      <c r="E3465" t="s">
        <v>3</v>
      </c>
      <c r="F3465" s="4">
        <f>TRUNC(D3465*0.096,1)</f>
        <v>13.3</v>
      </c>
      <c r="H3465" s="4">
        <f>P3563</f>
        <v>155.9</v>
      </c>
      <c r="J3465" s="4"/>
    </row>
    <row r="3466" spans="1:19">
      <c r="A3466" t="s">
        <v>4</v>
      </c>
      <c r="D3466" s="4">
        <v>155.9</v>
      </c>
      <c r="E3466" t="s">
        <v>5</v>
      </c>
      <c r="F3466" s="4">
        <f>TRUNC(D3466*0.096,1)</f>
        <v>14.9</v>
      </c>
      <c r="J3466" s="4"/>
    </row>
    <row r="3467" spans="1:19">
      <c r="A3467" s="1" t="s">
        <v>6</v>
      </c>
      <c r="B3467" s="1" t="s">
        <v>7</v>
      </c>
      <c r="C3467" s="1" t="s">
        <v>8</v>
      </c>
      <c r="D3467" s="1" t="s">
        <v>9</v>
      </c>
      <c r="E3467" s="1" t="s">
        <v>10</v>
      </c>
      <c r="F3467" s="1" t="s">
        <v>11</v>
      </c>
      <c r="G3467" s="1" t="s">
        <v>12</v>
      </c>
      <c r="H3467" s="1" t="s">
        <v>8</v>
      </c>
      <c r="I3467" s="1" t="s">
        <v>13</v>
      </c>
      <c r="J3467" s="1" t="s">
        <v>14</v>
      </c>
      <c r="K3467" s="13" t="s">
        <v>15</v>
      </c>
      <c r="L3467" s="13" t="s">
        <v>11</v>
      </c>
      <c r="M3467" s="1" t="s">
        <v>12</v>
      </c>
      <c r="N3467" s="1" t="s">
        <v>16</v>
      </c>
      <c r="O3467" s="1" t="s">
        <v>17</v>
      </c>
      <c r="P3467" s="1" t="s">
        <v>18</v>
      </c>
      <c r="Q3467" s="1" t="s">
        <v>19</v>
      </c>
      <c r="R3467" s="1" t="s">
        <v>20</v>
      </c>
      <c r="S3467" s="1" t="s">
        <v>21</v>
      </c>
    </row>
    <row r="3469" spans="1:19">
      <c r="D3469" s="2"/>
      <c r="E3469" t="s">
        <v>22</v>
      </c>
      <c r="I3469" s="5">
        <v>-12</v>
      </c>
      <c r="J3469" s="5"/>
      <c r="K3469" s="13"/>
      <c r="L3469" s="4"/>
    </row>
    <row r="3470" spans="1:19">
      <c r="E3470" t="s">
        <v>23</v>
      </c>
      <c r="I3470" s="5">
        <v>-12</v>
      </c>
      <c r="J3470" s="5"/>
      <c r="L3470" s="1"/>
    </row>
    <row r="3471" spans="1:19">
      <c r="D3471" s="2"/>
      <c r="E3471" t="s">
        <v>24</v>
      </c>
      <c r="I3471" s="5">
        <v>-15</v>
      </c>
      <c r="J3471" s="5"/>
      <c r="L3471" s="20"/>
      <c r="M3471" s="21"/>
      <c r="N3471" s="21"/>
      <c r="O3471" s="21"/>
      <c r="P3471" s="21"/>
      <c r="Q3471" s="21"/>
      <c r="R3471" s="21"/>
      <c r="S3471" s="4"/>
    </row>
    <row r="3472" spans="1:19">
      <c r="D3472" s="19" t="s">
        <v>490</v>
      </c>
      <c r="E3472" s="21" t="s">
        <v>42</v>
      </c>
      <c r="F3472" s="21"/>
      <c r="G3472" s="21"/>
      <c r="H3472" s="21"/>
      <c r="I3472" s="5"/>
      <c r="J3472" s="5"/>
      <c r="L3472" s="33">
        <v>100</v>
      </c>
      <c r="M3472" s="21">
        <v>99</v>
      </c>
      <c r="N3472" s="21">
        <v>70</v>
      </c>
      <c r="O3472" s="21">
        <v>123</v>
      </c>
      <c r="P3472" s="30">
        <f t="shared" ref="P3472:P3512" si="91">ROUND(((M3472-N3472)*113/O3472),1)</f>
        <v>26.6</v>
      </c>
      <c r="Q3472" s="4">
        <v>11</v>
      </c>
    </row>
    <row r="3473" spans="4:17">
      <c r="D3473" s="19" t="s">
        <v>221</v>
      </c>
      <c r="E3473" s="21" t="s">
        <v>26</v>
      </c>
      <c r="F3473" s="21"/>
      <c r="G3473" s="21"/>
      <c r="H3473" s="21"/>
      <c r="I3473" s="5"/>
      <c r="J3473" s="5"/>
      <c r="L3473" s="33">
        <v>87</v>
      </c>
      <c r="M3473" s="21">
        <v>87</v>
      </c>
      <c r="N3473" s="21">
        <v>69.2</v>
      </c>
      <c r="O3473" s="21">
        <v>129</v>
      </c>
      <c r="P3473" s="30">
        <f t="shared" si="91"/>
        <v>15.6</v>
      </c>
      <c r="Q3473" s="4">
        <v>11.9</v>
      </c>
    </row>
    <row r="3474" spans="4:17">
      <c r="D3474" s="19" t="s">
        <v>513</v>
      </c>
      <c r="E3474" s="21" t="s">
        <v>292</v>
      </c>
      <c r="F3474" s="21"/>
      <c r="G3474" s="21"/>
      <c r="H3474" s="21"/>
      <c r="I3474" s="5"/>
      <c r="J3474" s="5"/>
      <c r="L3474" s="31">
        <v>94</v>
      </c>
      <c r="M3474" s="21">
        <v>94</v>
      </c>
      <c r="N3474" s="21">
        <v>71.2</v>
      </c>
      <c r="O3474" s="21">
        <v>126</v>
      </c>
      <c r="P3474" s="30">
        <f t="shared" si="91"/>
        <v>20.399999999999999</v>
      </c>
      <c r="Q3474" s="4">
        <v>13.8</v>
      </c>
    </row>
    <row r="3475" spans="4:17">
      <c r="D3475" s="19" t="s">
        <v>582</v>
      </c>
      <c r="E3475" s="21" t="s">
        <v>36</v>
      </c>
      <c r="F3475" s="21"/>
      <c r="G3475" s="21"/>
      <c r="H3475" s="21"/>
      <c r="I3475" s="5"/>
      <c r="J3475" s="5"/>
      <c r="L3475" s="33">
        <v>93</v>
      </c>
      <c r="M3475" s="21">
        <v>88</v>
      </c>
      <c r="N3475" s="21">
        <v>69</v>
      </c>
      <c r="O3475" s="21">
        <v>123</v>
      </c>
      <c r="P3475" s="30">
        <f t="shared" si="91"/>
        <v>17.5</v>
      </c>
      <c r="Q3475" s="4">
        <v>15.2</v>
      </c>
    </row>
    <row r="3476" spans="4:17">
      <c r="D3476" s="19" t="s">
        <v>583</v>
      </c>
      <c r="E3476" s="21" t="s">
        <v>30</v>
      </c>
      <c r="F3476" s="21"/>
      <c r="G3476" s="21"/>
      <c r="H3476" s="21"/>
      <c r="I3476" s="5"/>
      <c r="J3476" s="5"/>
      <c r="L3476" s="33">
        <v>87</v>
      </c>
      <c r="M3476" s="21">
        <v>86</v>
      </c>
      <c r="N3476" s="21">
        <v>70.2</v>
      </c>
      <c r="O3476" s="21">
        <v>128</v>
      </c>
      <c r="P3476" s="30">
        <f t="shared" si="91"/>
        <v>13.9</v>
      </c>
      <c r="Q3476" s="4">
        <v>15.6</v>
      </c>
    </row>
    <row r="3477" spans="4:17">
      <c r="D3477" s="19" t="s">
        <v>223</v>
      </c>
      <c r="E3477" s="21" t="s">
        <v>28</v>
      </c>
      <c r="F3477" s="21"/>
      <c r="G3477" s="21"/>
      <c r="H3477" s="21"/>
      <c r="I3477" s="5"/>
      <c r="J3477" s="5"/>
      <c r="L3477" s="33">
        <v>88</v>
      </c>
      <c r="M3477" s="21">
        <v>87</v>
      </c>
      <c r="N3477" s="21">
        <v>69.3</v>
      </c>
      <c r="O3477" s="21">
        <v>123</v>
      </c>
      <c r="P3477" s="30">
        <f t="shared" si="91"/>
        <v>16.3</v>
      </c>
      <c r="Q3477" s="4">
        <v>17</v>
      </c>
    </row>
    <row r="3478" spans="4:17">
      <c r="D3478" s="19" t="s">
        <v>491</v>
      </c>
      <c r="E3478" s="21" t="s">
        <v>34</v>
      </c>
      <c r="F3478" s="21"/>
      <c r="G3478" s="21"/>
      <c r="H3478" s="21"/>
      <c r="I3478" s="5"/>
      <c r="J3478" s="5"/>
      <c r="K3478" s="26"/>
      <c r="L3478" s="33">
        <v>96</v>
      </c>
      <c r="M3478" s="21">
        <v>95</v>
      </c>
      <c r="N3478" s="21">
        <v>68.900000000000006</v>
      </c>
      <c r="O3478" s="21">
        <v>120</v>
      </c>
      <c r="P3478" s="30">
        <f t="shared" si="91"/>
        <v>24.6</v>
      </c>
      <c r="Q3478" s="4">
        <v>17.3</v>
      </c>
    </row>
    <row r="3479" spans="4:17">
      <c r="D3479" s="19" t="s">
        <v>290</v>
      </c>
      <c r="E3479" s="21" t="s">
        <v>42</v>
      </c>
      <c r="F3479" s="21"/>
      <c r="G3479" s="21"/>
      <c r="H3479" s="21"/>
      <c r="I3479" s="5"/>
      <c r="J3479" s="5"/>
      <c r="L3479" s="33">
        <v>89</v>
      </c>
      <c r="M3479" s="21">
        <v>89</v>
      </c>
      <c r="N3479" s="21">
        <v>70</v>
      </c>
      <c r="O3479" s="21">
        <v>123</v>
      </c>
      <c r="P3479" s="30">
        <f t="shared" si="91"/>
        <v>17.5</v>
      </c>
      <c r="Q3479" s="4">
        <v>17.5</v>
      </c>
    </row>
    <row r="3480" spans="4:17">
      <c r="D3480" s="19" t="s">
        <v>25</v>
      </c>
      <c r="E3480" s="21" t="s">
        <v>26</v>
      </c>
      <c r="F3480" s="21"/>
      <c r="G3480" s="21"/>
      <c r="H3480" s="21"/>
      <c r="I3480" s="5"/>
      <c r="J3480" s="5"/>
      <c r="L3480" s="33">
        <v>84</v>
      </c>
      <c r="M3480" s="21">
        <v>84</v>
      </c>
      <c r="N3480" s="21">
        <v>69.2</v>
      </c>
      <c r="O3480" s="21">
        <v>129</v>
      </c>
      <c r="P3480" s="30">
        <f t="shared" si="91"/>
        <v>13</v>
      </c>
      <c r="Q3480" s="4">
        <v>17.5</v>
      </c>
    </row>
    <row r="3481" spans="4:17">
      <c r="D3481" s="19" t="s">
        <v>29</v>
      </c>
      <c r="E3481" s="21" t="s">
        <v>30</v>
      </c>
      <c r="F3481" s="21"/>
      <c r="G3481" s="21"/>
      <c r="H3481" s="21"/>
      <c r="I3481" s="5"/>
      <c r="J3481" s="5"/>
      <c r="L3481" s="33">
        <v>85</v>
      </c>
      <c r="M3481" s="21">
        <v>84</v>
      </c>
      <c r="N3481" s="21">
        <v>70.2</v>
      </c>
      <c r="O3481" s="21">
        <v>128</v>
      </c>
      <c r="P3481" s="30">
        <f t="shared" si="91"/>
        <v>12.2</v>
      </c>
      <c r="Q3481" s="4">
        <v>19.100000000000001</v>
      </c>
    </row>
    <row r="3482" spans="4:17">
      <c r="D3482" s="19" t="s">
        <v>31</v>
      </c>
      <c r="E3482" s="21" t="s">
        <v>32</v>
      </c>
      <c r="F3482" s="21"/>
      <c r="G3482" s="21"/>
      <c r="H3482" s="21"/>
      <c r="I3482" s="5"/>
      <c r="J3482" s="5"/>
      <c r="L3482" s="33">
        <v>87</v>
      </c>
      <c r="M3482" s="21">
        <v>87</v>
      </c>
      <c r="N3482" s="21">
        <v>71.3</v>
      </c>
      <c r="O3482" s="21">
        <v>127</v>
      </c>
      <c r="P3482" s="30">
        <f t="shared" si="91"/>
        <v>14</v>
      </c>
      <c r="Q3482" s="4">
        <v>19.3</v>
      </c>
    </row>
    <row r="3483" spans="4:17">
      <c r="D3483" s="19" t="s">
        <v>33</v>
      </c>
      <c r="E3483" s="21" t="s">
        <v>34</v>
      </c>
      <c r="F3483" s="21"/>
      <c r="G3483" s="21"/>
      <c r="H3483" s="21"/>
      <c r="I3483" s="5"/>
      <c r="J3483" s="4"/>
      <c r="L3483" s="32">
        <v>88</v>
      </c>
      <c r="M3483" s="21">
        <v>88</v>
      </c>
      <c r="N3483" s="21">
        <v>68.900000000000006</v>
      </c>
      <c r="O3483" s="21">
        <v>120</v>
      </c>
      <c r="P3483" s="30">
        <f t="shared" si="91"/>
        <v>18</v>
      </c>
      <c r="Q3483" s="4">
        <v>20</v>
      </c>
    </row>
    <row r="3484" spans="4:17">
      <c r="D3484" s="19" t="s">
        <v>38</v>
      </c>
      <c r="E3484" s="21" t="s">
        <v>26</v>
      </c>
      <c r="F3484" s="21"/>
      <c r="G3484" s="21"/>
      <c r="H3484" s="21"/>
      <c r="I3484" s="5"/>
      <c r="J3484" s="5"/>
      <c r="L3484" s="33">
        <v>84</v>
      </c>
      <c r="M3484" s="21">
        <v>84</v>
      </c>
      <c r="N3484" s="21">
        <v>69.2</v>
      </c>
      <c r="O3484" s="21">
        <v>129</v>
      </c>
      <c r="P3484" s="30">
        <f t="shared" si="91"/>
        <v>13</v>
      </c>
      <c r="Q3484" s="4">
        <v>20.2</v>
      </c>
    </row>
    <row r="3485" spans="4:17">
      <c r="D3485" s="19" t="s">
        <v>39</v>
      </c>
      <c r="E3485" s="21" t="s">
        <v>30</v>
      </c>
      <c r="F3485" s="21"/>
      <c r="G3485" s="21"/>
      <c r="H3485" s="21"/>
      <c r="I3485" s="5"/>
      <c r="J3485" s="5"/>
      <c r="L3485" s="33">
        <v>86</v>
      </c>
      <c r="M3485" s="21">
        <v>85</v>
      </c>
      <c r="N3485" s="21">
        <v>70.2</v>
      </c>
      <c r="O3485" s="21">
        <v>128</v>
      </c>
      <c r="P3485" s="30">
        <f t="shared" si="91"/>
        <v>13.1</v>
      </c>
      <c r="Q3485" s="4">
        <v>20.2</v>
      </c>
    </row>
    <row r="3486" spans="4:17">
      <c r="D3486" s="19" t="s">
        <v>41</v>
      </c>
      <c r="E3486" s="21" t="s">
        <v>42</v>
      </c>
      <c r="F3486" s="21"/>
      <c r="G3486" s="21"/>
      <c r="H3486" s="21"/>
      <c r="I3486" s="5"/>
      <c r="J3486" s="5"/>
      <c r="L3486" s="33">
        <v>91</v>
      </c>
      <c r="M3486" s="21">
        <v>88</v>
      </c>
      <c r="N3486" s="21">
        <v>70</v>
      </c>
      <c r="O3486" s="21">
        <v>123</v>
      </c>
      <c r="P3486" s="30">
        <f t="shared" si="91"/>
        <v>16.5</v>
      </c>
      <c r="Q3486" s="4">
        <v>21.1</v>
      </c>
    </row>
    <row r="3487" spans="4:17">
      <c r="D3487" s="19" t="s">
        <v>43</v>
      </c>
      <c r="E3487" s="21" t="s">
        <v>26</v>
      </c>
      <c r="F3487" s="21"/>
      <c r="G3487" s="21"/>
      <c r="H3487" s="21"/>
      <c r="I3487" s="5"/>
      <c r="J3487" s="5"/>
      <c r="L3487" s="17">
        <v>84</v>
      </c>
      <c r="M3487" s="21">
        <v>84</v>
      </c>
      <c r="N3487" s="21">
        <v>69.2</v>
      </c>
      <c r="O3487" s="21">
        <v>129</v>
      </c>
      <c r="P3487" s="30">
        <f t="shared" si="91"/>
        <v>13</v>
      </c>
      <c r="Q3487" s="4">
        <v>21.9</v>
      </c>
    </row>
    <row r="3488" spans="4:17">
      <c r="D3488" s="19" t="s">
        <v>45</v>
      </c>
      <c r="E3488" s="21" t="s">
        <v>34</v>
      </c>
      <c r="F3488" s="21"/>
      <c r="G3488" s="21"/>
      <c r="H3488" s="21"/>
      <c r="I3488" s="5"/>
      <c r="J3488" s="5"/>
      <c r="L3488" s="17">
        <v>94</v>
      </c>
      <c r="M3488" s="21">
        <v>93</v>
      </c>
      <c r="N3488" s="21">
        <v>68.900000000000006</v>
      </c>
      <c r="O3488" s="21">
        <v>120</v>
      </c>
      <c r="P3488" s="30">
        <f t="shared" si="91"/>
        <v>22.7</v>
      </c>
      <c r="Q3488" s="4">
        <v>23</v>
      </c>
    </row>
    <row r="3489" spans="1:22">
      <c r="D3489" s="19" t="s">
        <v>46</v>
      </c>
      <c r="E3489" s="21" t="s">
        <v>47</v>
      </c>
      <c r="F3489" s="21"/>
      <c r="G3489" s="21"/>
      <c r="H3489" s="21"/>
      <c r="I3489" s="5"/>
      <c r="J3489" s="5"/>
      <c r="L3489" s="17">
        <v>95</v>
      </c>
      <c r="M3489" s="21">
        <v>94</v>
      </c>
      <c r="N3489" s="21">
        <v>69.7</v>
      </c>
      <c r="O3489" s="21">
        <v>133</v>
      </c>
      <c r="P3489" s="30">
        <f t="shared" si="91"/>
        <v>20.6</v>
      </c>
      <c r="Q3489" s="4">
        <v>24.5</v>
      </c>
    </row>
    <row r="3490" spans="1:22">
      <c r="D3490" s="19" t="s">
        <v>234</v>
      </c>
      <c r="E3490" s="21" t="s">
        <v>34</v>
      </c>
      <c r="F3490" s="21"/>
      <c r="G3490" s="21"/>
      <c r="H3490" s="21"/>
      <c r="I3490" s="5"/>
      <c r="J3490" s="5"/>
      <c r="L3490" s="31">
        <v>85</v>
      </c>
      <c r="M3490" s="21">
        <v>85</v>
      </c>
      <c r="N3490" s="21">
        <v>68.900000000000006</v>
      </c>
      <c r="O3490" s="21">
        <v>120</v>
      </c>
      <c r="P3490" s="4">
        <f t="shared" si="91"/>
        <v>15.2</v>
      </c>
      <c r="Q3490" s="4">
        <v>27.6</v>
      </c>
    </row>
    <row r="3491" spans="1:22">
      <c r="D3491" s="19" t="s">
        <v>492</v>
      </c>
      <c r="E3491" s="21" t="s">
        <v>42</v>
      </c>
      <c r="F3491" s="21"/>
      <c r="G3491" s="21"/>
      <c r="H3491" s="21"/>
      <c r="I3491" s="5"/>
      <c r="J3491" s="5"/>
      <c r="L3491" s="31">
        <v>93</v>
      </c>
      <c r="M3491" s="21">
        <v>91</v>
      </c>
      <c r="N3491" s="21">
        <v>70</v>
      </c>
      <c r="O3491" s="21">
        <v>123</v>
      </c>
      <c r="P3491" s="4">
        <f t="shared" si="91"/>
        <v>19.3</v>
      </c>
      <c r="Q3491" s="4">
        <v>28.7</v>
      </c>
    </row>
    <row r="3492" spans="1:22">
      <c r="A3492">
        <v>1</v>
      </c>
      <c r="B3492">
        <v>1</v>
      </c>
      <c r="C3492">
        <v>1</v>
      </c>
      <c r="D3492" s="19" t="s">
        <v>73</v>
      </c>
      <c r="E3492" s="21" t="s">
        <v>42</v>
      </c>
      <c r="F3492" s="21">
        <v>100</v>
      </c>
      <c r="G3492" s="21">
        <v>100</v>
      </c>
      <c r="H3492" s="21">
        <v>86</v>
      </c>
      <c r="I3492" s="5">
        <v>-19</v>
      </c>
      <c r="J3492" s="5"/>
      <c r="L3492" s="31">
        <v>100</v>
      </c>
      <c r="M3492" s="21">
        <v>100</v>
      </c>
      <c r="N3492" s="21">
        <v>70</v>
      </c>
      <c r="O3492" s="21">
        <v>123</v>
      </c>
      <c r="P3492" s="4">
        <f t="shared" si="91"/>
        <v>27.6</v>
      </c>
      <c r="Q3492" s="4"/>
      <c r="T3492" t="s">
        <v>71</v>
      </c>
      <c r="U3492" t="s">
        <v>72</v>
      </c>
      <c r="V3492" t="s">
        <v>109</v>
      </c>
    </row>
    <row r="3493" spans="1:22">
      <c r="A3493">
        <v>2</v>
      </c>
      <c r="D3493" s="19" t="s">
        <v>77</v>
      </c>
      <c r="E3493" s="21" t="s">
        <v>78</v>
      </c>
      <c r="F3493" s="21"/>
      <c r="G3493" s="21"/>
      <c r="H3493" s="21"/>
      <c r="I3493" s="5">
        <v>-19</v>
      </c>
      <c r="J3493" s="5"/>
      <c r="K3493" s="26" t="s">
        <v>79</v>
      </c>
      <c r="L3493" s="31"/>
      <c r="M3493" s="21"/>
      <c r="N3493" s="21"/>
      <c r="O3493" s="21"/>
      <c r="P3493" s="30"/>
      <c r="Q3493" s="4"/>
      <c r="R3493" s="21"/>
      <c r="T3493" t="s">
        <v>119</v>
      </c>
      <c r="U3493" t="s">
        <v>75</v>
      </c>
      <c r="V3493" t="s">
        <v>59</v>
      </c>
    </row>
    <row r="3494" spans="1:22">
      <c r="A3494">
        <v>3</v>
      </c>
      <c r="B3494">
        <v>2</v>
      </c>
      <c r="C3494">
        <v>2</v>
      </c>
      <c r="D3494" s="19" t="s">
        <v>239</v>
      </c>
      <c r="E3494" s="21" t="s">
        <v>30</v>
      </c>
      <c r="F3494" s="21">
        <v>90</v>
      </c>
      <c r="G3494" s="21">
        <v>90</v>
      </c>
      <c r="H3494" s="21">
        <v>75</v>
      </c>
      <c r="I3494" s="5">
        <v>-12</v>
      </c>
      <c r="J3494" s="5"/>
      <c r="L3494" s="33">
        <v>90</v>
      </c>
      <c r="M3494" s="21">
        <v>90</v>
      </c>
      <c r="N3494" s="21">
        <v>70.2</v>
      </c>
      <c r="O3494" s="21">
        <v>128</v>
      </c>
      <c r="P3494" s="4">
        <f t="shared" si="91"/>
        <v>17.5</v>
      </c>
      <c r="Q3494" s="21"/>
      <c r="R3494" s="21"/>
      <c r="T3494" t="s">
        <v>125</v>
      </c>
      <c r="U3494" t="s">
        <v>63</v>
      </c>
    </row>
    <row r="3495" spans="1:22">
      <c r="A3495">
        <v>4</v>
      </c>
      <c r="B3495">
        <v>3</v>
      </c>
      <c r="C3495">
        <v>3</v>
      </c>
      <c r="D3495" s="19" t="s">
        <v>242</v>
      </c>
      <c r="E3495" s="21" t="s">
        <v>26</v>
      </c>
      <c r="F3495" s="21">
        <v>92</v>
      </c>
      <c r="G3495" s="21">
        <v>91</v>
      </c>
      <c r="H3495" s="21">
        <v>77</v>
      </c>
      <c r="I3495" s="5">
        <v>-20</v>
      </c>
      <c r="J3495" s="5"/>
      <c r="K3495" s="12" t="s">
        <v>942</v>
      </c>
      <c r="L3495" s="33">
        <v>92</v>
      </c>
      <c r="M3495" s="21">
        <v>91</v>
      </c>
      <c r="N3495" s="21">
        <v>69.2</v>
      </c>
      <c r="O3495" s="21">
        <v>129</v>
      </c>
      <c r="P3495" s="30">
        <f t="shared" si="91"/>
        <v>19.100000000000001</v>
      </c>
      <c r="Q3495" s="21"/>
      <c r="R3495" s="21"/>
      <c r="T3495" t="s">
        <v>254</v>
      </c>
      <c r="U3495" t="s">
        <v>92</v>
      </c>
      <c r="V3495" t="s">
        <v>58</v>
      </c>
    </row>
    <row r="3496" spans="1:22">
      <c r="A3496">
        <v>5</v>
      </c>
      <c r="B3496">
        <v>4</v>
      </c>
      <c r="C3496">
        <v>4</v>
      </c>
      <c r="D3496" s="19" t="s">
        <v>469</v>
      </c>
      <c r="E3496" s="21" t="s">
        <v>36</v>
      </c>
      <c r="F3496" s="21">
        <v>93</v>
      </c>
      <c r="G3496" s="21">
        <v>92</v>
      </c>
      <c r="H3496" s="21">
        <v>78</v>
      </c>
      <c r="I3496" s="5">
        <v>-20</v>
      </c>
      <c r="J3496" s="5"/>
      <c r="L3496" s="33">
        <v>93</v>
      </c>
      <c r="M3496" s="21">
        <v>92</v>
      </c>
      <c r="N3496" s="21">
        <v>69</v>
      </c>
      <c r="O3496" s="21">
        <v>123</v>
      </c>
      <c r="P3496" s="30">
        <f t="shared" si="91"/>
        <v>21.1</v>
      </c>
      <c r="Q3496" s="21"/>
      <c r="R3496" s="21"/>
      <c r="T3496" t="s">
        <v>80</v>
      </c>
      <c r="U3496" t="s">
        <v>82</v>
      </c>
    </row>
    <row r="3497" spans="1:22">
      <c r="A3497">
        <v>6</v>
      </c>
      <c r="B3497">
        <v>5</v>
      </c>
      <c r="C3497">
        <v>5</v>
      </c>
      <c r="D3497" s="19" t="s">
        <v>95</v>
      </c>
      <c r="E3497" s="21" t="s">
        <v>42</v>
      </c>
      <c r="F3497" s="21">
        <v>85</v>
      </c>
      <c r="G3497" s="21">
        <v>85</v>
      </c>
      <c r="H3497" s="21">
        <v>70</v>
      </c>
      <c r="I3497" s="5">
        <v>-19</v>
      </c>
      <c r="J3497" s="5"/>
      <c r="L3497" s="31">
        <v>85</v>
      </c>
      <c r="M3497" s="21">
        <v>85</v>
      </c>
      <c r="N3497" s="21">
        <v>70</v>
      </c>
      <c r="O3497" s="21">
        <v>123</v>
      </c>
      <c r="P3497" s="30">
        <f t="shared" si="91"/>
        <v>13.8</v>
      </c>
      <c r="Q3497" s="21"/>
      <c r="R3497" s="21"/>
      <c r="S3497" s="4"/>
      <c r="T3497" t="s">
        <v>124</v>
      </c>
      <c r="U3497" t="s">
        <v>62</v>
      </c>
      <c r="V3497" t="s">
        <v>333</v>
      </c>
    </row>
    <row r="3498" spans="1:22">
      <c r="A3498">
        <v>7</v>
      </c>
      <c r="B3498">
        <v>6</v>
      </c>
      <c r="C3498">
        <v>6</v>
      </c>
      <c r="D3498" s="19" t="s">
        <v>99</v>
      </c>
      <c r="E3498" s="21" t="s">
        <v>30</v>
      </c>
      <c r="F3498" s="21">
        <v>95</v>
      </c>
      <c r="G3498" s="21">
        <v>95</v>
      </c>
      <c r="H3498" s="21">
        <v>80</v>
      </c>
      <c r="I3498" s="5">
        <v>-14.7</v>
      </c>
      <c r="J3498" s="5"/>
      <c r="L3498" s="33">
        <v>95</v>
      </c>
      <c r="M3498" s="21">
        <v>95</v>
      </c>
      <c r="N3498" s="21">
        <v>70.2</v>
      </c>
      <c r="O3498" s="21">
        <v>128</v>
      </c>
      <c r="P3498" s="30">
        <f t="shared" si="91"/>
        <v>21.9</v>
      </c>
      <c r="Q3498" s="21"/>
      <c r="R3498" s="21"/>
      <c r="T3498" t="s">
        <v>246</v>
      </c>
      <c r="U3498" t="s">
        <v>100</v>
      </c>
    </row>
    <row r="3499" spans="1:22">
      <c r="A3499">
        <v>8</v>
      </c>
      <c r="B3499">
        <v>7</v>
      </c>
      <c r="C3499">
        <v>7</v>
      </c>
      <c r="D3499" s="19" t="s">
        <v>106</v>
      </c>
      <c r="E3499" s="21" t="s">
        <v>42</v>
      </c>
      <c r="F3499" s="21">
        <v>92</v>
      </c>
      <c r="G3499" s="21">
        <v>92</v>
      </c>
      <c r="H3499" s="21">
        <v>77</v>
      </c>
      <c r="I3499" s="5">
        <v>-24</v>
      </c>
      <c r="J3499" s="5"/>
      <c r="L3499" s="33">
        <v>92</v>
      </c>
      <c r="M3499" s="21">
        <v>92</v>
      </c>
      <c r="N3499" s="21">
        <v>70</v>
      </c>
      <c r="O3499" s="21">
        <v>123</v>
      </c>
      <c r="P3499" s="30">
        <f t="shared" si="91"/>
        <v>20.2</v>
      </c>
      <c r="Q3499" s="21"/>
      <c r="R3499" s="21"/>
      <c r="T3499" t="s">
        <v>85</v>
      </c>
      <c r="U3499" t="s">
        <v>68</v>
      </c>
    </row>
    <row r="3500" spans="1:22">
      <c r="A3500">
        <v>9</v>
      </c>
      <c r="B3500">
        <v>8</v>
      </c>
      <c r="C3500">
        <v>8</v>
      </c>
      <c r="D3500" s="19" t="s">
        <v>116</v>
      </c>
      <c r="E3500" s="21" t="s">
        <v>32</v>
      </c>
      <c r="F3500" s="21">
        <v>91</v>
      </c>
      <c r="G3500" s="21">
        <v>91</v>
      </c>
      <c r="H3500" s="21">
        <v>76</v>
      </c>
      <c r="I3500" s="5">
        <v>-20</v>
      </c>
      <c r="J3500" s="5"/>
      <c r="K3500" s="12" t="s">
        <v>943</v>
      </c>
      <c r="L3500" s="33">
        <v>91</v>
      </c>
      <c r="M3500" s="21">
        <v>91</v>
      </c>
      <c r="N3500" s="21">
        <v>71.3</v>
      </c>
      <c r="O3500" s="21">
        <v>127</v>
      </c>
      <c r="P3500" s="30">
        <f t="shared" si="91"/>
        <v>17.5</v>
      </c>
      <c r="Q3500" s="21"/>
      <c r="R3500" s="21"/>
      <c r="T3500" t="s">
        <v>100</v>
      </c>
      <c r="U3500" t="s">
        <v>103</v>
      </c>
      <c r="V3500" t="s">
        <v>329</v>
      </c>
    </row>
    <row r="3501" spans="1:22">
      <c r="A3501">
        <v>10</v>
      </c>
      <c r="B3501">
        <v>9</v>
      </c>
      <c r="C3501">
        <v>9</v>
      </c>
      <c r="D3501" s="19" t="s">
        <v>122</v>
      </c>
      <c r="E3501" s="21" t="s">
        <v>42</v>
      </c>
      <c r="F3501" s="21">
        <v>82</v>
      </c>
      <c r="G3501" s="21">
        <v>82</v>
      </c>
      <c r="H3501" s="21">
        <v>67</v>
      </c>
      <c r="I3501" s="5">
        <v>-4.7</v>
      </c>
      <c r="J3501" s="5"/>
      <c r="L3501" s="33">
        <v>82</v>
      </c>
      <c r="M3501" s="21">
        <v>82</v>
      </c>
      <c r="N3501" s="21">
        <v>70</v>
      </c>
      <c r="O3501" s="21">
        <v>123</v>
      </c>
      <c r="P3501" s="30">
        <f t="shared" si="91"/>
        <v>11</v>
      </c>
      <c r="Q3501" s="21"/>
      <c r="R3501" s="21"/>
      <c r="T3501" t="s">
        <v>74</v>
      </c>
      <c r="U3501" t="s">
        <v>93</v>
      </c>
      <c r="V3501" t="s">
        <v>105</v>
      </c>
    </row>
    <row r="3502" spans="1:22">
      <c r="A3502">
        <v>11</v>
      </c>
      <c r="B3502">
        <v>10</v>
      </c>
      <c r="C3502">
        <v>10</v>
      </c>
      <c r="D3502" s="19" t="s">
        <v>128</v>
      </c>
      <c r="E3502" s="21" t="s">
        <v>26</v>
      </c>
      <c r="F3502" s="21">
        <v>87</v>
      </c>
      <c r="G3502" s="21">
        <v>87</v>
      </c>
      <c r="H3502" s="21">
        <v>72</v>
      </c>
      <c r="I3502" s="5">
        <v>-12</v>
      </c>
      <c r="J3502" s="5"/>
      <c r="K3502" s="26"/>
      <c r="L3502" s="33">
        <v>87</v>
      </c>
      <c r="M3502" s="21">
        <v>87</v>
      </c>
      <c r="N3502" s="21">
        <v>69.2</v>
      </c>
      <c r="O3502" s="21">
        <v>129</v>
      </c>
      <c r="P3502" s="30">
        <f t="shared" si="91"/>
        <v>15.6</v>
      </c>
      <c r="Q3502" s="21"/>
      <c r="R3502" s="21"/>
      <c r="T3502" t="s">
        <v>245</v>
      </c>
      <c r="U3502" t="s">
        <v>192</v>
      </c>
    </row>
    <row r="3503" spans="1:22">
      <c r="A3503">
        <v>12</v>
      </c>
      <c r="B3503">
        <v>11</v>
      </c>
      <c r="C3503">
        <v>11</v>
      </c>
      <c r="D3503" s="19" t="s">
        <v>377</v>
      </c>
      <c r="E3503" s="21" t="s">
        <v>34</v>
      </c>
      <c r="F3503" s="21">
        <v>85</v>
      </c>
      <c r="G3503" s="21">
        <v>85</v>
      </c>
      <c r="H3503" s="21">
        <v>71</v>
      </c>
      <c r="I3503" s="5">
        <v>-4.5</v>
      </c>
      <c r="J3503" s="5"/>
      <c r="L3503" s="33">
        <v>85</v>
      </c>
      <c r="M3503" s="21">
        <v>85</v>
      </c>
      <c r="N3503" s="21">
        <v>68.900000000000006</v>
      </c>
      <c r="O3503" s="21">
        <v>120</v>
      </c>
      <c r="P3503" s="30">
        <f t="shared" si="91"/>
        <v>15.2</v>
      </c>
      <c r="Q3503" s="21"/>
      <c r="R3503" s="21"/>
      <c r="T3503" t="s">
        <v>150</v>
      </c>
      <c r="U3503" t="s">
        <v>151</v>
      </c>
    </row>
    <row r="3504" spans="1:22">
      <c r="A3504">
        <v>13</v>
      </c>
      <c r="B3504">
        <v>12</v>
      </c>
      <c r="C3504">
        <v>12</v>
      </c>
      <c r="D3504" s="19" t="s">
        <v>131</v>
      </c>
      <c r="E3504" s="21" t="s">
        <v>42</v>
      </c>
      <c r="F3504" s="21">
        <v>83</v>
      </c>
      <c r="G3504" s="21">
        <v>83</v>
      </c>
      <c r="H3504" s="21">
        <v>68</v>
      </c>
      <c r="I3504" s="5">
        <v>20.399999999999999</v>
      </c>
      <c r="J3504" s="5"/>
      <c r="K3504" s="12" t="s">
        <v>944</v>
      </c>
      <c r="L3504" s="33">
        <v>83</v>
      </c>
      <c r="M3504" s="21">
        <v>83</v>
      </c>
      <c r="N3504" s="21">
        <v>70</v>
      </c>
      <c r="O3504" s="21">
        <v>123</v>
      </c>
      <c r="P3504" s="30">
        <f t="shared" si="91"/>
        <v>11.9</v>
      </c>
      <c r="Q3504" s="21"/>
      <c r="R3504" s="21"/>
      <c r="T3504" t="s">
        <v>94</v>
      </c>
      <c r="U3504" t="s">
        <v>329</v>
      </c>
    </row>
    <row r="3505" spans="1:22">
      <c r="A3505">
        <v>14</v>
      </c>
      <c r="B3505">
        <v>13</v>
      </c>
      <c r="C3505">
        <v>13</v>
      </c>
      <c r="D3505" s="19" t="s">
        <v>496</v>
      </c>
      <c r="E3505" s="21" t="s">
        <v>26</v>
      </c>
      <c r="F3505" s="21">
        <v>90</v>
      </c>
      <c r="G3505" s="21">
        <v>89</v>
      </c>
      <c r="H3505" s="21">
        <v>74</v>
      </c>
      <c r="I3505" s="5">
        <v>-16.2</v>
      </c>
      <c r="J3505" s="5"/>
      <c r="L3505" s="33">
        <v>90</v>
      </c>
      <c r="M3505" s="21">
        <v>89</v>
      </c>
      <c r="N3505" s="21">
        <v>69.2</v>
      </c>
      <c r="O3505" s="21">
        <v>129</v>
      </c>
      <c r="P3505" s="30">
        <f t="shared" si="91"/>
        <v>17.3</v>
      </c>
      <c r="Q3505" s="21"/>
      <c r="R3505" s="21"/>
      <c r="T3505" t="s">
        <v>76</v>
      </c>
      <c r="U3505" t="s">
        <v>98</v>
      </c>
    </row>
    <row r="3506" spans="1:22">
      <c r="A3506">
        <v>15</v>
      </c>
      <c r="B3506">
        <v>14</v>
      </c>
      <c r="C3506">
        <v>14</v>
      </c>
      <c r="D3506" s="19" t="s">
        <v>136</v>
      </c>
      <c r="E3506" s="21" t="s">
        <v>34</v>
      </c>
      <c r="F3506" s="21">
        <v>87</v>
      </c>
      <c r="G3506" s="21">
        <v>87</v>
      </c>
      <c r="H3506" s="21">
        <v>73</v>
      </c>
      <c r="I3506" s="5">
        <v>-16</v>
      </c>
      <c r="J3506" s="5"/>
      <c r="L3506" s="33">
        <v>87</v>
      </c>
      <c r="M3506" s="21">
        <v>87</v>
      </c>
      <c r="N3506" s="21">
        <v>68.900000000000006</v>
      </c>
      <c r="O3506" s="21">
        <v>120</v>
      </c>
      <c r="P3506" s="30">
        <f t="shared" si="91"/>
        <v>17</v>
      </c>
      <c r="Q3506" s="21"/>
      <c r="R3506" s="21"/>
      <c r="T3506" t="s">
        <v>262</v>
      </c>
      <c r="U3506" t="s">
        <v>375</v>
      </c>
      <c r="V3506" t="s">
        <v>192</v>
      </c>
    </row>
    <row r="3507" spans="1:22">
      <c r="A3507">
        <v>16</v>
      </c>
      <c r="B3507">
        <v>15</v>
      </c>
      <c r="C3507">
        <v>15</v>
      </c>
      <c r="D3507" s="19" t="s">
        <v>260</v>
      </c>
      <c r="E3507" s="21" t="s">
        <v>26</v>
      </c>
      <c r="F3507" s="21">
        <v>92</v>
      </c>
      <c r="G3507" s="21">
        <v>92</v>
      </c>
      <c r="H3507" s="21">
        <v>75</v>
      </c>
      <c r="I3507" s="5">
        <v>-18.5</v>
      </c>
      <c r="J3507" s="4"/>
      <c r="L3507" s="32">
        <v>92</v>
      </c>
      <c r="M3507" s="21">
        <v>92</v>
      </c>
      <c r="N3507" s="21">
        <v>69.2</v>
      </c>
      <c r="O3507" s="21">
        <v>129</v>
      </c>
      <c r="P3507" s="30">
        <f t="shared" si="91"/>
        <v>20</v>
      </c>
      <c r="Q3507" s="21"/>
      <c r="R3507" s="21"/>
      <c r="T3507" t="s">
        <v>155</v>
      </c>
      <c r="U3507" t="s">
        <v>67</v>
      </c>
      <c r="V3507" t="s">
        <v>339</v>
      </c>
    </row>
    <row r="3508" spans="1:22">
      <c r="A3508">
        <v>17</v>
      </c>
      <c r="D3508" s="19" t="s">
        <v>153</v>
      </c>
      <c r="E3508" s="21" t="s">
        <v>154</v>
      </c>
      <c r="F3508" s="21"/>
      <c r="G3508" s="21"/>
      <c r="H3508" s="21"/>
      <c r="I3508" s="5">
        <v>-16.5</v>
      </c>
      <c r="J3508" s="5"/>
      <c r="K3508" s="12" t="s">
        <v>79</v>
      </c>
      <c r="L3508" s="33"/>
      <c r="M3508" s="21"/>
      <c r="N3508" s="21"/>
      <c r="O3508" s="21"/>
      <c r="P3508" s="30"/>
      <c r="Q3508" s="21"/>
      <c r="R3508" s="21"/>
      <c r="T3508" t="s">
        <v>97</v>
      </c>
      <c r="U3508" t="s">
        <v>66</v>
      </c>
      <c r="V3508" t="s">
        <v>198</v>
      </c>
    </row>
    <row r="3509" spans="1:22">
      <c r="A3509">
        <v>18</v>
      </c>
      <c r="B3509">
        <v>16</v>
      </c>
      <c r="C3509">
        <v>16</v>
      </c>
      <c r="D3509" s="28" t="s">
        <v>157</v>
      </c>
      <c r="E3509" s="21" t="s">
        <v>50</v>
      </c>
      <c r="F3509" s="21">
        <v>100</v>
      </c>
      <c r="G3509" s="21">
        <v>98</v>
      </c>
      <c r="H3509" s="21">
        <v>85</v>
      </c>
      <c r="I3509" s="5">
        <v>-14.4</v>
      </c>
      <c r="J3509" s="5"/>
      <c r="L3509" s="31">
        <v>100</v>
      </c>
      <c r="M3509" s="21">
        <v>98</v>
      </c>
      <c r="N3509" s="21">
        <v>68</v>
      </c>
      <c r="O3509" s="21">
        <v>118</v>
      </c>
      <c r="P3509" s="30">
        <f t="shared" si="91"/>
        <v>28.7</v>
      </c>
      <c r="Q3509" s="21"/>
      <c r="R3509" s="21"/>
      <c r="T3509" s="21" t="s">
        <v>211</v>
      </c>
      <c r="U3509" s="21" t="s">
        <v>113</v>
      </c>
      <c r="V3509" s="21" t="s">
        <v>115</v>
      </c>
    </row>
    <row r="3510" spans="1:22">
      <c r="A3510">
        <v>19</v>
      </c>
      <c r="B3510">
        <v>17</v>
      </c>
      <c r="C3510">
        <v>17</v>
      </c>
      <c r="D3510" s="19" t="s">
        <v>164</v>
      </c>
      <c r="E3510" s="21" t="s">
        <v>52</v>
      </c>
      <c r="F3510" s="21">
        <v>99</v>
      </c>
      <c r="G3510" s="21">
        <v>99</v>
      </c>
      <c r="H3510" s="21">
        <v>83</v>
      </c>
      <c r="I3510" s="5">
        <v>-17.899999999999999</v>
      </c>
      <c r="J3510" s="5"/>
      <c r="K3510" s="44"/>
      <c r="L3510" s="31">
        <v>99</v>
      </c>
      <c r="M3510" s="21">
        <v>99</v>
      </c>
      <c r="N3510" s="21">
        <v>70.8</v>
      </c>
      <c r="O3510" s="21">
        <v>130</v>
      </c>
      <c r="P3510" s="30">
        <f t="shared" si="91"/>
        <v>24.5</v>
      </c>
      <c r="Q3510" s="21"/>
      <c r="R3510" s="21"/>
      <c r="T3510" s="21" t="s">
        <v>249</v>
      </c>
      <c r="U3510" s="21" t="s">
        <v>212</v>
      </c>
      <c r="V3510" s="21" t="s">
        <v>90</v>
      </c>
    </row>
    <row r="3511" spans="1:22">
      <c r="A3511">
        <v>20</v>
      </c>
      <c r="B3511">
        <v>18</v>
      </c>
      <c r="C3511">
        <v>18</v>
      </c>
      <c r="D3511" s="19" t="s">
        <v>168</v>
      </c>
      <c r="E3511" s="21" t="s">
        <v>50</v>
      </c>
      <c r="F3511" s="21">
        <v>93</v>
      </c>
      <c r="G3511" s="21">
        <v>92</v>
      </c>
      <c r="H3511" s="21">
        <v>78</v>
      </c>
      <c r="I3511" s="5">
        <v>13.2</v>
      </c>
      <c r="J3511" s="5"/>
      <c r="L3511" s="21">
        <v>93</v>
      </c>
      <c r="M3511" s="21">
        <v>92</v>
      </c>
      <c r="N3511" s="21">
        <v>68</v>
      </c>
      <c r="O3511" s="21">
        <v>118</v>
      </c>
      <c r="P3511" s="30">
        <f t="shared" si="91"/>
        <v>23</v>
      </c>
      <c r="R3511" s="21"/>
      <c r="T3511" s="21" t="s">
        <v>172</v>
      </c>
      <c r="U3511" s="21" t="s">
        <v>133</v>
      </c>
      <c r="V3511" s="21" t="s">
        <v>117</v>
      </c>
    </row>
    <row r="3512" spans="1:22">
      <c r="A3512">
        <v>21</v>
      </c>
      <c r="B3512">
        <v>19</v>
      </c>
      <c r="C3512">
        <v>19</v>
      </c>
      <c r="D3512" s="19" t="s">
        <v>170</v>
      </c>
      <c r="E3512" s="21" t="s">
        <v>52</v>
      </c>
      <c r="F3512" s="21">
        <v>96</v>
      </c>
      <c r="G3512" s="21">
        <v>94</v>
      </c>
      <c r="H3512" s="21">
        <v>80</v>
      </c>
      <c r="I3512" s="5">
        <v>-15.2</v>
      </c>
      <c r="J3512" s="5"/>
      <c r="K3512" s="44"/>
      <c r="L3512" s="21">
        <v>96</v>
      </c>
      <c r="M3512" s="21">
        <v>94</v>
      </c>
      <c r="N3512" s="21">
        <v>70.8</v>
      </c>
      <c r="O3512" s="21">
        <v>130</v>
      </c>
      <c r="P3512" s="30">
        <f t="shared" si="91"/>
        <v>20.2</v>
      </c>
      <c r="R3512" s="21"/>
      <c r="T3512" s="21" t="s">
        <v>160</v>
      </c>
      <c r="U3512" s="21" t="s">
        <v>121</v>
      </c>
    </row>
    <row r="3513" spans="1:22">
      <c r="D3513" s="19"/>
      <c r="E3513" s="21"/>
      <c r="F3513" s="21"/>
      <c r="G3513" s="21"/>
      <c r="H3513" s="21"/>
      <c r="I3513" s="5"/>
      <c r="J3513" s="5"/>
      <c r="L3513" s="17"/>
      <c r="M3513" s="21"/>
      <c r="N3513" s="21"/>
      <c r="O3513" s="21"/>
      <c r="P3513" s="30"/>
      <c r="R3513" s="21"/>
    </row>
    <row r="3514" spans="1:22">
      <c r="D3514" s="19"/>
      <c r="E3514" s="21"/>
      <c r="F3514" s="21"/>
      <c r="G3514" s="21"/>
      <c r="H3514" s="21"/>
      <c r="I3514" s="5"/>
      <c r="J3514" s="5"/>
      <c r="L3514" s="31"/>
      <c r="M3514" s="21"/>
      <c r="N3514" s="21"/>
      <c r="O3514" s="21"/>
      <c r="P3514" s="4"/>
      <c r="R3514" s="21"/>
    </row>
    <row r="3515" spans="1:22">
      <c r="D3515" s="19"/>
      <c r="E3515" s="21"/>
      <c r="F3515" s="21"/>
      <c r="G3515" s="21"/>
      <c r="H3515" s="21"/>
      <c r="I3515" s="5"/>
      <c r="J3515" s="5"/>
      <c r="L3515" s="31"/>
      <c r="M3515" s="21"/>
      <c r="N3515" s="21"/>
      <c r="O3515" s="21"/>
      <c r="P3515" s="4"/>
      <c r="R3515" s="21"/>
    </row>
    <row r="3516" spans="1:22">
      <c r="D3516" s="19"/>
      <c r="E3516" s="21"/>
      <c r="F3516" s="21"/>
      <c r="G3516" s="21"/>
      <c r="H3516" s="21"/>
      <c r="I3516" s="5"/>
      <c r="J3516" s="5"/>
      <c r="L3516" s="31"/>
      <c r="M3516" s="21"/>
      <c r="N3516" s="21"/>
      <c r="O3516" s="21"/>
      <c r="P3516" s="4"/>
      <c r="R3516" s="21"/>
    </row>
    <row r="3517" spans="1:22">
      <c r="D3517" s="19"/>
      <c r="E3517" s="21"/>
      <c r="F3517" s="21"/>
      <c r="G3517" s="21"/>
      <c r="H3517" s="21"/>
      <c r="I3517" s="5"/>
      <c r="J3517" s="5"/>
      <c r="L3517" s="31"/>
      <c r="M3517" s="21"/>
      <c r="N3517" s="21"/>
      <c r="O3517" s="21"/>
      <c r="P3517" s="4"/>
      <c r="R3517" s="21"/>
    </row>
    <row r="3518" spans="1:22">
      <c r="D3518" s="19"/>
      <c r="E3518" s="21"/>
      <c r="F3518" s="21"/>
      <c r="G3518" s="21"/>
      <c r="H3518" s="21"/>
      <c r="I3518" s="5"/>
      <c r="J3518" s="5"/>
      <c r="L3518" s="31"/>
      <c r="M3518" s="21"/>
      <c r="N3518" s="21"/>
      <c r="O3518" s="21"/>
      <c r="P3518" s="4"/>
      <c r="R3518" s="21"/>
    </row>
    <row r="3519" spans="1:22">
      <c r="D3519" s="19"/>
      <c r="E3519" s="21"/>
      <c r="F3519" s="21"/>
      <c r="G3519" s="21"/>
      <c r="H3519" s="21"/>
      <c r="I3519" s="5"/>
      <c r="J3519" s="5"/>
      <c r="L3519" s="17"/>
      <c r="M3519" s="21"/>
      <c r="N3519" s="21"/>
      <c r="O3519" s="21"/>
      <c r="P3519" s="30"/>
      <c r="R3519" s="21"/>
      <c r="S3519" s="4"/>
    </row>
    <row r="3520" spans="1:22">
      <c r="D3520" s="20"/>
      <c r="E3520" s="21"/>
      <c r="F3520" s="21"/>
      <c r="G3520" s="21"/>
      <c r="H3520" s="21"/>
      <c r="I3520" s="5"/>
      <c r="J3520" s="5"/>
      <c r="L3520" s="17"/>
      <c r="M3520" s="21"/>
      <c r="N3520" s="21"/>
      <c r="O3520" s="21"/>
      <c r="P3520" s="30"/>
      <c r="R3520" s="21"/>
      <c r="S3520" s="4"/>
    </row>
    <row r="3521" spans="4:19">
      <c r="D3521" s="20"/>
      <c r="E3521" s="21"/>
      <c r="F3521" s="21"/>
      <c r="G3521" s="21"/>
      <c r="H3521" s="21"/>
      <c r="I3521" s="5"/>
      <c r="J3521" s="5"/>
      <c r="L3521" s="17"/>
      <c r="M3521" s="21"/>
      <c r="N3521" s="21"/>
      <c r="O3521" s="21"/>
      <c r="P3521" s="30"/>
      <c r="R3521" s="21"/>
      <c r="S3521" s="4"/>
    </row>
    <row r="3522" spans="4:19">
      <c r="D3522" s="20"/>
      <c r="E3522" s="21"/>
      <c r="F3522" s="21"/>
      <c r="G3522" s="21"/>
      <c r="I3522" s="5"/>
      <c r="J3522" s="5"/>
    </row>
    <row r="3523" spans="4:19">
      <c r="I3523" s="5"/>
      <c r="J3523" s="5"/>
    </row>
    <row r="3524" spans="4:19">
      <c r="I3524" s="5"/>
      <c r="J3524" s="5"/>
    </row>
    <row r="3525" spans="4:19">
      <c r="I3525" s="5"/>
      <c r="J3525" s="5"/>
    </row>
    <row r="3526" spans="4:19">
      <c r="I3526" s="5"/>
      <c r="J3526" s="5"/>
    </row>
    <row r="3527" spans="4:19">
      <c r="I3527" s="5"/>
      <c r="J3527" s="5"/>
    </row>
    <row r="3528" spans="4:19">
      <c r="I3528" s="5"/>
      <c r="J3528" s="5"/>
    </row>
    <row r="3529" spans="4:19">
      <c r="I3529" s="5"/>
      <c r="J3529" s="5"/>
    </row>
    <row r="3530" spans="4:19">
      <c r="I3530" s="5"/>
      <c r="J3530" s="5"/>
    </row>
    <row r="3531" spans="4:19">
      <c r="I3531" s="5"/>
      <c r="J3531" s="5"/>
    </row>
    <row r="3532" spans="4:19">
      <c r="I3532" s="5"/>
      <c r="J3532" s="5"/>
    </row>
    <row r="3533" spans="4:19">
      <c r="I3533" s="5"/>
      <c r="J3533" s="5"/>
    </row>
    <row r="3534" spans="4:19">
      <c r="I3534" s="5"/>
      <c r="J3534" s="5"/>
    </row>
    <row r="3535" spans="4:19">
      <c r="I3535" s="5"/>
      <c r="J3535" s="5"/>
    </row>
    <row r="3536" spans="4:19">
      <c r="I3536" s="5"/>
      <c r="J3536" s="5"/>
    </row>
    <row r="3537" spans="9:10">
      <c r="I3537" s="5"/>
      <c r="J3537" s="5"/>
    </row>
    <row r="3538" spans="9:10">
      <c r="I3538" s="5"/>
      <c r="J3538" s="5"/>
    </row>
    <row r="3539" spans="9:10">
      <c r="I3539" s="5"/>
      <c r="J3539" s="5"/>
    </row>
    <row r="3540" spans="9:10">
      <c r="I3540" s="5"/>
      <c r="J3540" s="5"/>
    </row>
    <row r="3541" spans="9:10">
      <c r="I3541" s="5"/>
      <c r="J3541" s="5"/>
    </row>
    <row r="3542" spans="9:10">
      <c r="I3542" s="5"/>
      <c r="J3542" s="5"/>
    </row>
    <row r="3543" spans="9:10">
      <c r="I3543" s="5"/>
      <c r="J3543" s="5"/>
    </row>
    <row r="3544" spans="9:10">
      <c r="I3544" s="5"/>
      <c r="J3544" s="5"/>
    </row>
    <row r="3545" spans="9:10">
      <c r="I3545" s="5"/>
      <c r="J3545" s="5"/>
    </row>
    <row r="3546" spans="9:10">
      <c r="I3546" s="5"/>
      <c r="J3546" s="5"/>
    </row>
    <row r="3547" spans="9:10">
      <c r="I3547" s="5"/>
      <c r="J3547" s="5"/>
    </row>
    <row r="3548" spans="9:10">
      <c r="I3548" s="5"/>
      <c r="J3548" s="5"/>
    </row>
    <row r="3549" spans="9:10">
      <c r="I3549" s="5"/>
      <c r="J3549" s="5"/>
    </row>
    <row r="3550" spans="9:10">
      <c r="I3550" s="5"/>
      <c r="J3550" s="5"/>
    </row>
    <row r="3551" spans="9:10">
      <c r="I3551" s="5"/>
      <c r="J3551" s="5"/>
    </row>
    <row r="3552" spans="9:10">
      <c r="I3552" s="5"/>
      <c r="J3552" s="5"/>
    </row>
    <row r="3553" spans="1:19">
      <c r="I3553" s="5"/>
      <c r="J3553" s="5"/>
    </row>
    <row r="3554" spans="1:19">
      <c r="I3554" s="5"/>
      <c r="J3554" s="5"/>
    </row>
    <row r="3555" spans="1:19">
      <c r="I3555" s="5"/>
      <c r="J3555" s="5"/>
    </row>
    <row r="3556" spans="1:19">
      <c r="I3556" s="5"/>
      <c r="J3556" s="5"/>
    </row>
    <row r="3557" spans="1:19">
      <c r="I3557" s="5"/>
      <c r="J3557" s="5"/>
    </row>
    <row r="3558" spans="1:19">
      <c r="I3558" s="5"/>
      <c r="J3558" s="5"/>
    </row>
    <row r="3559" spans="1:19">
      <c r="I3559" s="5"/>
      <c r="J3559" s="5"/>
    </row>
    <row r="3560" spans="1:19">
      <c r="I3560" s="5"/>
      <c r="J3560" s="5"/>
    </row>
    <row r="3561" spans="1:19">
      <c r="I3561" s="5"/>
      <c r="J3561" s="5"/>
      <c r="P3561" s="4"/>
      <c r="Q3561" s="4"/>
    </row>
    <row r="3562" spans="1:19">
      <c r="I3562" s="5"/>
      <c r="J3562" s="5"/>
    </row>
    <row r="3563" spans="1:19">
      <c r="A3563">
        <f>COUNT(A3472:A3562)</f>
        <v>21</v>
      </c>
      <c r="B3563">
        <f>COUNT(B3472:B3562)</f>
        <v>19</v>
      </c>
      <c r="C3563">
        <f>COUNT(C3472:C3562)</f>
        <v>19</v>
      </c>
      <c r="F3563">
        <f>AVERAGE(F3472:F3562)</f>
        <v>91.15789473684211</v>
      </c>
      <c r="G3563">
        <f>AVERAGE(G3472:G3562)</f>
        <v>90.736842105263165</v>
      </c>
      <c r="H3563">
        <f>AVERAGE(H3472:H3562)</f>
        <v>76.05263157894737</v>
      </c>
      <c r="I3563" s="5">
        <f>SUM(I3469:I3562)</f>
        <v>-308.99999999999989</v>
      </c>
      <c r="J3563" s="4">
        <f>SUM(J3469:J3562)</f>
        <v>0</v>
      </c>
      <c r="P3563" s="4">
        <f>SUM(Q3472:Q3481)</f>
        <v>155.9</v>
      </c>
      <c r="Q3563" s="4">
        <f>(P3563*0.096)-0.05</f>
        <v>14.916399999999999</v>
      </c>
      <c r="S3563">
        <f>SUM(S3469:S3562)</f>
        <v>0</v>
      </c>
    </row>
    <row r="3564" spans="1:19" ht="18">
      <c r="A3564" s="3" t="s">
        <v>945</v>
      </c>
      <c r="C3564" s="11" t="s">
        <v>946</v>
      </c>
      <c r="D3564">
        <v>5807502</v>
      </c>
      <c r="J3564" s="4"/>
    </row>
    <row r="3565" spans="1:19">
      <c r="A3565" t="s">
        <v>2</v>
      </c>
      <c r="D3565" s="4">
        <v>254.8</v>
      </c>
      <c r="E3565" t="s">
        <v>3</v>
      </c>
      <c r="F3565" s="4">
        <f>TRUNC(D3565*0.096,1)</f>
        <v>24.4</v>
      </c>
      <c r="H3565" s="4">
        <f>P3671</f>
        <v>179</v>
      </c>
      <c r="J3565" s="4"/>
    </row>
    <row r="3566" spans="1:19">
      <c r="A3566" t="s">
        <v>4</v>
      </c>
      <c r="D3566" s="4">
        <v>179</v>
      </c>
      <c r="E3566" t="s">
        <v>5</v>
      </c>
      <c r="F3566" s="4">
        <f>TRUNC(D3566*0.096,1)</f>
        <v>17.100000000000001</v>
      </c>
      <c r="J3566" s="4"/>
    </row>
    <row r="3567" spans="1:19">
      <c r="A3567" s="1" t="s">
        <v>6</v>
      </c>
      <c r="B3567" s="1" t="s">
        <v>7</v>
      </c>
      <c r="C3567" s="1" t="s">
        <v>8</v>
      </c>
      <c r="D3567" s="1" t="s">
        <v>9</v>
      </c>
      <c r="E3567" s="1" t="s">
        <v>10</v>
      </c>
      <c r="F3567" s="1" t="s">
        <v>11</v>
      </c>
      <c r="G3567" s="1" t="s">
        <v>12</v>
      </c>
      <c r="H3567" s="1" t="s">
        <v>8</v>
      </c>
      <c r="I3567" s="1" t="s">
        <v>13</v>
      </c>
      <c r="J3567" s="1" t="s">
        <v>14</v>
      </c>
      <c r="K3567" s="13" t="s">
        <v>15</v>
      </c>
      <c r="L3567" s="13" t="s">
        <v>11</v>
      </c>
      <c r="M3567" s="1" t="s">
        <v>12</v>
      </c>
      <c r="N3567" s="1" t="s">
        <v>16</v>
      </c>
      <c r="O3567" s="1" t="s">
        <v>17</v>
      </c>
      <c r="P3567" s="1" t="s">
        <v>18</v>
      </c>
      <c r="Q3567" s="1" t="s">
        <v>19</v>
      </c>
      <c r="R3567" s="1" t="s">
        <v>20</v>
      </c>
      <c r="S3567" s="1" t="s">
        <v>21</v>
      </c>
    </row>
    <row r="3569" spans="4:19">
      <c r="D3569" s="2"/>
      <c r="E3569" t="s">
        <v>22</v>
      </c>
      <c r="I3569" s="5">
        <v>-12</v>
      </c>
      <c r="J3569" s="5"/>
      <c r="K3569" s="13"/>
      <c r="L3569" s="4"/>
    </row>
    <row r="3570" spans="4:19">
      <c r="E3570" t="s">
        <v>23</v>
      </c>
      <c r="I3570" s="5">
        <v>-12</v>
      </c>
      <c r="J3570" s="5"/>
      <c r="L3570" s="1"/>
    </row>
    <row r="3571" spans="4:19">
      <c r="D3571" s="2"/>
      <c r="E3571" t="s">
        <v>24</v>
      </c>
      <c r="I3571" s="5">
        <v>-15</v>
      </c>
      <c r="J3571" s="5"/>
      <c r="L3571" s="20"/>
      <c r="M3571" s="21"/>
      <c r="N3571" s="21"/>
      <c r="O3571" s="21"/>
      <c r="P3571" s="21"/>
      <c r="Q3571" s="21"/>
      <c r="R3571" s="21"/>
      <c r="S3571" s="4"/>
    </row>
    <row r="3572" spans="4:19">
      <c r="D3572" s="20" t="s">
        <v>35</v>
      </c>
      <c r="E3572" s="21" t="s">
        <v>36</v>
      </c>
      <c r="F3572" s="21"/>
      <c r="G3572" s="21"/>
      <c r="H3572" s="21"/>
      <c r="I3572" s="5"/>
      <c r="J3572" s="5"/>
      <c r="L3572" s="31">
        <v>101</v>
      </c>
      <c r="M3572" s="21">
        <v>101</v>
      </c>
      <c r="N3572" s="21">
        <v>69</v>
      </c>
      <c r="O3572" s="21">
        <v>123</v>
      </c>
      <c r="P3572" s="30">
        <f t="shared" ref="P3572:P3596" si="92">ROUND(((M3572-N3572)*113/O3572),1)</f>
        <v>29.4</v>
      </c>
      <c r="Q3572" s="4">
        <v>14.2</v>
      </c>
    </row>
    <row r="3573" spans="4:19">
      <c r="D3573" s="20" t="s">
        <v>38</v>
      </c>
      <c r="E3573" s="21" t="s">
        <v>26</v>
      </c>
      <c r="F3573" s="21"/>
      <c r="G3573" s="21"/>
      <c r="H3573" s="21"/>
      <c r="I3573" s="5"/>
      <c r="J3573" s="5"/>
      <c r="L3573" s="31">
        <v>94</v>
      </c>
      <c r="M3573" s="21">
        <v>94</v>
      </c>
      <c r="N3573" s="21">
        <v>69.2</v>
      </c>
      <c r="O3573" s="21">
        <v>129</v>
      </c>
      <c r="P3573" s="30">
        <f t="shared" si="92"/>
        <v>21.7</v>
      </c>
      <c r="Q3573" s="4">
        <v>15.6</v>
      </c>
    </row>
    <row r="3574" spans="4:19">
      <c r="D3574" s="20" t="s">
        <v>291</v>
      </c>
      <c r="E3574" s="21" t="s">
        <v>292</v>
      </c>
      <c r="F3574" s="21"/>
      <c r="G3574" s="21"/>
      <c r="H3574" s="21"/>
      <c r="I3574" s="5"/>
      <c r="J3574" s="5"/>
      <c r="L3574" s="33">
        <v>100</v>
      </c>
      <c r="M3574" s="21">
        <v>100</v>
      </c>
      <c r="N3574" s="21">
        <v>71.2</v>
      </c>
      <c r="O3574" s="21">
        <v>126</v>
      </c>
      <c r="P3574" s="30">
        <f t="shared" si="92"/>
        <v>25.8</v>
      </c>
      <c r="Q3574" s="4">
        <v>16.5</v>
      </c>
    </row>
    <row r="3575" spans="4:19">
      <c r="D3575" s="20" t="s">
        <v>39</v>
      </c>
      <c r="E3575" s="21" t="s">
        <v>30</v>
      </c>
      <c r="F3575" s="21"/>
      <c r="G3575" s="21"/>
      <c r="H3575" s="21"/>
      <c r="I3575" s="5"/>
      <c r="J3575" s="5"/>
      <c r="L3575" s="33">
        <v>99</v>
      </c>
      <c r="M3575" s="21">
        <v>99</v>
      </c>
      <c r="N3575" s="21">
        <v>70.2</v>
      </c>
      <c r="O3575" s="21">
        <v>128</v>
      </c>
      <c r="P3575" s="30">
        <f t="shared" si="92"/>
        <v>25.4</v>
      </c>
      <c r="Q3575" s="4">
        <v>18.2</v>
      </c>
    </row>
    <row r="3576" spans="4:19">
      <c r="D3576" s="20" t="s">
        <v>40</v>
      </c>
      <c r="E3576" s="21" t="s">
        <v>26</v>
      </c>
      <c r="F3576" s="21"/>
      <c r="G3576" s="21"/>
      <c r="H3576" s="21"/>
      <c r="I3576" s="5"/>
      <c r="J3576" s="5"/>
      <c r="L3576" s="33">
        <v>103</v>
      </c>
      <c r="M3576" s="21">
        <v>103</v>
      </c>
      <c r="N3576" s="21">
        <v>69.2</v>
      </c>
      <c r="O3576" s="21">
        <v>129</v>
      </c>
      <c r="P3576" s="30">
        <f t="shared" si="92"/>
        <v>29.6</v>
      </c>
      <c r="Q3576" s="21">
        <v>18.399999999999999</v>
      </c>
    </row>
    <row r="3577" spans="4:19">
      <c r="D3577" s="20" t="s">
        <v>229</v>
      </c>
      <c r="E3577" s="21" t="s">
        <v>34</v>
      </c>
      <c r="F3577" s="21"/>
      <c r="G3577" s="21"/>
      <c r="H3577" s="21"/>
      <c r="I3577" s="5"/>
      <c r="J3577" s="5"/>
      <c r="L3577" s="31">
        <v>114</v>
      </c>
      <c r="M3577" s="21">
        <v>113</v>
      </c>
      <c r="N3577" s="21">
        <v>68.900000000000006</v>
      </c>
      <c r="O3577" s="21">
        <v>120</v>
      </c>
      <c r="P3577" s="30">
        <f t="shared" si="92"/>
        <v>41.5</v>
      </c>
      <c r="Q3577" s="4">
        <v>18.899999999999999</v>
      </c>
    </row>
    <row r="3578" spans="4:19">
      <c r="D3578" s="20" t="s">
        <v>230</v>
      </c>
      <c r="E3578" s="21" t="s">
        <v>231</v>
      </c>
      <c r="F3578" s="21"/>
      <c r="G3578" s="21"/>
      <c r="H3578" s="21"/>
      <c r="I3578" s="5"/>
      <c r="J3578" s="5"/>
      <c r="L3578" s="33">
        <v>109</v>
      </c>
      <c r="M3578" s="21">
        <v>109</v>
      </c>
      <c r="N3578" s="21">
        <v>71.3</v>
      </c>
      <c r="O3578" s="21">
        <v>124</v>
      </c>
      <c r="P3578" s="30">
        <f t="shared" si="92"/>
        <v>34.4</v>
      </c>
      <c r="Q3578" s="4">
        <v>19</v>
      </c>
    </row>
    <row r="3579" spans="4:19">
      <c r="D3579" s="20" t="s">
        <v>41</v>
      </c>
      <c r="E3579" s="21" t="s">
        <v>42</v>
      </c>
      <c r="F3579" s="21"/>
      <c r="G3579" s="21"/>
      <c r="H3579" s="21"/>
      <c r="I3579" s="5"/>
      <c r="J3579" s="5"/>
      <c r="L3579" s="33">
        <v>100</v>
      </c>
      <c r="M3579" s="21">
        <v>100</v>
      </c>
      <c r="N3579" s="21">
        <v>70</v>
      </c>
      <c r="O3579" s="21">
        <v>123</v>
      </c>
      <c r="P3579" s="30">
        <f t="shared" si="92"/>
        <v>27.6</v>
      </c>
      <c r="Q3579" s="4">
        <v>19</v>
      </c>
    </row>
    <row r="3580" spans="4:19">
      <c r="D3580" s="20" t="s">
        <v>293</v>
      </c>
      <c r="E3580" s="21" t="s">
        <v>225</v>
      </c>
      <c r="F3580" s="21"/>
      <c r="G3580" s="21"/>
      <c r="H3580" s="21"/>
      <c r="I3580" s="5"/>
      <c r="J3580" s="5"/>
      <c r="L3580" s="33">
        <v>112</v>
      </c>
      <c r="M3580" s="21">
        <v>110</v>
      </c>
      <c r="N3580" s="21">
        <v>71.599999999999994</v>
      </c>
      <c r="O3580" s="21">
        <v>130</v>
      </c>
      <c r="P3580" s="30">
        <f t="shared" si="92"/>
        <v>33.4</v>
      </c>
      <c r="Q3580" s="4">
        <v>19.100000000000001</v>
      </c>
    </row>
    <row r="3581" spans="4:19">
      <c r="D3581" s="20" t="s">
        <v>43</v>
      </c>
      <c r="E3581" s="21" t="s">
        <v>26</v>
      </c>
      <c r="F3581" s="21"/>
      <c r="G3581" s="21"/>
      <c r="H3581" s="21"/>
      <c r="I3581" s="5"/>
      <c r="J3581" s="5"/>
      <c r="L3581" s="33">
        <v>105</v>
      </c>
      <c r="M3581" s="21">
        <v>103</v>
      </c>
      <c r="N3581" s="21">
        <v>69.2</v>
      </c>
      <c r="O3581" s="21">
        <v>129</v>
      </c>
      <c r="P3581" s="30">
        <f t="shared" si="92"/>
        <v>29.6</v>
      </c>
      <c r="Q3581" s="4">
        <v>20.100000000000001</v>
      </c>
    </row>
    <row r="3582" spans="4:19">
      <c r="D3582" s="20" t="s">
        <v>44</v>
      </c>
      <c r="E3582" s="21" t="s">
        <v>28</v>
      </c>
      <c r="F3582" s="21"/>
      <c r="G3582" s="21"/>
      <c r="H3582" s="21"/>
      <c r="I3582" s="5"/>
      <c r="J3582" s="5"/>
      <c r="L3582" s="33">
        <v>110</v>
      </c>
      <c r="M3582" s="21">
        <v>107</v>
      </c>
      <c r="N3582" s="21">
        <v>69.3</v>
      </c>
      <c r="O3582" s="21">
        <v>123</v>
      </c>
      <c r="P3582" s="30">
        <f t="shared" si="92"/>
        <v>34.6</v>
      </c>
      <c r="Q3582" s="4">
        <v>21.7</v>
      </c>
    </row>
    <row r="3583" spans="4:19">
      <c r="D3583" s="20" t="s">
        <v>45</v>
      </c>
      <c r="E3583" s="21" t="s">
        <v>34</v>
      </c>
      <c r="F3583" s="21"/>
      <c r="G3583" s="21"/>
      <c r="H3583" s="21"/>
      <c r="I3583" s="5"/>
      <c r="J3583" s="5"/>
      <c r="L3583" s="33">
        <v>115</v>
      </c>
      <c r="M3583" s="21">
        <v>112</v>
      </c>
      <c r="N3583" s="21">
        <v>68.900000000000006</v>
      </c>
      <c r="O3583" s="21">
        <v>120</v>
      </c>
      <c r="P3583" s="30">
        <f t="shared" si="92"/>
        <v>40.6</v>
      </c>
      <c r="Q3583" s="4">
        <v>21.8</v>
      </c>
    </row>
    <row r="3584" spans="4:19">
      <c r="D3584" s="20" t="s">
        <v>306</v>
      </c>
      <c r="E3584" s="21" t="s">
        <v>47</v>
      </c>
      <c r="F3584" s="21"/>
      <c r="G3584" s="21"/>
      <c r="H3584" s="21"/>
      <c r="I3584" s="5"/>
      <c r="J3584" s="5"/>
      <c r="L3584" s="33">
        <v>108</v>
      </c>
      <c r="M3584" s="21">
        <v>108</v>
      </c>
      <c r="N3584" s="21">
        <v>69.7</v>
      </c>
      <c r="O3584" s="21">
        <v>133</v>
      </c>
      <c r="P3584" s="30">
        <f t="shared" si="92"/>
        <v>32.5</v>
      </c>
      <c r="Q3584" s="4">
        <v>24.4</v>
      </c>
    </row>
    <row r="3585" spans="1:22">
      <c r="D3585" s="20" t="s">
        <v>46</v>
      </c>
      <c r="E3585" s="21" t="s">
        <v>47</v>
      </c>
      <c r="F3585" s="21"/>
      <c r="G3585" s="21"/>
      <c r="H3585" s="21"/>
      <c r="I3585" s="5"/>
      <c r="J3585" s="5"/>
      <c r="L3585" s="33">
        <v>121</v>
      </c>
      <c r="M3585" s="21">
        <v>121</v>
      </c>
      <c r="N3585" s="21">
        <v>69.7</v>
      </c>
      <c r="O3585" s="21">
        <v>133</v>
      </c>
      <c r="P3585" s="30">
        <f t="shared" si="92"/>
        <v>43.6</v>
      </c>
      <c r="Q3585" s="4">
        <v>24.4</v>
      </c>
    </row>
    <row r="3586" spans="1:22">
      <c r="D3586" s="20" t="s">
        <v>48</v>
      </c>
      <c r="E3586" s="21" t="s">
        <v>26</v>
      </c>
      <c r="F3586" s="21"/>
      <c r="G3586" s="21"/>
      <c r="H3586" s="21"/>
      <c r="I3586" s="5"/>
      <c r="J3586" s="5"/>
      <c r="L3586" s="33">
        <v>101</v>
      </c>
      <c r="M3586" s="21">
        <v>101</v>
      </c>
      <c r="N3586" s="21">
        <v>69.2</v>
      </c>
      <c r="O3586" s="21">
        <v>129</v>
      </c>
      <c r="P3586" s="30">
        <f t="shared" si="92"/>
        <v>27.9</v>
      </c>
      <c r="Q3586" s="29">
        <v>24.6</v>
      </c>
    </row>
    <row r="3587" spans="1:22">
      <c r="D3587" s="20" t="s">
        <v>307</v>
      </c>
      <c r="E3587" s="21" t="s">
        <v>26</v>
      </c>
      <c r="F3587" s="21"/>
      <c r="G3587" s="21"/>
      <c r="H3587" s="21"/>
      <c r="I3587" s="5"/>
      <c r="J3587" s="5"/>
      <c r="L3587" s="32">
        <v>98</v>
      </c>
      <c r="M3587" s="21">
        <v>97</v>
      </c>
      <c r="N3587" s="21">
        <v>69.2</v>
      </c>
      <c r="O3587" s="21">
        <v>129</v>
      </c>
      <c r="P3587" s="30">
        <f t="shared" si="92"/>
        <v>24.4</v>
      </c>
      <c r="Q3587" s="4">
        <v>25.3</v>
      </c>
    </row>
    <row r="3588" spans="1:22">
      <c r="D3588" s="20" t="s">
        <v>234</v>
      </c>
      <c r="E3588" s="21" t="s">
        <v>34</v>
      </c>
      <c r="F3588" s="21"/>
      <c r="G3588" s="21"/>
      <c r="H3588" s="21"/>
      <c r="I3588" s="5"/>
      <c r="J3588" s="5"/>
      <c r="K3588" s="26"/>
      <c r="L3588" s="33">
        <v>95</v>
      </c>
      <c r="M3588" s="21">
        <v>95</v>
      </c>
      <c r="N3588" s="21">
        <v>68.900000000000006</v>
      </c>
      <c r="O3588" s="21">
        <v>120</v>
      </c>
      <c r="P3588" s="30">
        <f t="shared" si="92"/>
        <v>24.6</v>
      </c>
      <c r="Q3588" s="4">
        <v>27.4</v>
      </c>
    </row>
    <row r="3589" spans="1:22">
      <c r="D3589" s="20" t="s">
        <v>492</v>
      </c>
      <c r="E3589" s="21" t="s">
        <v>42</v>
      </c>
      <c r="F3589" s="21"/>
      <c r="G3589" s="21"/>
      <c r="H3589" s="21"/>
      <c r="I3589" s="5"/>
      <c r="J3589" s="5"/>
      <c r="K3589" s="26"/>
      <c r="L3589" s="33">
        <v>90</v>
      </c>
      <c r="M3589" s="21">
        <v>90</v>
      </c>
      <c r="N3589" s="21">
        <v>70</v>
      </c>
      <c r="O3589" s="21">
        <v>123</v>
      </c>
      <c r="P3589" s="30">
        <f t="shared" si="92"/>
        <v>18.399999999999999</v>
      </c>
      <c r="Q3589" s="4">
        <v>29.1</v>
      </c>
    </row>
    <row r="3590" spans="1:22">
      <c r="D3590" s="20" t="s">
        <v>310</v>
      </c>
      <c r="E3590" s="21" t="s">
        <v>179</v>
      </c>
      <c r="F3590" s="21"/>
      <c r="G3590" s="21"/>
      <c r="H3590" s="21"/>
      <c r="I3590" s="5"/>
      <c r="J3590" s="5"/>
      <c r="L3590" s="33">
        <v>107</v>
      </c>
      <c r="M3590" s="21">
        <v>107</v>
      </c>
      <c r="N3590" s="21">
        <v>69.900000000000006</v>
      </c>
      <c r="O3590" s="21">
        <v>129</v>
      </c>
      <c r="P3590" s="30">
        <f t="shared" si="92"/>
        <v>32.5</v>
      </c>
      <c r="Q3590" s="4">
        <v>31.9</v>
      </c>
    </row>
    <row r="3591" spans="1:22">
      <c r="D3591" s="20" t="s">
        <v>311</v>
      </c>
      <c r="E3591" s="21" t="s">
        <v>312</v>
      </c>
      <c r="F3591" s="21"/>
      <c r="G3591" s="21"/>
      <c r="H3591" s="21"/>
      <c r="I3591" s="5"/>
      <c r="J3591" s="5"/>
      <c r="L3591" s="17">
        <v>108</v>
      </c>
      <c r="M3591" s="21">
        <v>107</v>
      </c>
      <c r="N3591" s="21">
        <v>70.7</v>
      </c>
      <c r="O3591" s="21">
        <v>132</v>
      </c>
      <c r="P3591" s="30">
        <f t="shared" si="92"/>
        <v>31.1</v>
      </c>
      <c r="Q3591" s="4">
        <v>34.200000000000003</v>
      </c>
    </row>
    <row r="3592" spans="1:22">
      <c r="A3592">
        <v>1</v>
      </c>
      <c r="B3592">
        <v>1</v>
      </c>
      <c r="D3592" s="20" t="s">
        <v>56</v>
      </c>
      <c r="E3592" s="21" t="s">
        <v>42</v>
      </c>
      <c r="F3592" s="21">
        <v>108</v>
      </c>
      <c r="G3592" s="21">
        <v>108</v>
      </c>
      <c r="H3592" s="21"/>
      <c r="I3592" s="5">
        <v>-18</v>
      </c>
      <c r="J3592" s="5"/>
      <c r="L3592" s="31"/>
      <c r="M3592" s="21"/>
      <c r="N3592" s="21"/>
      <c r="O3592" s="21"/>
      <c r="P3592" s="30"/>
      <c r="Q3592" s="4"/>
      <c r="T3592" t="s">
        <v>246</v>
      </c>
      <c r="U3592" t="s">
        <v>58</v>
      </c>
    </row>
    <row r="3593" spans="1:22">
      <c r="A3593">
        <v>2</v>
      </c>
      <c r="B3593">
        <v>2</v>
      </c>
      <c r="C3593">
        <v>1</v>
      </c>
      <c r="D3593" s="20" t="s">
        <v>318</v>
      </c>
      <c r="E3593" s="21" t="s">
        <v>319</v>
      </c>
      <c r="F3593" s="21">
        <v>132</v>
      </c>
      <c r="G3593" s="21">
        <v>126</v>
      </c>
      <c r="H3593" s="21">
        <v>105</v>
      </c>
      <c r="I3593" s="5">
        <v>-22</v>
      </c>
      <c r="J3593" s="5"/>
      <c r="L3593" s="31">
        <v>132</v>
      </c>
      <c r="M3593" s="21">
        <v>126</v>
      </c>
      <c r="N3593" s="21">
        <v>69.8</v>
      </c>
      <c r="O3593" s="21">
        <v>123</v>
      </c>
      <c r="P3593" s="30">
        <f t="shared" si="92"/>
        <v>51.6</v>
      </c>
      <c r="Q3593" s="4"/>
      <c r="T3593" t="s">
        <v>245</v>
      </c>
      <c r="U3593" t="s">
        <v>94</v>
      </c>
    </row>
    <row r="3594" spans="1:22">
      <c r="A3594">
        <v>3</v>
      </c>
      <c r="B3594">
        <v>3</v>
      </c>
      <c r="C3594">
        <v>2</v>
      </c>
      <c r="D3594" s="20" t="s">
        <v>320</v>
      </c>
      <c r="E3594" s="21" t="s">
        <v>321</v>
      </c>
      <c r="F3594" s="21">
        <v>108</v>
      </c>
      <c r="G3594" s="21">
        <v>105</v>
      </c>
      <c r="H3594" s="21">
        <v>81</v>
      </c>
      <c r="I3594" s="5">
        <v>-8.25</v>
      </c>
      <c r="J3594" s="5"/>
      <c r="L3594" s="33">
        <v>108</v>
      </c>
      <c r="M3594" s="21">
        <v>105</v>
      </c>
      <c r="N3594" s="21">
        <v>69.099999999999994</v>
      </c>
      <c r="O3594" s="21">
        <v>126</v>
      </c>
      <c r="P3594" s="30">
        <f t="shared" si="92"/>
        <v>32.200000000000003</v>
      </c>
      <c r="Q3594" s="4"/>
      <c r="R3594" s="21"/>
      <c r="S3594" s="4"/>
      <c r="T3594" t="s">
        <v>71</v>
      </c>
      <c r="U3594" t="s">
        <v>66</v>
      </c>
      <c r="V3594" t="s">
        <v>80</v>
      </c>
    </row>
    <row r="3595" spans="1:22">
      <c r="A3595">
        <v>4</v>
      </c>
      <c r="B3595">
        <v>4</v>
      </c>
      <c r="C3595">
        <v>3</v>
      </c>
      <c r="D3595" s="20" t="s">
        <v>322</v>
      </c>
      <c r="E3595" s="21" t="s">
        <v>323</v>
      </c>
      <c r="F3595" s="21">
        <v>109</v>
      </c>
      <c r="G3595" s="21">
        <v>107</v>
      </c>
      <c r="H3595" s="21">
        <v>82</v>
      </c>
      <c r="I3595" s="5">
        <v>-12.2</v>
      </c>
      <c r="J3595" s="5"/>
      <c r="L3595" s="33">
        <v>109</v>
      </c>
      <c r="M3595" s="21">
        <v>107</v>
      </c>
      <c r="N3595" s="21">
        <v>67.7</v>
      </c>
      <c r="O3595" s="21">
        <v>124</v>
      </c>
      <c r="P3595" s="30">
        <f t="shared" si="92"/>
        <v>35.799999999999997</v>
      </c>
      <c r="Q3595" s="4"/>
      <c r="R3595" s="21"/>
      <c r="S3595" s="4"/>
      <c r="T3595" t="s">
        <v>375</v>
      </c>
      <c r="U3595" t="s">
        <v>249</v>
      </c>
    </row>
    <row r="3596" spans="1:22">
      <c r="A3596">
        <v>5</v>
      </c>
      <c r="B3596">
        <v>5</v>
      </c>
      <c r="C3596">
        <v>4</v>
      </c>
      <c r="D3596" s="19" t="s">
        <v>324</v>
      </c>
      <c r="E3596" s="21" t="s">
        <v>325</v>
      </c>
      <c r="F3596" s="21">
        <v>102</v>
      </c>
      <c r="G3596" s="21">
        <v>101</v>
      </c>
      <c r="H3596" s="21">
        <v>75</v>
      </c>
      <c r="I3596" s="5">
        <v>36.75</v>
      </c>
      <c r="J3596" s="5"/>
      <c r="L3596" s="33">
        <v>102</v>
      </c>
      <c r="M3596" s="21">
        <v>101</v>
      </c>
      <c r="N3596" s="21">
        <v>69</v>
      </c>
      <c r="O3596" s="21">
        <v>123</v>
      </c>
      <c r="P3596" s="30">
        <f t="shared" si="92"/>
        <v>29.4</v>
      </c>
      <c r="Q3596" s="21"/>
      <c r="R3596" s="21"/>
      <c r="S3596" s="4"/>
      <c r="T3596" s="21" t="s">
        <v>165</v>
      </c>
      <c r="U3596" s="21" t="s">
        <v>62</v>
      </c>
      <c r="V3596" s="21" t="s">
        <v>120</v>
      </c>
    </row>
    <row r="3597" spans="1:22">
      <c r="A3597">
        <v>6</v>
      </c>
      <c r="B3597">
        <v>6</v>
      </c>
      <c r="D3597" s="19" t="s">
        <v>64</v>
      </c>
      <c r="E3597" s="21" t="s">
        <v>26</v>
      </c>
      <c r="F3597" s="21">
        <v>94</v>
      </c>
      <c r="G3597" s="21">
        <v>94</v>
      </c>
      <c r="H3597" s="21"/>
      <c r="I3597" s="5">
        <v>-6.5</v>
      </c>
      <c r="J3597" s="5"/>
      <c r="L3597" s="31"/>
      <c r="M3597" s="21"/>
      <c r="N3597" s="21"/>
      <c r="O3597" s="21"/>
      <c r="P3597" s="30"/>
      <c r="Q3597" s="21"/>
      <c r="R3597" s="21"/>
      <c r="S3597" s="4"/>
      <c r="T3597" s="21" t="s">
        <v>93</v>
      </c>
      <c r="U3597" s="21" t="s">
        <v>110</v>
      </c>
    </row>
    <row r="3598" spans="1:22">
      <c r="A3598">
        <v>7</v>
      </c>
      <c r="B3598">
        <v>7</v>
      </c>
      <c r="D3598" s="19" t="s">
        <v>69</v>
      </c>
      <c r="E3598" s="21" t="s">
        <v>26</v>
      </c>
      <c r="F3598" s="21">
        <v>99</v>
      </c>
      <c r="G3598" s="21">
        <v>99</v>
      </c>
      <c r="H3598" s="21"/>
      <c r="I3598" s="5">
        <v>21.5</v>
      </c>
      <c r="J3598" s="5"/>
      <c r="L3598" s="33"/>
      <c r="M3598" s="21"/>
      <c r="N3598" s="21"/>
      <c r="O3598" s="21"/>
      <c r="P3598" s="30"/>
      <c r="Q3598" s="21"/>
      <c r="R3598" s="21"/>
      <c r="S3598" s="4"/>
      <c r="T3598" s="21" t="s">
        <v>67</v>
      </c>
      <c r="U3598" s="21" t="s">
        <v>74</v>
      </c>
      <c r="V3598" t="s">
        <v>76</v>
      </c>
    </row>
    <row r="3599" spans="1:22">
      <c r="A3599">
        <v>8</v>
      </c>
      <c r="B3599">
        <v>8</v>
      </c>
      <c r="C3599">
        <v>5</v>
      </c>
      <c r="D3599" s="19" t="s">
        <v>554</v>
      </c>
      <c r="E3599" s="21" t="s">
        <v>36</v>
      </c>
      <c r="F3599" s="21">
        <v>99</v>
      </c>
      <c r="G3599" s="21">
        <v>99</v>
      </c>
      <c r="H3599" s="21">
        <v>70</v>
      </c>
      <c r="I3599" s="5">
        <v>18</v>
      </c>
      <c r="J3599" s="5"/>
      <c r="K3599" s="12" t="s">
        <v>947</v>
      </c>
      <c r="L3599" s="33">
        <v>99</v>
      </c>
      <c r="M3599" s="21">
        <v>99</v>
      </c>
      <c r="N3599" s="21">
        <v>69</v>
      </c>
      <c r="O3599" s="21">
        <v>123</v>
      </c>
      <c r="P3599" s="30">
        <f t="shared" ref="P3599:P3623" si="93">ROUND(((M3599-N3599)*113/O3599),1)</f>
        <v>27.6</v>
      </c>
      <c r="Q3599" s="21"/>
      <c r="R3599" s="21"/>
      <c r="S3599" s="4"/>
      <c r="T3599" s="21" t="s">
        <v>360</v>
      </c>
      <c r="U3599" s="21" t="s">
        <v>194</v>
      </c>
    </row>
    <row r="3600" spans="1:22">
      <c r="A3600">
        <v>9</v>
      </c>
      <c r="B3600">
        <v>9</v>
      </c>
      <c r="C3600">
        <v>6</v>
      </c>
      <c r="D3600" s="19" t="s">
        <v>73</v>
      </c>
      <c r="E3600" s="21" t="s">
        <v>42</v>
      </c>
      <c r="F3600" s="21">
        <v>95</v>
      </c>
      <c r="G3600" s="21">
        <v>95</v>
      </c>
      <c r="H3600" s="21">
        <v>66</v>
      </c>
      <c r="I3600" s="5">
        <v>71</v>
      </c>
      <c r="J3600" s="4">
        <v>5</v>
      </c>
      <c r="K3600" s="12" t="s">
        <v>57</v>
      </c>
      <c r="L3600" s="33">
        <v>95</v>
      </c>
      <c r="M3600" s="21">
        <v>95</v>
      </c>
      <c r="N3600" s="21">
        <v>70</v>
      </c>
      <c r="O3600" s="21">
        <v>123</v>
      </c>
      <c r="P3600" s="30">
        <f t="shared" si="93"/>
        <v>23</v>
      </c>
      <c r="Q3600" s="21"/>
      <c r="R3600" s="21"/>
      <c r="S3600" s="4"/>
      <c r="T3600" s="21" t="s">
        <v>181</v>
      </c>
      <c r="U3600" s="21" t="s">
        <v>209</v>
      </c>
      <c r="V3600" t="s">
        <v>63</v>
      </c>
    </row>
    <row r="3601" spans="1:22">
      <c r="A3601">
        <v>10</v>
      </c>
      <c r="B3601">
        <v>10</v>
      </c>
      <c r="C3601">
        <v>7</v>
      </c>
      <c r="D3601" s="19" t="s">
        <v>588</v>
      </c>
      <c r="E3601" s="21" t="s">
        <v>225</v>
      </c>
      <c r="F3601" s="21">
        <v>100</v>
      </c>
      <c r="G3601" s="21">
        <v>100</v>
      </c>
      <c r="H3601" s="21">
        <v>71</v>
      </c>
      <c r="I3601" s="5">
        <v>41.3</v>
      </c>
      <c r="J3601" s="4">
        <v>2</v>
      </c>
      <c r="K3601" s="26" t="s">
        <v>57</v>
      </c>
      <c r="L3601" s="33">
        <v>100</v>
      </c>
      <c r="M3601" s="21">
        <v>100</v>
      </c>
      <c r="N3601" s="21">
        <v>69</v>
      </c>
      <c r="O3601" s="21">
        <v>125</v>
      </c>
      <c r="P3601" s="30">
        <f t="shared" si="93"/>
        <v>28</v>
      </c>
      <c r="Q3601" s="21"/>
      <c r="R3601" s="21"/>
      <c r="S3601" s="4"/>
      <c r="T3601" s="21" t="s">
        <v>72</v>
      </c>
      <c r="U3601" s="21" t="s">
        <v>113</v>
      </c>
      <c r="V3601" t="s">
        <v>109</v>
      </c>
    </row>
    <row r="3602" spans="1:22">
      <c r="A3602">
        <v>11</v>
      </c>
      <c r="D3602" s="19" t="s">
        <v>77</v>
      </c>
      <c r="E3602" s="21" t="s">
        <v>78</v>
      </c>
      <c r="F3602" s="21"/>
      <c r="G3602" s="21"/>
      <c r="H3602" s="21"/>
      <c r="I3602" s="5">
        <v>17.75</v>
      </c>
      <c r="J3602" s="5"/>
      <c r="K3602" s="26" t="s">
        <v>79</v>
      </c>
      <c r="L3602" s="33"/>
      <c r="M3602" s="21"/>
      <c r="N3602" s="21"/>
      <c r="O3602" s="21"/>
      <c r="P3602" s="30"/>
      <c r="Q3602" s="21"/>
      <c r="R3602" s="21"/>
      <c r="S3602" s="4"/>
      <c r="T3602" s="21" t="s">
        <v>119</v>
      </c>
      <c r="U3602" s="21" t="s">
        <v>75</v>
      </c>
      <c r="V3602" t="s">
        <v>101</v>
      </c>
    </row>
    <row r="3603" spans="1:22">
      <c r="A3603">
        <v>12</v>
      </c>
      <c r="B3603">
        <v>11</v>
      </c>
      <c r="C3603">
        <v>8</v>
      </c>
      <c r="D3603" s="19" t="s">
        <v>429</v>
      </c>
      <c r="E3603" s="21" t="s">
        <v>430</v>
      </c>
      <c r="F3603" s="21">
        <v>96</v>
      </c>
      <c r="G3603" s="21">
        <v>96</v>
      </c>
      <c r="H3603" s="21">
        <v>69</v>
      </c>
      <c r="I3603" s="5">
        <v>34.9</v>
      </c>
      <c r="J3603" s="5"/>
      <c r="K3603" s="12" t="s">
        <v>948</v>
      </c>
      <c r="L3603" s="33">
        <v>96</v>
      </c>
      <c r="M3603" s="21">
        <v>96</v>
      </c>
      <c r="N3603" s="21">
        <v>69.599999999999994</v>
      </c>
      <c r="O3603" s="21">
        <v>123</v>
      </c>
      <c r="P3603" s="30">
        <f t="shared" si="93"/>
        <v>24.3</v>
      </c>
      <c r="Q3603" s="21"/>
      <c r="R3603" s="21"/>
      <c r="S3603" s="4"/>
      <c r="T3603" s="21" t="s">
        <v>383</v>
      </c>
      <c r="U3603" s="21" t="s">
        <v>207</v>
      </c>
    </row>
    <row r="3604" spans="1:22">
      <c r="A3604">
        <v>13</v>
      </c>
      <c r="B3604">
        <v>12</v>
      </c>
      <c r="C3604">
        <v>9</v>
      </c>
      <c r="D3604" s="19" t="s">
        <v>297</v>
      </c>
      <c r="E3604" s="21" t="s">
        <v>26</v>
      </c>
      <c r="F3604" s="21">
        <v>103</v>
      </c>
      <c r="G3604" s="21">
        <v>103</v>
      </c>
      <c r="H3604" s="21">
        <v>74</v>
      </c>
      <c r="I3604" s="5">
        <v>-19.399999999999999</v>
      </c>
      <c r="J3604" s="5"/>
      <c r="L3604" s="33">
        <v>103</v>
      </c>
      <c r="M3604" s="21">
        <v>103</v>
      </c>
      <c r="N3604" s="21">
        <v>69.2</v>
      </c>
      <c r="O3604" s="21">
        <v>129</v>
      </c>
      <c r="P3604" s="30">
        <f t="shared" si="93"/>
        <v>29.6</v>
      </c>
      <c r="Q3604" s="21"/>
      <c r="R3604" s="21"/>
      <c r="S3604" s="4"/>
      <c r="T3604" s="21" t="s">
        <v>68</v>
      </c>
      <c r="U3604" s="21" t="s">
        <v>90</v>
      </c>
      <c r="V3604" t="s">
        <v>105</v>
      </c>
    </row>
    <row r="3605" spans="1:22">
      <c r="A3605">
        <v>14</v>
      </c>
      <c r="B3605">
        <v>13</v>
      </c>
      <c r="C3605">
        <v>10</v>
      </c>
      <c r="D3605" s="19" t="s">
        <v>432</v>
      </c>
      <c r="E3605" s="21" t="s">
        <v>252</v>
      </c>
      <c r="F3605" s="21">
        <v>103</v>
      </c>
      <c r="G3605" s="21">
        <v>102</v>
      </c>
      <c r="H3605" s="21">
        <v>75</v>
      </c>
      <c r="I3605" s="5">
        <v>-19</v>
      </c>
      <c r="J3605" s="5"/>
      <c r="L3605" s="33">
        <v>103</v>
      </c>
      <c r="M3605" s="21">
        <v>102</v>
      </c>
      <c r="N3605" s="21">
        <v>69</v>
      </c>
      <c r="O3605" s="21">
        <v>125</v>
      </c>
      <c r="P3605" s="30">
        <f t="shared" si="93"/>
        <v>29.8</v>
      </c>
      <c r="Q3605" s="21"/>
      <c r="R3605" s="21"/>
      <c r="S3605" s="4"/>
      <c r="T3605" s="21" t="s">
        <v>382</v>
      </c>
      <c r="U3605" s="21" t="s">
        <v>392</v>
      </c>
      <c r="V3605" t="s">
        <v>125</v>
      </c>
    </row>
    <row r="3606" spans="1:22">
      <c r="A3606">
        <v>15</v>
      </c>
      <c r="B3606">
        <v>14</v>
      </c>
      <c r="C3606">
        <v>11</v>
      </c>
      <c r="D3606" s="19" t="s">
        <v>239</v>
      </c>
      <c r="E3606" s="21" t="s">
        <v>30</v>
      </c>
      <c r="F3606" s="21">
        <v>96</v>
      </c>
      <c r="G3606" s="21">
        <v>94</v>
      </c>
      <c r="H3606" s="21">
        <v>68</v>
      </c>
      <c r="I3606" s="5">
        <v>35</v>
      </c>
      <c r="J3606" s="5"/>
      <c r="L3606" s="33">
        <v>96</v>
      </c>
      <c r="M3606" s="21">
        <v>94</v>
      </c>
      <c r="N3606" s="21">
        <v>70.2</v>
      </c>
      <c r="O3606" s="21">
        <v>128</v>
      </c>
      <c r="P3606" s="30">
        <f t="shared" si="93"/>
        <v>21</v>
      </c>
      <c r="Q3606" s="21"/>
      <c r="R3606" s="21"/>
      <c r="S3606" s="4"/>
      <c r="T3606" s="21" t="s">
        <v>160</v>
      </c>
      <c r="U3606" s="21" t="s">
        <v>254</v>
      </c>
      <c r="V3606" t="s">
        <v>414</v>
      </c>
    </row>
    <row r="3607" spans="1:22">
      <c r="A3607">
        <v>16</v>
      </c>
      <c r="B3607">
        <v>15</v>
      </c>
      <c r="C3607">
        <v>12</v>
      </c>
      <c r="D3607" s="19" t="s">
        <v>83</v>
      </c>
      <c r="E3607" s="21" t="s">
        <v>34</v>
      </c>
      <c r="F3607" s="21">
        <v>99</v>
      </c>
      <c r="G3607" s="21">
        <v>99</v>
      </c>
      <c r="H3607" s="21">
        <v>74</v>
      </c>
      <c r="I3607" s="5">
        <v>-6.25</v>
      </c>
      <c r="J3607" s="5"/>
      <c r="L3607" s="32">
        <v>99</v>
      </c>
      <c r="M3607" s="21">
        <v>99</v>
      </c>
      <c r="N3607" s="21">
        <v>68.900000000000006</v>
      </c>
      <c r="O3607" s="21">
        <v>120</v>
      </c>
      <c r="P3607" s="30">
        <f t="shared" si="93"/>
        <v>28.3</v>
      </c>
      <c r="Q3607" s="21"/>
      <c r="R3607" s="21"/>
      <c r="S3607" s="4"/>
      <c r="T3607" s="21" t="s">
        <v>272</v>
      </c>
      <c r="U3607" s="21" t="s">
        <v>84</v>
      </c>
      <c r="V3607" t="s">
        <v>86</v>
      </c>
    </row>
    <row r="3608" spans="1:22">
      <c r="A3608">
        <v>17</v>
      </c>
      <c r="B3608">
        <v>16</v>
      </c>
      <c r="C3608">
        <v>13</v>
      </c>
      <c r="D3608" s="19" t="s">
        <v>240</v>
      </c>
      <c r="E3608" s="21" t="s">
        <v>241</v>
      </c>
      <c r="F3608" s="21">
        <v>90</v>
      </c>
      <c r="G3608" s="21">
        <v>90</v>
      </c>
      <c r="H3608" s="21">
        <v>66</v>
      </c>
      <c r="I3608" s="5">
        <v>36.4</v>
      </c>
      <c r="J3608" s="4">
        <v>3</v>
      </c>
      <c r="K3608" s="26" t="s">
        <v>57</v>
      </c>
      <c r="L3608" s="33">
        <v>90</v>
      </c>
      <c r="M3608" s="21">
        <v>90</v>
      </c>
      <c r="N3608" s="21">
        <v>68</v>
      </c>
      <c r="O3608" s="21">
        <v>115</v>
      </c>
      <c r="P3608" s="30">
        <f t="shared" si="93"/>
        <v>21.6</v>
      </c>
      <c r="Q3608" s="21"/>
      <c r="R3608" s="21"/>
      <c r="S3608" s="4"/>
      <c r="T3608" s="21" t="s">
        <v>257</v>
      </c>
      <c r="U3608" s="21" t="s">
        <v>117</v>
      </c>
    </row>
    <row r="3609" spans="1:22">
      <c r="A3609">
        <v>18</v>
      </c>
      <c r="B3609">
        <v>17</v>
      </c>
      <c r="C3609">
        <v>14</v>
      </c>
      <c r="D3609" s="19" t="s">
        <v>87</v>
      </c>
      <c r="E3609" s="21" t="s">
        <v>42</v>
      </c>
      <c r="F3609" s="21">
        <v>96</v>
      </c>
      <c r="G3609" s="21">
        <v>96</v>
      </c>
      <c r="H3609" s="21">
        <v>70</v>
      </c>
      <c r="I3609" s="5">
        <v>-12.6</v>
      </c>
      <c r="J3609" s="5"/>
      <c r="K3609" s="26"/>
      <c r="L3609" s="33">
        <v>96</v>
      </c>
      <c r="M3609" s="21">
        <v>96</v>
      </c>
      <c r="N3609" s="21">
        <v>70</v>
      </c>
      <c r="O3609" s="21">
        <v>123</v>
      </c>
      <c r="P3609" s="30">
        <f t="shared" si="93"/>
        <v>23.9</v>
      </c>
      <c r="Q3609" s="21"/>
      <c r="R3609" s="21"/>
      <c r="S3609" s="4"/>
      <c r="T3609" s="21" t="s">
        <v>399</v>
      </c>
      <c r="U3609" s="21" t="s">
        <v>267</v>
      </c>
      <c r="V3609" t="s">
        <v>448</v>
      </c>
    </row>
    <row r="3610" spans="1:22">
      <c r="A3610">
        <v>19</v>
      </c>
      <c r="B3610">
        <v>18</v>
      </c>
      <c r="C3610">
        <v>15</v>
      </c>
      <c r="D3610" s="19" t="s">
        <v>521</v>
      </c>
      <c r="E3610" s="21" t="s">
        <v>252</v>
      </c>
      <c r="F3610" s="21">
        <v>95</v>
      </c>
      <c r="G3610" s="21">
        <v>95</v>
      </c>
      <c r="H3610" s="21">
        <v>69</v>
      </c>
      <c r="I3610" s="5">
        <v>-6.5</v>
      </c>
      <c r="J3610" s="5"/>
      <c r="L3610" s="33">
        <v>95</v>
      </c>
      <c r="M3610" s="21">
        <v>95</v>
      </c>
      <c r="N3610" s="21">
        <v>69</v>
      </c>
      <c r="O3610" s="21">
        <v>125</v>
      </c>
      <c r="P3610" s="30">
        <f t="shared" si="93"/>
        <v>23.5</v>
      </c>
      <c r="Q3610" s="21"/>
      <c r="R3610" s="21"/>
      <c r="S3610" s="4"/>
      <c r="T3610" s="21" t="s">
        <v>368</v>
      </c>
      <c r="U3610" s="21" t="s">
        <v>121</v>
      </c>
    </row>
    <row r="3611" spans="1:22">
      <c r="A3611">
        <v>20</v>
      </c>
      <c r="B3611">
        <v>19</v>
      </c>
      <c r="C3611">
        <v>16</v>
      </c>
      <c r="D3611" s="19" t="s">
        <v>242</v>
      </c>
      <c r="E3611" s="21" t="s">
        <v>26</v>
      </c>
      <c r="F3611" s="21">
        <v>100</v>
      </c>
      <c r="G3611" s="21">
        <v>100</v>
      </c>
      <c r="H3611" s="21">
        <v>75</v>
      </c>
      <c r="I3611" s="5">
        <v>-12.25</v>
      </c>
      <c r="J3611" s="5"/>
      <c r="K3611" s="12" t="s">
        <v>949</v>
      </c>
      <c r="L3611" s="17">
        <v>100</v>
      </c>
      <c r="M3611" s="21">
        <v>100</v>
      </c>
      <c r="N3611" s="21">
        <v>69.2</v>
      </c>
      <c r="O3611" s="21">
        <v>129</v>
      </c>
      <c r="P3611" s="30">
        <f t="shared" si="93"/>
        <v>27</v>
      </c>
      <c r="T3611" s="21" t="s">
        <v>97</v>
      </c>
      <c r="U3611" s="21" t="s">
        <v>82</v>
      </c>
      <c r="V3611" t="s">
        <v>104</v>
      </c>
    </row>
    <row r="3612" spans="1:22">
      <c r="A3612">
        <v>21</v>
      </c>
      <c r="B3612">
        <v>20</v>
      </c>
      <c r="C3612">
        <v>17</v>
      </c>
      <c r="D3612" s="19" t="s">
        <v>522</v>
      </c>
      <c r="E3612" s="21" t="s">
        <v>523</v>
      </c>
      <c r="F3612" s="21">
        <v>95</v>
      </c>
      <c r="G3612" s="21">
        <v>95</v>
      </c>
      <c r="H3612" s="21">
        <v>71</v>
      </c>
      <c r="I3612" s="5">
        <v>5.3</v>
      </c>
      <c r="J3612" s="5"/>
      <c r="L3612" s="17">
        <v>95</v>
      </c>
      <c r="M3612" s="21">
        <v>95</v>
      </c>
      <c r="N3612" s="21">
        <v>69.099999999999994</v>
      </c>
      <c r="O3612" s="21">
        <v>123</v>
      </c>
      <c r="P3612" s="30">
        <f t="shared" si="93"/>
        <v>23.8</v>
      </c>
      <c r="T3612" s="21" t="s">
        <v>398</v>
      </c>
      <c r="U3612" s="21" t="s">
        <v>524</v>
      </c>
      <c r="V3612" t="s">
        <v>152</v>
      </c>
    </row>
    <row r="3613" spans="1:22">
      <c r="A3613">
        <v>22</v>
      </c>
      <c r="B3613">
        <v>21</v>
      </c>
      <c r="C3613">
        <v>18</v>
      </c>
      <c r="D3613" s="19" t="s">
        <v>300</v>
      </c>
      <c r="E3613" s="21" t="s">
        <v>301</v>
      </c>
      <c r="F3613" s="21">
        <v>92</v>
      </c>
      <c r="G3613" s="21">
        <v>92</v>
      </c>
      <c r="H3613" s="21">
        <v>69</v>
      </c>
      <c r="I3613" s="5">
        <v>-1.25</v>
      </c>
      <c r="J3613" s="5"/>
      <c r="L3613" s="17">
        <v>92</v>
      </c>
      <c r="M3613" s="21">
        <v>92</v>
      </c>
      <c r="N3613" s="21">
        <v>68.7</v>
      </c>
      <c r="O3613" s="21">
        <v>117</v>
      </c>
      <c r="P3613" s="30">
        <f t="shared" si="93"/>
        <v>22.5</v>
      </c>
      <c r="T3613" s="21" t="s">
        <v>196</v>
      </c>
      <c r="U3613" s="21" t="s">
        <v>201</v>
      </c>
      <c r="V3613" t="s">
        <v>329</v>
      </c>
    </row>
    <row r="3614" spans="1:22" ht="25.5">
      <c r="A3614">
        <v>23</v>
      </c>
      <c r="B3614">
        <v>22</v>
      </c>
      <c r="C3614">
        <v>19</v>
      </c>
      <c r="D3614" s="19" t="s">
        <v>91</v>
      </c>
      <c r="E3614" s="21" t="s">
        <v>34</v>
      </c>
      <c r="F3614" s="21">
        <v>87</v>
      </c>
      <c r="G3614" s="21">
        <v>87</v>
      </c>
      <c r="H3614" s="21">
        <v>63</v>
      </c>
      <c r="I3614" s="5">
        <v>126.65</v>
      </c>
      <c r="J3614" s="4">
        <v>5</v>
      </c>
      <c r="K3614" s="42" t="s">
        <v>950</v>
      </c>
      <c r="L3614" s="31">
        <v>87</v>
      </c>
      <c r="M3614" s="21">
        <v>87</v>
      </c>
      <c r="N3614" s="21">
        <v>68.900000000000006</v>
      </c>
      <c r="O3614" s="21">
        <v>120</v>
      </c>
      <c r="P3614" s="4">
        <f t="shared" si="93"/>
        <v>17</v>
      </c>
      <c r="T3614" s="21" t="s">
        <v>389</v>
      </c>
      <c r="U3614" s="21" t="s">
        <v>89</v>
      </c>
      <c r="V3614" t="s">
        <v>470</v>
      </c>
    </row>
    <row r="3615" spans="1:22">
      <c r="A3615">
        <v>24</v>
      </c>
      <c r="B3615">
        <v>23</v>
      </c>
      <c r="C3615">
        <v>20</v>
      </c>
      <c r="D3615" s="19" t="s">
        <v>244</v>
      </c>
      <c r="E3615" s="21" t="s">
        <v>241</v>
      </c>
      <c r="F3615" s="21">
        <v>85</v>
      </c>
      <c r="G3615" s="21">
        <v>84</v>
      </c>
      <c r="H3615" s="21">
        <v>62</v>
      </c>
      <c r="I3615" s="5">
        <v>37</v>
      </c>
      <c r="J3615" s="4">
        <v>2</v>
      </c>
      <c r="K3615" s="26" t="s">
        <v>951</v>
      </c>
      <c r="L3615" s="31">
        <v>85</v>
      </c>
      <c r="M3615" s="21">
        <v>84</v>
      </c>
      <c r="N3615" s="21">
        <v>68</v>
      </c>
      <c r="O3615" s="21">
        <v>115</v>
      </c>
      <c r="P3615" s="4">
        <f t="shared" si="93"/>
        <v>15.7</v>
      </c>
      <c r="T3615" s="21" t="s">
        <v>212</v>
      </c>
      <c r="U3615" s="21" t="s">
        <v>393</v>
      </c>
      <c r="V3615" t="s">
        <v>595</v>
      </c>
    </row>
    <row r="3616" spans="1:22">
      <c r="A3616">
        <v>25</v>
      </c>
      <c r="B3616">
        <v>24</v>
      </c>
      <c r="C3616">
        <v>21</v>
      </c>
      <c r="D3616" s="19" t="s">
        <v>469</v>
      </c>
      <c r="E3616" s="21" t="s">
        <v>36</v>
      </c>
      <c r="F3616" s="21">
        <v>92</v>
      </c>
      <c r="G3616" s="21">
        <v>92</v>
      </c>
      <c r="H3616" s="21">
        <v>68</v>
      </c>
      <c r="I3616" s="5">
        <v>10.3</v>
      </c>
      <c r="J3616" s="5"/>
      <c r="L3616" s="31">
        <v>92</v>
      </c>
      <c r="M3616" s="21">
        <v>92</v>
      </c>
      <c r="N3616" s="21">
        <v>69</v>
      </c>
      <c r="O3616" s="21">
        <v>123</v>
      </c>
      <c r="P3616" s="4">
        <f t="shared" si="93"/>
        <v>21.1</v>
      </c>
      <c r="T3616" s="21" t="s">
        <v>384</v>
      </c>
      <c r="U3616" s="21" t="s">
        <v>92</v>
      </c>
      <c r="V3616" t="s">
        <v>361</v>
      </c>
    </row>
    <row r="3617" spans="1:22">
      <c r="A3617">
        <v>26</v>
      </c>
      <c r="B3617">
        <v>25</v>
      </c>
      <c r="C3617">
        <v>22</v>
      </c>
      <c r="D3617" s="19" t="s">
        <v>347</v>
      </c>
      <c r="E3617" s="21" t="s">
        <v>252</v>
      </c>
      <c r="F3617" s="21">
        <v>89</v>
      </c>
      <c r="G3617" s="21">
        <v>89</v>
      </c>
      <c r="H3617" s="21">
        <v>66</v>
      </c>
      <c r="I3617" s="5">
        <v>1.5</v>
      </c>
      <c r="J3617" s="5"/>
      <c r="L3617" s="31">
        <v>89</v>
      </c>
      <c r="M3617" s="21">
        <v>89</v>
      </c>
      <c r="N3617" s="21">
        <v>69</v>
      </c>
      <c r="O3617" s="21">
        <v>125</v>
      </c>
      <c r="P3617" s="4">
        <f t="shared" si="93"/>
        <v>18.100000000000001</v>
      </c>
      <c r="T3617" s="21" t="s">
        <v>407</v>
      </c>
      <c r="U3617" s="21" t="s">
        <v>349</v>
      </c>
    </row>
    <row r="3618" spans="1:22">
      <c r="A3618">
        <v>27</v>
      </c>
      <c r="B3618">
        <v>26</v>
      </c>
      <c r="C3618">
        <v>23</v>
      </c>
      <c r="D3618" s="19" t="s">
        <v>95</v>
      </c>
      <c r="E3618" s="21" t="s">
        <v>42</v>
      </c>
      <c r="F3618" s="21">
        <v>89</v>
      </c>
      <c r="G3618" s="21">
        <v>89</v>
      </c>
      <c r="H3618" s="21">
        <v>67</v>
      </c>
      <c r="I3618" s="5">
        <v>-9</v>
      </c>
      <c r="J3618" s="5"/>
      <c r="L3618" s="31">
        <v>89</v>
      </c>
      <c r="M3618" s="21">
        <v>89</v>
      </c>
      <c r="N3618" s="21">
        <v>70</v>
      </c>
      <c r="O3618" s="21">
        <v>123</v>
      </c>
      <c r="P3618" s="4">
        <f t="shared" si="93"/>
        <v>17.5</v>
      </c>
      <c r="T3618" s="21" t="s">
        <v>823</v>
      </c>
      <c r="U3618" s="21" t="s">
        <v>126</v>
      </c>
    </row>
    <row r="3619" spans="1:22">
      <c r="A3619">
        <v>28</v>
      </c>
      <c r="B3619">
        <v>27</v>
      </c>
      <c r="C3619">
        <v>24</v>
      </c>
      <c r="D3619" s="19" t="s">
        <v>558</v>
      </c>
      <c r="E3619" s="21" t="s">
        <v>231</v>
      </c>
      <c r="F3619" s="21">
        <v>100</v>
      </c>
      <c r="G3619" s="21">
        <v>96</v>
      </c>
      <c r="H3619" s="21">
        <v>78</v>
      </c>
      <c r="I3619" s="5">
        <v>-1.75</v>
      </c>
      <c r="J3619" s="5"/>
      <c r="K3619" s="12" t="s">
        <v>952</v>
      </c>
      <c r="L3619" s="17">
        <v>100</v>
      </c>
      <c r="M3619" s="21">
        <v>96</v>
      </c>
      <c r="N3619" s="21">
        <v>71.3</v>
      </c>
      <c r="O3619" s="21">
        <v>124</v>
      </c>
      <c r="P3619" s="30">
        <f t="shared" si="93"/>
        <v>22.5</v>
      </c>
      <c r="T3619" s="21" t="s">
        <v>156</v>
      </c>
      <c r="U3619" s="21" t="s">
        <v>259</v>
      </c>
    </row>
    <row r="3620" spans="1:22">
      <c r="A3620">
        <v>29</v>
      </c>
      <c r="B3620">
        <v>28</v>
      </c>
      <c r="C3620">
        <v>25</v>
      </c>
      <c r="D3620" s="19" t="s">
        <v>99</v>
      </c>
      <c r="E3620" s="21" t="s">
        <v>30</v>
      </c>
      <c r="F3620" s="21">
        <v>95</v>
      </c>
      <c r="G3620" s="21">
        <v>95</v>
      </c>
      <c r="H3620" s="21">
        <v>72</v>
      </c>
      <c r="I3620" s="5">
        <v>-15.7</v>
      </c>
      <c r="J3620" s="5"/>
      <c r="L3620" s="17">
        <v>95</v>
      </c>
      <c r="M3620" s="21">
        <v>95</v>
      </c>
      <c r="N3620" s="21">
        <v>70.2</v>
      </c>
      <c r="O3620" s="21">
        <v>128</v>
      </c>
      <c r="P3620" s="30">
        <f t="shared" si="93"/>
        <v>21.9</v>
      </c>
      <c r="T3620" s="21" t="s">
        <v>176</v>
      </c>
      <c r="U3620" s="21" t="s">
        <v>103</v>
      </c>
      <c r="V3620" t="s">
        <v>334</v>
      </c>
    </row>
    <row r="3621" spans="1:22">
      <c r="A3621">
        <v>30</v>
      </c>
      <c r="B3621">
        <v>29</v>
      </c>
      <c r="C3621">
        <v>26</v>
      </c>
      <c r="D3621" s="19" t="s">
        <v>561</v>
      </c>
      <c r="E3621" s="21" t="s">
        <v>523</v>
      </c>
      <c r="F3621" s="21">
        <v>98</v>
      </c>
      <c r="G3621" s="21">
        <v>95</v>
      </c>
      <c r="H3621" s="21">
        <v>77</v>
      </c>
      <c r="I3621" s="5">
        <v>-20</v>
      </c>
      <c r="J3621" s="5"/>
      <c r="L3621" s="17">
        <v>98</v>
      </c>
      <c r="M3621" s="21">
        <v>95</v>
      </c>
      <c r="N3621" s="21">
        <v>69.099999999999994</v>
      </c>
      <c r="O3621" s="21">
        <v>123</v>
      </c>
      <c r="P3621" s="30">
        <f t="shared" si="93"/>
        <v>23.8</v>
      </c>
      <c r="T3621" s="21" t="s">
        <v>354</v>
      </c>
      <c r="U3621" s="21" t="s">
        <v>135</v>
      </c>
      <c r="V3621" t="s">
        <v>386</v>
      </c>
    </row>
    <row r="3622" spans="1:22">
      <c r="A3622">
        <v>31</v>
      </c>
      <c r="B3622">
        <v>30</v>
      </c>
      <c r="C3622">
        <v>27</v>
      </c>
      <c r="D3622" s="19" t="s">
        <v>102</v>
      </c>
      <c r="E3622" s="21" t="s">
        <v>34</v>
      </c>
      <c r="F3622" s="21">
        <v>96</v>
      </c>
      <c r="G3622" s="21">
        <v>95</v>
      </c>
      <c r="H3622" s="21">
        <v>76</v>
      </c>
      <c r="I3622" s="5">
        <v>-19</v>
      </c>
      <c r="J3622" s="5"/>
      <c r="L3622" s="17">
        <v>96</v>
      </c>
      <c r="M3622" s="21">
        <v>95</v>
      </c>
      <c r="N3622" s="21">
        <v>68.900000000000006</v>
      </c>
      <c r="O3622" s="21">
        <v>120</v>
      </c>
      <c r="P3622" s="30">
        <f t="shared" si="93"/>
        <v>24.6</v>
      </c>
      <c r="T3622" s="21" t="s">
        <v>298</v>
      </c>
      <c r="U3622" s="21" t="s">
        <v>528</v>
      </c>
      <c r="V3622" t="s">
        <v>216</v>
      </c>
    </row>
    <row r="3623" spans="1:22">
      <c r="A3623">
        <v>32</v>
      </c>
      <c r="B3623">
        <v>31</v>
      </c>
      <c r="C3623">
        <v>28</v>
      </c>
      <c r="D3623" s="19" t="s">
        <v>247</v>
      </c>
      <c r="E3623" s="21" t="s">
        <v>231</v>
      </c>
      <c r="F3623" s="21">
        <v>94</v>
      </c>
      <c r="G3623" s="21">
        <v>94</v>
      </c>
      <c r="H3623" s="21">
        <v>73</v>
      </c>
      <c r="I3623" s="5">
        <v>-3.25</v>
      </c>
      <c r="J3623" s="5"/>
      <c r="L3623" s="17">
        <v>94</v>
      </c>
      <c r="M3623" s="21">
        <v>94</v>
      </c>
      <c r="N3623" s="21">
        <v>71.3</v>
      </c>
      <c r="O3623" s="21">
        <v>124</v>
      </c>
      <c r="P3623" s="30">
        <f t="shared" si="93"/>
        <v>20.7</v>
      </c>
      <c r="T3623" s="21" t="s">
        <v>264</v>
      </c>
      <c r="U3623" s="21" t="s">
        <v>364</v>
      </c>
      <c r="V3623" t="s">
        <v>661</v>
      </c>
    </row>
    <row r="3624" spans="1:22">
      <c r="A3624">
        <v>33</v>
      </c>
      <c r="B3624">
        <v>32</v>
      </c>
      <c r="C3624">
        <v>29</v>
      </c>
      <c r="D3624" s="19" t="s">
        <v>435</v>
      </c>
      <c r="E3624" s="21" t="s">
        <v>42</v>
      </c>
      <c r="F3624" s="21">
        <v>89</v>
      </c>
      <c r="G3624" s="21">
        <v>89</v>
      </c>
      <c r="H3624" s="21">
        <v>68</v>
      </c>
      <c r="I3624" s="5">
        <v>-3</v>
      </c>
      <c r="J3624" s="5"/>
      <c r="L3624" s="17">
        <v>89</v>
      </c>
      <c r="M3624" s="21">
        <v>89</v>
      </c>
      <c r="N3624" s="21">
        <v>70</v>
      </c>
      <c r="O3624" s="21">
        <v>123</v>
      </c>
      <c r="P3624" s="30">
        <f t="shared" ref="P3624:P3628" si="94">ROUND(((M3624-N3624)*113/O3624),1)</f>
        <v>17.5</v>
      </c>
      <c r="T3624" s="21" t="s">
        <v>479</v>
      </c>
      <c r="U3624" s="21" t="s">
        <v>265</v>
      </c>
    </row>
    <row r="3625" spans="1:22">
      <c r="A3625">
        <v>34</v>
      </c>
      <c r="B3625">
        <v>33</v>
      </c>
      <c r="C3625">
        <v>30</v>
      </c>
      <c r="D3625" s="19" t="s">
        <v>106</v>
      </c>
      <c r="E3625" s="21" t="s">
        <v>42</v>
      </c>
      <c r="F3625" s="21">
        <v>85</v>
      </c>
      <c r="G3625" s="21">
        <v>85</v>
      </c>
      <c r="H3625" s="21">
        <v>64</v>
      </c>
      <c r="I3625" s="5">
        <v>16</v>
      </c>
      <c r="J3625" s="5"/>
      <c r="L3625" s="17">
        <v>85</v>
      </c>
      <c r="M3625" s="21">
        <v>85</v>
      </c>
      <c r="N3625" s="21">
        <v>70</v>
      </c>
      <c r="O3625" s="21">
        <v>123</v>
      </c>
      <c r="P3625" s="30">
        <f t="shared" si="94"/>
        <v>13.8</v>
      </c>
      <c r="T3625" s="21" t="s">
        <v>98</v>
      </c>
      <c r="U3625" s="21" t="s">
        <v>250</v>
      </c>
    </row>
    <row r="3626" spans="1:22">
      <c r="A3626">
        <v>35</v>
      </c>
      <c r="D3626" s="19" t="s">
        <v>352</v>
      </c>
      <c r="E3626" s="21" t="s">
        <v>28</v>
      </c>
      <c r="F3626" s="21"/>
      <c r="G3626" s="21"/>
      <c r="H3626" s="21"/>
      <c r="I3626" s="5">
        <v>-6</v>
      </c>
      <c r="J3626" s="5"/>
      <c r="K3626" s="12" t="s">
        <v>353</v>
      </c>
      <c r="T3626" s="21" t="s">
        <v>446</v>
      </c>
      <c r="U3626" s="21" t="s">
        <v>81</v>
      </c>
      <c r="V3626" t="s">
        <v>601</v>
      </c>
    </row>
    <row r="3627" spans="1:22">
      <c r="A3627">
        <v>36</v>
      </c>
      <c r="B3627">
        <v>34</v>
      </c>
      <c r="C3627">
        <v>31</v>
      </c>
      <c r="D3627" s="19" t="s">
        <v>355</v>
      </c>
      <c r="E3627" s="21" t="s">
        <v>26</v>
      </c>
      <c r="F3627" s="21">
        <v>95</v>
      </c>
      <c r="G3627" s="21">
        <v>94</v>
      </c>
      <c r="H3627" s="21">
        <v>75</v>
      </c>
      <c r="I3627" s="5">
        <v>-18.7</v>
      </c>
      <c r="J3627" s="5"/>
      <c r="K3627" s="12" t="s">
        <v>953</v>
      </c>
      <c r="L3627" s="17">
        <v>95</v>
      </c>
      <c r="M3627">
        <v>94</v>
      </c>
      <c r="N3627">
        <v>69.2</v>
      </c>
      <c r="O3627">
        <v>129</v>
      </c>
      <c r="P3627" s="30">
        <f t="shared" si="94"/>
        <v>21.7</v>
      </c>
      <c r="T3627" s="21" t="s">
        <v>186</v>
      </c>
      <c r="U3627" s="21" t="s">
        <v>653</v>
      </c>
    </row>
    <row r="3628" spans="1:22">
      <c r="A3628">
        <v>37</v>
      </c>
      <c r="B3628">
        <v>35</v>
      </c>
      <c r="C3628">
        <v>32</v>
      </c>
      <c r="D3628" s="19" t="s">
        <v>358</v>
      </c>
      <c r="E3628" s="21" t="s">
        <v>359</v>
      </c>
      <c r="F3628" s="21">
        <v>90</v>
      </c>
      <c r="G3628" s="21">
        <v>90</v>
      </c>
      <c r="H3628" s="21">
        <v>70</v>
      </c>
      <c r="I3628" s="5">
        <v>7</v>
      </c>
      <c r="J3628" s="5"/>
      <c r="L3628" s="17">
        <v>90</v>
      </c>
      <c r="M3628">
        <v>90</v>
      </c>
      <c r="N3628">
        <v>70</v>
      </c>
      <c r="O3628">
        <v>126</v>
      </c>
      <c r="P3628" s="30">
        <f t="shared" si="94"/>
        <v>17.899999999999999</v>
      </c>
      <c r="T3628" s="21" t="s">
        <v>373</v>
      </c>
      <c r="U3628" s="21" t="s">
        <v>413</v>
      </c>
    </row>
    <row r="3629" spans="1:22">
      <c r="A3629">
        <v>38</v>
      </c>
      <c r="B3629">
        <v>36</v>
      </c>
      <c r="C3629">
        <v>33</v>
      </c>
      <c r="D3629" s="19" t="s">
        <v>111</v>
      </c>
      <c r="E3629" s="21" t="s">
        <v>34</v>
      </c>
      <c r="F3629" s="21">
        <v>94</v>
      </c>
      <c r="G3629" s="21">
        <v>93</v>
      </c>
      <c r="H3629" s="21">
        <v>75</v>
      </c>
      <c r="I3629" s="5">
        <v>-21</v>
      </c>
      <c r="J3629" s="5"/>
      <c r="L3629" s="17">
        <v>94</v>
      </c>
      <c r="M3629">
        <v>93</v>
      </c>
      <c r="N3629">
        <v>68.900000000000006</v>
      </c>
      <c r="O3629">
        <v>120</v>
      </c>
      <c r="P3629" s="30">
        <f t="shared" ref="P3629:P3654" si="95">ROUND(((M3629-N3629)*113/O3629),1)</f>
        <v>22.7</v>
      </c>
      <c r="T3629" s="21" t="s">
        <v>124</v>
      </c>
      <c r="U3629" s="21" t="s">
        <v>133</v>
      </c>
      <c r="V3629" t="s">
        <v>416</v>
      </c>
    </row>
    <row r="3630" spans="1:22">
      <c r="A3630">
        <v>39</v>
      </c>
      <c r="B3630">
        <v>37</v>
      </c>
      <c r="C3630">
        <v>34</v>
      </c>
      <c r="D3630" s="19" t="s">
        <v>362</v>
      </c>
      <c r="E3630" s="21" t="s">
        <v>28</v>
      </c>
      <c r="F3630" s="21">
        <v>95</v>
      </c>
      <c r="G3630" s="21">
        <v>95</v>
      </c>
      <c r="H3630" s="21">
        <v>76</v>
      </c>
      <c r="I3630" s="5">
        <v>-18</v>
      </c>
      <c r="J3630" s="5"/>
      <c r="K3630" s="12" t="s">
        <v>954</v>
      </c>
      <c r="L3630" s="17">
        <v>95</v>
      </c>
      <c r="M3630">
        <v>95</v>
      </c>
      <c r="N3630">
        <v>69.3</v>
      </c>
      <c r="O3630">
        <v>123</v>
      </c>
      <c r="P3630" s="30">
        <f t="shared" si="95"/>
        <v>23.6</v>
      </c>
      <c r="T3630" s="21" t="s">
        <v>529</v>
      </c>
      <c r="U3630" s="21" t="s">
        <v>142</v>
      </c>
    </row>
    <row r="3631" spans="1:22">
      <c r="A3631">
        <v>40</v>
      </c>
      <c r="B3631">
        <v>38</v>
      </c>
      <c r="C3631">
        <v>35</v>
      </c>
      <c r="D3631" s="19" t="s">
        <v>118</v>
      </c>
      <c r="E3631" s="21" t="s">
        <v>36</v>
      </c>
      <c r="F3631" s="21">
        <v>100</v>
      </c>
      <c r="G3631" s="21">
        <v>96</v>
      </c>
      <c r="H3631" s="21">
        <v>81</v>
      </c>
      <c r="I3631" s="5">
        <v>-22</v>
      </c>
      <c r="J3631" s="5"/>
      <c r="L3631" s="17">
        <v>100</v>
      </c>
      <c r="M3631">
        <v>96</v>
      </c>
      <c r="N3631">
        <v>69</v>
      </c>
      <c r="O3631">
        <v>123</v>
      </c>
      <c r="P3631" s="30">
        <f t="shared" si="95"/>
        <v>24.8</v>
      </c>
      <c r="T3631" s="21" t="s">
        <v>108</v>
      </c>
      <c r="U3631" s="21" t="s">
        <v>130</v>
      </c>
    </row>
    <row r="3632" spans="1:22">
      <c r="A3632">
        <v>41</v>
      </c>
      <c r="B3632">
        <v>39</v>
      </c>
      <c r="C3632">
        <v>36</v>
      </c>
      <c r="D3632" s="19" t="s">
        <v>367</v>
      </c>
      <c r="E3632" s="21" t="s">
        <v>28</v>
      </c>
      <c r="F3632" s="21">
        <v>101</v>
      </c>
      <c r="G3632" s="21">
        <v>100</v>
      </c>
      <c r="H3632" s="21">
        <v>82</v>
      </c>
      <c r="I3632" s="5">
        <v>-20</v>
      </c>
      <c r="J3632" s="5"/>
      <c r="L3632" s="17">
        <v>101</v>
      </c>
      <c r="M3632">
        <v>100</v>
      </c>
      <c r="N3632">
        <v>69.3</v>
      </c>
      <c r="O3632">
        <v>123</v>
      </c>
      <c r="P3632" s="30">
        <f t="shared" si="95"/>
        <v>28.2</v>
      </c>
      <c r="T3632" s="21" t="s">
        <v>302</v>
      </c>
      <c r="U3632" s="21" t="s">
        <v>167</v>
      </c>
    </row>
    <row r="3633" spans="1:22">
      <c r="A3633">
        <v>42</v>
      </c>
      <c r="B3633">
        <v>40</v>
      </c>
      <c r="C3633">
        <v>37</v>
      </c>
      <c r="D3633" s="19" t="s">
        <v>122</v>
      </c>
      <c r="E3633" s="21" t="s">
        <v>42</v>
      </c>
      <c r="F3633" s="21">
        <v>89</v>
      </c>
      <c r="G3633" s="21">
        <v>89</v>
      </c>
      <c r="H3633" s="21">
        <v>70</v>
      </c>
      <c r="I3633" s="5">
        <v>-18</v>
      </c>
      <c r="J3633" s="5"/>
      <c r="L3633" s="17">
        <v>89</v>
      </c>
      <c r="M3633">
        <v>89</v>
      </c>
      <c r="N3633">
        <v>70</v>
      </c>
      <c r="O3633">
        <v>123</v>
      </c>
      <c r="P3633" s="30">
        <f t="shared" si="95"/>
        <v>17.5</v>
      </c>
      <c r="T3633" s="21" t="s">
        <v>262</v>
      </c>
      <c r="U3633" s="21" t="s">
        <v>403</v>
      </c>
      <c r="V3633" t="s">
        <v>146</v>
      </c>
    </row>
    <row r="3634" spans="1:22">
      <c r="A3634">
        <v>43</v>
      </c>
      <c r="B3634">
        <v>41</v>
      </c>
      <c r="C3634">
        <v>38</v>
      </c>
      <c r="D3634" s="19" t="s">
        <v>251</v>
      </c>
      <c r="E3634" s="21" t="s">
        <v>252</v>
      </c>
      <c r="F3634" s="21">
        <v>96</v>
      </c>
      <c r="G3634" s="21">
        <v>96</v>
      </c>
      <c r="H3634" s="21">
        <v>77</v>
      </c>
      <c r="I3634" s="5">
        <v>-20</v>
      </c>
      <c r="J3634" s="5"/>
      <c r="L3634" s="17">
        <v>96</v>
      </c>
      <c r="M3634">
        <v>96</v>
      </c>
      <c r="N3634">
        <v>69</v>
      </c>
      <c r="O3634">
        <v>125</v>
      </c>
      <c r="P3634" s="30">
        <f t="shared" si="95"/>
        <v>24.4</v>
      </c>
      <c r="T3634" s="21" t="s">
        <v>599</v>
      </c>
      <c r="U3634" s="21" t="s">
        <v>376</v>
      </c>
      <c r="V3634" t="s">
        <v>637</v>
      </c>
    </row>
    <row r="3635" spans="1:22">
      <c r="A3635">
        <v>44</v>
      </c>
      <c r="B3635">
        <v>42</v>
      </c>
      <c r="C3635">
        <v>39</v>
      </c>
      <c r="D3635" s="19" t="s">
        <v>127</v>
      </c>
      <c r="E3635" s="21" t="s">
        <v>30</v>
      </c>
      <c r="F3635" s="21">
        <v>93</v>
      </c>
      <c r="G3635" s="21">
        <v>91</v>
      </c>
      <c r="H3635" s="21">
        <v>74</v>
      </c>
      <c r="I3635" s="5">
        <v>-19.5</v>
      </c>
      <c r="J3635" s="5"/>
      <c r="L3635" s="17">
        <v>93</v>
      </c>
      <c r="M3635">
        <v>91</v>
      </c>
      <c r="N3635">
        <v>70.2</v>
      </c>
      <c r="O3635">
        <v>128</v>
      </c>
      <c r="P3635" s="30">
        <f t="shared" si="95"/>
        <v>18.399999999999999</v>
      </c>
    </row>
    <row r="3636" spans="1:22">
      <c r="A3636">
        <v>45</v>
      </c>
      <c r="B3636">
        <v>43</v>
      </c>
      <c r="C3636">
        <v>40</v>
      </c>
      <c r="D3636" s="19" t="s">
        <v>370</v>
      </c>
      <c r="E3636" s="21" t="s">
        <v>34</v>
      </c>
      <c r="F3636" s="21">
        <v>92</v>
      </c>
      <c r="G3636" s="21">
        <v>92</v>
      </c>
      <c r="H3636" s="21">
        <v>74</v>
      </c>
      <c r="I3636" s="5">
        <v>3</v>
      </c>
      <c r="J3636" s="5"/>
      <c r="L3636" s="17">
        <v>92</v>
      </c>
      <c r="M3636">
        <v>92</v>
      </c>
      <c r="N3636">
        <v>68.900000000000006</v>
      </c>
      <c r="O3636">
        <v>120</v>
      </c>
      <c r="P3636" s="30">
        <f t="shared" si="95"/>
        <v>21.8</v>
      </c>
      <c r="T3636" t="s">
        <v>150</v>
      </c>
      <c r="U3636" t="s">
        <v>526</v>
      </c>
    </row>
    <row r="3637" spans="1:22">
      <c r="A3637">
        <v>46</v>
      </c>
      <c r="B3637">
        <v>44</v>
      </c>
      <c r="C3637">
        <v>41</v>
      </c>
      <c r="D3637" s="19" t="s">
        <v>128</v>
      </c>
      <c r="E3637" s="21" t="s">
        <v>26</v>
      </c>
      <c r="F3637" s="21">
        <v>94</v>
      </c>
      <c r="G3637" s="21">
        <v>94</v>
      </c>
      <c r="H3637" s="21">
        <v>75</v>
      </c>
      <c r="I3637" s="5">
        <v>-20.25</v>
      </c>
      <c r="J3637" s="5"/>
      <c r="L3637" s="17">
        <v>94</v>
      </c>
      <c r="M3637">
        <v>94</v>
      </c>
      <c r="N3637">
        <v>69.2</v>
      </c>
      <c r="O3637">
        <v>129</v>
      </c>
      <c r="P3637" s="30">
        <f t="shared" si="95"/>
        <v>21.7</v>
      </c>
      <c r="T3637" t="s">
        <v>387</v>
      </c>
      <c r="U3637" t="s">
        <v>531</v>
      </c>
    </row>
    <row r="3638" spans="1:22">
      <c r="A3638">
        <v>47</v>
      </c>
      <c r="B3638">
        <v>45</v>
      </c>
      <c r="C3638">
        <v>42</v>
      </c>
      <c r="D3638" s="19" t="s">
        <v>372</v>
      </c>
      <c r="E3638" s="21" t="s">
        <v>30</v>
      </c>
      <c r="F3638" s="21">
        <v>98</v>
      </c>
      <c r="G3638" s="21">
        <v>93</v>
      </c>
      <c r="H3638" s="21">
        <v>79</v>
      </c>
      <c r="I3638" s="5">
        <v>-10.7</v>
      </c>
      <c r="J3638" s="5"/>
      <c r="K3638" s="12" t="s">
        <v>955</v>
      </c>
      <c r="L3638" s="17">
        <v>98</v>
      </c>
      <c r="M3638">
        <v>93</v>
      </c>
      <c r="N3638">
        <v>70.2</v>
      </c>
      <c r="O3638">
        <v>128</v>
      </c>
      <c r="P3638" s="30">
        <f t="shared" si="95"/>
        <v>20.100000000000001</v>
      </c>
      <c r="T3638" t="s">
        <v>155</v>
      </c>
      <c r="U3638" t="s">
        <v>667</v>
      </c>
      <c r="V3638" t="s">
        <v>411</v>
      </c>
    </row>
    <row r="3639" spans="1:22">
      <c r="A3639">
        <v>48</v>
      </c>
      <c r="B3639">
        <v>46</v>
      </c>
      <c r="C3639">
        <v>43</v>
      </c>
      <c r="D3639" s="19" t="s">
        <v>374</v>
      </c>
      <c r="E3639" s="21" t="s">
        <v>252</v>
      </c>
      <c r="F3639" s="21">
        <v>92</v>
      </c>
      <c r="G3639" s="21">
        <v>90</v>
      </c>
      <c r="H3639" s="21">
        <v>73</v>
      </c>
      <c r="I3639" s="5">
        <v>-7</v>
      </c>
      <c r="J3639" s="5"/>
      <c r="L3639" s="17">
        <v>92</v>
      </c>
      <c r="M3639">
        <v>90</v>
      </c>
      <c r="N3639">
        <v>69</v>
      </c>
      <c r="O3639">
        <v>125</v>
      </c>
      <c r="P3639" s="30">
        <f t="shared" si="95"/>
        <v>19</v>
      </c>
      <c r="T3639" t="s">
        <v>418</v>
      </c>
      <c r="U3639" t="s">
        <v>664</v>
      </c>
    </row>
    <row r="3640" spans="1:22">
      <c r="A3640">
        <v>49</v>
      </c>
      <c r="B3640">
        <v>47</v>
      </c>
      <c r="C3640">
        <v>44</v>
      </c>
      <c r="D3640" s="19" t="s">
        <v>377</v>
      </c>
      <c r="E3640" s="21" t="s">
        <v>34</v>
      </c>
      <c r="F3640" s="21">
        <v>84</v>
      </c>
      <c r="G3640" s="21">
        <v>84</v>
      </c>
      <c r="H3640" s="21">
        <v>65</v>
      </c>
      <c r="I3640" s="5">
        <v>69.8</v>
      </c>
      <c r="J3640" s="4">
        <v>5</v>
      </c>
      <c r="K3640" s="12" t="s">
        <v>57</v>
      </c>
      <c r="L3640" s="17">
        <v>84</v>
      </c>
      <c r="M3640">
        <v>84</v>
      </c>
      <c r="N3640">
        <v>68.900000000000006</v>
      </c>
      <c r="O3640">
        <v>120</v>
      </c>
      <c r="P3640" s="30">
        <f t="shared" si="95"/>
        <v>14.2</v>
      </c>
      <c r="T3640" t="s">
        <v>192</v>
      </c>
      <c r="U3640" t="s">
        <v>471</v>
      </c>
    </row>
    <row r="3641" spans="1:22">
      <c r="A3641">
        <v>50</v>
      </c>
      <c r="B3641">
        <v>48</v>
      </c>
      <c r="C3641">
        <v>45</v>
      </c>
      <c r="D3641" s="19" t="s">
        <v>668</v>
      </c>
      <c r="E3641" s="21" t="s">
        <v>231</v>
      </c>
      <c r="F3641" s="21">
        <v>92</v>
      </c>
      <c r="G3641" s="21">
        <v>92</v>
      </c>
      <c r="H3641" s="21">
        <v>72</v>
      </c>
      <c r="I3641" s="5">
        <v>16.5</v>
      </c>
      <c r="J3641" s="5"/>
      <c r="L3641" s="17">
        <v>92</v>
      </c>
      <c r="M3641">
        <v>92</v>
      </c>
      <c r="N3641">
        <v>71.3</v>
      </c>
      <c r="O3641">
        <v>124</v>
      </c>
      <c r="P3641" s="30">
        <f t="shared" si="95"/>
        <v>18.899999999999999</v>
      </c>
      <c r="T3641" t="s">
        <v>602</v>
      </c>
      <c r="U3641" t="s">
        <v>675</v>
      </c>
    </row>
    <row r="3642" spans="1:22">
      <c r="A3642">
        <v>51</v>
      </c>
      <c r="B3642">
        <v>49</v>
      </c>
      <c r="C3642">
        <v>46</v>
      </c>
      <c r="D3642" s="19" t="s">
        <v>131</v>
      </c>
      <c r="E3642" s="21" t="s">
        <v>42</v>
      </c>
      <c r="F3642" s="21">
        <v>87</v>
      </c>
      <c r="G3642" s="21">
        <v>87</v>
      </c>
      <c r="H3642" s="21">
        <v>67</v>
      </c>
      <c r="I3642" s="5">
        <v>73</v>
      </c>
      <c r="J3642" s="5"/>
      <c r="L3642" s="17">
        <v>87</v>
      </c>
      <c r="M3642">
        <v>87</v>
      </c>
      <c r="N3642">
        <v>70</v>
      </c>
      <c r="O3642">
        <v>123</v>
      </c>
      <c r="P3642" s="30">
        <f t="shared" si="95"/>
        <v>15.6</v>
      </c>
      <c r="T3642" t="s">
        <v>674</v>
      </c>
      <c r="U3642" t="s">
        <v>549</v>
      </c>
    </row>
    <row r="3643" spans="1:22">
      <c r="A3643">
        <v>52</v>
      </c>
      <c r="B3643">
        <v>50</v>
      </c>
      <c r="C3643">
        <v>47</v>
      </c>
      <c r="D3643" s="19" t="s">
        <v>256</v>
      </c>
      <c r="E3643" s="21" t="s">
        <v>28</v>
      </c>
      <c r="F3643" s="21">
        <v>102</v>
      </c>
      <c r="G3643" s="21">
        <v>101</v>
      </c>
      <c r="H3643" s="21">
        <v>82</v>
      </c>
      <c r="I3643" s="5">
        <v>-14</v>
      </c>
      <c r="J3643" s="5"/>
      <c r="L3643" s="17">
        <v>102</v>
      </c>
      <c r="M3643">
        <v>101</v>
      </c>
      <c r="N3643">
        <v>69.3</v>
      </c>
      <c r="O3643">
        <v>123</v>
      </c>
      <c r="P3643" s="30">
        <f t="shared" si="95"/>
        <v>29.1</v>
      </c>
      <c r="T3643" t="s">
        <v>556</v>
      </c>
      <c r="U3643" t="s">
        <v>532</v>
      </c>
      <c r="V3643" t="s">
        <v>147</v>
      </c>
    </row>
    <row r="3644" spans="1:22">
      <c r="A3644">
        <v>53</v>
      </c>
      <c r="B3644">
        <v>51</v>
      </c>
      <c r="C3644">
        <v>48</v>
      </c>
      <c r="D3644" s="19" t="s">
        <v>496</v>
      </c>
      <c r="E3644" s="21" t="s">
        <v>26</v>
      </c>
      <c r="F3644" s="21">
        <v>100</v>
      </c>
      <c r="G3644" s="21">
        <v>97</v>
      </c>
      <c r="H3644" s="21">
        <v>79</v>
      </c>
      <c r="I3644" s="5">
        <v>-21.5</v>
      </c>
      <c r="J3644" s="5"/>
      <c r="L3644" s="17">
        <v>100</v>
      </c>
      <c r="M3644">
        <v>97</v>
      </c>
      <c r="N3644">
        <v>69.2</v>
      </c>
      <c r="O3644">
        <v>129</v>
      </c>
      <c r="P3644" s="30">
        <f t="shared" si="95"/>
        <v>24.4</v>
      </c>
      <c r="T3644" t="s">
        <v>409</v>
      </c>
      <c r="U3644" t="s">
        <v>495</v>
      </c>
      <c r="V3644" t="s">
        <v>610</v>
      </c>
    </row>
    <row r="3645" spans="1:22">
      <c r="A3645">
        <v>54</v>
      </c>
      <c r="B3645">
        <v>52</v>
      </c>
      <c r="C3645">
        <v>49</v>
      </c>
      <c r="D3645" s="19" t="s">
        <v>379</v>
      </c>
      <c r="E3645" s="21" t="s">
        <v>252</v>
      </c>
      <c r="F3645" s="21">
        <v>91</v>
      </c>
      <c r="G3645" s="21">
        <v>90</v>
      </c>
      <c r="H3645" s="21">
        <v>73</v>
      </c>
      <c r="I3645" s="5">
        <v>-22.5</v>
      </c>
      <c r="J3645" s="5"/>
      <c r="L3645" s="17">
        <v>91</v>
      </c>
      <c r="M3645">
        <v>90</v>
      </c>
      <c r="N3645">
        <v>69</v>
      </c>
      <c r="O3645">
        <v>125</v>
      </c>
      <c r="P3645" s="30">
        <f t="shared" si="95"/>
        <v>19</v>
      </c>
      <c r="T3645" t="s">
        <v>600</v>
      </c>
      <c r="U3645" t="s">
        <v>803</v>
      </c>
      <c r="V3645" t="s">
        <v>451</v>
      </c>
    </row>
    <row r="3646" spans="1:22">
      <c r="A3646">
        <v>55</v>
      </c>
      <c r="B3646">
        <v>53</v>
      </c>
      <c r="C3646">
        <v>50</v>
      </c>
      <c r="D3646" s="19" t="s">
        <v>136</v>
      </c>
      <c r="E3646" s="21" t="s">
        <v>34</v>
      </c>
      <c r="F3646" s="21">
        <v>95</v>
      </c>
      <c r="G3646" s="21">
        <v>95</v>
      </c>
      <c r="H3646" s="21">
        <v>77</v>
      </c>
      <c r="I3646" s="5">
        <v>-22</v>
      </c>
      <c r="J3646" s="5"/>
      <c r="K3646" s="12" t="s">
        <v>956</v>
      </c>
      <c r="L3646" s="17">
        <v>95</v>
      </c>
      <c r="M3646">
        <v>95</v>
      </c>
      <c r="N3646">
        <v>68.900000000000006</v>
      </c>
      <c r="O3646">
        <v>120</v>
      </c>
      <c r="P3646" s="30">
        <f t="shared" si="95"/>
        <v>24.6</v>
      </c>
      <c r="T3646" t="s">
        <v>402</v>
      </c>
      <c r="U3646" t="s">
        <v>134</v>
      </c>
      <c r="V3646" t="s">
        <v>603</v>
      </c>
    </row>
    <row r="3647" spans="1:22">
      <c r="A3647">
        <v>56</v>
      </c>
      <c r="B3647">
        <v>54</v>
      </c>
      <c r="C3647">
        <v>51</v>
      </c>
      <c r="D3647" s="19" t="s">
        <v>258</v>
      </c>
      <c r="E3647" s="21" t="s">
        <v>252</v>
      </c>
      <c r="F3647" s="21">
        <v>101</v>
      </c>
      <c r="G3647" s="21">
        <v>97</v>
      </c>
      <c r="H3647" s="21">
        <v>83</v>
      </c>
      <c r="I3647" s="5">
        <v>-21</v>
      </c>
      <c r="J3647" s="5"/>
      <c r="L3647" s="17">
        <v>101</v>
      </c>
      <c r="M3647">
        <v>97</v>
      </c>
      <c r="N3647">
        <v>69</v>
      </c>
      <c r="O3647">
        <v>125</v>
      </c>
      <c r="P3647" s="30">
        <f t="shared" si="95"/>
        <v>25.3</v>
      </c>
      <c r="T3647" t="s">
        <v>839</v>
      </c>
      <c r="U3647" t="s">
        <v>408</v>
      </c>
      <c r="V3647" t="s">
        <v>622</v>
      </c>
    </row>
    <row r="3648" spans="1:22">
      <c r="A3648">
        <v>57</v>
      </c>
      <c r="B3648">
        <v>55</v>
      </c>
      <c r="C3648">
        <v>52</v>
      </c>
      <c r="D3648" s="19" t="s">
        <v>140</v>
      </c>
      <c r="E3648" s="21" t="s">
        <v>47</v>
      </c>
      <c r="F3648" s="21">
        <v>108</v>
      </c>
      <c r="G3648" s="21">
        <v>102</v>
      </c>
      <c r="H3648" s="21">
        <v>89</v>
      </c>
      <c r="I3648" s="5">
        <v>-21</v>
      </c>
      <c r="J3648" s="5"/>
      <c r="L3648" s="17">
        <v>108</v>
      </c>
      <c r="M3648">
        <v>102</v>
      </c>
      <c r="N3648">
        <v>69.7</v>
      </c>
      <c r="O3648">
        <v>133</v>
      </c>
      <c r="P3648" s="30">
        <f t="shared" si="95"/>
        <v>27.4</v>
      </c>
      <c r="T3648" t="s">
        <v>159</v>
      </c>
      <c r="U3648" t="s">
        <v>211</v>
      </c>
    </row>
    <row r="3649" spans="1:22">
      <c r="A3649">
        <v>58</v>
      </c>
      <c r="B3649">
        <v>56</v>
      </c>
      <c r="C3649">
        <v>53</v>
      </c>
      <c r="D3649" s="19" t="s">
        <v>143</v>
      </c>
      <c r="E3649" s="21" t="s">
        <v>47</v>
      </c>
      <c r="F3649" s="21">
        <v>115</v>
      </c>
      <c r="G3649" s="21">
        <v>110</v>
      </c>
      <c r="H3649" s="21">
        <v>96</v>
      </c>
      <c r="I3649" s="5">
        <v>-23</v>
      </c>
      <c r="J3649" s="5"/>
      <c r="L3649" s="17">
        <v>115</v>
      </c>
      <c r="M3649">
        <v>110</v>
      </c>
      <c r="N3649">
        <v>69.7</v>
      </c>
      <c r="O3649">
        <v>133</v>
      </c>
      <c r="P3649" s="30">
        <f t="shared" si="95"/>
        <v>34.200000000000003</v>
      </c>
      <c r="T3649" t="s">
        <v>805</v>
      </c>
      <c r="U3649" t="s">
        <v>957</v>
      </c>
      <c r="V3649" t="s">
        <v>640</v>
      </c>
    </row>
    <row r="3650" spans="1:22">
      <c r="D3650" s="19" t="s">
        <v>143</v>
      </c>
      <c r="E3650" s="21" t="s">
        <v>23</v>
      </c>
      <c r="I3650" s="5">
        <v>15</v>
      </c>
      <c r="J3650" s="5"/>
      <c r="K3650" s="12" t="s">
        <v>958</v>
      </c>
    </row>
    <row r="3651" spans="1:22">
      <c r="A3651">
        <v>59</v>
      </c>
      <c r="B3651">
        <v>57</v>
      </c>
      <c r="C3651">
        <v>54</v>
      </c>
      <c r="D3651" s="19" t="s">
        <v>149</v>
      </c>
      <c r="E3651" s="21" t="s">
        <v>42</v>
      </c>
      <c r="F3651" s="21">
        <v>88</v>
      </c>
      <c r="G3651" s="21">
        <v>88</v>
      </c>
      <c r="H3651" s="21">
        <v>69</v>
      </c>
      <c r="I3651" s="5">
        <v>14.25</v>
      </c>
      <c r="J3651" s="5"/>
      <c r="L3651" s="17">
        <v>88</v>
      </c>
      <c r="M3651">
        <v>88</v>
      </c>
      <c r="N3651">
        <v>70</v>
      </c>
      <c r="O3651">
        <v>123</v>
      </c>
      <c r="P3651" s="30">
        <f t="shared" si="95"/>
        <v>16.5</v>
      </c>
      <c r="T3651" t="s">
        <v>557</v>
      </c>
      <c r="U3651" t="s">
        <v>255</v>
      </c>
      <c r="V3651" t="s">
        <v>611</v>
      </c>
    </row>
    <row r="3652" spans="1:22">
      <c r="A3652">
        <v>60</v>
      </c>
      <c r="B3652">
        <v>58</v>
      </c>
      <c r="C3652">
        <v>55</v>
      </c>
      <c r="D3652" s="19" t="s">
        <v>260</v>
      </c>
      <c r="E3652" s="21" t="s">
        <v>26</v>
      </c>
      <c r="F3652" s="21">
        <v>90</v>
      </c>
      <c r="G3652" s="21">
        <v>90</v>
      </c>
      <c r="H3652" s="21">
        <v>70</v>
      </c>
      <c r="I3652" s="5">
        <v>5.05</v>
      </c>
      <c r="J3652" s="5"/>
      <c r="L3652" s="17">
        <v>90</v>
      </c>
      <c r="M3652">
        <v>90</v>
      </c>
      <c r="N3652">
        <v>69.2</v>
      </c>
      <c r="O3652">
        <v>129</v>
      </c>
      <c r="P3652" s="30">
        <f t="shared" si="95"/>
        <v>18.2</v>
      </c>
      <c r="T3652" t="s">
        <v>346</v>
      </c>
      <c r="U3652" t="s">
        <v>781</v>
      </c>
      <c r="V3652" t="s">
        <v>959</v>
      </c>
    </row>
    <row r="3653" spans="1:22">
      <c r="D3653" s="19" t="s">
        <v>170</v>
      </c>
      <c r="E3653" s="21" t="s">
        <v>22</v>
      </c>
      <c r="I3653" s="5">
        <v>48</v>
      </c>
      <c r="J3653" s="5"/>
      <c r="K3653" s="26" t="s">
        <v>547</v>
      </c>
    </row>
    <row r="3654" spans="1:22">
      <c r="A3654">
        <v>61</v>
      </c>
      <c r="B3654">
        <v>59</v>
      </c>
      <c r="C3654">
        <v>56</v>
      </c>
      <c r="D3654" s="19" t="s">
        <v>175</v>
      </c>
      <c r="E3654" s="21" t="s">
        <v>26</v>
      </c>
      <c r="F3654" s="21">
        <v>92</v>
      </c>
      <c r="G3654" s="21">
        <v>91</v>
      </c>
      <c r="H3654" s="21">
        <v>73</v>
      </c>
      <c r="I3654" s="5">
        <v>-11.2</v>
      </c>
      <c r="J3654" s="5"/>
      <c r="L3654" s="17">
        <v>92</v>
      </c>
      <c r="M3654">
        <v>91</v>
      </c>
      <c r="N3654">
        <v>69.2</v>
      </c>
      <c r="O3654">
        <v>129</v>
      </c>
      <c r="P3654" s="30">
        <f t="shared" si="95"/>
        <v>19.100000000000001</v>
      </c>
      <c r="T3654" s="21" t="s">
        <v>564</v>
      </c>
      <c r="U3654" s="21" t="s">
        <v>167</v>
      </c>
      <c r="V3654" s="21"/>
    </row>
    <row r="3655" spans="1:22">
      <c r="A3655">
        <v>62</v>
      </c>
      <c r="B3655">
        <v>60</v>
      </c>
      <c r="C3655">
        <v>57</v>
      </c>
      <c r="D3655" s="19" t="s">
        <v>182</v>
      </c>
      <c r="E3655" s="21" t="s">
        <v>183</v>
      </c>
      <c r="F3655" s="21">
        <v>111</v>
      </c>
      <c r="G3655" s="21">
        <v>108</v>
      </c>
      <c r="H3655" s="21">
        <v>91</v>
      </c>
      <c r="I3655" s="5">
        <v>19</v>
      </c>
      <c r="J3655" s="5"/>
      <c r="L3655" s="17">
        <v>111</v>
      </c>
      <c r="M3655">
        <v>108</v>
      </c>
      <c r="N3655">
        <v>70.7</v>
      </c>
      <c r="O3655">
        <v>132</v>
      </c>
      <c r="P3655" s="30">
        <f t="shared" ref="P3655" si="96">ROUND(((M3655-N3655)*113/O3655),1)</f>
        <v>31.9</v>
      </c>
      <c r="T3655" s="21" t="s">
        <v>960</v>
      </c>
      <c r="U3655" s="21" t="s">
        <v>642</v>
      </c>
      <c r="V3655" s="21" t="s">
        <v>442</v>
      </c>
    </row>
    <row r="3656" spans="1:22">
      <c r="A3656">
        <v>63</v>
      </c>
      <c r="B3656">
        <v>61</v>
      </c>
      <c r="D3656" s="19" t="s">
        <v>612</v>
      </c>
      <c r="E3656" s="21" t="s">
        <v>26</v>
      </c>
      <c r="F3656" s="21">
        <v>95</v>
      </c>
      <c r="G3656" s="21">
        <v>95</v>
      </c>
      <c r="I3656" s="5">
        <v>8.3000000000000007</v>
      </c>
      <c r="J3656" s="5"/>
      <c r="K3656" s="12" t="s">
        <v>65</v>
      </c>
      <c r="T3656" s="21" t="s">
        <v>961</v>
      </c>
      <c r="U3656" s="21" t="s">
        <v>613</v>
      </c>
      <c r="V3656" s="21" t="s">
        <v>169</v>
      </c>
    </row>
    <row r="3657" spans="1:22">
      <c r="A3657">
        <v>64</v>
      </c>
      <c r="B3657">
        <v>62</v>
      </c>
      <c r="D3657" s="19" t="s">
        <v>187</v>
      </c>
      <c r="E3657" s="21" t="s">
        <v>42</v>
      </c>
      <c r="F3657" s="21">
        <v>88</v>
      </c>
      <c r="G3657" s="21">
        <v>88</v>
      </c>
      <c r="I3657" s="5">
        <v>1.5</v>
      </c>
      <c r="J3657" s="5"/>
      <c r="T3657" s="21" t="s">
        <v>404</v>
      </c>
      <c r="U3657" s="21" t="s">
        <v>138</v>
      </c>
    </row>
    <row r="3658" spans="1:22">
      <c r="A3658">
        <v>65</v>
      </c>
      <c r="B3658">
        <v>63</v>
      </c>
      <c r="D3658" s="19" t="s">
        <v>191</v>
      </c>
      <c r="E3658" s="21" t="s">
        <v>26</v>
      </c>
      <c r="F3658" s="21">
        <v>101</v>
      </c>
      <c r="G3658" s="21">
        <v>101</v>
      </c>
      <c r="I3658" s="5">
        <v>-22</v>
      </c>
      <c r="J3658" s="5"/>
      <c r="T3658" s="21" t="s">
        <v>159</v>
      </c>
      <c r="U3658" s="21" t="s">
        <v>198</v>
      </c>
      <c r="V3658" t="s">
        <v>962</v>
      </c>
    </row>
    <row r="3659" spans="1:22">
      <c r="A3659">
        <v>66</v>
      </c>
      <c r="B3659">
        <v>64</v>
      </c>
      <c r="D3659" s="19" t="s">
        <v>195</v>
      </c>
      <c r="E3659" s="21" t="s">
        <v>42</v>
      </c>
      <c r="F3659" s="21">
        <v>97</v>
      </c>
      <c r="G3659" s="21">
        <v>97</v>
      </c>
      <c r="I3659" s="5">
        <v>-21</v>
      </c>
      <c r="J3659" s="5"/>
      <c r="T3659" s="21" t="s">
        <v>410</v>
      </c>
      <c r="U3659" s="21" t="s">
        <v>673</v>
      </c>
      <c r="V3659" t="s">
        <v>218</v>
      </c>
    </row>
    <row r="3660" spans="1:22">
      <c r="A3660">
        <v>67</v>
      </c>
      <c r="B3660">
        <v>65</v>
      </c>
      <c r="D3660" s="19" t="s">
        <v>199</v>
      </c>
      <c r="E3660" s="21" t="s">
        <v>42</v>
      </c>
      <c r="F3660" s="21">
        <v>99</v>
      </c>
      <c r="G3660" s="21">
        <v>99</v>
      </c>
      <c r="I3660" s="5">
        <v>-20</v>
      </c>
      <c r="J3660" s="5"/>
      <c r="T3660" s="21" t="s">
        <v>963</v>
      </c>
      <c r="U3660" s="21" t="s">
        <v>412</v>
      </c>
    </row>
    <row r="3661" spans="1:22">
      <c r="A3661">
        <v>68</v>
      </c>
      <c r="B3661">
        <v>66</v>
      </c>
      <c r="D3661" s="19" t="s">
        <v>202</v>
      </c>
      <c r="E3661" s="21" t="s">
        <v>34</v>
      </c>
      <c r="F3661" s="21">
        <v>97</v>
      </c>
      <c r="G3661" s="21">
        <v>97</v>
      </c>
      <c r="I3661" s="5">
        <v>-12.5</v>
      </c>
      <c r="J3661" s="5"/>
      <c r="P3661" s="4"/>
      <c r="Q3661" s="4"/>
      <c r="T3661" s="21" t="s">
        <v>415</v>
      </c>
      <c r="U3661" s="21" t="s">
        <v>193</v>
      </c>
    </row>
    <row r="3662" spans="1:22">
      <c r="A3662">
        <v>69</v>
      </c>
      <c r="B3662">
        <v>67</v>
      </c>
      <c r="D3662" s="19" t="s">
        <v>210</v>
      </c>
      <c r="E3662" s="21" t="s">
        <v>42</v>
      </c>
      <c r="F3662" s="21">
        <v>97</v>
      </c>
      <c r="G3662" s="21">
        <v>97</v>
      </c>
      <c r="I3662" s="5">
        <v>-11.5</v>
      </c>
      <c r="J3662" s="5"/>
      <c r="K3662" s="12" t="s">
        <v>964</v>
      </c>
      <c r="P3662" s="4"/>
      <c r="Q3662" s="4"/>
      <c r="T3662" s="21" t="s">
        <v>785</v>
      </c>
      <c r="U3662" s="21" t="s">
        <v>357</v>
      </c>
      <c r="V3662" t="s">
        <v>965</v>
      </c>
    </row>
    <row r="3663" spans="1:22">
      <c r="A3663">
        <v>70</v>
      </c>
      <c r="B3663">
        <v>68</v>
      </c>
      <c r="D3663" s="19" t="s">
        <v>450</v>
      </c>
      <c r="E3663" s="21" t="s">
        <v>42</v>
      </c>
      <c r="F3663" s="21">
        <v>100</v>
      </c>
      <c r="G3663" s="21">
        <v>100</v>
      </c>
      <c r="I3663" s="5">
        <v>-20</v>
      </c>
      <c r="J3663" s="5"/>
      <c r="P3663" s="4"/>
      <c r="Q3663" s="4"/>
      <c r="T3663" s="21" t="s">
        <v>712</v>
      </c>
      <c r="U3663" s="21" t="s">
        <v>203</v>
      </c>
      <c r="V3663" t="s">
        <v>550</v>
      </c>
    </row>
    <row r="3664" spans="1:22">
      <c r="A3664">
        <v>71</v>
      </c>
      <c r="B3664">
        <v>69</v>
      </c>
      <c r="D3664" s="19" t="s">
        <v>214</v>
      </c>
      <c r="E3664" s="21" t="s">
        <v>42</v>
      </c>
      <c r="F3664" s="21">
        <v>88</v>
      </c>
      <c r="G3664" s="21">
        <v>88</v>
      </c>
      <c r="I3664" s="5">
        <v>-6</v>
      </c>
      <c r="J3664" s="5"/>
      <c r="P3664" s="4"/>
      <c r="Q3664" s="4"/>
      <c r="T3664" s="21" t="s">
        <v>774</v>
      </c>
      <c r="U3664" s="21" t="s">
        <v>173</v>
      </c>
      <c r="V3664" t="s">
        <v>726</v>
      </c>
    </row>
    <row r="3665" spans="1:22">
      <c r="D3665" s="19"/>
      <c r="E3665" s="21"/>
      <c r="F3665" s="21"/>
      <c r="G3665" s="21"/>
      <c r="I3665" s="5"/>
      <c r="J3665" s="5"/>
      <c r="P3665" s="4"/>
      <c r="Q3665" s="4"/>
      <c r="T3665" s="21"/>
      <c r="U3665" s="21"/>
    </row>
    <row r="3666" spans="1:22">
      <c r="D3666" s="19"/>
      <c r="E3666" s="21"/>
      <c r="F3666" s="21"/>
      <c r="G3666" s="21"/>
      <c r="I3666" s="5"/>
      <c r="J3666" s="5"/>
      <c r="P3666" s="4"/>
      <c r="Q3666" s="4"/>
      <c r="T3666" s="21"/>
      <c r="U3666" s="21"/>
    </row>
    <row r="3667" spans="1:22">
      <c r="D3667" s="19"/>
      <c r="E3667" s="21"/>
      <c r="F3667" s="21"/>
      <c r="G3667" s="21"/>
      <c r="I3667" s="5"/>
      <c r="J3667" s="5"/>
      <c r="P3667" s="4"/>
      <c r="Q3667" s="4"/>
      <c r="T3667" s="21"/>
      <c r="U3667" s="21"/>
    </row>
    <row r="3668" spans="1:22">
      <c r="D3668" s="19"/>
      <c r="E3668" s="21"/>
      <c r="F3668" s="21"/>
      <c r="G3668" s="21"/>
      <c r="I3668" s="5"/>
      <c r="J3668" s="5"/>
      <c r="P3668" s="4"/>
      <c r="Q3668" s="4"/>
      <c r="T3668" s="21"/>
      <c r="U3668" s="21"/>
    </row>
    <row r="3669" spans="1:22">
      <c r="D3669" s="19"/>
      <c r="E3669" s="21"/>
      <c r="F3669" s="21"/>
      <c r="G3669" s="21"/>
      <c r="I3669" s="5"/>
      <c r="J3669" s="5"/>
      <c r="P3669" s="4"/>
      <c r="Q3669" s="4"/>
      <c r="T3669" s="21"/>
      <c r="U3669" s="21"/>
    </row>
    <row r="3670" spans="1:22">
      <c r="I3670" s="5"/>
      <c r="J3670" s="5"/>
    </row>
    <row r="3671" spans="1:22">
      <c r="A3671">
        <f>COUNT(A3572:A3670)</f>
        <v>71</v>
      </c>
      <c r="B3671">
        <f>COUNT(B3572:B3670)</f>
        <v>69</v>
      </c>
      <c r="C3671">
        <f>COUNT(C3572:C3670)</f>
        <v>57</v>
      </c>
      <c r="F3671">
        <f>AVERAGE(F3572:F3670)</f>
        <v>96.478260869565219</v>
      </c>
      <c r="G3671">
        <f>AVERAGE(G3572:G3670)</f>
        <v>95.550724637681157</v>
      </c>
      <c r="H3671">
        <f>AVERAGE(H3572:H3670)</f>
        <v>74.228070175438603</v>
      </c>
      <c r="I3671" s="5">
        <f>SUM(I3569:I3670)</f>
        <v>64.500000000000057</v>
      </c>
      <c r="J3671" s="4">
        <f>SUM(J3569:J3670)</f>
        <v>22</v>
      </c>
      <c r="P3671" s="4">
        <f>SUM(Q3572:Q3581)</f>
        <v>179</v>
      </c>
      <c r="Q3671" s="4">
        <f>(P3671*0.096)-0.05</f>
        <v>17.134</v>
      </c>
      <c r="S3671">
        <f>SUM(S3569:S3670)</f>
        <v>0</v>
      </c>
    </row>
    <row r="3672" spans="1:22" ht="18">
      <c r="A3672" s="3" t="s">
        <v>966</v>
      </c>
      <c r="B3672" t="s">
        <v>967</v>
      </c>
      <c r="C3672" s="11"/>
    </row>
    <row r="3673" spans="1:22">
      <c r="A3673" t="s">
        <v>2</v>
      </c>
      <c r="D3673" s="4">
        <v>138</v>
      </c>
      <c r="E3673" t="s">
        <v>3</v>
      </c>
      <c r="F3673" s="4">
        <f>TRUNC(D3673*0.096,1)</f>
        <v>13.2</v>
      </c>
      <c r="H3673" s="4">
        <f>P3771</f>
        <v>167.2</v>
      </c>
    </row>
    <row r="3674" spans="1:22">
      <c r="A3674" t="s">
        <v>4</v>
      </c>
      <c r="D3674" s="4">
        <v>129.30000000000001</v>
      </c>
      <c r="E3674" t="s">
        <v>5</v>
      </c>
      <c r="F3674" s="4">
        <f>TRUNC(D3674*0.096,1)</f>
        <v>12.4</v>
      </c>
    </row>
    <row r="3675" spans="1:22">
      <c r="A3675" s="1" t="s">
        <v>6</v>
      </c>
      <c r="B3675" s="1" t="s">
        <v>7</v>
      </c>
      <c r="C3675" s="1" t="s">
        <v>8</v>
      </c>
      <c r="D3675" s="1" t="s">
        <v>9</v>
      </c>
      <c r="E3675" s="1" t="s">
        <v>10</v>
      </c>
      <c r="F3675" s="1" t="s">
        <v>11</v>
      </c>
      <c r="G3675" s="1" t="s">
        <v>12</v>
      </c>
      <c r="H3675" s="1" t="s">
        <v>8</v>
      </c>
      <c r="I3675" s="1" t="s">
        <v>13</v>
      </c>
      <c r="J3675" s="1" t="s">
        <v>14</v>
      </c>
      <c r="K3675" s="13" t="s">
        <v>15</v>
      </c>
      <c r="L3675" s="13" t="s">
        <v>11</v>
      </c>
      <c r="M3675" s="1" t="s">
        <v>12</v>
      </c>
      <c r="N3675" s="1" t="s">
        <v>16</v>
      </c>
      <c r="O3675" s="1" t="s">
        <v>17</v>
      </c>
      <c r="P3675" s="1" t="s">
        <v>18</v>
      </c>
      <c r="Q3675" s="1" t="s">
        <v>19</v>
      </c>
    </row>
    <row r="3677" spans="1:22">
      <c r="D3677" s="2"/>
      <c r="E3677" t="s">
        <v>22</v>
      </c>
      <c r="I3677" s="5">
        <v>0</v>
      </c>
      <c r="J3677" s="5"/>
      <c r="K3677" s="13"/>
      <c r="L3677" s="4"/>
    </row>
    <row r="3678" spans="1:22">
      <c r="E3678" t="s">
        <v>23</v>
      </c>
      <c r="I3678" s="5">
        <v>0</v>
      </c>
      <c r="J3678" s="5"/>
      <c r="L3678" s="1"/>
    </row>
    <row r="3679" spans="1:22">
      <c r="E3679" t="s">
        <v>24</v>
      </c>
      <c r="I3679" s="5">
        <v>0</v>
      </c>
      <c r="J3679" s="5"/>
      <c r="L3679" s="20"/>
      <c r="M3679" s="21"/>
      <c r="N3679" s="21"/>
      <c r="O3679" s="21"/>
      <c r="P3679" s="21"/>
      <c r="Q3679" s="21"/>
    </row>
    <row r="3680" spans="1:22">
      <c r="A3680">
        <v>1</v>
      </c>
      <c r="B3680">
        <v>1</v>
      </c>
      <c r="D3680" s="2" t="s">
        <v>111</v>
      </c>
      <c r="E3680" s="21" t="s">
        <v>34</v>
      </c>
      <c r="F3680" s="21">
        <v>84</v>
      </c>
      <c r="G3680" s="21">
        <v>84</v>
      </c>
      <c r="H3680" s="21"/>
      <c r="I3680" s="5">
        <v>5</v>
      </c>
      <c r="J3680" s="5"/>
      <c r="K3680" s="12" t="s">
        <v>968</v>
      </c>
      <c r="L3680" s="19">
        <v>84</v>
      </c>
      <c r="M3680" s="21">
        <v>84</v>
      </c>
      <c r="N3680" s="21">
        <v>68.900000000000006</v>
      </c>
      <c r="O3680" s="21">
        <v>120</v>
      </c>
      <c r="P3680" s="30">
        <f t="shared" ref="P3680:P3689" si="97">ROUND(((M3680-N3680)*113/O3680),1)</f>
        <v>14.2</v>
      </c>
      <c r="Q3680" s="4">
        <v>11.2</v>
      </c>
      <c r="T3680" t="s">
        <v>66</v>
      </c>
      <c r="U3680" t="s">
        <v>58</v>
      </c>
      <c r="V3680" t="s">
        <v>94</v>
      </c>
    </row>
    <row r="3681" spans="1:23">
      <c r="A3681">
        <v>2</v>
      </c>
      <c r="B3681">
        <v>2</v>
      </c>
      <c r="D3681" s="2" t="s">
        <v>118</v>
      </c>
      <c r="E3681" s="21" t="s">
        <v>36</v>
      </c>
      <c r="F3681" s="21">
        <v>97</v>
      </c>
      <c r="G3681" s="21">
        <v>97</v>
      </c>
      <c r="H3681" s="21"/>
      <c r="I3681" s="5">
        <v>-10</v>
      </c>
      <c r="J3681" s="5"/>
      <c r="L3681" s="19">
        <v>97</v>
      </c>
      <c r="M3681" s="21">
        <v>97</v>
      </c>
      <c r="N3681" s="21">
        <v>69</v>
      </c>
      <c r="O3681" s="21">
        <v>123</v>
      </c>
      <c r="P3681" s="30">
        <f t="shared" si="97"/>
        <v>25.7</v>
      </c>
      <c r="Q3681" s="4">
        <v>13.8</v>
      </c>
      <c r="T3681" t="s">
        <v>103</v>
      </c>
      <c r="U3681" t="s">
        <v>62</v>
      </c>
      <c r="V3681" t="s">
        <v>76</v>
      </c>
      <c r="W3681" t="s">
        <v>80</v>
      </c>
    </row>
    <row r="3682" spans="1:23">
      <c r="A3682">
        <v>3</v>
      </c>
      <c r="B3682">
        <v>3</v>
      </c>
      <c r="D3682" s="2" t="s">
        <v>122</v>
      </c>
      <c r="E3682" s="21" t="s">
        <v>42</v>
      </c>
      <c r="F3682" s="21">
        <v>87</v>
      </c>
      <c r="G3682" s="21">
        <v>87</v>
      </c>
      <c r="H3682" s="21"/>
      <c r="I3682" s="5">
        <v>-10</v>
      </c>
      <c r="J3682" s="5"/>
      <c r="L3682" s="19">
        <v>87</v>
      </c>
      <c r="M3682" s="21">
        <v>87</v>
      </c>
      <c r="N3682" s="21">
        <v>70</v>
      </c>
      <c r="O3682" s="21">
        <v>123</v>
      </c>
      <c r="P3682" s="30">
        <f t="shared" si="97"/>
        <v>15.6</v>
      </c>
      <c r="Q3682" s="4">
        <v>13.8</v>
      </c>
      <c r="T3682" t="s">
        <v>67</v>
      </c>
      <c r="U3682" t="s">
        <v>81</v>
      </c>
      <c r="V3682" t="s">
        <v>59</v>
      </c>
    </row>
    <row r="3683" spans="1:23">
      <c r="A3683">
        <v>4</v>
      </c>
      <c r="B3683">
        <v>4</v>
      </c>
      <c r="D3683" s="2" t="s">
        <v>128</v>
      </c>
      <c r="E3683" s="21" t="s">
        <v>26</v>
      </c>
      <c r="F3683" s="21">
        <v>86</v>
      </c>
      <c r="G3683" s="21">
        <v>85</v>
      </c>
      <c r="H3683" s="21"/>
      <c r="I3683" s="5">
        <v>5</v>
      </c>
      <c r="J3683" s="5"/>
      <c r="L3683" s="19">
        <v>86</v>
      </c>
      <c r="M3683" s="21">
        <v>85</v>
      </c>
      <c r="N3683" s="21">
        <v>69.2</v>
      </c>
      <c r="O3683" s="21">
        <v>129</v>
      </c>
      <c r="P3683" s="30">
        <f t="shared" si="97"/>
        <v>13.8</v>
      </c>
      <c r="Q3683" s="4">
        <v>14.2</v>
      </c>
      <c r="T3683" t="s">
        <v>181</v>
      </c>
      <c r="U3683" t="s">
        <v>257</v>
      </c>
      <c r="V3683" t="s">
        <v>109</v>
      </c>
    </row>
    <row r="3684" spans="1:23">
      <c r="A3684">
        <v>5</v>
      </c>
      <c r="B3684">
        <v>5</v>
      </c>
      <c r="D3684" s="2" t="s">
        <v>131</v>
      </c>
      <c r="E3684" s="21" t="s">
        <v>42</v>
      </c>
      <c r="F3684" s="21">
        <v>86</v>
      </c>
      <c r="G3684" s="21">
        <v>85</v>
      </c>
      <c r="H3684" s="21"/>
      <c r="I3684" s="5">
        <v>0</v>
      </c>
      <c r="J3684" s="5"/>
      <c r="L3684" s="19">
        <v>86</v>
      </c>
      <c r="M3684" s="21">
        <v>85</v>
      </c>
      <c r="N3684" s="21">
        <v>70</v>
      </c>
      <c r="O3684" s="21">
        <v>123</v>
      </c>
      <c r="P3684" s="30">
        <f t="shared" si="97"/>
        <v>13.8</v>
      </c>
      <c r="Q3684" s="4">
        <v>15.6</v>
      </c>
      <c r="T3684" t="s">
        <v>165</v>
      </c>
      <c r="U3684" t="s">
        <v>85</v>
      </c>
    </row>
    <row r="3685" spans="1:23">
      <c r="A3685">
        <v>6</v>
      </c>
      <c r="B3685">
        <v>6</v>
      </c>
      <c r="D3685" s="2" t="s">
        <v>496</v>
      </c>
      <c r="E3685" s="21" t="s">
        <v>26</v>
      </c>
      <c r="F3685" s="21">
        <v>90</v>
      </c>
      <c r="G3685" s="21">
        <v>90</v>
      </c>
      <c r="H3685" s="21"/>
      <c r="I3685" s="5">
        <v>-10</v>
      </c>
      <c r="J3685" s="5"/>
      <c r="L3685" s="32">
        <v>90</v>
      </c>
      <c r="M3685" s="21">
        <v>90</v>
      </c>
      <c r="N3685" s="21">
        <v>69.2</v>
      </c>
      <c r="O3685" s="21">
        <v>129</v>
      </c>
      <c r="P3685" s="30">
        <f t="shared" si="97"/>
        <v>18.2</v>
      </c>
      <c r="Q3685" s="4">
        <v>16.5</v>
      </c>
      <c r="T3685" t="s">
        <v>125</v>
      </c>
      <c r="U3685" t="s">
        <v>89</v>
      </c>
      <c r="V3685" t="s">
        <v>194</v>
      </c>
    </row>
    <row r="3686" spans="1:23">
      <c r="A3686">
        <v>7</v>
      </c>
      <c r="B3686">
        <v>7</v>
      </c>
      <c r="C3686">
        <v>1</v>
      </c>
      <c r="D3686" s="20" t="s">
        <v>136</v>
      </c>
      <c r="E3686" s="21" t="s">
        <v>34</v>
      </c>
      <c r="F3686" s="21">
        <v>89</v>
      </c>
      <c r="G3686" s="21">
        <v>89</v>
      </c>
      <c r="H3686" s="21">
        <v>75</v>
      </c>
      <c r="I3686" s="5">
        <v>-20</v>
      </c>
      <c r="J3686" s="5"/>
      <c r="L3686" s="33">
        <v>89</v>
      </c>
      <c r="M3686" s="21">
        <v>89</v>
      </c>
      <c r="N3686" s="21">
        <v>68.900000000000006</v>
      </c>
      <c r="O3686" s="21">
        <v>120</v>
      </c>
      <c r="P3686" s="30">
        <f t="shared" si="97"/>
        <v>18.899999999999999</v>
      </c>
      <c r="Q3686" s="4">
        <v>18.2</v>
      </c>
      <c r="T3686" t="s">
        <v>245</v>
      </c>
      <c r="U3686" t="s">
        <v>72</v>
      </c>
      <c r="V3686" t="s">
        <v>101</v>
      </c>
    </row>
    <row r="3687" spans="1:23">
      <c r="A3687">
        <v>8</v>
      </c>
      <c r="B3687">
        <v>8</v>
      </c>
      <c r="C3687">
        <v>2</v>
      </c>
      <c r="D3687" s="20" t="s">
        <v>149</v>
      </c>
      <c r="E3687" s="21" t="s">
        <v>42</v>
      </c>
      <c r="F3687" s="21">
        <v>91</v>
      </c>
      <c r="G3687" s="21">
        <v>91</v>
      </c>
      <c r="H3687" s="21">
        <v>77</v>
      </c>
      <c r="I3687" s="5">
        <v>-20.5</v>
      </c>
      <c r="J3687" s="5"/>
      <c r="L3687" s="33">
        <v>91</v>
      </c>
      <c r="M3687" s="21">
        <v>91</v>
      </c>
      <c r="N3687" s="21">
        <v>70</v>
      </c>
      <c r="O3687" s="21">
        <v>123</v>
      </c>
      <c r="P3687" s="30">
        <f t="shared" si="97"/>
        <v>19.3</v>
      </c>
      <c r="Q3687" s="4">
        <v>18.899999999999999</v>
      </c>
      <c r="T3687" t="s">
        <v>74</v>
      </c>
      <c r="U3687" t="s">
        <v>146</v>
      </c>
      <c r="V3687" t="s">
        <v>515</v>
      </c>
    </row>
    <row r="3688" spans="1:23">
      <c r="A3688">
        <v>9</v>
      </c>
      <c r="B3688">
        <v>9</v>
      </c>
      <c r="C3688">
        <v>3</v>
      </c>
      <c r="D3688" s="20" t="s">
        <v>260</v>
      </c>
      <c r="E3688" s="21" t="s">
        <v>26</v>
      </c>
      <c r="F3688" s="21">
        <v>88</v>
      </c>
      <c r="G3688" s="21">
        <v>88</v>
      </c>
      <c r="H3688" s="21">
        <v>73</v>
      </c>
      <c r="I3688" s="5">
        <v>-13</v>
      </c>
      <c r="J3688" s="5"/>
      <c r="L3688" s="33">
        <v>88</v>
      </c>
      <c r="M3688" s="21">
        <v>88</v>
      </c>
      <c r="N3688" s="21">
        <v>69.2</v>
      </c>
      <c r="O3688" s="21">
        <v>129</v>
      </c>
      <c r="P3688" s="30">
        <f t="shared" si="97"/>
        <v>16.5</v>
      </c>
      <c r="Q3688" s="4">
        <v>19.3</v>
      </c>
      <c r="T3688" t="s">
        <v>100</v>
      </c>
      <c r="U3688" t="s">
        <v>209</v>
      </c>
      <c r="V3688" t="s">
        <v>90</v>
      </c>
    </row>
    <row r="3689" spans="1:23">
      <c r="A3689">
        <v>10</v>
      </c>
      <c r="B3689">
        <v>10</v>
      </c>
      <c r="C3689">
        <v>10</v>
      </c>
      <c r="D3689" s="20" t="s">
        <v>175</v>
      </c>
      <c r="E3689" s="21" t="s">
        <v>26</v>
      </c>
      <c r="F3689" s="21">
        <v>82</v>
      </c>
      <c r="G3689" s="21">
        <v>82</v>
      </c>
      <c r="H3689" s="21">
        <v>67</v>
      </c>
      <c r="I3689" s="5">
        <v>16.149999999999999</v>
      </c>
      <c r="J3689" s="5"/>
      <c r="L3689" s="17">
        <v>82</v>
      </c>
      <c r="M3689" s="21">
        <v>82</v>
      </c>
      <c r="N3689" s="21">
        <v>69.2</v>
      </c>
      <c r="O3689" s="21">
        <v>129</v>
      </c>
      <c r="P3689" s="30">
        <f t="shared" si="97"/>
        <v>11.2</v>
      </c>
      <c r="Q3689" s="4">
        <v>25.7</v>
      </c>
      <c r="T3689" t="s">
        <v>207</v>
      </c>
      <c r="U3689" t="s">
        <v>418</v>
      </c>
      <c r="V3689" t="s">
        <v>152</v>
      </c>
    </row>
    <row r="3690" spans="1:23">
      <c r="D3690" s="20"/>
      <c r="E3690" s="21"/>
      <c r="F3690" s="21"/>
      <c r="G3690" s="21"/>
      <c r="H3690" s="21"/>
      <c r="I3690" s="5"/>
      <c r="J3690" s="5"/>
      <c r="L3690" s="17"/>
      <c r="M3690" s="21"/>
      <c r="N3690" s="21"/>
      <c r="O3690" s="21"/>
      <c r="P3690" s="30"/>
      <c r="Q3690" s="4"/>
    </row>
    <row r="3691" spans="1:23">
      <c r="D3691" s="20"/>
      <c r="E3691" s="21"/>
      <c r="F3691" s="21"/>
      <c r="G3691" s="21"/>
      <c r="H3691" s="21"/>
      <c r="I3691" s="5"/>
      <c r="J3691" s="5"/>
      <c r="L3691" s="17"/>
      <c r="M3691" s="21"/>
      <c r="N3691" s="21"/>
      <c r="O3691" s="21"/>
      <c r="P3691" s="30"/>
      <c r="Q3691" s="4"/>
    </row>
    <row r="3692" spans="1:23">
      <c r="D3692" s="20"/>
      <c r="E3692" s="21"/>
      <c r="F3692" s="21"/>
      <c r="G3692" s="21"/>
      <c r="H3692" s="21"/>
      <c r="I3692" s="5"/>
      <c r="J3692" s="5"/>
      <c r="L3692" s="17"/>
      <c r="M3692" s="21"/>
      <c r="N3692" s="21"/>
      <c r="O3692" s="21"/>
      <c r="P3692" s="30"/>
      <c r="Q3692" s="4"/>
    </row>
    <row r="3693" spans="1:23">
      <c r="D3693" s="20"/>
      <c r="E3693" s="21"/>
      <c r="F3693" s="21"/>
      <c r="G3693" s="21"/>
      <c r="H3693" s="21"/>
      <c r="I3693" s="5"/>
      <c r="J3693" s="5"/>
      <c r="L3693" s="17"/>
      <c r="M3693" s="21"/>
      <c r="N3693" s="21"/>
      <c r="O3693" s="21"/>
      <c r="P3693" s="30"/>
      <c r="Q3693" s="4"/>
    </row>
    <row r="3694" spans="1:23">
      <c r="D3694" s="20"/>
      <c r="E3694" s="21"/>
      <c r="F3694" s="21"/>
      <c r="G3694" s="21"/>
      <c r="H3694" s="21"/>
      <c r="I3694" s="5"/>
      <c r="J3694" s="5"/>
      <c r="L3694" s="17"/>
      <c r="M3694" s="21"/>
      <c r="N3694" s="21"/>
      <c r="O3694" s="21"/>
      <c r="P3694" s="30"/>
      <c r="Q3694" s="4"/>
    </row>
    <row r="3695" spans="1:23">
      <c r="D3695" s="20"/>
      <c r="E3695" s="21"/>
      <c r="F3695" s="21"/>
      <c r="G3695" s="21"/>
      <c r="H3695" s="21"/>
      <c r="I3695" s="5"/>
      <c r="J3695" s="5"/>
      <c r="L3695" s="17"/>
      <c r="M3695" s="21"/>
      <c r="N3695" s="21"/>
      <c r="O3695" s="21"/>
      <c r="P3695" s="30"/>
      <c r="Q3695" s="4"/>
    </row>
    <row r="3696" spans="1:23">
      <c r="D3696" s="20"/>
      <c r="E3696" s="21"/>
      <c r="F3696" s="21"/>
      <c r="G3696" s="21"/>
      <c r="H3696" s="21"/>
      <c r="I3696" s="5"/>
      <c r="J3696" s="5"/>
      <c r="L3696" s="17"/>
      <c r="M3696" s="21"/>
      <c r="N3696" s="21"/>
      <c r="O3696" s="21"/>
      <c r="P3696" s="30"/>
      <c r="Q3696" s="4"/>
    </row>
    <row r="3697" spans="4:17">
      <c r="D3697" s="20"/>
      <c r="E3697" s="21"/>
      <c r="F3697" s="21"/>
      <c r="G3697" s="21"/>
      <c r="H3697" s="21"/>
      <c r="I3697" s="5"/>
      <c r="J3697" s="5"/>
      <c r="L3697" s="17"/>
      <c r="M3697" s="21"/>
      <c r="N3697" s="21"/>
      <c r="O3697" s="21"/>
      <c r="P3697" s="30"/>
      <c r="Q3697" s="4"/>
    </row>
    <row r="3698" spans="4:17">
      <c r="D3698" s="20"/>
      <c r="E3698" s="21"/>
      <c r="F3698" s="21"/>
      <c r="G3698" s="21"/>
      <c r="H3698" s="21"/>
      <c r="I3698" s="5"/>
      <c r="J3698" s="5"/>
      <c r="L3698" s="17"/>
      <c r="M3698" s="21"/>
      <c r="N3698" s="21"/>
      <c r="O3698" s="21"/>
      <c r="P3698" s="30"/>
      <c r="Q3698" s="4"/>
    </row>
    <row r="3699" spans="4:17">
      <c r="D3699" s="20"/>
      <c r="E3699" s="21"/>
      <c r="F3699" s="21"/>
      <c r="G3699" s="21"/>
      <c r="H3699" s="21"/>
      <c r="I3699" s="5"/>
      <c r="J3699" s="5"/>
      <c r="L3699" s="17"/>
      <c r="M3699" s="21"/>
      <c r="N3699" s="21"/>
      <c r="O3699" s="21"/>
      <c r="P3699" s="30"/>
      <c r="Q3699" s="4"/>
    </row>
    <row r="3700" spans="4:17">
      <c r="D3700" s="20"/>
      <c r="E3700" s="21"/>
      <c r="F3700" s="21"/>
      <c r="G3700" s="21"/>
      <c r="H3700" s="21"/>
      <c r="I3700" s="5"/>
      <c r="J3700" s="5"/>
      <c r="L3700" s="21"/>
      <c r="M3700" s="21"/>
      <c r="N3700" s="21"/>
      <c r="O3700" s="21"/>
      <c r="P3700" s="4"/>
      <c r="Q3700" s="4"/>
    </row>
    <row r="3701" spans="4:17">
      <c r="D3701" s="20"/>
      <c r="E3701" s="21"/>
      <c r="F3701" s="21"/>
      <c r="G3701" s="21"/>
      <c r="H3701" s="21"/>
      <c r="I3701" s="5"/>
      <c r="J3701" s="5"/>
      <c r="L3701" s="21"/>
      <c r="M3701" s="21"/>
      <c r="N3701" s="21"/>
      <c r="O3701" s="21"/>
      <c r="P3701" s="4"/>
      <c r="Q3701" s="4"/>
    </row>
    <row r="3702" spans="4:17">
      <c r="D3702" s="20"/>
      <c r="E3702" s="21"/>
      <c r="F3702" s="21"/>
      <c r="G3702" s="21"/>
      <c r="H3702" s="21"/>
      <c r="I3702" s="5"/>
      <c r="J3702" s="5"/>
      <c r="L3702" s="19"/>
      <c r="M3702" s="21"/>
      <c r="N3702" s="21"/>
      <c r="O3702" s="21"/>
      <c r="P3702" s="30"/>
      <c r="Q3702" s="21"/>
    </row>
    <row r="3703" spans="4:17">
      <c r="D3703" s="20"/>
      <c r="E3703" s="21"/>
      <c r="F3703" s="21"/>
      <c r="G3703" s="21"/>
      <c r="H3703" s="21"/>
      <c r="I3703" s="5"/>
      <c r="J3703" s="5"/>
      <c r="L3703" s="19"/>
      <c r="M3703" s="21"/>
      <c r="N3703" s="21"/>
      <c r="O3703" s="21"/>
      <c r="P3703" s="30"/>
      <c r="Q3703" s="21"/>
    </row>
    <row r="3704" spans="4:17">
      <c r="D3704" s="20"/>
      <c r="E3704" s="21"/>
      <c r="F3704" s="21"/>
      <c r="G3704" s="21"/>
      <c r="H3704" s="21"/>
      <c r="I3704" s="5"/>
      <c r="J3704" s="5"/>
      <c r="L3704" s="19"/>
      <c r="M3704" s="21"/>
      <c r="N3704" s="21"/>
      <c r="O3704" s="21"/>
      <c r="P3704" s="30"/>
      <c r="Q3704" s="21"/>
    </row>
    <row r="3705" spans="4:17">
      <c r="D3705" s="20"/>
      <c r="E3705" s="21"/>
      <c r="F3705" s="21"/>
      <c r="G3705" s="21"/>
      <c r="H3705" s="21"/>
      <c r="I3705" s="5"/>
      <c r="J3705" s="5"/>
      <c r="L3705" s="21"/>
      <c r="M3705" s="21"/>
      <c r="N3705" s="21"/>
      <c r="O3705" s="21"/>
      <c r="P3705" s="30"/>
      <c r="Q3705" s="21"/>
    </row>
    <row r="3706" spans="4:17">
      <c r="D3706" s="20"/>
      <c r="E3706" s="21"/>
      <c r="F3706" s="21"/>
      <c r="G3706" s="21"/>
      <c r="H3706" s="21"/>
      <c r="I3706" s="5"/>
      <c r="J3706" s="5"/>
      <c r="L3706" s="19"/>
      <c r="M3706" s="21"/>
      <c r="N3706" s="21"/>
      <c r="O3706" s="21"/>
      <c r="P3706" s="30"/>
      <c r="Q3706" s="21"/>
    </row>
    <row r="3707" spans="4:17">
      <c r="D3707" s="20"/>
      <c r="E3707" s="21"/>
      <c r="F3707" s="21"/>
      <c r="G3707" s="21"/>
      <c r="H3707" s="21"/>
      <c r="I3707" s="5"/>
      <c r="J3707" s="5"/>
      <c r="L3707" s="19"/>
      <c r="M3707" s="21"/>
      <c r="N3707" s="21"/>
      <c r="O3707" s="21"/>
      <c r="P3707" s="30"/>
      <c r="Q3707" s="21"/>
    </row>
    <row r="3708" spans="4:17">
      <c r="D3708" s="20"/>
      <c r="E3708" s="21"/>
      <c r="F3708" s="21"/>
      <c r="G3708" s="21"/>
      <c r="H3708" s="21"/>
      <c r="I3708" s="5"/>
      <c r="J3708" s="5"/>
      <c r="L3708" s="19"/>
      <c r="M3708" s="21"/>
      <c r="N3708" s="21"/>
      <c r="O3708" s="21"/>
      <c r="P3708" s="30"/>
      <c r="Q3708" s="21"/>
    </row>
    <row r="3709" spans="4:17">
      <c r="D3709" s="20"/>
      <c r="E3709" s="21"/>
      <c r="F3709" s="21"/>
      <c r="G3709" s="21"/>
      <c r="H3709" s="21"/>
      <c r="I3709" s="5"/>
      <c r="J3709" s="5"/>
      <c r="L3709" s="19"/>
      <c r="M3709" s="21"/>
      <c r="N3709" s="21"/>
      <c r="O3709" s="21"/>
      <c r="P3709" s="30"/>
      <c r="Q3709" s="21"/>
    </row>
    <row r="3710" spans="4:17">
      <c r="D3710" s="20"/>
      <c r="E3710" s="21"/>
      <c r="F3710" s="21"/>
      <c r="G3710" s="21"/>
      <c r="H3710" s="21"/>
      <c r="I3710" s="5"/>
      <c r="J3710" s="5"/>
      <c r="L3710" s="19"/>
      <c r="M3710" s="21"/>
      <c r="N3710" s="21"/>
      <c r="O3710" s="21"/>
      <c r="P3710" s="30"/>
      <c r="Q3710" s="21"/>
    </row>
    <row r="3711" spans="4:17">
      <c r="D3711" s="20"/>
      <c r="E3711" s="21"/>
      <c r="F3711" s="21"/>
      <c r="G3711" s="21"/>
      <c r="H3711" s="21"/>
      <c r="I3711" s="5"/>
      <c r="J3711" s="5"/>
      <c r="L3711" s="19"/>
      <c r="M3711" s="21"/>
      <c r="N3711" s="21"/>
      <c r="O3711" s="21"/>
      <c r="P3711" s="30"/>
      <c r="Q3711" s="21"/>
    </row>
    <row r="3712" spans="4:17">
      <c r="D3712" s="20"/>
      <c r="E3712" s="21"/>
      <c r="F3712" s="21"/>
      <c r="G3712" s="21"/>
      <c r="H3712" s="21"/>
      <c r="I3712" s="5"/>
      <c r="J3712" s="5"/>
      <c r="L3712" s="19"/>
      <c r="M3712" s="21"/>
      <c r="N3712" s="21"/>
      <c r="O3712" s="21"/>
      <c r="P3712" s="30"/>
      <c r="Q3712" s="21"/>
    </row>
    <row r="3713" spans="4:17">
      <c r="D3713" s="20"/>
      <c r="E3713" s="21"/>
      <c r="F3713" s="21"/>
      <c r="G3713" s="21"/>
      <c r="H3713" s="21"/>
      <c r="I3713" s="5"/>
      <c r="J3713" s="5"/>
      <c r="L3713" s="19"/>
      <c r="M3713" s="21"/>
      <c r="N3713" s="21"/>
      <c r="O3713" s="21"/>
      <c r="P3713" s="30"/>
      <c r="Q3713" s="21"/>
    </row>
    <row r="3714" spans="4:17">
      <c r="D3714" s="20"/>
      <c r="E3714" s="21"/>
      <c r="F3714" s="21"/>
      <c r="G3714" s="21"/>
      <c r="H3714" s="21"/>
      <c r="I3714" s="5"/>
      <c r="J3714" s="5"/>
      <c r="L3714" s="19"/>
      <c r="M3714" s="21"/>
      <c r="N3714" s="21"/>
      <c r="O3714" s="21"/>
      <c r="P3714" s="30"/>
      <c r="Q3714" s="21"/>
    </row>
    <row r="3715" spans="4:17">
      <c r="D3715" s="20"/>
      <c r="E3715" s="21"/>
      <c r="F3715" s="21"/>
      <c r="G3715" s="21"/>
      <c r="H3715" s="21"/>
      <c r="I3715" s="5"/>
      <c r="J3715" s="5"/>
      <c r="L3715" s="32"/>
      <c r="M3715" s="21"/>
      <c r="N3715" s="21"/>
      <c r="O3715" s="21"/>
      <c r="P3715" s="30"/>
      <c r="Q3715" s="21"/>
    </row>
    <row r="3716" spans="4:17">
      <c r="D3716" s="20"/>
      <c r="E3716" s="21"/>
      <c r="F3716" s="21"/>
      <c r="G3716" s="21"/>
      <c r="H3716" s="21"/>
      <c r="I3716" s="5"/>
      <c r="J3716" s="5"/>
      <c r="L3716" s="33"/>
      <c r="M3716" s="21"/>
      <c r="N3716" s="21"/>
      <c r="O3716" s="21"/>
      <c r="P3716" s="30"/>
      <c r="Q3716" s="21"/>
    </row>
    <row r="3717" spans="4:17">
      <c r="D3717" s="20"/>
      <c r="E3717" s="21"/>
      <c r="F3717" s="21"/>
      <c r="G3717" s="21"/>
      <c r="H3717" s="21"/>
      <c r="I3717" s="5"/>
      <c r="J3717" s="5"/>
      <c r="L3717" s="33"/>
      <c r="M3717" s="21"/>
      <c r="N3717" s="21"/>
      <c r="O3717" s="21"/>
      <c r="P3717" s="30"/>
      <c r="Q3717" s="21"/>
    </row>
    <row r="3718" spans="4:17">
      <c r="D3718" s="20"/>
      <c r="E3718" s="21"/>
      <c r="F3718" s="21"/>
      <c r="G3718" s="21"/>
      <c r="H3718" s="21"/>
      <c r="I3718" s="5"/>
      <c r="J3718" s="5"/>
      <c r="L3718" s="33"/>
      <c r="M3718" s="21"/>
      <c r="N3718" s="21"/>
      <c r="O3718" s="21"/>
      <c r="P3718" s="30"/>
      <c r="Q3718" s="21"/>
    </row>
    <row r="3719" spans="4:17">
      <c r="D3719" s="20"/>
      <c r="E3719" s="21"/>
      <c r="F3719" s="21"/>
      <c r="G3719" s="21"/>
      <c r="H3719" s="21"/>
      <c r="I3719" s="5"/>
      <c r="J3719" s="5"/>
      <c r="L3719" s="17"/>
      <c r="M3719" s="21"/>
      <c r="N3719" s="21"/>
      <c r="O3719" s="21"/>
      <c r="P3719" s="30"/>
    </row>
    <row r="3720" spans="4:17">
      <c r="D3720" s="20"/>
      <c r="E3720" s="21"/>
      <c r="F3720" s="21"/>
      <c r="G3720" s="21"/>
      <c r="H3720" s="21"/>
      <c r="I3720" s="5"/>
      <c r="J3720" s="5"/>
      <c r="L3720" s="17"/>
      <c r="M3720" s="21"/>
      <c r="N3720" s="21"/>
      <c r="O3720" s="21"/>
      <c r="P3720" s="30"/>
    </row>
    <row r="3721" spans="4:17">
      <c r="D3721" s="20"/>
      <c r="E3721" s="21"/>
      <c r="F3721" s="21"/>
      <c r="G3721" s="21"/>
      <c r="H3721" s="21"/>
      <c r="I3721" s="5"/>
      <c r="J3721" s="5"/>
      <c r="L3721" s="17"/>
      <c r="M3721" s="21"/>
      <c r="N3721" s="21"/>
      <c r="O3721" s="21"/>
      <c r="P3721" s="30"/>
    </row>
    <row r="3722" spans="4:17">
      <c r="D3722" s="20"/>
      <c r="E3722" s="21"/>
      <c r="F3722" s="21"/>
      <c r="G3722" s="21"/>
      <c r="H3722" s="21"/>
      <c r="I3722" s="5"/>
      <c r="J3722" s="5"/>
      <c r="L3722" s="17"/>
      <c r="M3722" s="21"/>
      <c r="N3722" s="21"/>
      <c r="O3722" s="21"/>
      <c r="P3722" s="30"/>
    </row>
    <row r="3723" spans="4:17">
      <c r="D3723" s="20"/>
      <c r="E3723" s="21"/>
      <c r="F3723" s="21"/>
      <c r="G3723" s="21"/>
      <c r="H3723" s="21"/>
      <c r="I3723" s="5"/>
      <c r="J3723" s="5"/>
      <c r="L3723" s="17"/>
      <c r="M3723" s="21"/>
      <c r="N3723" s="21"/>
      <c r="O3723" s="21"/>
      <c r="P3723" s="30"/>
    </row>
    <row r="3724" spans="4:17">
      <c r="D3724" s="20"/>
      <c r="E3724" s="21"/>
      <c r="F3724" s="21"/>
      <c r="G3724" s="21"/>
      <c r="H3724" s="21"/>
      <c r="I3724" s="5"/>
      <c r="J3724" s="5"/>
      <c r="L3724" s="17"/>
      <c r="M3724" s="21"/>
      <c r="N3724" s="21"/>
      <c r="O3724" s="21"/>
      <c r="P3724" s="30"/>
    </row>
    <row r="3725" spans="4:17">
      <c r="D3725" s="20"/>
      <c r="E3725" s="21"/>
      <c r="F3725" s="21"/>
      <c r="G3725" s="21"/>
      <c r="H3725" s="21"/>
      <c r="I3725" s="5"/>
      <c r="J3725" s="5"/>
      <c r="L3725" s="17"/>
      <c r="M3725" s="21"/>
      <c r="N3725" s="21"/>
      <c r="O3725" s="21"/>
      <c r="P3725" s="30"/>
    </row>
    <row r="3726" spans="4:17">
      <c r="D3726" s="20"/>
      <c r="E3726" s="21"/>
      <c r="F3726" s="21"/>
      <c r="G3726" s="21"/>
      <c r="H3726" s="21"/>
      <c r="I3726" s="5"/>
      <c r="J3726" s="5"/>
      <c r="L3726" s="17"/>
      <c r="M3726" s="21"/>
      <c r="N3726" s="21"/>
      <c r="O3726" s="21"/>
      <c r="P3726" s="30"/>
    </row>
    <row r="3727" spans="4:17">
      <c r="D3727" s="20"/>
      <c r="E3727" s="21"/>
      <c r="F3727" s="21"/>
      <c r="G3727" s="21"/>
      <c r="H3727" s="21"/>
      <c r="I3727" s="5"/>
      <c r="J3727" s="5"/>
      <c r="L3727" s="17"/>
      <c r="M3727" s="21"/>
      <c r="N3727" s="21"/>
      <c r="O3727" s="21"/>
      <c r="P3727" s="30"/>
    </row>
    <row r="3728" spans="4:17">
      <c r="D3728" s="20"/>
      <c r="E3728" s="21"/>
      <c r="F3728" s="21"/>
      <c r="G3728" s="21"/>
      <c r="H3728" s="21"/>
      <c r="I3728" s="5"/>
      <c r="J3728" s="5"/>
      <c r="L3728" s="17"/>
      <c r="M3728" s="21"/>
      <c r="N3728" s="21"/>
      <c r="O3728" s="21"/>
      <c r="P3728" s="30"/>
    </row>
    <row r="3729" spans="4:16">
      <c r="D3729" s="20"/>
      <c r="E3729" s="21"/>
      <c r="F3729" s="21"/>
      <c r="G3729" s="21"/>
      <c r="H3729" s="21"/>
      <c r="I3729" s="5"/>
      <c r="J3729" s="5"/>
      <c r="L3729" s="17"/>
      <c r="M3729" s="21"/>
      <c r="N3729" s="21"/>
      <c r="O3729" s="21"/>
      <c r="P3729" s="30"/>
    </row>
    <row r="3730" spans="4:16">
      <c r="D3730" s="20"/>
      <c r="E3730" s="21"/>
      <c r="F3730" s="21"/>
      <c r="G3730" s="21"/>
      <c r="I3730" s="5"/>
      <c r="J3730" s="5"/>
    </row>
    <row r="3731" spans="4:16">
      <c r="I3731" s="5"/>
      <c r="J3731" s="5"/>
    </row>
    <row r="3732" spans="4:16">
      <c r="I3732" s="5"/>
      <c r="J3732" s="5"/>
    </row>
    <row r="3733" spans="4:16">
      <c r="I3733" s="5"/>
      <c r="J3733" s="5"/>
    </row>
    <row r="3734" spans="4:16">
      <c r="I3734" s="5"/>
      <c r="J3734" s="5"/>
    </row>
    <row r="3735" spans="4:16">
      <c r="I3735" s="5"/>
      <c r="J3735" s="5"/>
    </row>
    <row r="3736" spans="4:16">
      <c r="I3736" s="5"/>
      <c r="J3736" s="5"/>
    </row>
    <row r="3737" spans="4:16">
      <c r="I3737" s="5"/>
      <c r="J3737" s="5"/>
    </row>
    <row r="3738" spans="4:16">
      <c r="I3738" s="5"/>
      <c r="J3738" s="5"/>
    </row>
    <row r="3739" spans="4:16">
      <c r="I3739" s="5"/>
      <c r="J3739" s="5"/>
    </row>
    <row r="3740" spans="4:16">
      <c r="I3740" s="5"/>
      <c r="J3740" s="5"/>
    </row>
    <row r="3741" spans="4:16">
      <c r="I3741" s="5"/>
      <c r="J3741" s="5"/>
    </row>
    <row r="3742" spans="4:16">
      <c r="I3742" s="5"/>
      <c r="J3742" s="5"/>
    </row>
    <row r="3743" spans="4:16">
      <c r="I3743" s="5"/>
      <c r="J3743" s="5"/>
    </row>
    <row r="3744" spans="4:16">
      <c r="I3744" s="5"/>
      <c r="J3744" s="5"/>
    </row>
    <row r="3745" spans="9:10">
      <c r="I3745" s="5"/>
      <c r="J3745" s="5"/>
    </row>
    <row r="3746" spans="9:10">
      <c r="I3746" s="5"/>
      <c r="J3746" s="5"/>
    </row>
    <row r="3747" spans="9:10">
      <c r="I3747" s="5"/>
      <c r="J3747" s="5"/>
    </row>
    <row r="3748" spans="9:10">
      <c r="I3748" s="5"/>
      <c r="J3748" s="5"/>
    </row>
    <row r="3749" spans="9:10">
      <c r="I3749" s="5"/>
      <c r="J3749" s="5"/>
    </row>
    <row r="3750" spans="9:10">
      <c r="I3750" s="5"/>
      <c r="J3750" s="5"/>
    </row>
    <row r="3751" spans="9:10">
      <c r="I3751" s="5"/>
      <c r="J3751" s="5"/>
    </row>
    <row r="3752" spans="9:10">
      <c r="I3752" s="5"/>
      <c r="J3752" s="5"/>
    </row>
    <row r="3753" spans="9:10">
      <c r="I3753" s="5"/>
      <c r="J3753" s="5"/>
    </row>
    <row r="3754" spans="9:10">
      <c r="I3754" s="5"/>
      <c r="J3754" s="5"/>
    </row>
    <row r="3755" spans="9:10">
      <c r="I3755" s="5"/>
      <c r="J3755" s="5"/>
    </row>
    <row r="3756" spans="9:10">
      <c r="I3756" s="5"/>
      <c r="J3756" s="5"/>
    </row>
    <row r="3757" spans="9:10">
      <c r="I3757" s="5"/>
      <c r="J3757" s="5"/>
    </row>
    <row r="3758" spans="9:10">
      <c r="I3758" s="5"/>
      <c r="J3758" s="5"/>
    </row>
    <row r="3759" spans="9:10">
      <c r="I3759" s="5"/>
      <c r="J3759" s="5"/>
    </row>
    <row r="3760" spans="9:10">
      <c r="I3760" s="5"/>
      <c r="J3760" s="5"/>
    </row>
    <row r="3761" spans="1:17">
      <c r="I3761" s="5"/>
      <c r="J3761" s="5"/>
    </row>
    <row r="3762" spans="1:17">
      <c r="I3762" s="5"/>
      <c r="J3762" s="5"/>
    </row>
    <row r="3763" spans="1:17">
      <c r="I3763" s="5"/>
      <c r="J3763" s="5"/>
    </row>
    <row r="3764" spans="1:17">
      <c r="I3764" s="5"/>
      <c r="J3764" s="5"/>
    </row>
    <row r="3765" spans="1:17">
      <c r="I3765" s="5"/>
      <c r="J3765" s="5"/>
    </row>
    <row r="3766" spans="1:17">
      <c r="I3766" s="5"/>
      <c r="J3766" s="5"/>
    </row>
    <row r="3767" spans="1:17">
      <c r="I3767" s="5"/>
      <c r="J3767" s="5"/>
    </row>
    <row r="3768" spans="1:17">
      <c r="I3768" s="5"/>
      <c r="J3768" s="5"/>
    </row>
    <row r="3769" spans="1:17">
      <c r="I3769" s="5"/>
      <c r="J3769" s="5"/>
      <c r="P3769" s="4"/>
      <c r="Q3769" s="4"/>
    </row>
    <row r="3770" spans="1:17">
      <c r="I3770" s="5"/>
      <c r="J3770" s="5"/>
    </row>
    <row r="3771" spans="1:17">
      <c r="A3771">
        <f>COUNT(A3680:A3770)</f>
        <v>10</v>
      </c>
      <c r="B3771">
        <f>COUNT(B3680:B3770)</f>
        <v>10</v>
      </c>
      <c r="C3771">
        <f>COUNT(C3680:C3770)</f>
        <v>4</v>
      </c>
      <c r="F3771">
        <f>AVERAGE(F3680:F3770)</f>
        <v>88</v>
      </c>
      <c r="G3771">
        <f>AVERAGE(G3680:G3770)</f>
        <v>87.8</v>
      </c>
      <c r="H3771">
        <f>AVERAGE(H3680:H3770)</f>
        <v>73</v>
      </c>
      <c r="I3771" s="5">
        <f>SUM(I3677:I3770)</f>
        <v>-57.35</v>
      </c>
      <c r="J3771" s="4">
        <f>SUM(J3677:J3770)</f>
        <v>0</v>
      </c>
      <c r="P3771" s="4">
        <f>SUM(Q3680:Q3689)</f>
        <v>167.2</v>
      </c>
      <c r="Q3771" s="4">
        <f>(P3771*0.096)-0.05</f>
        <v>16.001199999999997</v>
      </c>
    </row>
    <row r="3772" spans="1:17" ht="18">
      <c r="A3772" s="3" t="s">
        <v>969</v>
      </c>
      <c r="C3772" s="11"/>
    </row>
    <row r="3773" spans="1:17">
      <c r="A3773" t="s">
        <v>2</v>
      </c>
      <c r="D3773" s="4">
        <v>0</v>
      </c>
      <c r="E3773" t="s">
        <v>3</v>
      </c>
      <c r="F3773" s="4">
        <f>TRUNC(D3773*0.096,1)</f>
        <v>0</v>
      </c>
      <c r="H3773" s="4">
        <f>P3871</f>
        <v>0</v>
      </c>
    </row>
    <row r="3774" spans="1:17">
      <c r="A3774" t="s">
        <v>4</v>
      </c>
      <c r="D3774" s="4">
        <v>0</v>
      </c>
      <c r="E3774" t="s">
        <v>5</v>
      </c>
      <c r="F3774" s="4">
        <f>TRUNC(D3774*0.096,1)</f>
        <v>0</v>
      </c>
    </row>
    <row r="3775" spans="1:17">
      <c r="A3775" s="1" t="s">
        <v>6</v>
      </c>
      <c r="B3775" s="1" t="s">
        <v>7</v>
      </c>
      <c r="C3775" s="1" t="s">
        <v>8</v>
      </c>
      <c r="D3775" s="1" t="s">
        <v>9</v>
      </c>
      <c r="E3775" s="1" t="s">
        <v>10</v>
      </c>
      <c r="F3775" s="1" t="s">
        <v>11</v>
      </c>
      <c r="G3775" s="1" t="s">
        <v>12</v>
      </c>
      <c r="H3775" s="1" t="s">
        <v>8</v>
      </c>
      <c r="I3775" s="1" t="s">
        <v>13</v>
      </c>
      <c r="J3775" s="1" t="s">
        <v>14</v>
      </c>
      <c r="K3775" s="13" t="s">
        <v>15</v>
      </c>
      <c r="L3775" s="13" t="s">
        <v>11</v>
      </c>
      <c r="M3775" s="1" t="s">
        <v>12</v>
      </c>
      <c r="N3775" s="1" t="s">
        <v>16</v>
      </c>
      <c r="O3775" s="1" t="s">
        <v>17</v>
      </c>
      <c r="P3775" s="1" t="s">
        <v>18</v>
      </c>
      <c r="Q3775" s="1" t="s">
        <v>19</v>
      </c>
    </row>
    <row r="3777" spans="4:17">
      <c r="D3777" s="2"/>
      <c r="E3777" t="s">
        <v>22</v>
      </c>
      <c r="I3777" s="5">
        <v>0</v>
      </c>
      <c r="J3777" s="5"/>
      <c r="K3777" s="13"/>
      <c r="L3777" s="4"/>
    </row>
    <row r="3778" spans="4:17">
      <c r="E3778" t="s">
        <v>23</v>
      </c>
      <c r="I3778" s="5">
        <v>0</v>
      </c>
      <c r="J3778" s="5"/>
      <c r="L3778" s="1"/>
    </row>
    <row r="3779" spans="4:17">
      <c r="E3779" t="s">
        <v>24</v>
      </c>
      <c r="I3779" s="5">
        <v>0</v>
      </c>
      <c r="J3779" s="5"/>
      <c r="L3779" s="20"/>
      <c r="M3779" s="21"/>
      <c r="N3779" s="21"/>
      <c r="O3779" s="21"/>
      <c r="P3779" s="21"/>
      <c r="Q3779" s="21"/>
    </row>
    <row r="3780" spans="4:17">
      <c r="D3780" s="2"/>
      <c r="E3780" s="21"/>
      <c r="F3780" s="21"/>
      <c r="G3780" s="21"/>
      <c r="H3780" s="21"/>
      <c r="I3780" s="5"/>
      <c r="J3780" s="5"/>
      <c r="L3780" s="19"/>
      <c r="M3780" s="21"/>
      <c r="N3780" s="21"/>
      <c r="O3780" s="21"/>
      <c r="P3780" s="30"/>
      <c r="Q3780" s="4"/>
    </row>
    <row r="3781" spans="4:17">
      <c r="D3781" s="2"/>
      <c r="E3781" s="21"/>
      <c r="F3781" s="21"/>
      <c r="G3781" s="21"/>
      <c r="H3781" s="21"/>
      <c r="I3781" s="5"/>
      <c r="J3781" s="5"/>
      <c r="L3781" s="19"/>
      <c r="M3781" s="21"/>
      <c r="N3781" s="21"/>
      <c r="O3781" s="21"/>
      <c r="P3781" s="30"/>
      <c r="Q3781" s="4"/>
    </row>
    <row r="3782" spans="4:17">
      <c r="D3782" s="2"/>
      <c r="E3782" s="21"/>
      <c r="F3782" s="21"/>
      <c r="G3782" s="21"/>
      <c r="H3782" s="21"/>
      <c r="I3782" s="5"/>
      <c r="J3782" s="5"/>
      <c r="L3782" s="19"/>
      <c r="M3782" s="21"/>
      <c r="N3782" s="21"/>
      <c r="O3782" s="21"/>
      <c r="P3782" s="30"/>
      <c r="Q3782" s="4"/>
    </row>
    <row r="3783" spans="4:17">
      <c r="D3783" s="2"/>
      <c r="E3783" s="21"/>
      <c r="F3783" s="21"/>
      <c r="G3783" s="21"/>
      <c r="H3783" s="21"/>
      <c r="I3783" s="5"/>
      <c r="J3783" s="5"/>
      <c r="L3783" s="19"/>
      <c r="M3783" s="21"/>
      <c r="N3783" s="21"/>
      <c r="O3783" s="21"/>
      <c r="P3783" s="30"/>
      <c r="Q3783" s="4"/>
    </row>
    <row r="3784" spans="4:17">
      <c r="D3784" s="2"/>
      <c r="E3784" s="21"/>
      <c r="F3784" s="21"/>
      <c r="G3784" s="21"/>
      <c r="H3784" s="21"/>
      <c r="I3784" s="5"/>
      <c r="J3784" s="5"/>
      <c r="L3784" s="19"/>
      <c r="M3784" s="21"/>
      <c r="N3784" s="21"/>
      <c r="O3784" s="21"/>
      <c r="P3784" s="30"/>
      <c r="Q3784" s="4"/>
    </row>
    <row r="3785" spans="4:17">
      <c r="D3785" s="2"/>
      <c r="E3785" s="21"/>
      <c r="F3785" s="21"/>
      <c r="G3785" s="21"/>
      <c r="H3785" s="21"/>
      <c r="I3785" s="5"/>
      <c r="J3785" s="5"/>
      <c r="L3785" s="32"/>
      <c r="M3785" s="21"/>
      <c r="N3785" s="21"/>
      <c r="O3785" s="21"/>
      <c r="P3785" s="30"/>
      <c r="Q3785" s="4"/>
    </row>
    <row r="3786" spans="4:17">
      <c r="D3786" s="2"/>
      <c r="E3786" s="21"/>
      <c r="F3786" s="21"/>
      <c r="G3786" s="21"/>
      <c r="H3786" s="21"/>
      <c r="I3786" s="5"/>
      <c r="J3786" s="5"/>
      <c r="L3786" s="33"/>
      <c r="M3786" s="21"/>
      <c r="N3786" s="21"/>
      <c r="O3786" s="21"/>
      <c r="P3786" s="30"/>
      <c r="Q3786" s="4"/>
    </row>
    <row r="3787" spans="4:17">
      <c r="D3787" s="2"/>
      <c r="E3787" s="21"/>
      <c r="F3787" s="21"/>
      <c r="G3787" s="21"/>
      <c r="H3787" s="21"/>
      <c r="I3787" s="5"/>
      <c r="J3787" s="5"/>
      <c r="L3787" s="33"/>
      <c r="M3787" s="21"/>
      <c r="N3787" s="21"/>
      <c r="O3787" s="21"/>
      <c r="P3787" s="30"/>
      <c r="Q3787" s="4"/>
    </row>
    <row r="3788" spans="4:17">
      <c r="D3788" s="2"/>
      <c r="E3788" s="21"/>
      <c r="F3788" s="21"/>
      <c r="G3788" s="21"/>
      <c r="H3788" s="21"/>
      <c r="I3788" s="5"/>
      <c r="J3788" s="5"/>
      <c r="L3788" s="33"/>
      <c r="M3788" s="21"/>
      <c r="N3788" s="21"/>
      <c r="O3788" s="21"/>
      <c r="P3788" s="30"/>
      <c r="Q3788" s="4"/>
    </row>
    <row r="3789" spans="4:17">
      <c r="D3789" s="2"/>
      <c r="E3789" s="21"/>
      <c r="F3789" s="21"/>
      <c r="G3789" s="21"/>
      <c r="H3789" s="21"/>
      <c r="I3789" s="5"/>
      <c r="J3789" s="5"/>
      <c r="L3789" s="17"/>
      <c r="M3789" s="21"/>
      <c r="N3789" s="21"/>
      <c r="O3789" s="21"/>
      <c r="P3789" s="30"/>
      <c r="Q3789" s="4"/>
    </row>
    <row r="3790" spans="4:17">
      <c r="D3790" s="2"/>
      <c r="E3790" s="21"/>
      <c r="F3790" s="21"/>
      <c r="G3790" s="21"/>
      <c r="H3790" s="21"/>
      <c r="I3790" s="5"/>
      <c r="J3790" s="5"/>
      <c r="L3790" s="17"/>
      <c r="M3790" s="21"/>
      <c r="N3790" s="21"/>
      <c r="O3790" s="21"/>
      <c r="P3790" s="30"/>
      <c r="Q3790" s="4"/>
    </row>
    <row r="3791" spans="4:17">
      <c r="D3791" s="2"/>
      <c r="E3791" s="21"/>
      <c r="F3791" s="21"/>
      <c r="G3791" s="21"/>
      <c r="H3791" s="21"/>
      <c r="I3791" s="5"/>
      <c r="J3791" s="5"/>
      <c r="L3791" s="17"/>
      <c r="M3791" s="21"/>
      <c r="N3791" s="21"/>
      <c r="O3791" s="21"/>
      <c r="P3791" s="30"/>
      <c r="Q3791" s="4"/>
    </row>
    <row r="3792" spans="4:17">
      <c r="D3792" s="2"/>
      <c r="E3792" s="21"/>
      <c r="F3792" s="21"/>
      <c r="G3792" s="21"/>
      <c r="H3792" s="21"/>
      <c r="I3792" s="5"/>
      <c r="J3792" s="5"/>
      <c r="L3792" s="17"/>
      <c r="M3792" s="21"/>
      <c r="N3792" s="21"/>
      <c r="O3792" s="21"/>
      <c r="P3792" s="30"/>
      <c r="Q3792" s="29"/>
    </row>
    <row r="3793" spans="4:17">
      <c r="D3793" s="2"/>
      <c r="E3793" s="21"/>
      <c r="F3793" s="21"/>
      <c r="G3793" s="21"/>
      <c r="H3793" s="21"/>
      <c r="I3793" s="5"/>
      <c r="J3793" s="5"/>
      <c r="L3793" s="17"/>
      <c r="M3793" s="21"/>
      <c r="N3793" s="21"/>
      <c r="O3793" s="21"/>
      <c r="P3793" s="30"/>
      <c r="Q3793" s="4"/>
    </row>
    <row r="3794" spans="4:17">
      <c r="D3794" s="2"/>
      <c r="E3794" s="21"/>
      <c r="F3794" s="21"/>
      <c r="G3794" s="21"/>
      <c r="H3794" s="21"/>
      <c r="I3794" s="5"/>
      <c r="J3794" s="5"/>
      <c r="L3794" s="17"/>
      <c r="M3794" s="21"/>
      <c r="N3794" s="21"/>
      <c r="O3794" s="21"/>
      <c r="P3794" s="30"/>
      <c r="Q3794" s="29"/>
    </row>
    <row r="3795" spans="4:17">
      <c r="D3795" s="20"/>
      <c r="E3795" s="21"/>
      <c r="F3795" s="21"/>
      <c r="G3795" s="21"/>
      <c r="H3795" s="21"/>
      <c r="I3795" s="5"/>
      <c r="J3795" s="5"/>
      <c r="L3795" s="17"/>
      <c r="M3795" s="21"/>
      <c r="N3795" s="21"/>
      <c r="O3795" s="21"/>
      <c r="P3795" s="30"/>
      <c r="Q3795" s="4"/>
    </row>
    <row r="3796" spans="4:17">
      <c r="D3796" s="20"/>
      <c r="E3796" s="21"/>
      <c r="F3796" s="21"/>
      <c r="G3796" s="21"/>
      <c r="H3796" s="21"/>
      <c r="I3796" s="5"/>
      <c r="J3796" s="5"/>
      <c r="L3796" s="17"/>
      <c r="M3796" s="21"/>
      <c r="N3796" s="21"/>
      <c r="O3796" s="21"/>
      <c r="P3796" s="30"/>
      <c r="Q3796" s="29"/>
    </row>
    <row r="3797" spans="4:17">
      <c r="D3797" s="20"/>
      <c r="E3797" s="21"/>
      <c r="F3797" s="21"/>
      <c r="G3797" s="21"/>
      <c r="H3797" s="21"/>
      <c r="I3797" s="5"/>
      <c r="J3797" s="5"/>
      <c r="L3797" s="17"/>
      <c r="M3797" s="21"/>
      <c r="N3797" s="21"/>
      <c r="O3797" s="21"/>
      <c r="P3797" s="30"/>
      <c r="Q3797" s="4"/>
    </row>
    <row r="3798" spans="4:17">
      <c r="D3798" s="20"/>
      <c r="E3798" s="21"/>
      <c r="F3798" s="21"/>
      <c r="G3798" s="21"/>
      <c r="H3798" s="21"/>
      <c r="I3798" s="5"/>
      <c r="J3798" s="5"/>
      <c r="L3798" s="17"/>
      <c r="M3798" s="21"/>
      <c r="N3798" s="21"/>
      <c r="O3798" s="21"/>
      <c r="P3798" s="30"/>
      <c r="Q3798" s="4"/>
    </row>
    <row r="3799" spans="4:17">
      <c r="D3799" s="20"/>
      <c r="E3799" s="21"/>
      <c r="F3799" s="21"/>
      <c r="G3799" s="21"/>
      <c r="H3799" s="21"/>
      <c r="I3799" s="5"/>
      <c r="J3799" s="5"/>
      <c r="L3799" s="17"/>
      <c r="M3799" s="21"/>
      <c r="P3799" s="4"/>
      <c r="Q3799" s="29"/>
    </row>
    <row r="3800" spans="4:17">
      <c r="D3800" s="19"/>
      <c r="E3800" s="21"/>
      <c r="F3800" s="21"/>
      <c r="G3800" s="21"/>
      <c r="H3800" s="21"/>
      <c r="I3800" s="5"/>
      <c r="J3800" s="5"/>
      <c r="K3800" s="26"/>
      <c r="L3800" s="21"/>
      <c r="M3800" s="21"/>
      <c r="P3800" s="4"/>
      <c r="Q3800" s="4"/>
    </row>
    <row r="3801" spans="4:17">
      <c r="D3801" s="19"/>
      <c r="E3801" s="21"/>
      <c r="F3801" s="21"/>
      <c r="G3801" s="21"/>
      <c r="H3801" s="21"/>
      <c r="I3801" s="5"/>
      <c r="J3801" s="5"/>
      <c r="L3801" s="31"/>
      <c r="M3801" s="21"/>
      <c r="P3801" s="4"/>
      <c r="Q3801" s="4"/>
    </row>
    <row r="3802" spans="4:17">
      <c r="D3802" s="19"/>
      <c r="E3802" s="21"/>
      <c r="F3802" s="21"/>
      <c r="G3802" s="21"/>
      <c r="H3802" s="21"/>
      <c r="I3802" s="5"/>
      <c r="J3802" s="5"/>
      <c r="L3802" s="31"/>
      <c r="M3802" s="21"/>
      <c r="P3802" s="4"/>
      <c r="Q3802" s="4"/>
    </row>
    <row r="3803" spans="4:17">
      <c r="D3803" s="19"/>
      <c r="E3803" s="21"/>
      <c r="F3803" s="21"/>
      <c r="G3803" s="21"/>
      <c r="H3803" s="21"/>
      <c r="I3803" s="5"/>
      <c r="J3803" s="5"/>
      <c r="L3803" s="31"/>
      <c r="M3803" s="21"/>
      <c r="P3803" s="4"/>
      <c r="Q3803" s="4"/>
    </row>
    <row r="3804" spans="4:17">
      <c r="D3804" s="19"/>
      <c r="E3804" s="21"/>
      <c r="F3804" s="21"/>
      <c r="G3804" s="21"/>
      <c r="H3804" s="21"/>
      <c r="I3804" s="5"/>
      <c r="J3804" s="5"/>
      <c r="L3804" s="31"/>
      <c r="M3804" s="21"/>
      <c r="P3804" s="4"/>
      <c r="Q3804" s="4"/>
    </row>
    <row r="3805" spans="4:17">
      <c r="D3805" s="19"/>
      <c r="E3805" s="21"/>
      <c r="F3805" s="21"/>
      <c r="G3805" s="21"/>
      <c r="H3805" s="21"/>
      <c r="I3805" s="5"/>
      <c r="J3805" s="5"/>
      <c r="L3805" s="31"/>
      <c r="M3805" s="21"/>
      <c r="N3805" s="21"/>
      <c r="O3805" s="21"/>
      <c r="P3805" s="4"/>
      <c r="Q3805" s="29"/>
    </row>
    <row r="3806" spans="4:17">
      <c r="D3806" s="19"/>
      <c r="E3806" s="21"/>
      <c r="F3806" s="21"/>
      <c r="G3806" s="21"/>
      <c r="H3806" s="21"/>
      <c r="I3806" s="5"/>
      <c r="J3806" s="5"/>
      <c r="L3806" s="33"/>
      <c r="M3806" s="21"/>
      <c r="N3806" s="21"/>
      <c r="O3806" s="21"/>
      <c r="P3806" s="30"/>
      <c r="Q3806" s="4"/>
    </row>
    <row r="3807" spans="4:17">
      <c r="D3807" s="19"/>
      <c r="E3807" s="21"/>
      <c r="F3807" s="21"/>
      <c r="G3807" s="21"/>
      <c r="H3807" s="21"/>
      <c r="I3807" s="5"/>
      <c r="J3807" s="5"/>
      <c r="L3807" s="19"/>
      <c r="M3807" s="21"/>
      <c r="N3807" s="21"/>
      <c r="O3807" s="21"/>
      <c r="P3807" s="30"/>
      <c r="Q3807" s="21"/>
    </row>
    <row r="3808" spans="4:17">
      <c r="D3808" s="19"/>
      <c r="E3808" s="21"/>
      <c r="F3808" s="21"/>
      <c r="G3808" s="21"/>
      <c r="H3808" s="21"/>
      <c r="I3808" s="5"/>
      <c r="J3808" s="5"/>
      <c r="L3808" s="19"/>
      <c r="M3808" s="21"/>
      <c r="N3808" s="21"/>
      <c r="O3808" s="21"/>
      <c r="P3808" s="30"/>
      <c r="Q3808" s="21"/>
    </row>
    <row r="3809" spans="4:17">
      <c r="D3809" s="19"/>
      <c r="E3809" s="21"/>
      <c r="F3809" s="21"/>
      <c r="G3809" s="21"/>
      <c r="H3809" s="21"/>
      <c r="I3809" s="5"/>
      <c r="J3809" s="5"/>
      <c r="L3809" s="19"/>
      <c r="M3809" s="21"/>
      <c r="N3809" s="21"/>
      <c r="O3809" s="21"/>
      <c r="P3809" s="30"/>
      <c r="Q3809" s="21"/>
    </row>
    <row r="3810" spans="4:17">
      <c r="D3810" s="19"/>
      <c r="E3810" s="21"/>
      <c r="F3810" s="21"/>
      <c r="G3810" s="21"/>
      <c r="H3810" s="21"/>
      <c r="I3810" s="5"/>
      <c r="J3810" s="5"/>
      <c r="L3810" s="19"/>
      <c r="M3810" s="21"/>
      <c r="N3810" s="21"/>
      <c r="O3810" s="21"/>
      <c r="P3810" s="30"/>
      <c r="Q3810" s="21"/>
    </row>
    <row r="3811" spans="4:17">
      <c r="D3811" s="19"/>
      <c r="E3811" s="21"/>
      <c r="F3811" s="21"/>
      <c r="G3811" s="21"/>
      <c r="H3811" s="21"/>
      <c r="I3811" s="5"/>
      <c r="J3811" s="5"/>
      <c r="L3811" s="19"/>
      <c r="M3811" s="21"/>
      <c r="N3811" s="21"/>
      <c r="O3811" s="21"/>
      <c r="P3811" s="30"/>
      <c r="Q3811" s="21"/>
    </row>
    <row r="3812" spans="4:17">
      <c r="D3812" s="19"/>
      <c r="E3812" s="21"/>
      <c r="F3812" s="21"/>
      <c r="G3812" s="21"/>
      <c r="H3812" s="21"/>
      <c r="I3812" s="5"/>
      <c r="J3812" s="5"/>
      <c r="L3812" s="19"/>
      <c r="M3812" s="21"/>
      <c r="N3812" s="21"/>
      <c r="O3812" s="21"/>
      <c r="P3812" s="30"/>
      <c r="Q3812" s="21"/>
    </row>
    <row r="3813" spans="4:17">
      <c r="D3813" s="19"/>
      <c r="E3813" s="21"/>
      <c r="F3813" s="21"/>
      <c r="G3813" s="21"/>
      <c r="H3813" s="21"/>
      <c r="I3813" s="5"/>
      <c r="J3813" s="5"/>
      <c r="L3813" s="19"/>
      <c r="M3813" s="21"/>
      <c r="N3813" s="21"/>
      <c r="O3813" s="21"/>
      <c r="P3813" s="30"/>
      <c r="Q3813" s="21"/>
    </row>
    <row r="3814" spans="4:17">
      <c r="D3814" s="20"/>
      <c r="E3814" s="21"/>
      <c r="F3814" s="21"/>
      <c r="G3814" s="21"/>
      <c r="H3814" s="21"/>
      <c r="I3814" s="5"/>
      <c r="J3814" s="5"/>
      <c r="L3814" s="19"/>
      <c r="M3814" s="21"/>
      <c r="N3814" s="21"/>
      <c r="O3814" s="21"/>
      <c r="P3814" s="30"/>
      <c r="Q3814" s="21"/>
    </row>
    <row r="3815" spans="4:17">
      <c r="D3815" s="20"/>
      <c r="E3815" s="21"/>
      <c r="F3815" s="21"/>
      <c r="G3815" s="21"/>
      <c r="H3815" s="21"/>
      <c r="I3815" s="5"/>
      <c r="J3815" s="5"/>
      <c r="L3815" s="32"/>
      <c r="M3815" s="21"/>
      <c r="N3815" s="21"/>
      <c r="O3815" s="21"/>
      <c r="P3815" s="30"/>
      <c r="Q3815" s="21"/>
    </row>
    <row r="3816" spans="4:17">
      <c r="D3816" s="20"/>
      <c r="E3816" s="21"/>
      <c r="F3816" s="21"/>
      <c r="G3816" s="21"/>
      <c r="H3816" s="21"/>
      <c r="I3816" s="5"/>
      <c r="J3816" s="5"/>
      <c r="L3816" s="33"/>
      <c r="M3816" s="21"/>
      <c r="N3816" s="21"/>
      <c r="O3816" s="21"/>
      <c r="P3816" s="30"/>
      <c r="Q3816" s="21"/>
    </row>
    <row r="3817" spans="4:17">
      <c r="D3817" s="20"/>
      <c r="E3817" s="21"/>
      <c r="F3817" s="21"/>
      <c r="G3817" s="21"/>
      <c r="H3817" s="21"/>
      <c r="I3817" s="5"/>
      <c r="J3817" s="5"/>
      <c r="L3817" s="33"/>
      <c r="M3817" s="21"/>
      <c r="N3817" s="21"/>
      <c r="O3817" s="21"/>
      <c r="P3817" s="30"/>
      <c r="Q3817" s="21"/>
    </row>
    <row r="3818" spans="4:17">
      <c r="D3818" s="20"/>
      <c r="E3818" s="21"/>
      <c r="F3818" s="21"/>
      <c r="G3818" s="21"/>
      <c r="H3818" s="21"/>
      <c r="I3818" s="5"/>
      <c r="J3818" s="5"/>
      <c r="L3818" s="33"/>
      <c r="M3818" s="21"/>
      <c r="N3818" s="21"/>
      <c r="O3818" s="21"/>
      <c r="P3818" s="30"/>
      <c r="Q3818" s="21"/>
    </row>
    <row r="3819" spans="4:17">
      <c r="D3819" s="20"/>
      <c r="E3819" s="21"/>
      <c r="F3819" s="21"/>
      <c r="G3819" s="21"/>
      <c r="H3819" s="21"/>
      <c r="I3819" s="5"/>
      <c r="J3819" s="5"/>
      <c r="L3819" s="17"/>
      <c r="M3819" s="21"/>
      <c r="N3819" s="21"/>
      <c r="O3819" s="21"/>
      <c r="P3819" s="30"/>
    </row>
    <row r="3820" spans="4:17">
      <c r="D3820" s="20"/>
      <c r="E3820" s="21"/>
      <c r="F3820" s="21"/>
      <c r="G3820" s="21"/>
      <c r="H3820" s="21"/>
      <c r="I3820" s="5"/>
      <c r="J3820" s="5"/>
      <c r="L3820" s="17"/>
      <c r="M3820" s="21"/>
      <c r="N3820" s="21"/>
      <c r="O3820" s="21"/>
      <c r="P3820" s="30"/>
    </row>
    <row r="3821" spans="4:17">
      <c r="D3821" s="20"/>
      <c r="E3821" s="21"/>
      <c r="F3821" s="21"/>
      <c r="G3821" s="21"/>
      <c r="H3821" s="21"/>
      <c r="I3821" s="5"/>
      <c r="J3821" s="5"/>
      <c r="L3821" s="17"/>
      <c r="M3821" s="21"/>
      <c r="N3821" s="21"/>
      <c r="O3821" s="21"/>
      <c r="P3821" s="30"/>
    </row>
    <row r="3822" spans="4:17">
      <c r="D3822" s="20"/>
      <c r="E3822" s="21"/>
      <c r="F3822" s="21"/>
      <c r="G3822" s="21"/>
      <c r="H3822" s="21"/>
      <c r="I3822" s="5"/>
      <c r="J3822" s="5"/>
      <c r="L3822" s="17"/>
      <c r="M3822" s="21"/>
      <c r="N3822" s="21"/>
      <c r="O3822" s="21"/>
      <c r="P3822" s="30"/>
    </row>
    <row r="3823" spans="4:17">
      <c r="D3823" s="20"/>
      <c r="E3823" s="21"/>
      <c r="F3823" s="21"/>
      <c r="G3823" s="21"/>
      <c r="H3823" s="21"/>
      <c r="I3823" s="5"/>
      <c r="J3823" s="5"/>
      <c r="L3823" s="17"/>
      <c r="M3823" s="21"/>
      <c r="N3823" s="21"/>
      <c r="O3823" s="21"/>
      <c r="P3823" s="30"/>
    </row>
    <row r="3824" spans="4:17">
      <c r="D3824" s="20"/>
      <c r="E3824" s="21"/>
      <c r="F3824" s="21"/>
      <c r="G3824" s="21"/>
      <c r="H3824" s="21"/>
      <c r="I3824" s="5"/>
      <c r="J3824" s="5"/>
      <c r="L3824" s="17"/>
      <c r="M3824" s="21"/>
      <c r="N3824" s="21"/>
      <c r="O3824" s="21"/>
      <c r="P3824" s="30"/>
    </row>
    <row r="3825" spans="4:16">
      <c r="D3825" s="20"/>
      <c r="E3825" s="21"/>
      <c r="F3825" s="21"/>
      <c r="G3825" s="21"/>
      <c r="H3825" s="21"/>
      <c r="I3825" s="5"/>
      <c r="J3825" s="5"/>
      <c r="L3825" s="17"/>
      <c r="M3825" s="21"/>
      <c r="N3825" s="21"/>
      <c r="O3825" s="21"/>
      <c r="P3825" s="30"/>
    </row>
    <row r="3826" spans="4:16">
      <c r="D3826" s="20"/>
      <c r="E3826" s="21"/>
      <c r="F3826" s="21"/>
      <c r="G3826" s="21"/>
      <c r="H3826" s="21"/>
      <c r="I3826" s="5"/>
      <c r="J3826" s="5"/>
      <c r="L3826" s="17"/>
      <c r="M3826" s="21"/>
      <c r="N3826" s="21"/>
      <c r="O3826" s="21"/>
      <c r="P3826" s="30"/>
    </row>
    <row r="3827" spans="4:16">
      <c r="D3827" s="20"/>
      <c r="E3827" s="21"/>
      <c r="F3827" s="21"/>
      <c r="G3827" s="21"/>
      <c r="H3827" s="21"/>
      <c r="I3827" s="5"/>
      <c r="J3827" s="5"/>
      <c r="L3827" s="17"/>
      <c r="M3827" s="21"/>
      <c r="N3827" s="21"/>
      <c r="O3827" s="21"/>
      <c r="P3827" s="30"/>
    </row>
    <row r="3828" spans="4:16">
      <c r="D3828" s="20"/>
      <c r="E3828" s="21"/>
      <c r="F3828" s="21"/>
      <c r="G3828" s="21"/>
      <c r="H3828" s="21"/>
      <c r="I3828" s="5"/>
      <c r="J3828" s="5"/>
      <c r="L3828" s="17"/>
      <c r="M3828" s="21"/>
      <c r="N3828" s="21"/>
      <c r="O3828" s="21"/>
      <c r="P3828" s="30"/>
    </row>
    <row r="3829" spans="4:16">
      <c r="D3829" s="20"/>
      <c r="E3829" s="21"/>
      <c r="F3829" s="21"/>
      <c r="G3829" s="21"/>
      <c r="H3829" s="21"/>
      <c r="I3829" s="5"/>
      <c r="J3829" s="5"/>
      <c r="L3829" s="17"/>
      <c r="M3829" s="21"/>
      <c r="N3829" s="21"/>
      <c r="O3829" s="21"/>
      <c r="P3829" s="30"/>
    </row>
    <row r="3830" spans="4:16">
      <c r="D3830" s="20"/>
      <c r="E3830" s="21"/>
      <c r="F3830" s="21"/>
      <c r="G3830" s="21"/>
      <c r="I3830" s="5"/>
      <c r="J3830" s="5"/>
    </row>
    <row r="3831" spans="4:16">
      <c r="I3831" s="5"/>
      <c r="J3831" s="5"/>
    </row>
    <row r="3832" spans="4:16">
      <c r="I3832" s="5"/>
      <c r="J3832" s="5"/>
    </row>
    <row r="3833" spans="4:16">
      <c r="I3833" s="5"/>
      <c r="J3833" s="5"/>
    </row>
    <row r="3834" spans="4:16">
      <c r="I3834" s="5"/>
      <c r="J3834" s="5"/>
    </row>
    <row r="3835" spans="4:16">
      <c r="I3835" s="5"/>
      <c r="J3835" s="5"/>
    </row>
    <row r="3836" spans="4:16">
      <c r="I3836" s="5"/>
      <c r="J3836" s="5"/>
    </row>
    <row r="3837" spans="4:16">
      <c r="I3837" s="5"/>
      <c r="J3837" s="5"/>
    </row>
    <row r="3838" spans="4:16">
      <c r="I3838" s="5"/>
      <c r="J3838" s="5"/>
    </row>
    <row r="3839" spans="4:16">
      <c r="I3839" s="5"/>
      <c r="J3839" s="5"/>
    </row>
    <row r="3840" spans="4:16">
      <c r="I3840" s="5"/>
      <c r="J3840" s="5"/>
    </row>
    <row r="3841" spans="9:10">
      <c r="I3841" s="5"/>
      <c r="J3841" s="5"/>
    </row>
    <row r="3842" spans="9:10">
      <c r="I3842" s="5"/>
      <c r="J3842" s="5"/>
    </row>
    <row r="3843" spans="9:10">
      <c r="I3843" s="5"/>
      <c r="J3843" s="5"/>
    </row>
    <row r="3844" spans="9:10">
      <c r="I3844" s="5"/>
      <c r="J3844" s="5"/>
    </row>
    <row r="3845" spans="9:10">
      <c r="I3845" s="5"/>
      <c r="J3845" s="5"/>
    </row>
    <row r="3846" spans="9:10">
      <c r="I3846" s="5"/>
      <c r="J3846" s="5"/>
    </row>
    <row r="3847" spans="9:10">
      <c r="I3847" s="5"/>
      <c r="J3847" s="5"/>
    </row>
    <row r="3848" spans="9:10">
      <c r="I3848" s="5"/>
      <c r="J3848" s="5"/>
    </row>
    <row r="3849" spans="9:10">
      <c r="I3849" s="5"/>
      <c r="J3849" s="5"/>
    </row>
    <row r="3850" spans="9:10">
      <c r="I3850" s="5"/>
      <c r="J3850" s="5"/>
    </row>
    <row r="3851" spans="9:10">
      <c r="I3851" s="5"/>
      <c r="J3851" s="5"/>
    </row>
    <row r="3852" spans="9:10">
      <c r="I3852" s="5"/>
      <c r="J3852" s="5"/>
    </row>
    <row r="3853" spans="9:10">
      <c r="I3853" s="5"/>
      <c r="J3853" s="5"/>
    </row>
    <row r="3854" spans="9:10">
      <c r="I3854" s="5"/>
      <c r="J3854" s="5"/>
    </row>
    <row r="3855" spans="9:10">
      <c r="I3855" s="5"/>
      <c r="J3855" s="5"/>
    </row>
    <row r="3856" spans="9:10">
      <c r="I3856" s="5"/>
      <c r="J3856" s="5"/>
    </row>
    <row r="3857" spans="1:17">
      <c r="I3857" s="5"/>
      <c r="J3857" s="5"/>
    </row>
    <row r="3858" spans="1:17">
      <c r="I3858" s="5"/>
      <c r="J3858" s="5"/>
    </row>
    <row r="3859" spans="1:17">
      <c r="I3859" s="5"/>
      <c r="J3859" s="5"/>
    </row>
    <row r="3860" spans="1:17">
      <c r="I3860" s="5"/>
      <c r="J3860" s="5"/>
    </row>
    <row r="3861" spans="1:17">
      <c r="I3861" s="5"/>
      <c r="J3861" s="5"/>
    </row>
    <row r="3862" spans="1:17">
      <c r="I3862" s="5"/>
      <c r="J3862" s="5"/>
    </row>
    <row r="3863" spans="1:17">
      <c r="I3863" s="5"/>
      <c r="J3863" s="5"/>
    </row>
    <row r="3864" spans="1:17">
      <c r="I3864" s="5"/>
      <c r="J3864" s="5"/>
    </row>
    <row r="3865" spans="1:17">
      <c r="I3865" s="5"/>
      <c r="J3865" s="5"/>
    </row>
    <row r="3866" spans="1:17">
      <c r="I3866" s="5"/>
      <c r="J3866" s="5"/>
    </row>
    <row r="3867" spans="1:17">
      <c r="I3867" s="5"/>
      <c r="J3867" s="5"/>
    </row>
    <row r="3868" spans="1:17">
      <c r="I3868" s="5"/>
      <c r="J3868" s="5"/>
    </row>
    <row r="3869" spans="1:17">
      <c r="I3869" s="5"/>
      <c r="J3869" s="5"/>
      <c r="P3869" s="4"/>
      <c r="Q3869" s="4"/>
    </row>
    <row r="3870" spans="1:17">
      <c r="I3870" s="5"/>
      <c r="J3870" s="5"/>
    </row>
    <row r="3871" spans="1:17">
      <c r="A3871">
        <f>COUNT(A3780:A3870)</f>
        <v>0</v>
      </c>
      <c r="B3871">
        <f>COUNT(B3780:B3870)</f>
        <v>0</v>
      </c>
      <c r="C3871">
        <f>COUNT(C3780:C3870)</f>
        <v>0</v>
      </c>
      <c r="F3871" t="e">
        <f>AVERAGE(F3780:F3870)</f>
        <v>#DIV/0!</v>
      </c>
      <c r="G3871" t="e">
        <f>AVERAGE(G3780:G3870)</f>
        <v>#DIV/0!</v>
      </c>
      <c r="H3871" t="e">
        <f>AVERAGE(H3780:H3870)</f>
        <v>#DIV/0!</v>
      </c>
      <c r="I3871" s="5">
        <f>SUM(I3777:I3870)</f>
        <v>0</v>
      </c>
      <c r="J3871" s="4">
        <f>SUM(J3777:J3870)</f>
        <v>0</v>
      </c>
      <c r="P3871" s="4">
        <f>SUM(Q3780:Q3789)</f>
        <v>0</v>
      </c>
      <c r="Q3871" s="4">
        <f>(P3871*0.096)-0.05</f>
        <v>-0.05</v>
      </c>
    </row>
    <row r="3872" spans="1:17">
      <c r="I3872" s="5"/>
      <c r="J3872" s="5"/>
    </row>
    <row r="3873" spans="5:10">
      <c r="I3873" s="5"/>
      <c r="J3873" s="5"/>
    </row>
    <row r="3877" spans="5:10">
      <c r="E3877" t="s">
        <v>970</v>
      </c>
      <c r="I3877" s="5">
        <f>I6+I106+I206+I306+I416+I516+I636+I736+I836+I936+I1036+I1136+I1236+I1336+I1436+I1536+I1636+I1736+I1856+I1956+I2056+I2156+I2260+I2360+I2460+I2560+I2669+I2769+I2869+I2969+I3069+I3169+I3269+I3369+I3469+I3569+I3677+I3777</f>
        <v>-384</v>
      </c>
      <c r="J3877" s="5"/>
    </row>
    <row r="3878" spans="5:10">
      <c r="E3878" t="s">
        <v>971</v>
      </c>
      <c r="I3878" s="5">
        <f>I7+I107+I207+I307+I417+I517+I637+I737+I837+I937+I1037+I1137+I1237+I1337+I1437+I1537+I1637+I1737+I1857+I1957+I2057+I2157+I2261+I2361+I2461+I2561+I2670+I2770+I2870+I2970+I3070+I3170+I3270+I3370+I3470+I3570+I3678+I3778</f>
        <v>-348</v>
      </c>
      <c r="J3878" s="5"/>
    </row>
    <row r="3879" spans="5:10">
      <c r="E3879" t="s">
        <v>972</v>
      </c>
      <c r="I3879" s="5">
        <f>I8+I108+I208+I308+I418+I518+I638+I738+I838+I938+I1038+I1138+I1238+I1338+I1438+I1538+I1638+I1738+I1858+I1958+I2058+I2158+I2262+I2362+I2462+I2562+I2671+I2771+I2871+I2971+I3071+I3171+I3271+I3371+I3471+I3571+I3679+I3779</f>
        <v>-510</v>
      </c>
      <c r="J3879" s="5"/>
    </row>
    <row r="3985" spans="13:13">
      <c r="M3985" s="1"/>
    </row>
    <row r="4085" spans="13:13">
      <c r="M4085" s="1"/>
    </row>
  </sheetData>
  <sortState ref="Q3672:Q3681">
    <sortCondition ref="Q3672"/>
  </sortState>
  <phoneticPr fontId="0" type="noConversion"/>
  <printOptions gridLines="1" gridLinesSet="0"/>
  <pageMargins left="0.75" right="0.75" top="1" bottom="1" header="0.5" footer="0.5"/>
  <pageSetup scale="71" fitToHeight="2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1259"/>
  <sheetViews>
    <sheetView topLeftCell="A1152" workbookViewId="0">
      <selection activeCell="A1160" sqref="A1160:V1259"/>
    </sheetView>
  </sheetViews>
  <sheetFormatPr defaultRowHeight="12.75"/>
  <cols>
    <col min="5" max="5" width="12.7109375" bestFit="1" customWidth="1"/>
  </cols>
  <sheetData>
    <row r="1" spans="1:11" ht="18">
      <c r="A1" s="3" t="s">
        <v>1051</v>
      </c>
      <c r="C1" s="11" t="s">
        <v>788</v>
      </c>
      <c r="J1" s="12"/>
    </row>
    <row r="2" spans="1:11">
      <c r="A2" t="s">
        <v>2</v>
      </c>
      <c r="D2" s="4">
        <v>79</v>
      </c>
      <c r="E2" t="s">
        <v>3</v>
      </c>
      <c r="F2" s="4">
        <f>(D2*0.096)-0.05</f>
        <v>7.5340000000000007</v>
      </c>
      <c r="J2" s="12"/>
    </row>
    <row r="3" spans="1:11">
      <c r="A3" t="s">
        <v>4</v>
      </c>
      <c r="D3" s="4">
        <v>79</v>
      </c>
      <c r="E3" t="s">
        <v>5</v>
      </c>
      <c r="F3" s="4">
        <f>(D3*0.096)-0.05</f>
        <v>7.5340000000000007</v>
      </c>
      <c r="H3" t="s">
        <v>1052</v>
      </c>
      <c r="J3" s="12"/>
      <c r="K3" s="4">
        <v>79</v>
      </c>
    </row>
    <row r="4" spans="1:11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8</v>
      </c>
      <c r="I4" s="1" t="s">
        <v>13</v>
      </c>
      <c r="J4" s="13" t="s">
        <v>15</v>
      </c>
      <c r="K4" s="1"/>
    </row>
    <row r="5" spans="1:11">
      <c r="J5" s="12"/>
    </row>
    <row r="6" spans="1:11">
      <c r="D6" s="2"/>
      <c r="E6" t="s">
        <v>22</v>
      </c>
      <c r="I6" s="5">
        <v>0</v>
      </c>
      <c r="J6" s="12"/>
    </row>
    <row r="7" spans="1:11">
      <c r="E7" t="s">
        <v>23</v>
      </c>
      <c r="I7" s="5">
        <v>0</v>
      </c>
      <c r="J7" s="12"/>
    </row>
    <row r="8" spans="1:11">
      <c r="D8" s="2"/>
      <c r="E8" t="s">
        <v>24</v>
      </c>
      <c r="I8" s="5">
        <v>0</v>
      </c>
      <c r="J8" s="12"/>
    </row>
    <row r="9" spans="1:11">
      <c r="A9">
        <v>1</v>
      </c>
      <c r="B9">
        <v>1</v>
      </c>
      <c r="D9" s="2" t="s">
        <v>1053</v>
      </c>
      <c r="E9" t="s">
        <v>26</v>
      </c>
      <c r="F9">
        <v>85</v>
      </c>
      <c r="G9">
        <v>84</v>
      </c>
      <c r="I9" s="5">
        <v>-10</v>
      </c>
      <c r="J9" s="12"/>
    </row>
    <row r="10" spans="1:11">
      <c r="A10">
        <v>2</v>
      </c>
      <c r="B10">
        <v>2</v>
      </c>
      <c r="D10" s="2" t="s">
        <v>1054</v>
      </c>
      <c r="E10" t="s">
        <v>42</v>
      </c>
      <c r="F10">
        <v>86</v>
      </c>
      <c r="G10">
        <v>86</v>
      </c>
      <c r="I10" s="5">
        <v>-10</v>
      </c>
      <c r="J10" s="12"/>
    </row>
    <row r="11" spans="1:11">
      <c r="D11" s="2"/>
      <c r="I11" s="5"/>
      <c r="J11" s="12"/>
    </row>
    <row r="12" spans="1:11">
      <c r="I12" s="5"/>
      <c r="J12" s="12"/>
    </row>
    <row r="13" spans="1:11">
      <c r="A13">
        <f>COUNT(A8:A12)</f>
        <v>2</v>
      </c>
      <c r="B13">
        <f>COUNT(B8:B12)</f>
        <v>2</v>
      </c>
      <c r="C13">
        <f>COUNT(C8:C12)</f>
        <v>0</v>
      </c>
      <c r="F13">
        <f>AVERAGE(F8:F12)</f>
        <v>85.5</v>
      </c>
      <c r="G13">
        <f>AVERAGE(G8:G12)</f>
        <v>85</v>
      </c>
      <c r="H13" t="e">
        <f>AVERAGE(H8:H12)</f>
        <v>#DIV/0!</v>
      </c>
      <c r="I13" s="5">
        <f>SUM(I6:I12)</f>
        <v>-20</v>
      </c>
      <c r="J13" s="14">
        <f>SUM(J6:J12)</f>
        <v>0</v>
      </c>
    </row>
    <row r="14" spans="1:11" ht="18">
      <c r="A14" s="3" t="s">
        <v>1055</v>
      </c>
      <c r="C14" s="11" t="s">
        <v>220</v>
      </c>
      <c r="J14" s="12"/>
    </row>
    <row r="15" spans="1:11">
      <c r="A15" t="s">
        <v>2</v>
      </c>
      <c r="D15" s="4">
        <v>188.1</v>
      </c>
      <c r="E15" t="s">
        <v>3</v>
      </c>
      <c r="F15" s="4">
        <f>(D15*0.096)-0.05</f>
        <v>18.0076</v>
      </c>
      <c r="J15" s="12"/>
    </row>
    <row r="16" spans="1:11">
      <c r="A16" t="s">
        <v>4</v>
      </c>
      <c r="D16" s="4">
        <v>188.1</v>
      </c>
      <c r="E16" t="s">
        <v>5</v>
      </c>
      <c r="F16" s="4">
        <f>(D16*0.096)-0.05</f>
        <v>18.0076</v>
      </c>
      <c r="H16" t="s">
        <v>1052</v>
      </c>
      <c r="J16" s="12"/>
      <c r="K16" s="4">
        <v>188.1</v>
      </c>
    </row>
    <row r="17" spans="1:12">
      <c r="A17" s="1" t="s">
        <v>6</v>
      </c>
      <c r="B17" s="1" t="s">
        <v>7</v>
      </c>
      <c r="C17" s="1" t="s">
        <v>8</v>
      </c>
      <c r="D17" s="1" t="s">
        <v>9</v>
      </c>
      <c r="E17" s="1" t="s">
        <v>10</v>
      </c>
      <c r="F17" s="1" t="s">
        <v>11</v>
      </c>
      <c r="G17" s="1" t="s">
        <v>12</v>
      </c>
      <c r="H17" s="1" t="s">
        <v>8</v>
      </c>
      <c r="I17" s="1" t="s">
        <v>13</v>
      </c>
      <c r="J17" s="13" t="s">
        <v>15</v>
      </c>
      <c r="K17" s="1"/>
      <c r="L17" s="1"/>
    </row>
    <row r="18" spans="1:12">
      <c r="J18" s="12"/>
    </row>
    <row r="19" spans="1:12">
      <c r="D19" s="2"/>
      <c r="E19" t="s">
        <v>22</v>
      </c>
      <c r="I19" s="5">
        <v>0</v>
      </c>
      <c r="J19" s="12"/>
    </row>
    <row r="20" spans="1:12">
      <c r="E20" t="s">
        <v>23</v>
      </c>
      <c r="I20" s="5">
        <v>0</v>
      </c>
      <c r="J20" s="12"/>
    </row>
    <row r="21" spans="1:12">
      <c r="D21" s="2"/>
      <c r="E21" t="s">
        <v>24</v>
      </c>
      <c r="I21" s="5">
        <v>0</v>
      </c>
      <c r="J21" s="12"/>
    </row>
    <row r="22" spans="1:12">
      <c r="D22" s="2"/>
      <c r="I22" s="5"/>
      <c r="J22" s="12"/>
    </row>
    <row r="23" spans="1:12">
      <c r="D23" s="2"/>
      <c r="I23" s="5"/>
      <c r="J23" s="12"/>
    </row>
    <row r="24" spans="1:12">
      <c r="D24" s="2"/>
      <c r="I24" s="5"/>
      <c r="J24" s="12"/>
    </row>
    <row r="25" spans="1:12">
      <c r="D25" s="2"/>
      <c r="I25" s="5"/>
      <c r="J25" s="12"/>
    </row>
    <row r="26" spans="1:12">
      <c r="D26" s="2"/>
      <c r="I26" s="5"/>
      <c r="J26" s="12"/>
    </row>
    <row r="27" spans="1:12">
      <c r="D27" s="2"/>
      <c r="I27" s="5"/>
      <c r="J27" s="12"/>
    </row>
    <row r="28" spans="1:12">
      <c r="A28" s="2"/>
      <c r="D28" s="2"/>
      <c r="I28" s="5"/>
      <c r="J28" s="12"/>
    </row>
    <row r="29" spans="1:12">
      <c r="D29" s="2"/>
      <c r="I29" s="5"/>
      <c r="J29" s="12"/>
    </row>
    <row r="30" spans="1:12">
      <c r="D30" s="2"/>
      <c r="I30" s="5"/>
      <c r="J30" s="12"/>
    </row>
    <row r="31" spans="1:12">
      <c r="D31" s="2"/>
      <c r="I31" s="5"/>
      <c r="J31" s="12"/>
    </row>
    <row r="32" spans="1:12">
      <c r="D32" s="2"/>
      <c r="I32" s="5"/>
      <c r="J32" s="12"/>
    </row>
    <row r="33" spans="1:12" ht="18">
      <c r="A33" s="3" t="s">
        <v>1056</v>
      </c>
      <c r="C33" s="11" t="s">
        <v>1057</v>
      </c>
      <c r="J33" s="12"/>
    </row>
    <row r="34" spans="1:12">
      <c r="A34" t="s">
        <v>2</v>
      </c>
      <c r="D34" s="4">
        <v>308.7</v>
      </c>
      <c r="E34" t="s">
        <v>3</v>
      </c>
      <c r="F34" s="4">
        <f>(D34*0.096)-0.05</f>
        <v>29.5852</v>
      </c>
      <c r="J34" s="12"/>
    </row>
    <row r="35" spans="1:12">
      <c r="A35" t="s">
        <v>4</v>
      </c>
      <c r="D35" s="4">
        <v>308.7</v>
      </c>
      <c r="E35" t="s">
        <v>5</v>
      </c>
      <c r="F35" s="4">
        <f>(D35*0.096)-0.05</f>
        <v>29.5852</v>
      </c>
      <c r="H35" t="s">
        <v>1052</v>
      </c>
      <c r="J35" s="12"/>
      <c r="K35" s="4">
        <v>308.7</v>
      </c>
    </row>
    <row r="36" spans="1:12">
      <c r="A36" s="1" t="s">
        <v>6</v>
      </c>
      <c r="B36" s="1" t="s">
        <v>7</v>
      </c>
      <c r="C36" s="1" t="s">
        <v>8</v>
      </c>
      <c r="D36" s="1" t="s">
        <v>9</v>
      </c>
      <c r="E36" s="1" t="s">
        <v>10</v>
      </c>
      <c r="F36" s="1" t="s">
        <v>11</v>
      </c>
      <c r="G36" s="1" t="s">
        <v>12</v>
      </c>
      <c r="H36" s="1" t="s">
        <v>8</v>
      </c>
      <c r="I36" s="1" t="s">
        <v>13</v>
      </c>
      <c r="J36" s="13" t="s">
        <v>15</v>
      </c>
      <c r="K36" s="1"/>
    </row>
    <row r="37" spans="1:12">
      <c r="J37" s="12"/>
      <c r="L37" s="1"/>
    </row>
    <row r="38" spans="1:12">
      <c r="D38" s="2"/>
      <c r="E38" t="s">
        <v>22</v>
      </c>
      <c r="I38" s="5">
        <v>0</v>
      </c>
      <c r="J38" s="12"/>
    </row>
    <row r="39" spans="1:12">
      <c r="E39" t="s">
        <v>23</v>
      </c>
      <c r="I39" s="5">
        <v>-10</v>
      </c>
      <c r="J39" s="12"/>
    </row>
    <row r="40" spans="1:12">
      <c r="D40" s="2"/>
      <c r="E40" t="s">
        <v>24</v>
      </c>
      <c r="I40" s="5">
        <v>0</v>
      </c>
      <c r="J40" s="12"/>
    </row>
    <row r="41" spans="1:12">
      <c r="A41" s="2"/>
      <c r="D41" s="2"/>
      <c r="I41" s="5"/>
      <c r="J41" s="12"/>
    </row>
    <row r="42" spans="1:12">
      <c r="D42" s="2"/>
      <c r="I42" s="5"/>
      <c r="J42" s="12"/>
    </row>
    <row r="43" spans="1:12">
      <c r="I43" s="5"/>
      <c r="J43" s="12"/>
    </row>
    <row r="44" spans="1:12">
      <c r="I44" s="5"/>
      <c r="J44" s="12"/>
    </row>
    <row r="45" spans="1:12" ht="18">
      <c r="A45" s="3" t="s">
        <v>1058</v>
      </c>
      <c r="C45" s="11" t="s">
        <v>630</v>
      </c>
      <c r="E45" s="11"/>
      <c r="F45" s="11"/>
      <c r="J45" s="12"/>
    </row>
    <row r="46" spans="1:12">
      <c r="A46" t="s">
        <v>2</v>
      </c>
      <c r="D46" s="4">
        <v>128</v>
      </c>
      <c r="E46" t="s">
        <v>3</v>
      </c>
      <c r="F46" s="4">
        <f>(D46*0.096)-0.05</f>
        <v>12.238</v>
      </c>
      <c r="J46" s="12"/>
    </row>
    <row r="47" spans="1:12">
      <c r="A47" t="s">
        <v>4</v>
      </c>
      <c r="D47" s="4">
        <v>128</v>
      </c>
      <c r="E47" t="s">
        <v>5</v>
      </c>
      <c r="F47" s="4">
        <f>(D47*0.096)</f>
        <v>12.288</v>
      </c>
      <c r="H47" t="s">
        <v>1052</v>
      </c>
      <c r="J47" s="12"/>
      <c r="K47" s="4">
        <v>128</v>
      </c>
    </row>
    <row r="48" spans="1:12">
      <c r="A48" s="1" t="s">
        <v>6</v>
      </c>
      <c r="B48" s="1" t="s">
        <v>7</v>
      </c>
      <c r="C48" s="1" t="s">
        <v>8</v>
      </c>
      <c r="D48" s="1" t="s">
        <v>9</v>
      </c>
      <c r="E48" s="1" t="s">
        <v>10</v>
      </c>
      <c r="F48" s="1" t="s">
        <v>11</v>
      </c>
      <c r="G48" s="1" t="s">
        <v>12</v>
      </c>
      <c r="H48" s="1" t="s">
        <v>8</v>
      </c>
      <c r="I48" s="1" t="s">
        <v>13</v>
      </c>
      <c r="J48" s="13" t="s">
        <v>15</v>
      </c>
      <c r="K48" s="1"/>
    </row>
    <row r="49" spans="1:11">
      <c r="J49" s="12"/>
    </row>
    <row r="50" spans="1:11">
      <c r="D50" s="2"/>
      <c r="E50" t="s">
        <v>22</v>
      </c>
      <c r="I50" s="5">
        <v>0</v>
      </c>
      <c r="J50" s="12"/>
    </row>
    <row r="51" spans="1:11">
      <c r="E51" t="s">
        <v>23</v>
      </c>
      <c r="I51" s="5">
        <v>0</v>
      </c>
      <c r="J51" s="12"/>
    </row>
    <row r="52" spans="1:11">
      <c r="D52" s="2"/>
      <c r="E52" t="s">
        <v>24</v>
      </c>
      <c r="I52" s="5">
        <v>0</v>
      </c>
      <c r="J52" s="12"/>
    </row>
    <row r="53" spans="1:11">
      <c r="I53" s="5"/>
      <c r="J53" s="12"/>
    </row>
    <row r="54" spans="1:11" ht="18">
      <c r="A54" s="3" t="s">
        <v>1059</v>
      </c>
      <c r="C54" s="11" t="s">
        <v>884</v>
      </c>
      <c r="J54" s="12"/>
      <c r="K54" s="15"/>
    </row>
    <row r="55" spans="1:11">
      <c r="A55" t="s">
        <v>2</v>
      </c>
      <c r="D55" s="4">
        <v>157</v>
      </c>
      <c r="E55" t="s">
        <v>3</v>
      </c>
      <c r="F55" s="4">
        <f>(D55*0.096)-0.05</f>
        <v>15.022</v>
      </c>
      <c r="J55" s="12"/>
      <c r="K55" s="15"/>
    </row>
    <row r="56" spans="1:11">
      <c r="A56" t="s">
        <v>4</v>
      </c>
      <c r="D56" s="4">
        <v>173</v>
      </c>
      <c r="E56" t="s">
        <v>5</v>
      </c>
      <c r="F56" s="4">
        <f>(D56*0.096)-0.05</f>
        <v>16.558</v>
      </c>
      <c r="H56" t="s">
        <v>1052</v>
      </c>
      <c r="J56" s="12"/>
      <c r="K56" s="4">
        <v>157</v>
      </c>
    </row>
    <row r="57" spans="1:11">
      <c r="A57" s="1" t="s">
        <v>6</v>
      </c>
      <c r="B57" s="1" t="s">
        <v>7</v>
      </c>
      <c r="C57" s="1" t="s">
        <v>8</v>
      </c>
      <c r="D57" s="1" t="s">
        <v>9</v>
      </c>
      <c r="E57" s="1" t="s">
        <v>10</v>
      </c>
      <c r="F57" s="1" t="s">
        <v>11</v>
      </c>
      <c r="G57" s="1" t="s">
        <v>12</v>
      </c>
      <c r="H57" s="1" t="s">
        <v>8</v>
      </c>
      <c r="I57" s="1" t="s">
        <v>13</v>
      </c>
      <c r="J57" s="13" t="s">
        <v>15</v>
      </c>
      <c r="K57" s="15"/>
    </row>
    <row r="58" spans="1:11">
      <c r="J58" s="12"/>
      <c r="K58" s="15"/>
    </row>
    <row r="59" spans="1:11">
      <c r="D59" s="2"/>
      <c r="E59" t="s">
        <v>22</v>
      </c>
      <c r="I59" s="5">
        <v>0</v>
      </c>
      <c r="J59" s="12"/>
      <c r="K59" s="15"/>
    </row>
    <row r="60" spans="1:11">
      <c r="E60" t="s">
        <v>23</v>
      </c>
      <c r="I60" s="5">
        <v>0</v>
      </c>
      <c r="J60" s="12"/>
      <c r="K60" s="15"/>
    </row>
    <row r="61" spans="1:11">
      <c r="D61" s="2"/>
      <c r="E61" t="s">
        <v>24</v>
      </c>
      <c r="I61" s="5">
        <v>0</v>
      </c>
      <c r="J61" s="12"/>
      <c r="K61" s="15"/>
    </row>
    <row r="62" spans="1:11">
      <c r="A62">
        <v>1</v>
      </c>
      <c r="B62">
        <v>1</v>
      </c>
      <c r="D62" s="2" t="s">
        <v>1060</v>
      </c>
      <c r="E62" t="s">
        <v>42</v>
      </c>
      <c r="F62">
        <v>90</v>
      </c>
      <c r="G62">
        <v>90</v>
      </c>
      <c r="I62" s="5">
        <v>5</v>
      </c>
      <c r="J62" s="12"/>
      <c r="K62" s="15"/>
    </row>
    <row r="63" spans="1:11">
      <c r="A63">
        <v>2</v>
      </c>
      <c r="B63">
        <v>2</v>
      </c>
      <c r="D63" s="2" t="s">
        <v>1061</v>
      </c>
      <c r="E63" t="s">
        <v>34</v>
      </c>
      <c r="F63">
        <v>89</v>
      </c>
      <c r="G63">
        <v>89</v>
      </c>
      <c r="I63" s="5">
        <v>5</v>
      </c>
      <c r="J63" s="12"/>
      <c r="K63" s="15"/>
    </row>
    <row r="64" spans="1:11">
      <c r="A64">
        <v>3</v>
      </c>
      <c r="B64">
        <v>3</v>
      </c>
      <c r="D64" s="9" t="s">
        <v>1062</v>
      </c>
      <c r="E64" t="s">
        <v>78</v>
      </c>
      <c r="F64">
        <v>98</v>
      </c>
      <c r="G64">
        <v>95</v>
      </c>
      <c r="I64" s="5">
        <v>-10</v>
      </c>
      <c r="J64" s="12"/>
      <c r="K64" s="15"/>
    </row>
    <row r="65" spans="1:11">
      <c r="A65">
        <v>4</v>
      </c>
      <c r="B65">
        <v>4</v>
      </c>
      <c r="D65" s="2" t="s">
        <v>1063</v>
      </c>
      <c r="E65" t="s">
        <v>26</v>
      </c>
      <c r="F65">
        <v>89</v>
      </c>
      <c r="G65">
        <v>89</v>
      </c>
      <c r="I65" s="5">
        <v>5</v>
      </c>
      <c r="J65" s="12"/>
      <c r="K65" s="15"/>
    </row>
    <row r="66" spans="1:11">
      <c r="A66">
        <v>5</v>
      </c>
      <c r="B66">
        <v>5</v>
      </c>
      <c r="D66" s="2" t="s">
        <v>1064</v>
      </c>
      <c r="E66" t="s">
        <v>30</v>
      </c>
      <c r="F66">
        <v>92</v>
      </c>
      <c r="G66">
        <v>91</v>
      </c>
      <c r="I66" s="5">
        <v>-10</v>
      </c>
      <c r="J66" s="12"/>
      <c r="K66" s="15"/>
    </row>
    <row r="67" spans="1:11">
      <c r="A67">
        <v>6</v>
      </c>
      <c r="B67">
        <v>6</v>
      </c>
      <c r="D67" s="2" t="s">
        <v>1065</v>
      </c>
      <c r="E67" t="s">
        <v>34</v>
      </c>
      <c r="F67">
        <v>93</v>
      </c>
      <c r="G67">
        <v>92</v>
      </c>
      <c r="I67" s="5">
        <v>-10</v>
      </c>
      <c r="J67" s="12"/>
      <c r="K67" s="15"/>
    </row>
    <row r="68" spans="1:11">
      <c r="A68">
        <v>7</v>
      </c>
      <c r="B68">
        <v>7</v>
      </c>
      <c r="C68">
        <v>1</v>
      </c>
      <c r="D68" s="2" t="s">
        <v>1066</v>
      </c>
      <c r="E68" t="s">
        <v>42</v>
      </c>
      <c r="F68">
        <v>87</v>
      </c>
      <c r="G68">
        <v>87</v>
      </c>
      <c r="H68">
        <v>68</v>
      </c>
      <c r="I68" s="5">
        <v>35.5</v>
      </c>
      <c r="J68" s="12"/>
      <c r="K68" s="15"/>
    </row>
    <row r="69" spans="1:11">
      <c r="A69">
        <v>8</v>
      </c>
      <c r="B69">
        <v>8</v>
      </c>
      <c r="C69">
        <v>2</v>
      </c>
      <c r="D69" s="2" t="s">
        <v>1067</v>
      </c>
      <c r="E69" t="s">
        <v>78</v>
      </c>
      <c r="F69">
        <v>88</v>
      </c>
      <c r="G69">
        <v>88</v>
      </c>
      <c r="H69">
        <v>69</v>
      </c>
      <c r="I69" s="5">
        <v>81.5</v>
      </c>
      <c r="J69" s="12"/>
      <c r="K69" s="15"/>
    </row>
    <row r="70" spans="1:11">
      <c r="A70">
        <v>9</v>
      </c>
      <c r="B70">
        <v>9</v>
      </c>
      <c r="C70">
        <v>3</v>
      </c>
      <c r="D70" s="2" t="s">
        <v>1068</v>
      </c>
      <c r="E70" t="s">
        <v>42</v>
      </c>
      <c r="F70">
        <v>94</v>
      </c>
      <c r="G70">
        <v>94</v>
      </c>
      <c r="H70">
        <v>77</v>
      </c>
      <c r="I70" s="5">
        <v>-20.5</v>
      </c>
      <c r="J70" s="12"/>
      <c r="K70" s="15"/>
    </row>
    <row r="71" spans="1:11">
      <c r="I71" s="5"/>
      <c r="J71" s="12"/>
      <c r="K71" s="15"/>
    </row>
    <row r="72" spans="1:11">
      <c r="A72">
        <f>COUNT(A61:A71)</f>
        <v>9</v>
      </c>
      <c r="B72">
        <f>COUNT(B61:B71)</f>
        <v>9</v>
      </c>
      <c r="C72">
        <f>COUNT(C61:C71)</f>
        <v>3</v>
      </c>
      <c r="F72">
        <f>AVERAGE(F61:F71)</f>
        <v>91.111111111111114</v>
      </c>
      <c r="G72">
        <f>AVERAGE(G61:G71)</f>
        <v>90.555555555555557</v>
      </c>
      <c r="H72">
        <f>AVERAGE(H61:H71)</f>
        <v>71.333333333333329</v>
      </c>
      <c r="I72" s="5">
        <f>SUM(I59:I71)</f>
        <v>81.5</v>
      </c>
      <c r="J72" s="12">
        <f>SUM(J59:J71)</f>
        <v>0</v>
      </c>
      <c r="K72" s="15"/>
    </row>
    <row r="74" spans="1:11" ht="18">
      <c r="A74" s="3" t="s">
        <v>1069</v>
      </c>
      <c r="C74" s="11" t="s">
        <v>630</v>
      </c>
      <c r="J74" s="12"/>
    </row>
    <row r="75" spans="1:11">
      <c r="A75" t="s">
        <v>2</v>
      </c>
      <c r="D75" s="4">
        <v>122.5</v>
      </c>
      <c r="E75" t="s">
        <v>3</v>
      </c>
      <c r="F75" s="4">
        <f>(D75*0.096)-0.05</f>
        <v>11.709999999999999</v>
      </c>
      <c r="J75" s="12"/>
    </row>
    <row r="76" spans="1:11">
      <c r="A76" t="s">
        <v>4</v>
      </c>
      <c r="D76" s="4">
        <v>131.6</v>
      </c>
      <c r="E76" t="s">
        <v>5</v>
      </c>
      <c r="F76" s="4">
        <f>(D76*0.096)-0.05</f>
        <v>12.583599999999999</v>
      </c>
      <c r="H76" t="s">
        <v>1052</v>
      </c>
      <c r="J76" s="12"/>
      <c r="K76" s="4">
        <v>122.5</v>
      </c>
    </row>
    <row r="77" spans="1:11">
      <c r="A77" s="1" t="s">
        <v>6</v>
      </c>
      <c r="B77" s="1" t="s">
        <v>7</v>
      </c>
      <c r="C77" s="1" t="s">
        <v>8</v>
      </c>
      <c r="D77" s="1" t="s">
        <v>9</v>
      </c>
      <c r="E77" s="1" t="s">
        <v>10</v>
      </c>
      <c r="F77" s="1" t="s">
        <v>11</v>
      </c>
      <c r="G77" s="1" t="s">
        <v>12</v>
      </c>
      <c r="H77" s="1" t="s">
        <v>8</v>
      </c>
      <c r="I77" s="1" t="s">
        <v>13</v>
      </c>
      <c r="J77" s="13" t="s">
        <v>15</v>
      </c>
      <c r="K77" s="1"/>
    </row>
    <row r="78" spans="1:11">
      <c r="J78" s="12"/>
    </row>
    <row r="79" spans="1:11">
      <c r="D79" s="2"/>
      <c r="E79" t="s">
        <v>22</v>
      </c>
      <c r="I79" s="5">
        <v>-10</v>
      </c>
      <c r="J79" s="12"/>
    </row>
    <row r="80" spans="1:11">
      <c r="E80" t="s">
        <v>23</v>
      </c>
      <c r="I80" s="5">
        <v>-10</v>
      </c>
      <c r="J80" s="12"/>
    </row>
    <row r="81" spans="1:11">
      <c r="D81" s="2"/>
      <c r="E81" t="s">
        <v>24</v>
      </c>
      <c r="I81" s="5">
        <v>-15</v>
      </c>
      <c r="J81" s="12"/>
    </row>
    <row r="82" spans="1:11">
      <c r="A82">
        <v>1</v>
      </c>
      <c r="B82">
        <v>1</v>
      </c>
      <c r="C82">
        <v>1</v>
      </c>
      <c r="D82" s="2" t="s">
        <v>1066</v>
      </c>
      <c r="E82" t="s">
        <v>42</v>
      </c>
      <c r="F82">
        <v>85</v>
      </c>
      <c r="G82">
        <v>85</v>
      </c>
      <c r="H82">
        <v>73</v>
      </c>
      <c r="I82" s="5">
        <v>-19</v>
      </c>
      <c r="J82" s="12"/>
    </row>
    <row r="83" spans="1:11">
      <c r="A83">
        <v>2</v>
      </c>
      <c r="B83">
        <v>2</v>
      </c>
      <c r="C83">
        <v>2</v>
      </c>
      <c r="D83" s="2" t="s">
        <v>1070</v>
      </c>
      <c r="E83" t="s">
        <v>30</v>
      </c>
      <c r="F83">
        <v>88</v>
      </c>
      <c r="G83">
        <v>88</v>
      </c>
      <c r="H83">
        <v>75</v>
      </c>
      <c r="I83" s="5">
        <v>2.65</v>
      </c>
      <c r="J83" s="12"/>
    </row>
    <row r="84" spans="1:11">
      <c r="A84">
        <v>3</v>
      </c>
      <c r="B84">
        <v>3</v>
      </c>
      <c r="C84">
        <v>3</v>
      </c>
      <c r="D84" s="2" t="s">
        <v>1071</v>
      </c>
      <c r="E84" t="s">
        <v>26</v>
      </c>
      <c r="F84">
        <v>94</v>
      </c>
      <c r="G84">
        <v>94</v>
      </c>
      <c r="H84">
        <v>80</v>
      </c>
      <c r="I84" s="5">
        <v>-21.2</v>
      </c>
      <c r="J84" s="12"/>
    </row>
    <row r="85" spans="1:11">
      <c r="A85">
        <v>4</v>
      </c>
      <c r="B85">
        <v>4</v>
      </c>
      <c r="C85">
        <v>4</v>
      </c>
      <c r="D85" s="2" t="s">
        <v>1072</v>
      </c>
      <c r="E85" t="s">
        <v>42</v>
      </c>
      <c r="F85">
        <v>89</v>
      </c>
      <c r="G85">
        <v>89</v>
      </c>
      <c r="H85">
        <v>75</v>
      </c>
      <c r="I85" s="5">
        <v>16.3</v>
      </c>
      <c r="J85" s="12"/>
    </row>
    <row r="86" spans="1:11">
      <c r="A86">
        <v>5</v>
      </c>
      <c r="B86">
        <v>5</v>
      </c>
      <c r="C86">
        <v>5</v>
      </c>
      <c r="D86" s="2" t="s">
        <v>1073</v>
      </c>
      <c r="E86" t="s">
        <v>42</v>
      </c>
      <c r="F86">
        <v>86</v>
      </c>
      <c r="G86">
        <v>86</v>
      </c>
      <c r="H86">
        <v>73</v>
      </c>
      <c r="I86" s="5">
        <v>-15.35</v>
      </c>
      <c r="J86" s="12"/>
    </row>
    <row r="87" spans="1:11">
      <c r="A87">
        <v>6</v>
      </c>
      <c r="B87">
        <v>6</v>
      </c>
      <c r="C87">
        <v>6</v>
      </c>
      <c r="D87" s="2" t="s">
        <v>1074</v>
      </c>
      <c r="E87" t="s">
        <v>26</v>
      </c>
      <c r="F87">
        <v>83</v>
      </c>
      <c r="G87">
        <v>83</v>
      </c>
      <c r="H87">
        <v>70</v>
      </c>
      <c r="I87" s="5">
        <v>-2.5</v>
      </c>
      <c r="J87" s="12"/>
    </row>
    <row r="88" spans="1:11">
      <c r="D88" s="2" t="s">
        <v>1074</v>
      </c>
      <c r="E88" t="s">
        <v>24</v>
      </c>
      <c r="I88" s="5">
        <v>35</v>
      </c>
      <c r="J88" s="12" t="s">
        <v>991</v>
      </c>
    </row>
    <row r="89" spans="1:11">
      <c r="D89" s="2"/>
      <c r="I89" s="5"/>
      <c r="J89" s="12"/>
    </row>
    <row r="90" spans="1:11">
      <c r="I90" s="5"/>
      <c r="J90" s="12"/>
    </row>
    <row r="91" spans="1:11">
      <c r="A91">
        <f>COUNT(A81:A90)</f>
        <v>6</v>
      </c>
      <c r="B91">
        <f>COUNT(B81:B90)</f>
        <v>6</v>
      </c>
      <c r="C91">
        <f>COUNT(C81:C90)</f>
        <v>6</v>
      </c>
      <c r="F91">
        <f>AVERAGE(F81:F90)</f>
        <v>87.5</v>
      </c>
      <c r="G91">
        <f>AVERAGE(G81:G90)</f>
        <v>87.5</v>
      </c>
      <c r="H91">
        <f>AVERAGE(H81:H90)</f>
        <v>74.333333333333329</v>
      </c>
      <c r="I91" s="5">
        <f>SUM(I79:I90)</f>
        <v>-39.099999999999994</v>
      </c>
      <c r="J91" s="14">
        <f>SUM(J79:J90)</f>
        <v>0</v>
      </c>
    </row>
    <row r="93" spans="1:11" ht="18">
      <c r="A93" s="3" t="s">
        <v>1075</v>
      </c>
      <c r="C93" s="11" t="s">
        <v>941</v>
      </c>
      <c r="J93" s="12"/>
    </row>
    <row r="94" spans="1:11">
      <c r="A94" t="s">
        <v>2</v>
      </c>
      <c r="D94" s="4">
        <v>265</v>
      </c>
      <c r="E94" t="s">
        <v>3</v>
      </c>
      <c r="F94" s="4">
        <f>(D94*0.096)-0.05</f>
        <v>25.39</v>
      </c>
      <c r="J94" s="12"/>
    </row>
    <row r="95" spans="1:11">
      <c r="A95" t="s">
        <v>4</v>
      </c>
      <c r="D95" s="4">
        <v>265</v>
      </c>
      <c r="E95" t="s">
        <v>5</v>
      </c>
      <c r="F95" s="4">
        <f>(D95*0.096)-0.05</f>
        <v>25.39</v>
      </c>
      <c r="H95" t="s">
        <v>1052</v>
      </c>
      <c r="J95" s="12"/>
      <c r="K95" s="4">
        <v>265</v>
      </c>
    </row>
    <row r="96" spans="1:11">
      <c r="A96" s="1" t="s">
        <v>6</v>
      </c>
      <c r="B96" s="1" t="s">
        <v>7</v>
      </c>
      <c r="C96" s="1" t="s">
        <v>8</v>
      </c>
      <c r="D96" s="1" t="s">
        <v>9</v>
      </c>
      <c r="E96" s="1" t="s">
        <v>10</v>
      </c>
      <c r="F96" s="1" t="s">
        <v>11</v>
      </c>
      <c r="G96" s="1" t="s">
        <v>12</v>
      </c>
      <c r="H96" s="1" t="s">
        <v>8</v>
      </c>
      <c r="I96" s="1" t="s">
        <v>13</v>
      </c>
      <c r="J96" s="13"/>
      <c r="K96" s="1"/>
    </row>
    <row r="97" spans="1:12">
      <c r="J97" s="12"/>
    </row>
    <row r="98" spans="1:12">
      <c r="D98" s="2"/>
      <c r="E98" t="s">
        <v>1076</v>
      </c>
      <c r="I98" s="5">
        <v>0</v>
      </c>
      <c r="J98" s="12"/>
    </row>
    <row r="99" spans="1:12">
      <c r="E99" t="s">
        <v>699</v>
      </c>
      <c r="I99" s="5">
        <v>0</v>
      </c>
      <c r="J99" s="12"/>
    </row>
    <row r="100" spans="1:12">
      <c r="D100" s="2"/>
      <c r="E100" t="s">
        <v>24</v>
      </c>
      <c r="I100" s="5">
        <v>0</v>
      </c>
      <c r="J100" s="12"/>
    </row>
    <row r="102" spans="1:12" ht="18">
      <c r="A102" s="3" t="s">
        <v>1077</v>
      </c>
      <c r="D102" s="11" t="s">
        <v>687</v>
      </c>
      <c r="J102" s="12"/>
    </row>
    <row r="103" spans="1:12">
      <c r="A103" t="s">
        <v>2</v>
      </c>
      <c r="D103" s="4">
        <v>147</v>
      </c>
      <c r="E103" t="s">
        <v>3</v>
      </c>
      <c r="F103" s="4">
        <f>(D103*0.096)-0.05</f>
        <v>14.061999999999999</v>
      </c>
      <c r="J103" s="12"/>
    </row>
    <row r="104" spans="1:12">
      <c r="A104" t="s">
        <v>4</v>
      </c>
      <c r="D104" s="4">
        <v>105</v>
      </c>
      <c r="E104" t="s">
        <v>5</v>
      </c>
      <c r="F104" s="4">
        <f>(D104*0.096)-0.05</f>
        <v>10.029999999999999</v>
      </c>
      <c r="H104" t="s">
        <v>1052</v>
      </c>
      <c r="J104" s="12"/>
      <c r="K104" s="4">
        <v>147</v>
      </c>
    </row>
    <row r="105" spans="1:12">
      <c r="A105" s="1" t="s">
        <v>6</v>
      </c>
      <c r="B105" s="1" t="s">
        <v>7</v>
      </c>
      <c r="C105" s="1" t="s">
        <v>8</v>
      </c>
      <c r="D105" s="1" t="s">
        <v>9</v>
      </c>
      <c r="E105" s="1" t="s">
        <v>10</v>
      </c>
      <c r="F105" s="1" t="s">
        <v>11</v>
      </c>
      <c r="G105" s="1" t="s">
        <v>12</v>
      </c>
      <c r="H105" s="1" t="s">
        <v>8</v>
      </c>
      <c r="I105" s="1" t="s">
        <v>13</v>
      </c>
      <c r="J105" s="13" t="s">
        <v>15</v>
      </c>
      <c r="K105" s="1"/>
      <c r="L105" s="1"/>
    </row>
    <row r="106" spans="1:12">
      <c r="J106" s="12"/>
    </row>
    <row r="107" spans="1:12">
      <c r="D107" s="2"/>
      <c r="E107" t="s">
        <v>22</v>
      </c>
      <c r="I107" s="5">
        <v>0</v>
      </c>
      <c r="J107" s="12"/>
    </row>
    <row r="108" spans="1:12">
      <c r="E108" t="s">
        <v>23</v>
      </c>
      <c r="I108" s="5">
        <v>0</v>
      </c>
      <c r="J108" s="12"/>
    </row>
    <row r="109" spans="1:12">
      <c r="E109" t="s">
        <v>24</v>
      </c>
      <c r="I109" s="5">
        <v>0</v>
      </c>
      <c r="J109" s="12"/>
    </row>
    <row r="111" spans="1:12" ht="18">
      <c r="A111" s="3" t="s">
        <v>1078</v>
      </c>
      <c r="C111" s="11" t="s">
        <v>655</v>
      </c>
      <c r="J111" s="12"/>
    </row>
    <row r="112" spans="1:12">
      <c r="A112" t="s">
        <v>2</v>
      </c>
      <c r="D112" s="4">
        <v>277.8</v>
      </c>
      <c r="E112" t="s">
        <v>3</v>
      </c>
      <c r="F112" s="4">
        <f>(D112*0.096)-0.05</f>
        <v>26.6188</v>
      </c>
      <c r="J112" s="12"/>
    </row>
    <row r="113" spans="1:12">
      <c r="A113" t="s">
        <v>4</v>
      </c>
      <c r="D113" s="4">
        <v>277.8</v>
      </c>
      <c r="E113" t="s">
        <v>5</v>
      </c>
      <c r="F113" s="4">
        <f>(D113*0.096)-0.05</f>
        <v>26.6188</v>
      </c>
      <c r="H113" t="s">
        <v>1052</v>
      </c>
      <c r="J113" s="12"/>
      <c r="K113" s="4">
        <v>277.8</v>
      </c>
    </row>
    <row r="114" spans="1:12">
      <c r="A114" s="1" t="s">
        <v>6</v>
      </c>
      <c r="B114" s="1" t="s">
        <v>7</v>
      </c>
      <c r="C114" s="1" t="s">
        <v>8</v>
      </c>
      <c r="D114" s="1" t="s">
        <v>9</v>
      </c>
      <c r="E114" s="1" t="s">
        <v>10</v>
      </c>
      <c r="F114" s="1" t="s">
        <v>11</v>
      </c>
      <c r="G114" s="1" t="s">
        <v>12</v>
      </c>
      <c r="H114" s="1" t="s">
        <v>8</v>
      </c>
      <c r="I114" s="1" t="s">
        <v>13</v>
      </c>
      <c r="J114" s="13" t="s">
        <v>15</v>
      </c>
      <c r="K114" s="1"/>
    </row>
    <row r="115" spans="1:12">
      <c r="J115" s="12"/>
    </row>
    <row r="116" spans="1:12">
      <c r="D116" s="2"/>
      <c r="E116" t="s">
        <v>22</v>
      </c>
      <c r="I116" s="5">
        <v>0</v>
      </c>
      <c r="J116" s="12"/>
    </row>
    <row r="117" spans="1:12">
      <c r="E117" t="s">
        <v>23</v>
      </c>
      <c r="I117" s="5">
        <v>0</v>
      </c>
      <c r="J117" s="12"/>
    </row>
    <row r="118" spans="1:12">
      <c r="D118" s="2"/>
      <c r="E118" t="s">
        <v>24</v>
      </c>
      <c r="I118" s="5">
        <v>0</v>
      </c>
      <c r="J118" s="12"/>
    </row>
    <row r="120" spans="1:12" ht="18">
      <c r="A120" s="3" t="s">
        <v>1079</v>
      </c>
      <c r="C120" s="11" t="s">
        <v>1080</v>
      </c>
      <c r="J120" s="12"/>
    </row>
    <row r="121" spans="1:12">
      <c r="A121" t="s">
        <v>2</v>
      </c>
      <c r="D121" s="4">
        <v>186</v>
      </c>
      <c r="E121" t="s">
        <v>3</v>
      </c>
      <c r="F121" s="4">
        <f>(D121*0.096)-0.05</f>
        <v>17.806000000000001</v>
      </c>
      <c r="J121" s="12"/>
    </row>
    <row r="122" spans="1:12">
      <c r="A122" t="s">
        <v>4</v>
      </c>
      <c r="D122" s="4">
        <v>187.7</v>
      </c>
      <c r="E122" t="s">
        <v>5</v>
      </c>
      <c r="F122" s="4">
        <f>(D122*0.096)-0.05</f>
        <v>17.969199999999997</v>
      </c>
      <c r="H122" t="s">
        <v>1052</v>
      </c>
      <c r="J122" s="12"/>
      <c r="K122" s="4">
        <v>186</v>
      </c>
    </row>
    <row r="123" spans="1:12">
      <c r="A123" s="1" t="s">
        <v>6</v>
      </c>
      <c r="B123" s="1" t="s">
        <v>7</v>
      </c>
      <c r="C123" s="1" t="s">
        <v>8</v>
      </c>
      <c r="D123" s="1" t="s">
        <v>9</v>
      </c>
      <c r="E123" s="1" t="s">
        <v>10</v>
      </c>
      <c r="F123" s="1" t="s">
        <v>11</v>
      </c>
      <c r="G123" s="1" t="s">
        <v>12</v>
      </c>
      <c r="H123" s="1" t="s">
        <v>8</v>
      </c>
      <c r="I123" s="1" t="s">
        <v>13</v>
      </c>
      <c r="J123" s="13" t="s">
        <v>15</v>
      </c>
      <c r="K123" s="1"/>
      <c r="L123" s="1"/>
    </row>
    <row r="124" spans="1:12">
      <c r="J124" s="12"/>
    </row>
    <row r="125" spans="1:12">
      <c r="D125" s="2"/>
      <c r="E125" t="s">
        <v>22</v>
      </c>
      <c r="I125" s="5">
        <v>-10</v>
      </c>
      <c r="J125" s="12"/>
    </row>
    <row r="126" spans="1:12">
      <c r="E126" t="s">
        <v>23</v>
      </c>
      <c r="I126" s="5">
        <v>-10</v>
      </c>
      <c r="J126" s="12"/>
    </row>
    <row r="127" spans="1:12">
      <c r="D127" s="2"/>
      <c r="E127" t="s">
        <v>24</v>
      </c>
      <c r="I127" s="5">
        <v>-15</v>
      </c>
      <c r="J127" s="12"/>
    </row>
    <row r="128" spans="1:12">
      <c r="A128">
        <v>1</v>
      </c>
      <c r="B128">
        <v>1</v>
      </c>
      <c r="D128" s="2" t="s">
        <v>1081</v>
      </c>
      <c r="E128" t="s">
        <v>26</v>
      </c>
      <c r="F128">
        <v>95</v>
      </c>
      <c r="G128">
        <v>95</v>
      </c>
      <c r="I128" s="5">
        <v>-10</v>
      </c>
      <c r="J128" s="12"/>
    </row>
    <row r="129" spans="1:12">
      <c r="A129">
        <v>2</v>
      </c>
      <c r="B129">
        <v>2</v>
      </c>
      <c r="C129">
        <v>1</v>
      </c>
      <c r="D129" s="2" t="s">
        <v>1060</v>
      </c>
      <c r="E129" t="s">
        <v>42</v>
      </c>
      <c r="F129">
        <v>96</v>
      </c>
      <c r="G129">
        <v>96</v>
      </c>
      <c r="H129">
        <v>78</v>
      </c>
      <c r="I129" s="5">
        <v>-20</v>
      </c>
      <c r="J129" s="12"/>
    </row>
    <row r="130" spans="1:12">
      <c r="A130">
        <v>3</v>
      </c>
      <c r="D130" s="2" t="s">
        <v>1082</v>
      </c>
      <c r="E130" t="s">
        <v>78</v>
      </c>
      <c r="I130" s="5">
        <v>-10.050000000000001</v>
      </c>
      <c r="J130" s="12" t="s">
        <v>1083</v>
      </c>
    </row>
    <row r="131" spans="1:12">
      <c r="A131">
        <v>4</v>
      </c>
      <c r="B131">
        <v>3</v>
      </c>
      <c r="C131">
        <v>2</v>
      </c>
      <c r="D131" s="2" t="s">
        <v>1084</v>
      </c>
      <c r="E131" t="s">
        <v>30</v>
      </c>
      <c r="F131">
        <v>89</v>
      </c>
      <c r="G131">
        <v>88</v>
      </c>
      <c r="H131">
        <v>68</v>
      </c>
      <c r="I131" s="5">
        <v>-1.25</v>
      </c>
      <c r="J131" s="12"/>
    </row>
    <row r="132" spans="1:12">
      <c r="A132">
        <v>5</v>
      </c>
      <c r="B132">
        <v>4</v>
      </c>
      <c r="C132">
        <v>3</v>
      </c>
      <c r="D132" s="2" t="s">
        <v>1085</v>
      </c>
      <c r="E132" t="s">
        <v>1086</v>
      </c>
      <c r="F132">
        <v>97</v>
      </c>
      <c r="G132">
        <v>95</v>
      </c>
      <c r="H132">
        <v>77</v>
      </c>
      <c r="I132" s="5">
        <v>-20</v>
      </c>
      <c r="J132" s="12"/>
    </row>
    <row r="133" spans="1:12">
      <c r="I133" s="5"/>
      <c r="J133" s="12"/>
    </row>
    <row r="134" spans="1:12">
      <c r="I134" s="5"/>
      <c r="J134" s="12"/>
    </row>
    <row r="135" spans="1:12">
      <c r="A135">
        <f>COUNT(A127:A134)</f>
        <v>5</v>
      </c>
      <c r="B135">
        <f>COUNT(B127:B134)</f>
        <v>4</v>
      </c>
      <c r="C135">
        <f>COUNT(C127:C134)</f>
        <v>3</v>
      </c>
      <c r="F135">
        <f>AVERAGE(F127:F134)</f>
        <v>94.25</v>
      </c>
      <c r="G135">
        <f>AVERAGE(G127:G134)</f>
        <v>93.5</v>
      </c>
      <c r="H135">
        <f>AVERAGE(H127:H134)</f>
        <v>74.333333333333329</v>
      </c>
      <c r="I135" s="5">
        <f>SUM(I125:I134)</f>
        <v>-96.3</v>
      </c>
      <c r="J135" s="14">
        <f>SUM(J125:J134)</f>
        <v>0</v>
      </c>
    </row>
    <row r="137" spans="1:12" ht="18">
      <c r="A137" s="3" t="s">
        <v>1087</v>
      </c>
      <c r="C137" s="11" t="s">
        <v>421</v>
      </c>
      <c r="J137" s="12"/>
    </row>
    <row r="138" spans="1:12">
      <c r="A138" t="s">
        <v>2</v>
      </c>
      <c r="D138" s="4">
        <v>167</v>
      </c>
      <c r="E138" t="s">
        <v>3</v>
      </c>
      <c r="F138" s="4">
        <f>(D138*0.096)-0.05</f>
        <v>15.981999999999999</v>
      </c>
      <c r="J138" s="12"/>
    </row>
    <row r="139" spans="1:12">
      <c r="A139" t="s">
        <v>4</v>
      </c>
      <c r="D139" s="4">
        <v>167</v>
      </c>
      <c r="E139" t="s">
        <v>5</v>
      </c>
      <c r="F139" s="4">
        <f>(D139*0.096)-0.05</f>
        <v>15.981999999999999</v>
      </c>
      <c r="H139" t="s">
        <v>1052</v>
      </c>
      <c r="J139" s="12"/>
      <c r="K139" s="4">
        <v>167</v>
      </c>
    </row>
    <row r="140" spans="1:12">
      <c r="A140" s="1" t="s">
        <v>6</v>
      </c>
      <c r="B140" s="1" t="s">
        <v>7</v>
      </c>
      <c r="C140" s="1" t="s">
        <v>8</v>
      </c>
      <c r="D140" s="1" t="s">
        <v>9</v>
      </c>
      <c r="E140" s="1" t="s">
        <v>10</v>
      </c>
      <c r="F140" s="1" t="s">
        <v>11</v>
      </c>
      <c r="G140" s="1" t="s">
        <v>12</v>
      </c>
      <c r="H140" s="1" t="s">
        <v>8</v>
      </c>
      <c r="I140" s="1" t="s">
        <v>13</v>
      </c>
      <c r="J140" s="13" t="s">
        <v>15</v>
      </c>
      <c r="K140" s="1"/>
      <c r="L140" s="1"/>
    </row>
    <row r="141" spans="1:12">
      <c r="J141" s="12"/>
    </row>
    <row r="142" spans="1:12">
      <c r="D142" s="2"/>
      <c r="E142" t="s">
        <v>22</v>
      </c>
      <c r="I142" s="5">
        <v>0</v>
      </c>
      <c r="J142" s="12"/>
    </row>
    <row r="143" spans="1:12">
      <c r="E143" t="s">
        <v>23</v>
      </c>
      <c r="I143" s="5">
        <v>-10</v>
      </c>
      <c r="J143" s="12"/>
    </row>
    <row r="144" spans="1:12">
      <c r="D144" s="2"/>
      <c r="E144" t="s">
        <v>24</v>
      </c>
      <c r="I144" s="5">
        <v>0</v>
      </c>
      <c r="J144" s="12"/>
    </row>
    <row r="145" spans="1:12">
      <c r="D145" s="2"/>
      <c r="I145" s="5"/>
      <c r="J145" s="14"/>
    </row>
    <row r="146" spans="1:12">
      <c r="A146">
        <f>COUNT(A144:A145)</f>
        <v>0</v>
      </c>
      <c r="B146">
        <f>COUNT(B144:B145)</f>
        <v>0</v>
      </c>
      <c r="C146">
        <f>COUNT(C144:C145)</f>
        <v>0</v>
      </c>
      <c r="F146" t="e">
        <f>AVERAGE(F144:F145)</f>
        <v>#DIV/0!</v>
      </c>
      <c r="G146" t="e">
        <f>AVERAGE(G144:G145)</f>
        <v>#DIV/0!</v>
      </c>
      <c r="H146" t="e">
        <f>AVERAGE(H144:H145)</f>
        <v>#DIV/0!</v>
      </c>
      <c r="I146" s="5">
        <f>SUM(I142:I145)</f>
        <v>-10</v>
      </c>
      <c r="J146" s="14">
        <f>SUM(J142:J145)</f>
        <v>0</v>
      </c>
    </row>
    <row r="147" spans="1:12" ht="18">
      <c r="A147" s="3" t="s">
        <v>1088</v>
      </c>
      <c r="C147" s="11" t="s">
        <v>1089</v>
      </c>
      <c r="J147" s="12"/>
    </row>
    <row r="148" spans="1:12">
      <c r="A148" t="s">
        <v>2</v>
      </c>
      <c r="D148" s="4">
        <v>197</v>
      </c>
      <c r="E148" t="s">
        <v>3</v>
      </c>
      <c r="F148" s="4">
        <f>(D148*0.096)-0.05</f>
        <v>18.861999999999998</v>
      </c>
      <c r="J148" s="12"/>
    </row>
    <row r="149" spans="1:12">
      <c r="A149" t="s">
        <v>4</v>
      </c>
      <c r="D149" s="4">
        <v>191</v>
      </c>
      <c r="E149" t="s">
        <v>5</v>
      </c>
      <c r="F149" s="4">
        <f>(D149*0.096)-0.05</f>
        <v>18.286000000000001</v>
      </c>
      <c r="H149" t="s">
        <v>1052</v>
      </c>
      <c r="J149" s="12"/>
      <c r="K149" s="4">
        <v>197</v>
      </c>
    </row>
    <row r="150" spans="1:12">
      <c r="A150" s="1" t="s">
        <v>6</v>
      </c>
      <c r="B150" s="1" t="s">
        <v>7</v>
      </c>
      <c r="C150" s="1" t="s">
        <v>8</v>
      </c>
      <c r="D150" s="1" t="s">
        <v>9</v>
      </c>
      <c r="E150" s="1" t="s">
        <v>10</v>
      </c>
      <c r="F150" s="1" t="s">
        <v>11</v>
      </c>
      <c r="G150" s="1" t="s">
        <v>12</v>
      </c>
      <c r="H150" s="1" t="s">
        <v>8</v>
      </c>
      <c r="I150" s="1" t="s">
        <v>13</v>
      </c>
      <c r="J150" s="13" t="s">
        <v>15</v>
      </c>
      <c r="K150" s="1"/>
      <c r="L150" s="1"/>
    </row>
    <row r="151" spans="1:12">
      <c r="J151" s="12"/>
    </row>
    <row r="152" spans="1:12">
      <c r="D152" s="2"/>
      <c r="E152" t="s">
        <v>22</v>
      </c>
      <c r="I152" s="5">
        <v>0</v>
      </c>
      <c r="J152" s="12"/>
    </row>
    <row r="153" spans="1:12">
      <c r="E153" t="s">
        <v>23</v>
      </c>
      <c r="I153" s="5">
        <v>-10</v>
      </c>
      <c r="J153" s="12"/>
    </row>
    <row r="154" spans="1:12">
      <c r="D154" s="2"/>
      <c r="E154" t="s">
        <v>24</v>
      </c>
      <c r="I154" s="5">
        <v>-15</v>
      </c>
      <c r="J154" s="12"/>
    </row>
    <row r="155" spans="1:12">
      <c r="A155">
        <v>1</v>
      </c>
      <c r="B155">
        <v>1</v>
      </c>
      <c r="C155">
        <v>1</v>
      </c>
      <c r="D155" s="2" t="s">
        <v>1090</v>
      </c>
      <c r="E155" t="s">
        <v>42</v>
      </c>
      <c r="F155">
        <v>96</v>
      </c>
      <c r="G155">
        <v>93</v>
      </c>
      <c r="H155">
        <v>76</v>
      </c>
      <c r="I155" s="5">
        <v>-20</v>
      </c>
      <c r="J155" s="14"/>
    </row>
    <row r="156" spans="1:12">
      <c r="D156" s="2"/>
      <c r="I156" s="5"/>
      <c r="J156" s="14"/>
    </row>
    <row r="157" spans="1:12">
      <c r="I157" s="5"/>
      <c r="J157" s="14"/>
    </row>
    <row r="158" spans="1:12">
      <c r="A158">
        <f>COUNT(A154:A157)</f>
        <v>1</v>
      </c>
      <c r="B158">
        <f>COUNT(B154:B157)</f>
        <v>1</v>
      </c>
      <c r="C158">
        <f>COUNT(C154:C157)</f>
        <v>1</v>
      </c>
      <c r="F158">
        <f>AVERAGE(F154:F157)</f>
        <v>96</v>
      </c>
      <c r="G158">
        <f>AVERAGE(G154:G157)</f>
        <v>93</v>
      </c>
      <c r="H158">
        <f>AVERAGE(H154:H157)</f>
        <v>76</v>
      </c>
      <c r="I158" s="5">
        <f>SUM(I152:I157)</f>
        <v>-45</v>
      </c>
      <c r="J158" s="14">
        <f>SUM(J152:J157)</f>
        <v>0</v>
      </c>
    </row>
    <row r="160" spans="1:12" ht="18">
      <c r="A160" s="3" t="s">
        <v>1091</v>
      </c>
      <c r="C160" s="11" t="s">
        <v>1092</v>
      </c>
      <c r="J160" s="12"/>
    </row>
    <row r="161" spans="1:16">
      <c r="A161" t="s">
        <v>2</v>
      </c>
      <c r="D161" s="4">
        <v>207.9</v>
      </c>
      <c r="E161" t="s">
        <v>3</v>
      </c>
      <c r="F161" s="4">
        <f>(D161*0.096)-0.05</f>
        <v>19.9084</v>
      </c>
      <c r="J161" s="12"/>
    </row>
    <row r="162" spans="1:16">
      <c r="A162" t="s">
        <v>4</v>
      </c>
      <c r="D162" s="4">
        <v>207.9</v>
      </c>
      <c r="E162" t="s">
        <v>5</v>
      </c>
      <c r="F162" s="4">
        <f>(D162*0.096)-0.05</f>
        <v>19.9084</v>
      </c>
      <c r="H162" t="s">
        <v>1052</v>
      </c>
      <c r="J162" s="12"/>
      <c r="K162" s="4">
        <v>207.9</v>
      </c>
    </row>
    <row r="163" spans="1:16">
      <c r="A163" s="1" t="s">
        <v>6</v>
      </c>
      <c r="B163" s="1" t="s">
        <v>7</v>
      </c>
      <c r="C163" s="1" t="s">
        <v>8</v>
      </c>
      <c r="D163" s="1" t="s">
        <v>9</v>
      </c>
      <c r="E163" s="1" t="s">
        <v>10</v>
      </c>
      <c r="F163" s="1" t="s">
        <v>11</v>
      </c>
      <c r="G163" s="1" t="s">
        <v>12</v>
      </c>
      <c r="H163" s="1" t="s">
        <v>8</v>
      </c>
      <c r="I163" s="1" t="s">
        <v>13</v>
      </c>
      <c r="J163" s="13" t="s">
        <v>15</v>
      </c>
      <c r="K163" s="1"/>
      <c r="L163" s="1"/>
    </row>
    <row r="164" spans="1:16">
      <c r="J164" s="12"/>
    </row>
    <row r="165" spans="1:16">
      <c r="D165" s="2"/>
      <c r="E165" t="s">
        <v>22</v>
      </c>
      <c r="I165" s="5">
        <v>0</v>
      </c>
      <c r="J165" s="12"/>
      <c r="K165" s="2" t="s">
        <v>1066</v>
      </c>
      <c r="L165" t="s">
        <v>42</v>
      </c>
      <c r="M165">
        <v>100</v>
      </c>
      <c r="N165">
        <v>98</v>
      </c>
      <c r="O165">
        <v>75</v>
      </c>
      <c r="P165">
        <v>69.900000000000006</v>
      </c>
    </row>
    <row r="166" spans="1:16">
      <c r="E166" t="s">
        <v>23</v>
      </c>
      <c r="I166" s="5">
        <v>-10</v>
      </c>
      <c r="J166" s="12"/>
      <c r="K166" s="2" t="s">
        <v>1067</v>
      </c>
      <c r="L166" t="s">
        <v>78</v>
      </c>
      <c r="M166">
        <v>107</v>
      </c>
      <c r="N166">
        <v>102</v>
      </c>
      <c r="O166">
        <v>82</v>
      </c>
      <c r="P166">
        <v>69.3</v>
      </c>
    </row>
    <row r="167" spans="1:16">
      <c r="D167" s="2"/>
      <c r="E167" t="s">
        <v>24</v>
      </c>
      <c r="I167" s="5">
        <v>0</v>
      </c>
      <c r="J167" s="12"/>
      <c r="K167" s="2" t="s">
        <v>1070</v>
      </c>
      <c r="L167" t="s">
        <v>30</v>
      </c>
      <c r="M167">
        <v>93</v>
      </c>
      <c r="N167">
        <v>93</v>
      </c>
      <c r="O167">
        <v>67</v>
      </c>
      <c r="P167">
        <v>70</v>
      </c>
    </row>
    <row r="168" spans="1:16">
      <c r="D168" s="2"/>
      <c r="I168" s="5"/>
      <c r="J168" s="12"/>
      <c r="K168" s="2" t="s">
        <v>1093</v>
      </c>
      <c r="L168" t="s">
        <v>26</v>
      </c>
      <c r="M168">
        <v>96</v>
      </c>
      <c r="N168">
        <v>95</v>
      </c>
      <c r="O168">
        <v>70</v>
      </c>
      <c r="P168">
        <v>71.900000000000006</v>
      </c>
    </row>
    <row r="169" spans="1:16">
      <c r="D169" s="2"/>
      <c r="I169" s="5"/>
      <c r="J169" s="12"/>
      <c r="K169" s="2" t="s">
        <v>1094</v>
      </c>
      <c r="L169" t="s">
        <v>32</v>
      </c>
      <c r="M169">
        <v>90</v>
      </c>
      <c r="N169">
        <v>90</v>
      </c>
      <c r="O169">
        <v>63</v>
      </c>
      <c r="P169">
        <v>71.2</v>
      </c>
    </row>
    <row r="170" spans="1:16">
      <c r="D170" s="2"/>
      <c r="I170" s="5"/>
      <c r="J170" s="12"/>
      <c r="K170" s="2" t="s">
        <v>1068</v>
      </c>
      <c r="L170" t="s">
        <v>42</v>
      </c>
      <c r="M170">
        <v>96</v>
      </c>
      <c r="N170">
        <v>96</v>
      </c>
      <c r="O170">
        <v>72</v>
      </c>
      <c r="P170">
        <v>71.400000000000006</v>
      </c>
    </row>
    <row r="171" spans="1:16">
      <c r="D171" s="2"/>
      <c r="I171" s="5"/>
      <c r="J171" s="12"/>
      <c r="K171" s="2" t="s">
        <v>1095</v>
      </c>
      <c r="L171" t="s">
        <v>26</v>
      </c>
      <c r="M171">
        <v>108</v>
      </c>
      <c r="N171">
        <v>105</v>
      </c>
      <c r="O171">
        <v>84</v>
      </c>
      <c r="P171">
        <v>71.900000000000006</v>
      </c>
    </row>
    <row r="172" spans="1:16">
      <c r="D172" s="2"/>
      <c r="I172" s="5"/>
      <c r="J172" s="12"/>
      <c r="K172" s="2" t="s">
        <v>1071</v>
      </c>
      <c r="L172" t="s">
        <v>26</v>
      </c>
      <c r="M172">
        <v>98</v>
      </c>
      <c r="N172">
        <v>98</v>
      </c>
      <c r="O172">
        <v>74</v>
      </c>
      <c r="P172">
        <v>71.900000000000006</v>
      </c>
    </row>
    <row r="173" spans="1:16">
      <c r="D173" s="2"/>
      <c r="I173" s="5"/>
      <c r="J173" s="12"/>
      <c r="K173" s="2" t="s">
        <v>1072</v>
      </c>
      <c r="L173" t="s">
        <v>42</v>
      </c>
      <c r="M173">
        <v>102</v>
      </c>
      <c r="N173">
        <v>100</v>
      </c>
      <c r="O173">
        <v>78</v>
      </c>
      <c r="P173">
        <v>71.400000000000006</v>
      </c>
    </row>
    <row r="174" spans="1:16">
      <c r="D174" s="2"/>
      <c r="I174" s="5"/>
      <c r="J174" s="12"/>
      <c r="K174" s="2" t="s">
        <v>1096</v>
      </c>
      <c r="L174" t="s">
        <v>34</v>
      </c>
      <c r="M174">
        <v>106</v>
      </c>
      <c r="N174">
        <v>104</v>
      </c>
      <c r="O174">
        <v>83</v>
      </c>
      <c r="P174">
        <v>70.400000000000006</v>
      </c>
    </row>
    <row r="175" spans="1:16">
      <c r="D175" s="2"/>
      <c r="I175" s="5"/>
      <c r="J175" s="12"/>
      <c r="K175" s="2" t="s">
        <v>1097</v>
      </c>
      <c r="L175" t="s">
        <v>42</v>
      </c>
      <c r="M175">
        <v>87</v>
      </c>
      <c r="N175">
        <v>86</v>
      </c>
      <c r="O175">
        <v>64</v>
      </c>
      <c r="P175">
        <v>69.900000000000006</v>
      </c>
    </row>
    <row r="176" spans="1:16">
      <c r="D176" s="2"/>
      <c r="I176" s="5"/>
      <c r="J176" s="12"/>
      <c r="K176" s="2" t="s">
        <v>1098</v>
      </c>
      <c r="L176" t="s">
        <v>26</v>
      </c>
      <c r="M176">
        <v>92</v>
      </c>
      <c r="N176">
        <v>92</v>
      </c>
      <c r="O176">
        <v>70</v>
      </c>
      <c r="P176">
        <v>69.2</v>
      </c>
    </row>
    <row r="177" spans="1:16">
      <c r="D177" s="2"/>
      <c r="I177" s="5"/>
      <c r="J177" s="12"/>
      <c r="K177" s="2" t="s">
        <v>1099</v>
      </c>
      <c r="L177" t="s">
        <v>1100</v>
      </c>
      <c r="M177">
        <v>108</v>
      </c>
      <c r="N177">
        <v>106</v>
      </c>
      <c r="O177">
        <v>85</v>
      </c>
      <c r="P177">
        <v>69.599999999999994</v>
      </c>
    </row>
    <row r="178" spans="1:16">
      <c r="D178" s="2"/>
      <c r="I178" s="5"/>
      <c r="J178" s="12"/>
      <c r="K178" s="2" t="s">
        <v>1073</v>
      </c>
      <c r="L178" t="s">
        <v>42</v>
      </c>
      <c r="M178">
        <v>97</v>
      </c>
      <c r="N178">
        <v>96</v>
      </c>
      <c r="O178">
        <v>75</v>
      </c>
      <c r="P178">
        <v>69.900000000000006</v>
      </c>
    </row>
    <row r="179" spans="1:16">
      <c r="D179" s="2"/>
      <c r="I179" s="5"/>
      <c r="J179" s="12"/>
      <c r="K179" s="2" t="s">
        <v>1101</v>
      </c>
      <c r="L179" t="s">
        <v>34</v>
      </c>
      <c r="M179">
        <v>99</v>
      </c>
      <c r="N179">
        <v>99</v>
      </c>
      <c r="O179">
        <v>78</v>
      </c>
      <c r="P179">
        <v>68.2</v>
      </c>
    </row>
    <row r="180" spans="1:16">
      <c r="D180" s="2"/>
      <c r="I180" s="5"/>
      <c r="J180" s="12"/>
      <c r="K180" s="2" t="s">
        <v>1102</v>
      </c>
      <c r="L180" t="s">
        <v>42</v>
      </c>
      <c r="M180">
        <v>90</v>
      </c>
      <c r="N180">
        <v>90</v>
      </c>
      <c r="O180">
        <v>68</v>
      </c>
      <c r="P180">
        <v>69.900000000000006</v>
      </c>
    </row>
    <row r="181" spans="1:16">
      <c r="D181" s="2"/>
      <c r="I181" s="5"/>
      <c r="J181" s="12"/>
      <c r="K181" s="2" t="s">
        <v>1103</v>
      </c>
      <c r="L181" t="s">
        <v>1104</v>
      </c>
      <c r="M181">
        <v>98</v>
      </c>
      <c r="N181">
        <v>96</v>
      </c>
      <c r="O181">
        <v>76</v>
      </c>
      <c r="P181">
        <v>69.8</v>
      </c>
    </row>
    <row r="182" spans="1:16">
      <c r="D182" s="2"/>
      <c r="I182" s="5"/>
      <c r="J182" s="12"/>
      <c r="K182" s="2" t="s">
        <v>1105</v>
      </c>
      <c r="L182" t="s">
        <v>1106</v>
      </c>
      <c r="M182">
        <v>108</v>
      </c>
      <c r="N182">
        <v>103</v>
      </c>
      <c r="O182">
        <v>86</v>
      </c>
      <c r="P182">
        <v>71.3</v>
      </c>
    </row>
    <row r="183" spans="1:16">
      <c r="D183" s="2"/>
      <c r="I183" s="5"/>
      <c r="J183" s="12"/>
      <c r="K183" s="2" t="s">
        <v>1107</v>
      </c>
      <c r="L183" t="s">
        <v>1108</v>
      </c>
      <c r="M183">
        <v>108</v>
      </c>
      <c r="N183">
        <v>107</v>
      </c>
      <c r="O183">
        <v>86</v>
      </c>
      <c r="P183">
        <v>70.099999999999994</v>
      </c>
    </row>
    <row r="184" spans="1:16">
      <c r="D184" s="2"/>
      <c r="I184" s="5"/>
      <c r="J184" s="12"/>
      <c r="K184" s="2" t="s">
        <v>1109</v>
      </c>
      <c r="L184" t="s">
        <v>1110</v>
      </c>
      <c r="M184">
        <v>107</v>
      </c>
      <c r="N184">
        <v>107</v>
      </c>
      <c r="O184">
        <v>84</v>
      </c>
      <c r="P184">
        <v>69.8</v>
      </c>
    </row>
    <row r="185" spans="1:16">
      <c r="D185" s="2"/>
      <c r="I185" s="5"/>
      <c r="J185" s="12"/>
      <c r="K185" s="2"/>
    </row>
    <row r="186" spans="1:16">
      <c r="D186" s="2"/>
      <c r="I186" s="5"/>
      <c r="J186" s="12"/>
      <c r="K186" s="2"/>
    </row>
    <row r="187" spans="1:16">
      <c r="D187" s="2"/>
      <c r="I187" s="5"/>
      <c r="J187" s="12"/>
      <c r="K187" s="2"/>
    </row>
    <row r="188" spans="1:16">
      <c r="D188" s="2"/>
      <c r="I188" s="5"/>
      <c r="J188" s="12"/>
      <c r="K188" s="2"/>
    </row>
    <row r="189" spans="1:16">
      <c r="D189" s="2"/>
      <c r="I189" s="5"/>
      <c r="J189" s="12"/>
    </row>
    <row r="190" spans="1:16">
      <c r="D190" s="2"/>
      <c r="I190" s="5"/>
      <c r="J190" s="12"/>
    </row>
    <row r="191" spans="1:16">
      <c r="A191" s="2"/>
      <c r="B191" s="2"/>
      <c r="C191" s="2"/>
      <c r="D191" s="2"/>
      <c r="I191" s="5"/>
      <c r="J191" s="12"/>
    </row>
    <row r="192" spans="1:16">
      <c r="D192" s="2"/>
      <c r="I192" s="5"/>
      <c r="J192" s="12"/>
    </row>
    <row r="193" spans="1:10">
      <c r="D193" s="2"/>
      <c r="I193" s="5"/>
      <c r="J193" s="12"/>
    </row>
    <row r="194" spans="1:10">
      <c r="D194" s="2"/>
      <c r="I194" s="5"/>
      <c r="J194" s="12"/>
    </row>
    <row r="195" spans="1:10">
      <c r="A195" s="2"/>
      <c r="D195" s="2"/>
      <c r="I195" s="5"/>
      <c r="J195" s="12"/>
    </row>
    <row r="196" spans="1:10">
      <c r="A196" s="2"/>
      <c r="D196" s="2"/>
      <c r="I196" s="5"/>
      <c r="J196" s="12"/>
    </row>
    <row r="197" spans="1:10">
      <c r="A197" s="2"/>
      <c r="D197" s="2"/>
      <c r="I197" s="5"/>
      <c r="J197" s="12"/>
    </row>
    <row r="198" spans="1:10">
      <c r="A198" s="2"/>
      <c r="D198" s="2"/>
      <c r="I198" s="5"/>
      <c r="J198" s="12"/>
    </row>
    <row r="199" spans="1:10">
      <c r="D199" s="2"/>
      <c r="I199" s="5"/>
      <c r="J199" s="12"/>
    </row>
    <row r="200" spans="1:10">
      <c r="A200" s="2"/>
      <c r="D200" s="2"/>
      <c r="I200" s="5"/>
      <c r="J200" s="12"/>
    </row>
    <row r="201" spans="1:10">
      <c r="D201" s="2"/>
      <c r="I201" s="5"/>
      <c r="J201" s="12"/>
    </row>
    <row r="202" spans="1:10">
      <c r="D202" s="2"/>
      <c r="I202" s="5"/>
      <c r="J202" s="12"/>
    </row>
    <row r="203" spans="1:10">
      <c r="D203" s="2"/>
      <c r="I203" s="5"/>
      <c r="J203" s="12"/>
    </row>
    <row r="204" spans="1:10">
      <c r="D204" s="2"/>
      <c r="I204" s="5"/>
      <c r="J204" s="12"/>
    </row>
    <row r="205" spans="1:10">
      <c r="D205" s="2"/>
      <c r="I205" s="5"/>
      <c r="J205" s="12"/>
    </row>
    <row r="206" spans="1:10">
      <c r="D206" s="2"/>
      <c r="I206" s="5"/>
      <c r="J206" s="12"/>
    </row>
    <row r="207" spans="1:10">
      <c r="D207" s="2"/>
      <c r="I207" s="5"/>
      <c r="J207" s="12"/>
    </row>
    <row r="208" spans="1:10">
      <c r="D208" s="2"/>
      <c r="I208" s="5"/>
      <c r="J208" s="12"/>
    </row>
    <row r="209" spans="1:10">
      <c r="A209" s="2"/>
      <c r="D209" s="2"/>
      <c r="I209" s="5"/>
      <c r="J209" s="12"/>
    </row>
    <row r="210" spans="1:10">
      <c r="D210" s="2"/>
      <c r="I210" s="5"/>
      <c r="J210" s="12"/>
    </row>
    <row r="211" spans="1:10">
      <c r="D211" s="2"/>
      <c r="I211" s="5"/>
      <c r="J211" s="12"/>
    </row>
    <row r="212" spans="1:10">
      <c r="D212" s="2"/>
      <c r="I212" s="5"/>
      <c r="J212" s="12"/>
    </row>
    <row r="213" spans="1:10">
      <c r="D213" s="2"/>
      <c r="I213" s="5"/>
      <c r="J213" s="12"/>
    </row>
    <row r="214" spans="1:10">
      <c r="D214" s="2"/>
      <c r="I214" s="5"/>
      <c r="J214" s="12"/>
    </row>
    <row r="215" spans="1:10">
      <c r="D215" s="2"/>
      <c r="I215" s="5"/>
      <c r="J215" s="12"/>
    </row>
    <row r="216" spans="1:10">
      <c r="D216" s="2"/>
      <c r="I216" s="5"/>
      <c r="J216" s="12"/>
    </row>
    <row r="217" spans="1:10">
      <c r="D217" s="2"/>
      <c r="I217" s="5"/>
      <c r="J217" s="12"/>
    </row>
    <row r="218" spans="1:10">
      <c r="D218" s="2"/>
      <c r="I218" s="5"/>
      <c r="J218" s="12"/>
    </row>
    <row r="219" spans="1:10">
      <c r="D219" s="2"/>
      <c r="I219" s="5"/>
      <c r="J219" s="12"/>
    </row>
    <row r="220" spans="1:10">
      <c r="D220" s="2"/>
      <c r="I220" s="5"/>
      <c r="J220" s="12"/>
    </row>
    <row r="221" spans="1:10">
      <c r="D221" s="2"/>
      <c r="I221" s="5"/>
      <c r="J221" s="12"/>
    </row>
    <row r="222" spans="1:10">
      <c r="D222" s="2"/>
      <c r="I222" s="5"/>
      <c r="J222" s="12"/>
    </row>
    <row r="223" spans="1:10">
      <c r="D223" s="2"/>
      <c r="I223" s="5"/>
      <c r="J223" s="12"/>
    </row>
    <row r="224" spans="1:10">
      <c r="D224" s="2"/>
      <c r="I224" s="5"/>
      <c r="J224" s="12"/>
    </row>
    <row r="225" spans="4:10">
      <c r="D225" s="2"/>
      <c r="I225" s="5"/>
      <c r="J225" s="12"/>
    </row>
    <row r="226" spans="4:10">
      <c r="D226" s="2"/>
      <c r="I226" s="5"/>
      <c r="J226" s="12"/>
    </row>
    <row r="227" spans="4:10">
      <c r="D227" s="2"/>
      <c r="I227" s="5"/>
      <c r="J227" s="12"/>
    </row>
    <row r="228" spans="4:10">
      <c r="D228" s="2"/>
      <c r="I228" s="5"/>
      <c r="J228" s="12"/>
    </row>
    <row r="229" spans="4:10">
      <c r="D229" s="2"/>
      <c r="I229" s="5"/>
      <c r="J229" s="12"/>
    </row>
    <row r="230" spans="4:10">
      <c r="D230" s="2"/>
      <c r="I230" s="5"/>
      <c r="J230" s="12"/>
    </row>
    <row r="231" spans="4:10">
      <c r="D231" s="2"/>
      <c r="I231" s="5"/>
      <c r="J231" s="12"/>
    </row>
    <row r="232" spans="4:10">
      <c r="D232" s="2"/>
      <c r="I232" s="5"/>
      <c r="J232" s="12"/>
    </row>
    <row r="233" spans="4:10">
      <c r="D233" s="2"/>
      <c r="I233" s="5"/>
      <c r="J233" s="12"/>
    </row>
    <row r="234" spans="4:10">
      <c r="D234" s="2"/>
      <c r="I234" s="5"/>
      <c r="J234" s="12"/>
    </row>
    <row r="235" spans="4:10">
      <c r="D235" s="2"/>
      <c r="I235" s="5"/>
      <c r="J235" s="12"/>
    </row>
    <row r="236" spans="4:10">
      <c r="D236" s="2"/>
      <c r="I236" s="5"/>
      <c r="J236" s="12"/>
    </row>
    <row r="237" spans="4:10">
      <c r="D237" s="2"/>
      <c r="I237" s="5"/>
      <c r="J237" s="12"/>
    </row>
    <row r="238" spans="4:10">
      <c r="D238" s="2"/>
      <c r="I238" s="5"/>
      <c r="J238" s="12"/>
    </row>
    <row r="239" spans="4:10">
      <c r="D239" s="2"/>
      <c r="I239" s="5"/>
      <c r="J239" s="12"/>
    </row>
    <row r="240" spans="4:10">
      <c r="D240" s="2"/>
      <c r="I240" s="5"/>
      <c r="J240" s="12"/>
    </row>
    <row r="241" spans="9:10">
      <c r="I241" s="5"/>
      <c r="J241" s="12"/>
    </row>
    <row r="242" spans="9:10">
      <c r="I242" s="5"/>
      <c r="J242" s="12"/>
    </row>
    <row r="243" spans="9:10">
      <c r="I243" s="5"/>
      <c r="J243" s="12"/>
    </row>
    <row r="244" spans="9:10">
      <c r="I244" s="5"/>
      <c r="J244" s="12"/>
    </row>
    <row r="245" spans="9:10">
      <c r="I245" s="5"/>
      <c r="J245" s="12"/>
    </row>
    <row r="246" spans="9:10">
      <c r="I246" s="5"/>
      <c r="J246" s="12"/>
    </row>
    <row r="247" spans="9:10">
      <c r="I247" s="5"/>
      <c r="J247" s="12"/>
    </row>
    <row r="248" spans="9:10">
      <c r="I248" s="5"/>
      <c r="J248" s="12"/>
    </row>
    <row r="249" spans="9:10">
      <c r="I249" s="5"/>
      <c r="J249" s="12"/>
    </row>
    <row r="250" spans="9:10">
      <c r="I250" s="5"/>
      <c r="J250" s="12"/>
    </row>
    <row r="251" spans="9:10">
      <c r="I251" s="5"/>
      <c r="J251" s="12"/>
    </row>
    <row r="252" spans="9:10">
      <c r="I252" s="5"/>
      <c r="J252" s="12"/>
    </row>
    <row r="253" spans="9:10">
      <c r="I253" s="5"/>
      <c r="J253" s="12"/>
    </row>
    <row r="254" spans="9:10">
      <c r="I254" s="5"/>
      <c r="J254" s="12"/>
    </row>
    <row r="255" spans="9:10">
      <c r="I255" s="5"/>
      <c r="J255" s="12"/>
    </row>
    <row r="256" spans="9:10">
      <c r="I256" s="5"/>
      <c r="J256" s="12"/>
    </row>
    <row r="257" spans="1:18">
      <c r="I257" s="5"/>
      <c r="J257" s="12"/>
    </row>
    <row r="258" spans="1:18">
      <c r="I258" s="5"/>
      <c r="J258" s="12"/>
    </row>
    <row r="259" spans="1:18">
      <c r="A259">
        <f>COUNT(A167:A258)</f>
        <v>0</v>
      </c>
      <c r="B259">
        <f>COUNT(B167:B258)</f>
        <v>0</v>
      </c>
      <c r="C259">
        <f>COUNT(C167:C258)</f>
        <v>0</v>
      </c>
      <c r="F259" t="e">
        <f>AVERAGE(F167:F258)</f>
        <v>#DIV/0!</v>
      </c>
      <c r="G259" t="e">
        <f>AVERAGE(G167:G258)</f>
        <v>#DIV/0!</v>
      </c>
      <c r="H259" t="e">
        <f>AVERAGE(H167:H258)</f>
        <v>#DIV/0!</v>
      </c>
      <c r="I259" s="5">
        <f>SUM(I165:I258)</f>
        <v>-10</v>
      </c>
      <c r="J259" s="14">
        <f>SUM(J165:J258)</f>
        <v>0</v>
      </c>
    </row>
    <row r="260" spans="1:18" ht="18">
      <c r="A260" s="3" t="s">
        <v>1111</v>
      </c>
      <c r="C260" s="11" t="s">
        <v>498</v>
      </c>
      <c r="I260" s="14"/>
      <c r="J260" s="12"/>
    </row>
    <row r="261" spans="1:18">
      <c r="A261" t="s">
        <v>2</v>
      </c>
      <c r="D261" s="4">
        <v>188</v>
      </c>
      <c r="E261" t="s">
        <v>3</v>
      </c>
      <c r="F261" s="4">
        <f>(D261*0.096)-0.05</f>
        <v>17.998000000000001</v>
      </c>
      <c r="I261" s="14"/>
      <c r="J261" s="14">
        <f>SUM(J167:J260)</f>
        <v>0</v>
      </c>
    </row>
    <row r="262" spans="1:18">
      <c r="A262" t="s">
        <v>4</v>
      </c>
      <c r="D262" s="4">
        <v>188</v>
      </c>
      <c r="E262" t="s">
        <v>5</v>
      </c>
      <c r="F262" s="4">
        <f>(D262*0.096)-0.05</f>
        <v>17.998000000000001</v>
      </c>
      <c r="H262" t="s">
        <v>1052</v>
      </c>
      <c r="I262" s="14"/>
      <c r="J262" s="12"/>
    </row>
    <row r="263" spans="1:18">
      <c r="A263" s="1" t="s">
        <v>6</v>
      </c>
      <c r="B263" s="1" t="s">
        <v>7</v>
      </c>
      <c r="C263" s="1" t="s">
        <v>8</v>
      </c>
      <c r="D263" s="1" t="s">
        <v>9</v>
      </c>
      <c r="E263" s="1" t="s">
        <v>10</v>
      </c>
      <c r="F263" s="1" t="s">
        <v>11</v>
      </c>
      <c r="G263" s="1" t="s">
        <v>12</v>
      </c>
      <c r="H263" s="1" t="s">
        <v>8</v>
      </c>
      <c r="I263" s="1" t="s">
        <v>13</v>
      </c>
      <c r="J263" s="13" t="s">
        <v>15</v>
      </c>
      <c r="K263" s="13" t="s">
        <v>11</v>
      </c>
      <c r="L263" s="1" t="s">
        <v>12</v>
      </c>
      <c r="M263" s="1" t="s">
        <v>16</v>
      </c>
      <c r="N263" s="1" t="s">
        <v>17</v>
      </c>
      <c r="O263" s="1" t="s">
        <v>18</v>
      </c>
      <c r="P263" s="1" t="s">
        <v>19</v>
      </c>
    </row>
    <row r="264" spans="1:18">
      <c r="I264" s="14"/>
      <c r="J264" s="12"/>
    </row>
    <row r="265" spans="1:18">
      <c r="D265" s="2"/>
      <c r="E265" t="s">
        <v>22</v>
      </c>
      <c r="I265" s="5">
        <v>0</v>
      </c>
      <c r="J265" s="13"/>
      <c r="K265" s="4">
        <v>188</v>
      </c>
    </row>
    <row r="266" spans="1:18">
      <c r="E266" t="s">
        <v>23</v>
      </c>
      <c r="I266" s="5">
        <v>0</v>
      </c>
      <c r="J266" s="12"/>
      <c r="K266" s="1"/>
    </row>
    <row r="267" spans="1:18">
      <c r="D267" s="2"/>
      <c r="E267" t="s">
        <v>24</v>
      </c>
      <c r="I267" s="5">
        <v>0</v>
      </c>
      <c r="J267" s="12"/>
    </row>
    <row r="268" spans="1:18">
      <c r="A268">
        <v>1</v>
      </c>
      <c r="B268">
        <v>1</v>
      </c>
      <c r="D268" s="19" t="s">
        <v>1112</v>
      </c>
      <c r="E268" s="21" t="s">
        <v>42</v>
      </c>
      <c r="F268">
        <v>110</v>
      </c>
      <c r="G268">
        <v>107</v>
      </c>
      <c r="I268" s="5">
        <v>-10</v>
      </c>
      <c r="J268" s="12"/>
      <c r="K268" s="19" t="s">
        <v>1112</v>
      </c>
      <c r="L268" s="21" t="s">
        <v>42</v>
      </c>
      <c r="M268">
        <v>110</v>
      </c>
      <c r="N268">
        <v>107</v>
      </c>
      <c r="P268" s="21">
        <v>69.900000000000006</v>
      </c>
      <c r="Q268" s="21">
        <v>120</v>
      </c>
      <c r="R268" s="4">
        <f>((N268-P268)*113/Q268)</f>
        <v>34.935833333333328</v>
      </c>
    </row>
    <row r="269" spans="1:18">
      <c r="D269" s="2"/>
      <c r="I269" s="5"/>
      <c r="J269" s="12"/>
      <c r="K269" s="2"/>
    </row>
    <row r="270" spans="1:18">
      <c r="D270" s="2"/>
      <c r="I270" s="5"/>
      <c r="J270" s="12"/>
      <c r="K270" s="2"/>
    </row>
    <row r="271" spans="1:18">
      <c r="D271" s="2"/>
      <c r="I271" s="5"/>
      <c r="J271" s="12"/>
      <c r="K271" s="2"/>
    </row>
    <row r="272" spans="1:18">
      <c r="D272" s="2"/>
      <c r="I272" s="5"/>
      <c r="J272" s="12"/>
      <c r="K272" s="2"/>
    </row>
    <row r="273" spans="4:11">
      <c r="D273" s="2"/>
      <c r="I273" s="5"/>
      <c r="J273" s="12"/>
      <c r="K273" s="2"/>
    </row>
    <row r="274" spans="4:11">
      <c r="D274" s="2"/>
      <c r="I274" s="5"/>
      <c r="J274" s="12"/>
      <c r="K274" s="2"/>
    </row>
    <row r="275" spans="4:11">
      <c r="D275" s="2"/>
      <c r="I275" s="5"/>
      <c r="J275" s="12"/>
      <c r="K275" s="2"/>
    </row>
    <row r="276" spans="4:11">
      <c r="D276" s="2"/>
      <c r="I276" s="5"/>
      <c r="J276" s="12"/>
      <c r="K276" s="2"/>
    </row>
    <row r="277" spans="4:11">
      <c r="D277" s="2"/>
      <c r="I277" s="5"/>
      <c r="J277" s="12"/>
      <c r="K277" s="2"/>
    </row>
    <row r="278" spans="4:11">
      <c r="D278" s="2"/>
      <c r="I278" s="5"/>
      <c r="J278" s="12"/>
      <c r="K278" s="2"/>
    </row>
    <row r="279" spans="4:11">
      <c r="D279" s="2"/>
      <c r="I279" s="5"/>
      <c r="J279" s="12"/>
      <c r="K279" s="2"/>
    </row>
    <row r="280" spans="4:11">
      <c r="D280" s="2"/>
      <c r="I280" s="5"/>
      <c r="J280" s="12"/>
      <c r="K280" s="2"/>
    </row>
    <row r="281" spans="4:11">
      <c r="D281" s="2"/>
      <c r="I281" s="5"/>
      <c r="J281" s="12"/>
      <c r="K281" s="2"/>
    </row>
    <row r="282" spans="4:11">
      <c r="D282" s="2"/>
      <c r="I282" s="5"/>
      <c r="J282" s="12"/>
      <c r="K282" s="2"/>
    </row>
    <row r="283" spans="4:11">
      <c r="D283" s="2"/>
      <c r="I283" s="5"/>
      <c r="J283" s="12"/>
      <c r="K283" s="2"/>
    </row>
    <row r="284" spans="4:11">
      <c r="D284" s="2"/>
      <c r="I284" s="5"/>
      <c r="J284" s="12"/>
      <c r="K284" s="2"/>
    </row>
    <row r="285" spans="4:11">
      <c r="D285" s="2"/>
      <c r="I285" s="5"/>
      <c r="J285" s="12"/>
      <c r="K285" s="2"/>
    </row>
    <row r="286" spans="4:11">
      <c r="D286" s="2"/>
      <c r="I286" s="5"/>
      <c r="J286" s="12"/>
      <c r="K286" s="2"/>
    </row>
    <row r="287" spans="4:11">
      <c r="D287" s="2"/>
      <c r="I287" s="5"/>
      <c r="J287" s="12"/>
      <c r="K287" s="2"/>
    </row>
    <row r="288" spans="4:11">
      <c r="D288" s="2"/>
      <c r="I288" s="5"/>
      <c r="J288" s="12"/>
      <c r="K288" s="2"/>
    </row>
    <row r="289" spans="4:11">
      <c r="D289" s="2"/>
      <c r="I289" s="5"/>
      <c r="J289" s="12"/>
      <c r="K289" s="2"/>
    </row>
    <row r="290" spans="4:11">
      <c r="D290" s="2"/>
      <c r="I290" s="5"/>
      <c r="J290" s="12"/>
    </row>
    <row r="291" spans="4:11">
      <c r="D291" s="2"/>
      <c r="I291" s="5"/>
      <c r="J291" s="12"/>
    </row>
    <row r="292" spans="4:11">
      <c r="D292" s="2"/>
      <c r="I292" s="5"/>
      <c r="J292" s="12"/>
    </row>
    <row r="293" spans="4:11">
      <c r="D293" s="2"/>
      <c r="I293" s="5"/>
      <c r="J293" s="12"/>
    </row>
    <row r="294" spans="4:11">
      <c r="D294" s="2"/>
      <c r="I294" s="5"/>
      <c r="J294" s="12"/>
    </row>
    <row r="295" spans="4:11">
      <c r="D295" s="2"/>
      <c r="I295" s="5"/>
      <c r="J295" s="12"/>
    </row>
    <row r="296" spans="4:11">
      <c r="D296" s="2"/>
      <c r="I296" s="5"/>
      <c r="J296" s="12"/>
    </row>
    <row r="297" spans="4:11">
      <c r="D297" s="2"/>
      <c r="I297" s="5"/>
      <c r="J297" s="12"/>
    </row>
    <row r="298" spans="4:11">
      <c r="D298" s="2"/>
      <c r="I298" s="5"/>
      <c r="J298" s="12"/>
    </row>
    <row r="299" spans="4:11">
      <c r="D299" s="2"/>
      <c r="I299" s="5"/>
      <c r="J299" s="12"/>
    </row>
    <row r="300" spans="4:11">
      <c r="D300" s="2"/>
      <c r="I300" s="5"/>
      <c r="J300" s="12"/>
    </row>
    <row r="301" spans="4:11">
      <c r="D301" s="2"/>
      <c r="I301" s="5"/>
      <c r="J301" s="12"/>
    </row>
    <row r="302" spans="4:11">
      <c r="D302" s="2"/>
      <c r="I302" s="5"/>
      <c r="J302" s="12"/>
    </row>
    <row r="303" spans="4:11">
      <c r="D303" s="2"/>
      <c r="I303" s="5"/>
      <c r="J303" s="12"/>
    </row>
    <row r="304" spans="4:11">
      <c r="I304" s="5"/>
      <c r="J304" s="12"/>
    </row>
    <row r="305" spans="9:10">
      <c r="I305" s="5"/>
      <c r="J305" s="12"/>
    </row>
    <row r="306" spans="9:10">
      <c r="I306" s="5"/>
      <c r="J306" s="12"/>
    </row>
    <row r="307" spans="9:10">
      <c r="I307" s="5"/>
      <c r="J307" s="12"/>
    </row>
    <row r="308" spans="9:10">
      <c r="I308" s="14"/>
      <c r="J308" s="12"/>
    </row>
    <row r="309" spans="9:10">
      <c r="I309" s="14"/>
      <c r="J309" s="12"/>
    </row>
    <row r="310" spans="9:10">
      <c r="I310" s="14"/>
      <c r="J310" s="12"/>
    </row>
    <row r="311" spans="9:10">
      <c r="I311" s="14"/>
      <c r="J311" s="12"/>
    </row>
    <row r="312" spans="9:10">
      <c r="I312" s="14"/>
      <c r="J312" s="12"/>
    </row>
    <row r="313" spans="9:10">
      <c r="I313" s="14"/>
      <c r="J313" s="12"/>
    </row>
    <row r="314" spans="9:10">
      <c r="I314" s="14"/>
      <c r="J314" s="12"/>
    </row>
    <row r="315" spans="9:10">
      <c r="I315" s="14"/>
      <c r="J315" s="12"/>
    </row>
    <row r="316" spans="9:10">
      <c r="I316" s="14"/>
      <c r="J316" s="12"/>
    </row>
    <row r="317" spans="9:10">
      <c r="I317" s="14"/>
      <c r="J317" s="12"/>
    </row>
    <row r="318" spans="9:10">
      <c r="I318" s="14"/>
      <c r="J318" s="12"/>
    </row>
    <row r="319" spans="9:10">
      <c r="I319" s="14"/>
      <c r="J319" s="12"/>
    </row>
    <row r="320" spans="9:10">
      <c r="I320" s="14"/>
      <c r="J320" s="12"/>
    </row>
    <row r="321" spans="9:10">
      <c r="I321" s="14"/>
      <c r="J321" s="12"/>
    </row>
    <row r="322" spans="9:10">
      <c r="I322" s="14"/>
      <c r="J322" s="12"/>
    </row>
    <row r="323" spans="9:10">
      <c r="I323" s="14"/>
      <c r="J323" s="12"/>
    </row>
    <row r="324" spans="9:10">
      <c r="I324" s="14"/>
      <c r="J324" s="12"/>
    </row>
    <row r="325" spans="9:10">
      <c r="I325" s="14"/>
      <c r="J325" s="12"/>
    </row>
    <row r="326" spans="9:10">
      <c r="I326" s="14"/>
      <c r="J326" s="12"/>
    </row>
    <row r="327" spans="9:10">
      <c r="I327" s="14"/>
      <c r="J327" s="12"/>
    </row>
    <row r="328" spans="9:10">
      <c r="I328" s="14"/>
      <c r="J328" s="12"/>
    </row>
    <row r="329" spans="9:10">
      <c r="I329" s="14"/>
      <c r="J329" s="12"/>
    </row>
    <row r="330" spans="9:10">
      <c r="I330" s="14"/>
      <c r="J330" s="12"/>
    </row>
    <row r="331" spans="9:10">
      <c r="I331" s="14"/>
      <c r="J331" s="12"/>
    </row>
    <row r="332" spans="9:10">
      <c r="I332" s="14"/>
      <c r="J332" s="12"/>
    </row>
    <row r="333" spans="9:10">
      <c r="I333" s="14"/>
      <c r="J333" s="12"/>
    </row>
    <row r="334" spans="9:10">
      <c r="I334" s="14"/>
      <c r="J334" s="12"/>
    </row>
    <row r="335" spans="9:10">
      <c r="I335" s="14"/>
      <c r="J335" s="12"/>
    </row>
    <row r="336" spans="9:10">
      <c r="I336" s="14"/>
      <c r="J336" s="12"/>
    </row>
    <row r="337" spans="9:10">
      <c r="I337" s="14"/>
      <c r="J337" s="12"/>
    </row>
    <row r="338" spans="9:10">
      <c r="I338" s="14"/>
      <c r="J338" s="12"/>
    </row>
    <row r="339" spans="9:10">
      <c r="I339" s="14"/>
      <c r="J339" s="12"/>
    </row>
    <row r="340" spans="9:10">
      <c r="I340" s="14"/>
      <c r="J340" s="12"/>
    </row>
    <row r="341" spans="9:10">
      <c r="I341" s="14"/>
      <c r="J341" s="12"/>
    </row>
    <row r="342" spans="9:10">
      <c r="I342" s="14"/>
      <c r="J342" s="12"/>
    </row>
    <row r="343" spans="9:10">
      <c r="I343" s="14"/>
      <c r="J343" s="12"/>
    </row>
    <row r="344" spans="9:10">
      <c r="I344" s="14"/>
      <c r="J344" s="12"/>
    </row>
    <row r="345" spans="9:10">
      <c r="I345" s="14"/>
      <c r="J345" s="12"/>
    </row>
    <row r="346" spans="9:10">
      <c r="I346" s="14"/>
      <c r="J346" s="12"/>
    </row>
    <row r="347" spans="9:10">
      <c r="I347" s="14"/>
      <c r="J347" s="12"/>
    </row>
    <row r="348" spans="9:10">
      <c r="I348" s="14"/>
      <c r="J348" s="12"/>
    </row>
    <row r="349" spans="9:10">
      <c r="I349" s="14"/>
      <c r="J349" s="12"/>
    </row>
    <row r="350" spans="9:10">
      <c r="I350" s="14"/>
      <c r="J350" s="12"/>
    </row>
    <row r="351" spans="9:10">
      <c r="I351" s="14"/>
      <c r="J351" s="12"/>
    </row>
    <row r="352" spans="9:10">
      <c r="I352" s="14"/>
      <c r="J352" s="12"/>
    </row>
    <row r="353" spans="1:16">
      <c r="I353" s="14"/>
      <c r="J353" s="12"/>
    </row>
    <row r="354" spans="1:16">
      <c r="I354" s="14"/>
      <c r="J354" s="12"/>
    </row>
    <row r="355" spans="1:16">
      <c r="I355" s="14"/>
      <c r="J355" s="12"/>
    </row>
    <row r="356" spans="1:16">
      <c r="I356" s="14"/>
      <c r="J356" s="12"/>
    </row>
    <row r="357" spans="1:16">
      <c r="I357" s="14"/>
      <c r="J357" s="12"/>
    </row>
    <row r="358" spans="1:16">
      <c r="I358" s="14"/>
      <c r="J358" s="12"/>
    </row>
    <row r="359" spans="1:16">
      <c r="A359">
        <f>COUNT(A267:A358)</f>
        <v>1</v>
      </c>
      <c r="B359">
        <f>COUNT(B267:B358)</f>
        <v>1</v>
      </c>
      <c r="C359">
        <f>COUNT(C267:C358)</f>
        <v>0</v>
      </c>
      <c r="F359">
        <f>AVERAGE(F267:F358)</f>
        <v>110</v>
      </c>
      <c r="G359">
        <f>AVERAGE(G267:G358)</f>
        <v>107</v>
      </c>
      <c r="H359" t="e">
        <f>AVERAGE(H267:H358)</f>
        <v>#DIV/0!</v>
      </c>
      <c r="I359" s="15">
        <f>SUM(I265:I358)</f>
        <v>-10</v>
      </c>
      <c r="J359" s="12"/>
    </row>
    <row r="360" spans="1:16" ht="18">
      <c r="A360" s="3" t="s">
        <v>1113</v>
      </c>
      <c r="C360" s="11" t="s">
        <v>687</v>
      </c>
      <c r="J360" s="12"/>
    </row>
    <row r="361" spans="1:16">
      <c r="A361" t="s">
        <v>2</v>
      </c>
      <c r="D361" s="4">
        <v>119.2</v>
      </c>
      <c r="E361" t="s">
        <v>3</v>
      </c>
      <c r="F361" s="4">
        <f>(D361*0.096)-0.05</f>
        <v>11.3932</v>
      </c>
      <c r="J361" s="14">
        <f>SUM(J267:J360)</f>
        <v>0</v>
      </c>
    </row>
    <row r="362" spans="1:16">
      <c r="A362" t="s">
        <v>4</v>
      </c>
      <c r="D362" s="4">
        <v>119.2</v>
      </c>
      <c r="E362" t="s">
        <v>5</v>
      </c>
      <c r="F362" s="4">
        <f>(D362*0.096)-0.05</f>
        <v>11.3932</v>
      </c>
      <c r="H362" t="s">
        <v>1052</v>
      </c>
      <c r="J362" s="12"/>
    </row>
    <row r="363" spans="1:16">
      <c r="A363" s="1" t="s">
        <v>6</v>
      </c>
      <c r="B363" s="1" t="s">
        <v>7</v>
      </c>
      <c r="C363" s="1" t="s">
        <v>8</v>
      </c>
      <c r="D363" s="1" t="s">
        <v>9</v>
      </c>
      <c r="E363" s="1" t="s">
        <v>10</v>
      </c>
      <c r="F363" s="1" t="s">
        <v>11</v>
      </c>
      <c r="G363" s="1" t="s">
        <v>12</v>
      </c>
      <c r="H363" s="1" t="s">
        <v>8</v>
      </c>
      <c r="I363" s="1" t="s">
        <v>13</v>
      </c>
      <c r="J363" s="13" t="s">
        <v>15</v>
      </c>
      <c r="K363" s="13" t="s">
        <v>11</v>
      </c>
      <c r="L363" s="1" t="s">
        <v>12</v>
      </c>
      <c r="M363" s="1" t="s">
        <v>16</v>
      </c>
      <c r="N363" s="1" t="s">
        <v>17</v>
      </c>
      <c r="O363" s="1" t="s">
        <v>18</v>
      </c>
      <c r="P363" s="1" t="s">
        <v>19</v>
      </c>
    </row>
    <row r="364" spans="1:16">
      <c r="J364" s="12"/>
    </row>
    <row r="365" spans="1:16">
      <c r="D365" s="2"/>
      <c r="E365" t="s">
        <v>22</v>
      </c>
      <c r="I365" s="5">
        <v>0</v>
      </c>
      <c r="J365" s="13"/>
      <c r="K365" s="4"/>
    </row>
    <row r="366" spans="1:16">
      <c r="E366" t="s">
        <v>23</v>
      </c>
      <c r="I366" s="5">
        <v>0</v>
      </c>
      <c r="J366" s="12"/>
      <c r="K366" s="1"/>
    </row>
    <row r="367" spans="1:16">
      <c r="D367" s="2"/>
      <c r="E367" t="s">
        <v>24</v>
      </c>
      <c r="I367" s="5">
        <v>0</v>
      </c>
      <c r="J367" s="12"/>
    </row>
    <row r="368" spans="1:16">
      <c r="D368" s="20"/>
      <c r="E368" s="21"/>
      <c r="I368" s="5"/>
      <c r="J368" s="12"/>
    </row>
    <row r="369" spans="4:12">
      <c r="D369" s="2"/>
      <c r="I369" s="5"/>
      <c r="J369" s="12"/>
    </row>
    <row r="370" spans="4:12">
      <c r="D370" s="2"/>
      <c r="I370" s="5"/>
      <c r="J370" s="12"/>
      <c r="L370" s="1"/>
    </row>
    <row r="371" spans="4:12">
      <c r="D371" s="2"/>
      <c r="I371" s="5"/>
      <c r="J371" s="12"/>
    </row>
    <row r="372" spans="4:12">
      <c r="D372" s="2"/>
      <c r="I372" s="5"/>
      <c r="J372" s="12"/>
    </row>
    <row r="373" spans="4:12">
      <c r="D373" s="2"/>
      <c r="I373" s="5"/>
      <c r="J373" s="12"/>
    </row>
    <row r="374" spans="4:12">
      <c r="D374" s="2"/>
      <c r="I374" s="5"/>
      <c r="J374" s="12"/>
    </row>
    <row r="375" spans="4:12">
      <c r="D375" s="2"/>
      <c r="I375" s="5"/>
      <c r="J375" s="12"/>
    </row>
    <row r="376" spans="4:12">
      <c r="D376" s="2"/>
      <c r="I376" s="5"/>
      <c r="J376" s="12"/>
    </row>
    <row r="377" spans="4:12">
      <c r="D377" s="2"/>
      <c r="I377" s="5"/>
      <c r="J377" s="12"/>
    </row>
    <row r="378" spans="4:12">
      <c r="D378" s="2"/>
      <c r="I378" s="5"/>
      <c r="J378" s="12"/>
    </row>
    <row r="379" spans="4:12">
      <c r="D379" s="2"/>
      <c r="I379" s="5"/>
      <c r="J379" s="12"/>
    </row>
    <row r="380" spans="4:12">
      <c r="D380" s="2"/>
      <c r="I380" s="5"/>
      <c r="J380" s="12"/>
    </row>
    <row r="381" spans="4:12">
      <c r="D381" s="2"/>
      <c r="I381" s="5"/>
      <c r="J381" s="12"/>
    </row>
    <row r="382" spans="4:12">
      <c r="D382" s="2"/>
      <c r="I382" s="5"/>
      <c r="J382" s="12"/>
    </row>
    <row r="383" spans="4:12">
      <c r="D383" s="9"/>
      <c r="I383" s="5"/>
      <c r="J383" s="12"/>
    </row>
    <row r="384" spans="4:12">
      <c r="D384" s="2"/>
      <c r="I384" s="5"/>
      <c r="J384" s="12"/>
    </row>
    <row r="385" spans="9:10">
      <c r="I385" s="5"/>
      <c r="J385" s="12"/>
    </row>
    <row r="386" spans="9:10">
      <c r="I386" s="5"/>
      <c r="J386" s="12"/>
    </row>
    <row r="387" spans="9:10">
      <c r="I387" s="5"/>
      <c r="J387" s="12"/>
    </row>
    <row r="388" spans="9:10">
      <c r="I388" s="5"/>
      <c r="J388" s="12"/>
    </row>
    <row r="389" spans="9:10">
      <c r="I389" s="5"/>
      <c r="J389" s="12"/>
    </row>
    <row r="390" spans="9:10">
      <c r="I390" s="5"/>
      <c r="J390" s="12"/>
    </row>
    <row r="391" spans="9:10">
      <c r="I391" s="5"/>
      <c r="J391" s="12"/>
    </row>
    <row r="392" spans="9:10">
      <c r="I392" s="5"/>
      <c r="J392" s="12"/>
    </row>
    <row r="393" spans="9:10">
      <c r="I393" s="5"/>
      <c r="J393" s="12"/>
    </row>
    <row r="394" spans="9:10">
      <c r="I394" s="5"/>
      <c r="J394" s="12"/>
    </row>
    <row r="395" spans="9:10">
      <c r="I395" s="5"/>
      <c r="J395" s="12"/>
    </row>
    <row r="396" spans="9:10">
      <c r="I396" s="5"/>
      <c r="J396" s="12"/>
    </row>
    <row r="397" spans="9:10">
      <c r="I397" s="5"/>
      <c r="J397" s="12"/>
    </row>
    <row r="398" spans="9:10">
      <c r="I398" s="5"/>
      <c r="J398" s="12"/>
    </row>
    <row r="399" spans="9:10">
      <c r="I399" s="5"/>
      <c r="J399" s="12"/>
    </row>
    <row r="400" spans="9:10">
      <c r="I400" s="5"/>
      <c r="J400" s="12"/>
    </row>
    <row r="401" spans="9:10">
      <c r="I401" s="5"/>
      <c r="J401" s="12"/>
    </row>
    <row r="402" spans="9:10">
      <c r="I402" s="5"/>
      <c r="J402" s="12"/>
    </row>
    <row r="403" spans="9:10">
      <c r="I403" s="5"/>
      <c r="J403" s="12"/>
    </row>
    <row r="404" spans="9:10">
      <c r="I404" s="5"/>
      <c r="J404" s="12"/>
    </row>
    <row r="405" spans="9:10">
      <c r="I405" s="5"/>
      <c r="J405" s="12"/>
    </row>
    <row r="406" spans="9:10">
      <c r="I406" s="5"/>
      <c r="J406" s="12"/>
    </row>
    <row r="407" spans="9:10">
      <c r="I407" s="5"/>
      <c r="J407" s="12"/>
    </row>
    <row r="408" spans="9:10">
      <c r="I408" s="5"/>
      <c r="J408" s="12"/>
    </row>
    <row r="409" spans="9:10">
      <c r="I409" s="5"/>
      <c r="J409" s="12"/>
    </row>
    <row r="410" spans="9:10">
      <c r="I410" s="5"/>
      <c r="J410" s="12"/>
    </row>
    <row r="411" spans="9:10">
      <c r="I411" s="5"/>
      <c r="J411" s="12"/>
    </row>
    <row r="412" spans="9:10">
      <c r="I412" s="5"/>
      <c r="J412" s="12"/>
    </row>
    <row r="413" spans="9:10">
      <c r="I413" s="5"/>
      <c r="J413" s="12"/>
    </row>
    <row r="414" spans="9:10">
      <c r="I414" s="5"/>
      <c r="J414" s="12"/>
    </row>
    <row r="415" spans="9:10">
      <c r="I415" s="5"/>
      <c r="J415" s="12"/>
    </row>
    <row r="416" spans="9:10">
      <c r="I416" s="5"/>
      <c r="J416" s="12"/>
    </row>
    <row r="417" spans="9:10">
      <c r="I417" s="5"/>
      <c r="J417" s="12"/>
    </row>
    <row r="418" spans="9:10">
      <c r="I418" s="5"/>
      <c r="J418" s="12"/>
    </row>
    <row r="419" spans="9:10">
      <c r="I419" s="5"/>
      <c r="J419" s="12"/>
    </row>
    <row r="420" spans="9:10">
      <c r="I420" s="5"/>
      <c r="J420" s="12"/>
    </row>
    <row r="421" spans="9:10">
      <c r="I421" s="5"/>
      <c r="J421" s="12"/>
    </row>
    <row r="422" spans="9:10">
      <c r="I422" s="5"/>
      <c r="J422" s="12"/>
    </row>
    <row r="423" spans="9:10">
      <c r="I423" s="5"/>
      <c r="J423" s="12"/>
    </row>
    <row r="424" spans="9:10">
      <c r="I424" s="5"/>
      <c r="J424" s="12"/>
    </row>
    <row r="425" spans="9:10">
      <c r="I425" s="5"/>
      <c r="J425" s="12"/>
    </row>
    <row r="426" spans="9:10">
      <c r="I426" s="5"/>
      <c r="J426" s="12"/>
    </row>
    <row r="427" spans="9:10">
      <c r="I427" s="5"/>
      <c r="J427" s="12"/>
    </row>
    <row r="428" spans="9:10">
      <c r="I428" s="5"/>
      <c r="J428" s="12"/>
    </row>
    <row r="429" spans="9:10">
      <c r="I429" s="5"/>
      <c r="J429" s="12"/>
    </row>
    <row r="430" spans="9:10">
      <c r="I430" s="5"/>
      <c r="J430" s="12"/>
    </row>
    <row r="431" spans="9:10">
      <c r="I431" s="5"/>
      <c r="J431" s="12"/>
    </row>
    <row r="432" spans="9:10">
      <c r="I432" s="5"/>
      <c r="J432" s="12"/>
    </row>
    <row r="433" spans="9:10">
      <c r="I433" s="5"/>
      <c r="J433" s="12"/>
    </row>
    <row r="434" spans="9:10">
      <c r="I434" s="5"/>
      <c r="J434" s="12"/>
    </row>
    <row r="435" spans="9:10">
      <c r="I435" s="5"/>
      <c r="J435" s="12"/>
    </row>
    <row r="436" spans="9:10">
      <c r="I436" s="5"/>
      <c r="J436" s="12"/>
    </row>
    <row r="437" spans="9:10">
      <c r="I437" s="5"/>
      <c r="J437" s="12"/>
    </row>
    <row r="438" spans="9:10">
      <c r="I438" s="5"/>
      <c r="J438" s="12"/>
    </row>
    <row r="439" spans="9:10">
      <c r="I439" s="5"/>
      <c r="J439" s="12"/>
    </row>
    <row r="440" spans="9:10">
      <c r="I440" s="5"/>
      <c r="J440" s="12"/>
    </row>
    <row r="441" spans="9:10">
      <c r="I441" s="5"/>
      <c r="J441" s="12"/>
    </row>
    <row r="442" spans="9:10">
      <c r="I442" s="5"/>
      <c r="J442" s="12"/>
    </row>
    <row r="443" spans="9:10">
      <c r="I443" s="5"/>
      <c r="J443" s="12"/>
    </row>
    <row r="444" spans="9:10">
      <c r="I444" s="5"/>
      <c r="J444" s="12"/>
    </row>
    <row r="445" spans="9:10">
      <c r="I445" s="5"/>
      <c r="J445" s="12"/>
    </row>
    <row r="446" spans="9:10">
      <c r="I446" s="5"/>
      <c r="J446" s="12"/>
    </row>
    <row r="447" spans="9:10">
      <c r="I447" s="5"/>
      <c r="J447" s="12"/>
    </row>
    <row r="448" spans="9:10">
      <c r="I448" s="5"/>
      <c r="J448" s="12"/>
    </row>
    <row r="449" spans="1:17">
      <c r="I449" s="5"/>
      <c r="J449" s="12"/>
    </row>
    <row r="450" spans="1:17">
      <c r="I450" s="5"/>
      <c r="J450" s="12"/>
    </row>
    <row r="451" spans="1:17">
      <c r="I451" s="5"/>
      <c r="J451" s="12"/>
    </row>
    <row r="452" spans="1:17">
      <c r="I452" s="5"/>
      <c r="J452" s="12"/>
    </row>
    <row r="453" spans="1:17">
      <c r="I453" s="5"/>
      <c r="J453" s="12"/>
    </row>
    <row r="454" spans="1:17">
      <c r="I454" s="5"/>
      <c r="J454" s="12"/>
    </row>
    <row r="455" spans="1:17">
      <c r="I455" s="5"/>
      <c r="J455" s="12"/>
    </row>
    <row r="456" spans="1:17">
      <c r="I456" s="5"/>
      <c r="J456" s="12"/>
    </row>
    <row r="457" spans="1:17">
      <c r="I457" s="5"/>
      <c r="J457" s="12"/>
    </row>
    <row r="458" spans="1:17">
      <c r="I458" s="5"/>
      <c r="J458" s="12"/>
    </row>
    <row r="459" spans="1:17">
      <c r="A459">
        <f>COUNT(A368:A458)</f>
        <v>0</v>
      </c>
      <c r="B459">
        <f>COUNT(B368:B458)</f>
        <v>0</v>
      </c>
      <c r="C459">
        <f>COUNT(C368:C458)</f>
        <v>0</v>
      </c>
      <c r="F459" t="e">
        <f>AVERAGE(F368:F458)</f>
        <v>#DIV/0!</v>
      </c>
      <c r="G459" t="e">
        <f>AVERAGE(G368:G458)</f>
        <v>#DIV/0!</v>
      </c>
      <c r="H459" t="e">
        <f>AVERAGE(H368:H458)</f>
        <v>#DIV/0!</v>
      </c>
      <c r="I459" s="5">
        <f>SUM(I365:I458)</f>
        <v>0</v>
      </c>
      <c r="J459" s="12"/>
      <c r="O459" s="4">
        <f>SUM(P368:P377)</f>
        <v>0</v>
      </c>
      <c r="P459" s="4">
        <f>(O459*0.096)-0.05</f>
        <v>-0.05</v>
      </c>
    </row>
    <row r="460" spans="1:17" ht="18">
      <c r="A460" s="3" t="s">
        <v>1114</v>
      </c>
      <c r="C460" s="11" t="s">
        <v>1115</v>
      </c>
      <c r="K460" s="14"/>
    </row>
    <row r="461" spans="1:17">
      <c r="A461" t="s">
        <v>2</v>
      </c>
      <c r="D461" s="4">
        <v>348.7</v>
      </c>
      <c r="E461" t="s">
        <v>3</v>
      </c>
      <c r="F461" s="4">
        <f>(D461*0.096)-0.05</f>
        <v>33.425200000000004</v>
      </c>
      <c r="H461" s="4">
        <f>P559</f>
        <v>348.84791696913487</v>
      </c>
      <c r="K461" s="14"/>
    </row>
    <row r="462" spans="1:17">
      <c r="A462" t="s">
        <v>4</v>
      </c>
      <c r="D462" s="4">
        <v>348.7</v>
      </c>
      <c r="E462" t="s">
        <v>5</v>
      </c>
      <c r="F462" s="4">
        <f>(D462*0.096)-0.05</f>
        <v>33.425200000000004</v>
      </c>
      <c r="K462" s="12"/>
    </row>
    <row r="463" spans="1:17">
      <c r="A463" s="1" t="s">
        <v>6</v>
      </c>
      <c r="B463" s="1" t="s">
        <v>7</v>
      </c>
      <c r="C463" s="1" t="s">
        <v>8</v>
      </c>
      <c r="D463" s="1" t="s">
        <v>9</v>
      </c>
      <c r="E463" s="1" t="s">
        <v>10</v>
      </c>
      <c r="F463" s="1" t="s">
        <v>11</v>
      </c>
      <c r="G463" s="1" t="s">
        <v>12</v>
      </c>
      <c r="H463" s="1" t="s">
        <v>8</v>
      </c>
      <c r="I463" s="1" t="s">
        <v>13</v>
      </c>
      <c r="J463" s="1" t="s">
        <v>14</v>
      </c>
      <c r="K463" s="13" t="s">
        <v>15</v>
      </c>
      <c r="L463" s="13" t="s">
        <v>11</v>
      </c>
      <c r="M463" s="1" t="s">
        <v>12</v>
      </c>
      <c r="N463" s="1" t="s">
        <v>16</v>
      </c>
      <c r="O463" s="1" t="s">
        <v>17</v>
      </c>
      <c r="P463" s="1" t="s">
        <v>18</v>
      </c>
      <c r="Q463" s="1" t="s">
        <v>19</v>
      </c>
    </row>
    <row r="464" spans="1:17">
      <c r="K464" s="12"/>
    </row>
    <row r="465" spans="4:17">
      <c r="D465" s="2"/>
      <c r="E465" t="s">
        <v>22</v>
      </c>
      <c r="I465" s="5">
        <v>0</v>
      </c>
      <c r="J465" s="5"/>
      <c r="K465" s="13"/>
    </row>
    <row r="466" spans="4:17">
      <c r="E466" t="s">
        <v>23</v>
      </c>
      <c r="I466" s="5">
        <v>0</v>
      </c>
      <c r="J466" s="5"/>
      <c r="K466" s="12"/>
    </row>
    <row r="467" spans="4:17">
      <c r="D467" s="2"/>
      <c r="E467" t="s">
        <v>24</v>
      </c>
      <c r="I467" s="5">
        <v>0</v>
      </c>
      <c r="J467" s="5"/>
      <c r="K467" s="12"/>
    </row>
    <row r="468" spans="4:17">
      <c r="D468" s="20"/>
      <c r="E468" s="21"/>
      <c r="F468" s="21"/>
      <c r="G468" s="21"/>
      <c r="H468" s="21"/>
      <c r="I468" s="5"/>
      <c r="J468" s="5"/>
      <c r="K468" s="12"/>
      <c r="L468" s="21">
        <v>109</v>
      </c>
      <c r="M468" s="21">
        <v>109</v>
      </c>
      <c r="N468" s="21">
        <v>70.900000000000006</v>
      </c>
      <c r="O468" s="21">
        <v>129</v>
      </c>
      <c r="P468" s="4">
        <f t="shared" ref="P468:P474" si="0">((M468-N468)*113/O468)</f>
        <v>33.374418604651154</v>
      </c>
      <c r="Q468" s="4">
        <v>26.460833333333326</v>
      </c>
    </row>
    <row r="469" spans="4:17">
      <c r="D469" s="2"/>
      <c r="E469" s="21"/>
      <c r="F469" s="21"/>
      <c r="G469" s="21"/>
      <c r="H469" s="21"/>
      <c r="I469" s="5"/>
      <c r="J469" s="5"/>
      <c r="K469" s="12"/>
      <c r="L469" s="21">
        <v>108</v>
      </c>
      <c r="M469" s="21">
        <v>108</v>
      </c>
      <c r="N469" s="21">
        <v>70.900000000000006</v>
      </c>
      <c r="O469" s="21">
        <v>126</v>
      </c>
      <c r="P469" s="4">
        <f t="shared" si="0"/>
        <v>33.272222222222219</v>
      </c>
      <c r="Q469" s="4">
        <v>30.826399999999992</v>
      </c>
    </row>
    <row r="470" spans="4:17">
      <c r="D470" s="20"/>
      <c r="E470" s="21"/>
      <c r="I470" s="5"/>
      <c r="J470" s="5"/>
      <c r="K470" s="12"/>
      <c r="L470" s="21">
        <v>113</v>
      </c>
      <c r="M470" s="21">
        <v>112</v>
      </c>
      <c r="N470" s="21">
        <v>70.8</v>
      </c>
      <c r="O470" s="21">
        <v>126</v>
      </c>
      <c r="P470" s="4">
        <f t="shared" si="0"/>
        <v>36.949206349206349</v>
      </c>
      <c r="Q470" s="4">
        <v>33.272222222222219</v>
      </c>
    </row>
    <row r="471" spans="4:17">
      <c r="D471" s="20"/>
      <c r="E471" s="21"/>
      <c r="F471" s="21"/>
      <c r="G471" s="21"/>
      <c r="H471" s="21"/>
      <c r="I471" s="5"/>
      <c r="J471" s="5"/>
      <c r="K471" s="12"/>
      <c r="L471" s="21">
        <v>108</v>
      </c>
      <c r="M471" s="21">
        <v>104</v>
      </c>
      <c r="N471" s="21">
        <v>69.900000000000006</v>
      </c>
      <c r="O471" s="21">
        <v>125</v>
      </c>
      <c r="P471" s="4">
        <f t="shared" si="0"/>
        <v>30.826399999999992</v>
      </c>
      <c r="Q471" s="4">
        <v>33.374418604651154</v>
      </c>
    </row>
    <row r="472" spans="4:17">
      <c r="D472" s="19" t="s">
        <v>1116</v>
      </c>
      <c r="E472" s="21" t="s">
        <v>34</v>
      </c>
      <c r="F472" s="21"/>
      <c r="G472" s="21"/>
      <c r="H472" s="21"/>
      <c r="I472" s="5"/>
      <c r="J472" s="5"/>
      <c r="K472" s="12"/>
      <c r="L472" s="21">
        <v>122</v>
      </c>
      <c r="M472" s="21">
        <v>116</v>
      </c>
      <c r="N472" s="21">
        <v>68.900000000000006</v>
      </c>
      <c r="O472" s="21">
        <v>120</v>
      </c>
      <c r="P472" s="4">
        <f t="shared" si="0"/>
        <v>44.352499999999992</v>
      </c>
      <c r="Q472" s="4">
        <v>35.300826446280986</v>
      </c>
    </row>
    <row r="473" spans="4:17">
      <c r="D473" s="20" t="s">
        <v>1117</v>
      </c>
      <c r="E473" s="21" t="s">
        <v>42</v>
      </c>
      <c r="F473" s="21"/>
      <c r="G473" s="21"/>
      <c r="H473" s="21"/>
      <c r="I473" s="5"/>
      <c r="J473" s="5"/>
      <c r="K473" s="12"/>
      <c r="L473" s="21">
        <v>125</v>
      </c>
      <c r="M473" s="21">
        <v>123</v>
      </c>
      <c r="N473" s="21">
        <v>69.900000000000006</v>
      </c>
      <c r="O473" s="21">
        <v>120</v>
      </c>
      <c r="P473" s="4">
        <f t="shared" si="0"/>
        <v>50.002499999999991</v>
      </c>
      <c r="Q473" s="4">
        <v>36.819166666666661</v>
      </c>
    </row>
    <row r="474" spans="4:17">
      <c r="D474" s="2" t="s">
        <v>1118</v>
      </c>
      <c r="E474" s="21" t="s">
        <v>34</v>
      </c>
      <c r="F474" s="21"/>
      <c r="G474" s="21"/>
      <c r="H474" s="21"/>
      <c r="I474" s="5"/>
      <c r="J474" s="5"/>
      <c r="K474" s="12"/>
      <c r="L474" s="21">
        <v>121</v>
      </c>
      <c r="M474" s="21">
        <v>118</v>
      </c>
      <c r="N474" s="21">
        <v>68.900000000000006</v>
      </c>
      <c r="O474" s="21">
        <v>120</v>
      </c>
      <c r="P474" s="4">
        <f t="shared" si="0"/>
        <v>46.235833333333325</v>
      </c>
      <c r="Q474" s="4">
        <v>36.949206349206349</v>
      </c>
    </row>
    <row r="475" spans="4:17">
      <c r="D475" s="20" t="s">
        <v>1119</v>
      </c>
      <c r="E475" s="21" t="s">
        <v>42</v>
      </c>
      <c r="F475" s="21"/>
      <c r="G475" s="21"/>
      <c r="H475" s="21"/>
      <c r="I475" s="5"/>
      <c r="J475" s="5"/>
      <c r="K475" s="12"/>
      <c r="L475" s="21">
        <v>113</v>
      </c>
      <c r="M475" s="21">
        <v>109</v>
      </c>
      <c r="N475" s="21">
        <v>69.900000000000006</v>
      </c>
      <c r="O475" s="21">
        <v>120</v>
      </c>
      <c r="P475" s="4">
        <f>((M475-N475)*113/O475)</f>
        <v>36.819166666666661</v>
      </c>
      <c r="Q475" s="4">
        <v>36.998387096774188</v>
      </c>
    </row>
    <row r="476" spans="4:17">
      <c r="D476" s="20" t="s">
        <v>1120</v>
      </c>
      <c r="E476" s="21" t="s">
        <v>34</v>
      </c>
      <c r="F476" s="21"/>
      <c r="G476" s="21"/>
      <c r="H476" s="21"/>
      <c r="I476" s="5"/>
      <c r="J476" s="5"/>
      <c r="K476" s="12"/>
      <c r="L476" s="21">
        <v>115</v>
      </c>
      <c r="M476" s="21">
        <v>114</v>
      </c>
      <c r="N476" s="21">
        <v>68.900000000000006</v>
      </c>
      <c r="O476" s="21">
        <v>120</v>
      </c>
      <c r="P476" s="4">
        <f>((M476-N476)*113/O476)</f>
        <v>42.469166666666659</v>
      </c>
      <c r="Q476" s="4">
        <v>38.148800000000001</v>
      </c>
    </row>
    <row r="477" spans="4:17">
      <c r="D477" s="20" t="s">
        <v>1121</v>
      </c>
      <c r="E477" s="21" t="s">
        <v>34</v>
      </c>
      <c r="F477" s="21"/>
      <c r="G477" s="21"/>
      <c r="H477" s="21"/>
      <c r="I477" s="5"/>
      <c r="J477" s="5"/>
      <c r="K477" s="12"/>
      <c r="L477" s="21">
        <v>113</v>
      </c>
      <c r="M477" s="21">
        <v>113</v>
      </c>
      <c r="N477" s="21">
        <v>70.8</v>
      </c>
      <c r="O477" s="21">
        <v>125</v>
      </c>
      <c r="P477" s="4">
        <f t="shared" ref="P477:P482" si="1">((M477-N477)*113/O477)</f>
        <v>38.148800000000001</v>
      </c>
      <c r="Q477" s="4">
        <v>40.697656249999994</v>
      </c>
    </row>
    <row r="478" spans="4:17">
      <c r="D478" s="20" t="s">
        <v>1122</v>
      </c>
      <c r="E478" s="21" t="s">
        <v>42</v>
      </c>
      <c r="F478" s="21"/>
      <c r="G478" s="21"/>
      <c r="H478" s="21"/>
      <c r="I478" s="5"/>
      <c r="J478" s="5"/>
      <c r="K478" s="12"/>
      <c r="L478" s="21">
        <v>112</v>
      </c>
      <c r="M478" s="21">
        <v>112</v>
      </c>
      <c r="N478" s="21">
        <v>71.400000000000006</v>
      </c>
      <c r="O478" s="21">
        <v>124</v>
      </c>
      <c r="P478" s="4">
        <f t="shared" si="1"/>
        <v>36.998387096774188</v>
      </c>
      <c r="Q478" s="4">
        <v>42.469166666666659</v>
      </c>
    </row>
    <row r="479" spans="4:17">
      <c r="D479" s="20" t="s">
        <v>1123</v>
      </c>
      <c r="E479" s="21" t="s">
        <v>34</v>
      </c>
      <c r="F479" s="21"/>
      <c r="G479" s="21"/>
      <c r="H479" s="21"/>
      <c r="I479" s="5"/>
      <c r="J479" s="5"/>
      <c r="K479" s="12"/>
      <c r="L479" s="21">
        <v>125</v>
      </c>
      <c r="M479" s="21">
        <v>121</v>
      </c>
      <c r="N479" s="21">
        <v>70.8</v>
      </c>
      <c r="O479" s="21">
        <v>125</v>
      </c>
      <c r="P479" s="4">
        <f t="shared" si="1"/>
        <v>45.380800000000001</v>
      </c>
      <c r="Q479" s="4">
        <v>44.103731343283577</v>
      </c>
    </row>
    <row r="480" spans="4:17">
      <c r="D480" s="20" t="s">
        <v>1124</v>
      </c>
      <c r="E480" s="21" t="s">
        <v>42</v>
      </c>
      <c r="F480" s="21"/>
      <c r="G480" s="21"/>
      <c r="H480" s="21"/>
      <c r="I480" s="5"/>
      <c r="J480" s="5"/>
      <c r="K480" s="12"/>
      <c r="L480" s="21">
        <v>98</v>
      </c>
      <c r="M480" s="21">
        <v>98</v>
      </c>
      <c r="N480" s="21">
        <v>69.900000000000006</v>
      </c>
      <c r="O480" s="21">
        <v>120</v>
      </c>
      <c r="P480" s="4">
        <f t="shared" si="1"/>
        <v>26.460833333333326</v>
      </c>
      <c r="Q480" s="4">
        <v>44.352499999999992</v>
      </c>
    </row>
    <row r="481" spans="4:17">
      <c r="D481" s="20" t="s">
        <v>1125</v>
      </c>
      <c r="E481" s="21" t="s">
        <v>34</v>
      </c>
      <c r="F481" s="21"/>
      <c r="G481" s="21"/>
      <c r="H481" s="21"/>
      <c r="I481" s="5"/>
      <c r="J481" s="5"/>
      <c r="K481" s="12"/>
      <c r="L481" s="21">
        <v>123</v>
      </c>
      <c r="M481" s="21">
        <v>120</v>
      </c>
      <c r="N481" s="21">
        <v>68.900000000000006</v>
      </c>
      <c r="O481" s="21">
        <v>120</v>
      </c>
      <c r="P481" s="4">
        <f t="shared" si="1"/>
        <v>48.119166666666658</v>
      </c>
      <c r="Q481" s="4">
        <v>45.373846153846159</v>
      </c>
    </row>
    <row r="482" spans="4:17">
      <c r="D482" s="9" t="s">
        <v>1126</v>
      </c>
      <c r="E482" s="21" t="s">
        <v>523</v>
      </c>
      <c r="F482" s="21"/>
      <c r="G482" s="21"/>
      <c r="H482" s="21"/>
      <c r="I482" s="5"/>
      <c r="J482" s="5"/>
      <c r="K482" s="12"/>
      <c r="L482" s="21">
        <v>114</v>
      </c>
      <c r="M482" s="21">
        <v>107</v>
      </c>
      <c r="N482" s="21">
        <v>69.2</v>
      </c>
      <c r="O482" s="21">
        <v>121</v>
      </c>
      <c r="P482" s="4">
        <f t="shared" si="1"/>
        <v>35.300826446280986</v>
      </c>
      <c r="Q482" s="4">
        <v>45.373846153846159</v>
      </c>
    </row>
    <row r="483" spans="4:17">
      <c r="D483" s="20" t="s">
        <v>1127</v>
      </c>
      <c r="E483" s="21" t="s">
        <v>154</v>
      </c>
      <c r="F483" s="21"/>
      <c r="G483" s="21"/>
      <c r="H483" s="21"/>
      <c r="I483" s="5"/>
      <c r="J483" s="5"/>
      <c r="K483" s="12"/>
      <c r="L483" s="21">
        <v>139</v>
      </c>
      <c r="M483" s="21">
        <v>123</v>
      </c>
      <c r="N483" s="21">
        <v>70.7</v>
      </c>
      <c r="O483" s="21">
        <v>134</v>
      </c>
      <c r="P483" s="4">
        <f>((M483-N483)*113/O483)</f>
        <v>44.103731343283577</v>
      </c>
      <c r="Q483" s="4">
        <v>45.380800000000001</v>
      </c>
    </row>
    <row r="484" spans="4:17">
      <c r="D484" s="20" t="s">
        <v>1128</v>
      </c>
      <c r="E484" s="21" t="s">
        <v>54</v>
      </c>
      <c r="F484" s="21"/>
      <c r="G484" s="21"/>
      <c r="H484" s="21"/>
      <c r="I484" s="5"/>
      <c r="J484" s="5"/>
      <c r="K484" s="26"/>
      <c r="L484" s="21">
        <v>118</v>
      </c>
      <c r="M484" s="21">
        <v>117</v>
      </c>
      <c r="N484" s="21">
        <v>70.900000000000006</v>
      </c>
      <c r="O484" s="21">
        <v>128</v>
      </c>
      <c r="P484" s="4">
        <f>((M484-N484)*113/O484)</f>
        <v>40.697656249999994</v>
      </c>
      <c r="Q484" s="4">
        <v>46.235833333333325</v>
      </c>
    </row>
    <row r="485" spans="4:17">
      <c r="D485" s="20" t="s">
        <v>1129</v>
      </c>
      <c r="E485" s="21" t="s">
        <v>52</v>
      </c>
      <c r="F485" s="21"/>
      <c r="G485" s="21"/>
      <c r="H485" s="21"/>
      <c r="I485" s="5"/>
      <c r="J485" s="5"/>
      <c r="K485" s="12"/>
      <c r="L485" s="21">
        <v>130</v>
      </c>
      <c r="M485" s="21">
        <v>123</v>
      </c>
      <c r="N485" s="21">
        <v>70.8</v>
      </c>
      <c r="O485" s="21">
        <v>130</v>
      </c>
      <c r="P485" s="4">
        <f>((M485-N485)*113/O485)</f>
        <v>45.373846153846159</v>
      </c>
      <c r="Q485" s="4">
        <v>48.119166666666658</v>
      </c>
    </row>
    <row r="486" spans="4:17">
      <c r="D486" s="20" t="s">
        <v>1130</v>
      </c>
      <c r="E486" s="21" t="s">
        <v>52</v>
      </c>
      <c r="F486" s="21"/>
      <c r="G486" s="21"/>
      <c r="H486" s="21"/>
      <c r="I486" s="5"/>
      <c r="J486" s="5"/>
      <c r="K486" s="12"/>
      <c r="L486" s="21">
        <v>126</v>
      </c>
      <c r="M486" s="21">
        <v>123</v>
      </c>
      <c r="N486" s="21">
        <v>70.8</v>
      </c>
      <c r="O486" s="21">
        <v>130</v>
      </c>
      <c r="P486" s="4">
        <f>((M486-N486)*113/O486)</f>
        <v>45.373846153846159</v>
      </c>
      <c r="Q486" s="4">
        <v>50.002499999999991</v>
      </c>
    </row>
    <row r="487" spans="4:17">
      <c r="D487" s="20" t="s">
        <v>1131</v>
      </c>
      <c r="E487" s="21" t="s">
        <v>34</v>
      </c>
      <c r="F487" s="21"/>
      <c r="G487" s="21"/>
      <c r="H487" s="21"/>
      <c r="I487" s="5"/>
      <c r="J487" s="5"/>
      <c r="K487" s="12"/>
      <c r="L487" s="19">
        <v>139</v>
      </c>
      <c r="M487" s="21">
        <v>130</v>
      </c>
      <c r="N487" s="21">
        <v>68.900000000000006</v>
      </c>
      <c r="O487" s="21">
        <v>120</v>
      </c>
      <c r="P487" s="30">
        <f>((M487-N487)*113/O487)</f>
        <v>57.535833333333329</v>
      </c>
      <c r="Q487" s="4">
        <v>57.535833333333329</v>
      </c>
    </row>
    <row r="488" spans="4:17">
      <c r="D488" s="20"/>
      <c r="E488" s="21"/>
      <c r="F488" s="21"/>
      <c r="G488" s="21"/>
      <c r="H488" s="21"/>
      <c r="I488" s="5"/>
      <c r="J488" s="5"/>
      <c r="K488" s="12"/>
      <c r="L488" s="19"/>
      <c r="M488" s="21"/>
      <c r="N488" s="21"/>
      <c r="O488" s="21"/>
      <c r="P488" s="30"/>
      <c r="Q488" s="4"/>
    </row>
    <row r="489" spans="4:17">
      <c r="D489" s="20"/>
      <c r="E489" s="21"/>
      <c r="F489" s="21"/>
      <c r="G489" s="21"/>
      <c r="H489" s="21"/>
      <c r="I489" s="5"/>
      <c r="J489" s="5"/>
      <c r="K489" s="12"/>
      <c r="L489" s="19"/>
      <c r="M489" s="21"/>
      <c r="N489" s="21"/>
      <c r="O489" s="21"/>
      <c r="P489" s="30"/>
      <c r="Q489" s="4"/>
    </row>
    <row r="490" spans="4:17">
      <c r="D490" s="20"/>
      <c r="E490" s="21"/>
      <c r="F490" s="21"/>
      <c r="G490" s="21"/>
      <c r="H490" s="21"/>
      <c r="I490" s="5"/>
      <c r="J490" s="5"/>
      <c r="K490" s="12"/>
      <c r="L490" s="19"/>
      <c r="M490" s="21"/>
      <c r="N490" s="21"/>
      <c r="O490" s="21"/>
      <c r="P490" s="30"/>
      <c r="Q490" s="4"/>
    </row>
    <row r="491" spans="4:17">
      <c r="D491" s="20"/>
      <c r="E491" s="21"/>
      <c r="F491" s="21"/>
      <c r="G491" s="21"/>
      <c r="H491" s="21"/>
      <c r="I491" s="5"/>
      <c r="J491" s="5"/>
      <c r="K491" s="12"/>
      <c r="L491" s="19"/>
      <c r="M491" s="21"/>
      <c r="N491" s="21"/>
      <c r="O491" s="21"/>
      <c r="P491" s="30"/>
      <c r="Q491" s="21"/>
    </row>
    <row r="492" spans="4:17">
      <c r="I492" s="5"/>
      <c r="J492" s="5"/>
      <c r="K492" s="12"/>
      <c r="L492" s="20"/>
      <c r="M492" s="21"/>
      <c r="N492" s="21"/>
      <c r="O492" s="21"/>
      <c r="P492" s="21"/>
      <c r="Q492" s="21"/>
    </row>
    <row r="493" spans="4:17">
      <c r="I493" s="5"/>
      <c r="J493" s="5"/>
      <c r="K493" s="12"/>
      <c r="L493" s="20"/>
      <c r="M493" s="21"/>
      <c r="N493" s="21"/>
      <c r="O493" s="21"/>
      <c r="P493" s="21"/>
      <c r="Q493" s="21"/>
    </row>
    <row r="494" spans="4:17">
      <c r="I494" s="5"/>
      <c r="J494" s="5"/>
      <c r="K494" s="12"/>
      <c r="L494" s="20"/>
      <c r="M494" s="21"/>
      <c r="N494" s="21"/>
      <c r="O494" s="21"/>
      <c r="P494" s="21"/>
      <c r="Q494" s="21"/>
    </row>
    <row r="495" spans="4:17">
      <c r="I495" s="5"/>
      <c r="J495" s="5"/>
      <c r="K495" s="12"/>
      <c r="L495" s="20"/>
      <c r="M495" s="21"/>
      <c r="N495" s="21"/>
      <c r="O495" s="21"/>
      <c r="P495" s="21"/>
      <c r="Q495" s="21"/>
    </row>
    <row r="496" spans="4:17">
      <c r="I496" s="5"/>
      <c r="J496" s="5"/>
      <c r="K496" s="12"/>
      <c r="L496" s="20"/>
      <c r="M496" s="21"/>
      <c r="N496" s="21"/>
      <c r="O496" s="21"/>
      <c r="P496" s="21"/>
      <c r="Q496" s="21"/>
    </row>
    <row r="497" spans="9:17">
      <c r="I497" s="5"/>
      <c r="J497" s="5"/>
      <c r="K497" s="12"/>
      <c r="L497" s="20"/>
      <c r="M497" s="21"/>
      <c r="N497" s="21"/>
      <c r="O497" s="21"/>
      <c r="P497" s="21"/>
      <c r="Q497" s="21"/>
    </row>
    <row r="498" spans="9:17">
      <c r="I498" s="5"/>
      <c r="J498" s="5"/>
      <c r="K498" s="12"/>
      <c r="L498" s="9"/>
      <c r="M498" s="21"/>
      <c r="N498" s="21"/>
      <c r="O498" s="21"/>
      <c r="P498" s="21"/>
      <c r="Q498" s="21"/>
    </row>
    <row r="499" spans="9:17">
      <c r="I499" s="5"/>
      <c r="J499" s="5"/>
      <c r="K499" s="12"/>
      <c r="L499" s="20"/>
      <c r="M499" s="21"/>
      <c r="N499" s="21"/>
      <c r="O499" s="21"/>
      <c r="P499" s="21"/>
      <c r="Q499" s="21"/>
    </row>
    <row r="500" spans="9:17">
      <c r="I500" s="5"/>
      <c r="J500" s="5"/>
      <c r="K500" s="12"/>
      <c r="L500" s="20"/>
      <c r="M500" s="21"/>
      <c r="N500" s="21"/>
      <c r="O500" s="21"/>
      <c r="P500" s="21"/>
      <c r="Q500" s="21"/>
    </row>
    <row r="501" spans="9:17">
      <c r="I501" s="5"/>
      <c r="J501" s="5"/>
      <c r="K501" s="12"/>
      <c r="L501" s="20"/>
      <c r="M501" s="21"/>
      <c r="N501" s="21"/>
      <c r="O501" s="21"/>
      <c r="P501" s="21"/>
      <c r="Q501" s="21"/>
    </row>
    <row r="502" spans="9:17">
      <c r="I502" s="5"/>
      <c r="J502" s="5"/>
      <c r="K502" s="12"/>
      <c r="L502" s="20"/>
      <c r="M502" s="21"/>
      <c r="N502" s="21"/>
      <c r="O502" s="21"/>
      <c r="P502" s="21"/>
      <c r="Q502" s="21"/>
    </row>
    <row r="503" spans="9:17">
      <c r="I503" s="5"/>
      <c r="J503" s="5"/>
      <c r="K503" s="12"/>
    </row>
    <row r="504" spans="9:17">
      <c r="I504" s="5"/>
      <c r="J504" s="5"/>
      <c r="K504" s="12"/>
    </row>
    <row r="505" spans="9:17">
      <c r="I505" s="5"/>
      <c r="J505" s="5"/>
      <c r="K505" s="12"/>
    </row>
    <row r="506" spans="9:17">
      <c r="I506" s="5"/>
      <c r="J506" s="5"/>
      <c r="K506" s="12"/>
    </row>
    <row r="507" spans="9:17">
      <c r="I507" s="5"/>
      <c r="J507" s="5"/>
      <c r="K507" s="12"/>
    </row>
    <row r="508" spans="9:17">
      <c r="I508" s="5"/>
      <c r="J508" s="5"/>
      <c r="K508" s="12"/>
    </row>
    <row r="509" spans="9:17">
      <c r="I509" s="5"/>
      <c r="J509" s="5"/>
      <c r="K509" s="12"/>
    </row>
    <row r="510" spans="9:17">
      <c r="I510" s="5"/>
      <c r="J510" s="5"/>
      <c r="K510" s="12"/>
    </row>
    <row r="511" spans="9:17">
      <c r="I511" s="5"/>
      <c r="J511" s="5"/>
      <c r="K511" s="12"/>
    </row>
    <row r="512" spans="9:17">
      <c r="I512" s="5"/>
      <c r="J512" s="5"/>
      <c r="K512" s="12"/>
    </row>
    <row r="513" spans="9:11">
      <c r="I513" s="5"/>
      <c r="J513" s="5"/>
      <c r="K513" s="12"/>
    </row>
    <row r="514" spans="9:11">
      <c r="I514" s="5"/>
      <c r="J514" s="5"/>
      <c r="K514" s="12"/>
    </row>
    <row r="515" spans="9:11">
      <c r="I515" s="5"/>
      <c r="J515" s="5"/>
      <c r="K515" s="12"/>
    </row>
    <row r="516" spans="9:11">
      <c r="I516" s="5"/>
      <c r="J516" s="5"/>
      <c r="K516" s="12"/>
    </row>
    <row r="517" spans="9:11">
      <c r="I517" s="5"/>
      <c r="J517" s="5"/>
      <c r="K517" s="12"/>
    </row>
    <row r="518" spans="9:11">
      <c r="I518" s="5"/>
      <c r="J518" s="5"/>
      <c r="K518" s="12"/>
    </row>
    <row r="519" spans="9:11">
      <c r="I519" s="5"/>
      <c r="J519" s="5"/>
      <c r="K519" s="12"/>
    </row>
    <row r="520" spans="9:11">
      <c r="I520" s="5"/>
      <c r="J520" s="5"/>
      <c r="K520" s="12"/>
    </row>
    <row r="521" spans="9:11">
      <c r="I521" s="5"/>
      <c r="J521" s="5"/>
      <c r="K521" s="12"/>
    </row>
    <row r="522" spans="9:11">
      <c r="I522" s="5"/>
      <c r="J522" s="5"/>
      <c r="K522" s="12"/>
    </row>
    <row r="523" spans="9:11">
      <c r="I523" s="5"/>
      <c r="J523" s="5"/>
      <c r="K523" s="12"/>
    </row>
    <row r="524" spans="9:11">
      <c r="I524" s="5"/>
      <c r="J524" s="5"/>
      <c r="K524" s="12"/>
    </row>
    <row r="525" spans="9:11">
      <c r="I525" s="5"/>
      <c r="J525" s="5"/>
      <c r="K525" s="12"/>
    </row>
    <row r="526" spans="9:11">
      <c r="I526" s="5"/>
      <c r="J526" s="5"/>
      <c r="K526" s="12"/>
    </row>
    <row r="527" spans="9:11">
      <c r="I527" s="5"/>
      <c r="J527" s="5"/>
      <c r="K527" s="12"/>
    </row>
    <row r="528" spans="9:11">
      <c r="I528" s="5"/>
      <c r="J528" s="5"/>
      <c r="K528" s="12"/>
    </row>
    <row r="529" spans="9:11">
      <c r="I529" s="5"/>
      <c r="J529" s="5"/>
      <c r="K529" s="12"/>
    </row>
    <row r="530" spans="9:11">
      <c r="I530" s="5"/>
      <c r="J530" s="5"/>
      <c r="K530" s="12"/>
    </row>
    <row r="531" spans="9:11">
      <c r="I531" s="5"/>
      <c r="J531" s="5"/>
      <c r="K531" s="12"/>
    </row>
    <row r="532" spans="9:11">
      <c r="I532" s="5"/>
      <c r="J532" s="5"/>
      <c r="K532" s="12"/>
    </row>
    <row r="533" spans="9:11">
      <c r="I533" s="5"/>
      <c r="J533" s="5"/>
      <c r="K533" s="12"/>
    </row>
    <row r="534" spans="9:11">
      <c r="I534" s="5"/>
      <c r="J534" s="5"/>
      <c r="K534" s="12"/>
    </row>
    <row r="535" spans="9:11">
      <c r="I535" s="5"/>
      <c r="J535" s="5"/>
      <c r="K535" s="12"/>
    </row>
    <row r="536" spans="9:11">
      <c r="I536" s="5"/>
      <c r="J536" s="5"/>
      <c r="K536" s="12"/>
    </row>
    <row r="537" spans="9:11">
      <c r="I537" s="5"/>
      <c r="J537" s="5"/>
      <c r="K537" s="12"/>
    </row>
    <row r="538" spans="9:11">
      <c r="I538" s="5"/>
      <c r="J538" s="5"/>
      <c r="K538" s="12"/>
    </row>
    <row r="539" spans="9:11">
      <c r="I539" s="5"/>
      <c r="J539" s="5"/>
      <c r="K539" s="12"/>
    </row>
    <row r="540" spans="9:11">
      <c r="I540" s="5"/>
      <c r="J540" s="5"/>
      <c r="K540" s="12"/>
    </row>
    <row r="541" spans="9:11">
      <c r="I541" s="5"/>
      <c r="J541" s="5"/>
      <c r="K541" s="12"/>
    </row>
    <row r="542" spans="9:11">
      <c r="I542" s="5"/>
      <c r="J542" s="5"/>
      <c r="K542" s="12"/>
    </row>
    <row r="543" spans="9:11">
      <c r="I543" s="5"/>
      <c r="J543" s="5"/>
      <c r="K543" s="12"/>
    </row>
    <row r="544" spans="9:11">
      <c r="I544" s="5"/>
      <c r="J544" s="5"/>
      <c r="K544" s="12"/>
    </row>
    <row r="545" spans="1:17">
      <c r="I545" s="5"/>
      <c r="J545" s="5"/>
      <c r="K545" s="12"/>
    </row>
    <row r="546" spans="1:17">
      <c r="I546" s="5"/>
      <c r="J546" s="5"/>
      <c r="K546" s="12"/>
    </row>
    <row r="547" spans="1:17">
      <c r="I547" s="5"/>
      <c r="J547" s="5"/>
      <c r="K547" s="12"/>
    </row>
    <row r="548" spans="1:17">
      <c r="I548" s="5"/>
      <c r="J548" s="5"/>
      <c r="K548" s="12"/>
    </row>
    <row r="549" spans="1:17">
      <c r="I549" s="5"/>
      <c r="J549" s="5"/>
      <c r="K549" s="12"/>
    </row>
    <row r="550" spans="1:17">
      <c r="I550" s="5"/>
      <c r="J550" s="5"/>
      <c r="K550" s="12"/>
    </row>
    <row r="551" spans="1:17">
      <c r="I551" s="5"/>
      <c r="J551" s="5"/>
      <c r="K551" s="12"/>
    </row>
    <row r="552" spans="1:17">
      <c r="I552" s="5"/>
      <c r="J552" s="5"/>
      <c r="K552" s="12"/>
    </row>
    <row r="553" spans="1:17">
      <c r="I553" s="5"/>
      <c r="J553" s="5"/>
      <c r="K553" s="12"/>
    </row>
    <row r="554" spans="1:17">
      <c r="I554" s="5"/>
      <c r="J554" s="5"/>
      <c r="K554" s="12"/>
    </row>
    <row r="555" spans="1:17">
      <c r="I555" s="5"/>
      <c r="J555" s="5"/>
      <c r="K555" s="12"/>
    </row>
    <row r="556" spans="1:17">
      <c r="I556" s="5"/>
      <c r="J556" s="5"/>
      <c r="K556" s="12"/>
    </row>
    <row r="557" spans="1:17">
      <c r="I557" s="5"/>
      <c r="J557" s="5"/>
      <c r="K557" s="12"/>
    </row>
    <row r="558" spans="1:17">
      <c r="I558" s="5"/>
      <c r="J558" s="5"/>
      <c r="K558" s="12"/>
    </row>
    <row r="559" spans="1:17">
      <c r="A559">
        <f>COUNT(A468:A558)</f>
        <v>0</v>
      </c>
      <c r="B559">
        <f>COUNT(B468:B558)</f>
        <v>0</v>
      </c>
      <c r="C559">
        <f>COUNT(C468:C558)</f>
        <v>0</v>
      </c>
      <c r="F559" t="e">
        <f>AVERAGE(F468:F558)</f>
        <v>#DIV/0!</v>
      </c>
      <c r="G559" t="e">
        <f>AVERAGE(G468:G558)</f>
        <v>#DIV/0!</v>
      </c>
      <c r="H559" t="e">
        <f>AVERAGE(H468:H558)</f>
        <v>#DIV/0!</v>
      </c>
      <c r="I559" s="5">
        <f>SUM(I465:I558)</f>
        <v>0</v>
      </c>
      <c r="J559" s="4">
        <f>SUM(J465:J558)</f>
        <v>0</v>
      </c>
      <c r="K559" s="12"/>
      <c r="P559" s="4">
        <f>SUM(Q468:Q477)</f>
        <v>348.84791696913487</v>
      </c>
      <c r="Q559" s="4">
        <f>(P559*0.096)-0.05</f>
        <v>33.439400029036953</v>
      </c>
    </row>
    <row r="560" spans="1:17" ht="18">
      <c r="A560" s="3" t="s">
        <v>1132</v>
      </c>
      <c r="C560" s="11" t="s">
        <v>1133</v>
      </c>
      <c r="K560" s="12"/>
    </row>
    <row r="561" spans="1:17">
      <c r="A561" t="s">
        <v>2</v>
      </c>
      <c r="D561" s="4">
        <v>232.3</v>
      </c>
      <c r="E561" t="s">
        <v>3</v>
      </c>
      <c r="F561" s="4">
        <f>(D561*0.096)-0.05</f>
        <v>22.250800000000002</v>
      </c>
      <c r="H561" s="4">
        <f>P659</f>
        <v>244.49570695578072</v>
      </c>
      <c r="K561" s="14"/>
    </row>
    <row r="562" spans="1:17">
      <c r="A562" t="s">
        <v>4</v>
      </c>
      <c r="D562" s="4">
        <v>244.5</v>
      </c>
      <c r="E562" t="s">
        <v>5</v>
      </c>
      <c r="F562" s="4">
        <f>(D562*0.096)-0.05</f>
        <v>23.422000000000001</v>
      </c>
      <c r="K562" s="12"/>
    </row>
    <row r="563" spans="1:17">
      <c r="A563" s="1" t="s">
        <v>6</v>
      </c>
      <c r="B563" s="1" t="s">
        <v>7</v>
      </c>
      <c r="C563" s="1" t="s">
        <v>8</v>
      </c>
      <c r="D563" s="1" t="s">
        <v>9</v>
      </c>
      <c r="E563" s="1" t="s">
        <v>10</v>
      </c>
      <c r="F563" s="1" t="s">
        <v>11</v>
      </c>
      <c r="G563" s="1" t="s">
        <v>12</v>
      </c>
      <c r="H563" s="1" t="s">
        <v>8</v>
      </c>
      <c r="I563" s="1" t="s">
        <v>13</v>
      </c>
      <c r="J563" s="1" t="s">
        <v>14</v>
      </c>
      <c r="K563" s="13" t="s">
        <v>15</v>
      </c>
      <c r="L563" s="13" t="s">
        <v>11</v>
      </c>
      <c r="M563" s="1" t="s">
        <v>12</v>
      </c>
      <c r="N563" s="1" t="s">
        <v>16</v>
      </c>
      <c r="O563" s="1" t="s">
        <v>17</v>
      </c>
      <c r="P563" s="1" t="s">
        <v>18</v>
      </c>
      <c r="Q563" s="1" t="s">
        <v>19</v>
      </c>
    </row>
    <row r="564" spans="1:17">
      <c r="K564" s="12"/>
    </row>
    <row r="565" spans="1:17">
      <c r="D565" s="2"/>
      <c r="E565" t="s">
        <v>22</v>
      </c>
      <c r="I565" s="5">
        <v>-12</v>
      </c>
      <c r="J565" s="5"/>
      <c r="K565" s="13"/>
      <c r="L565" s="4"/>
    </row>
    <row r="566" spans="1:17">
      <c r="E566" t="s">
        <v>23</v>
      </c>
      <c r="I566" s="5">
        <v>-12</v>
      </c>
      <c r="J566" s="5"/>
      <c r="K566" s="12"/>
      <c r="L566" s="1"/>
    </row>
    <row r="567" spans="1:17">
      <c r="D567" s="2"/>
      <c r="E567" t="s">
        <v>24</v>
      </c>
      <c r="I567" s="5">
        <v>-15</v>
      </c>
      <c r="J567" s="5"/>
      <c r="K567" s="12"/>
    </row>
    <row r="568" spans="1:17">
      <c r="D568" s="2"/>
      <c r="E568" s="21"/>
      <c r="F568" s="21"/>
      <c r="G568" s="21"/>
      <c r="H568" s="21"/>
      <c r="I568" s="5"/>
      <c r="J568" s="5"/>
      <c r="K568" s="12"/>
      <c r="L568">
        <v>96</v>
      </c>
      <c r="M568">
        <v>94</v>
      </c>
      <c r="N568">
        <v>71.900000000000006</v>
      </c>
      <c r="O568">
        <v>126</v>
      </c>
      <c r="P568" s="4">
        <f t="shared" ref="P568:P578" si="2">((M568-N568)*113/O568)</f>
        <v>19.819841269841262</v>
      </c>
      <c r="Q568" s="4">
        <v>19.819841269841262</v>
      </c>
    </row>
    <row r="569" spans="1:17">
      <c r="D569" s="20"/>
      <c r="E569" s="21"/>
      <c r="F569" s="21"/>
      <c r="G569" s="21"/>
      <c r="H569" s="21"/>
      <c r="I569" s="5"/>
      <c r="J569" s="5"/>
      <c r="K569" s="12"/>
      <c r="L569" s="21">
        <v>97</v>
      </c>
      <c r="M569" s="21">
        <v>97</v>
      </c>
      <c r="N569" s="21">
        <v>71.400000000000006</v>
      </c>
      <c r="O569" s="21">
        <v>124</v>
      </c>
      <c r="P569" s="4">
        <f t="shared" si="2"/>
        <v>23.329032258064512</v>
      </c>
      <c r="Q569" s="4">
        <v>19.869166666666661</v>
      </c>
    </row>
    <row r="570" spans="1:17">
      <c r="D570" s="20"/>
      <c r="E570" s="21"/>
      <c r="F570" s="21"/>
      <c r="G570" s="21"/>
      <c r="H570" s="21"/>
      <c r="I570" s="5"/>
      <c r="J570" s="5"/>
      <c r="K570" s="12"/>
      <c r="L570" s="21">
        <v>110</v>
      </c>
      <c r="M570" s="21">
        <v>107</v>
      </c>
      <c r="N570" s="21">
        <v>70.8</v>
      </c>
      <c r="O570" s="21">
        <v>125</v>
      </c>
      <c r="P570" s="4">
        <f t="shared" si="2"/>
        <v>32.724800000000002</v>
      </c>
      <c r="Q570" s="4">
        <v>21.275781249999994</v>
      </c>
    </row>
    <row r="571" spans="1:17">
      <c r="D571" s="20"/>
      <c r="E571" s="21"/>
      <c r="F571" s="21"/>
      <c r="G571" s="21"/>
      <c r="H571" s="21"/>
      <c r="I571" s="5"/>
      <c r="J571" s="5"/>
      <c r="K571" s="12"/>
      <c r="L571" s="21">
        <v>99</v>
      </c>
      <c r="M571" s="21">
        <v>97</v>
      </c>
      <c r="N571" s="21">
        <v>69.2</v>
      </c>
      <c r="O571" s="21">
        <v>118</v>
      </c>
      <c r="P571" s="4">
        <f t="shared" si="2"/>
        <v>26.62203389830508</v>
      </c>
      <c r="Q571" s="4">
        <v>22.6</v>
      </c>
    </row>
    <row r="572" spans="1:17">
      <c r="D572" s="20"/>
      <c r="E572" s="21"/>
      <c r="I572" s="5"/>
      <c r="J572" s="5"/>
      <c r="K572" s="12"/>
      <c r="L572" s="21">
        <v>106</v>
      </c>
      <c r="M572" s="21">
        <v>103</v>
      </c>
      <c r="N572" s="21">
        <v>69.3</v>
      </c>
      <c r="O572" s="21">
        <v>121</v>
      </c>
      <c r="P572" s="4">
        <f t="shared" si="2"/>
        <v>31.471900826446284</v>
      </c>
      <c r="Q572" s="4">
        <v>24.498399999999993</v>
      </c>
    </row>
    <row r="573" spans="1:17">
      <c r="D573" s="20"/>
      <c r="E573" s="21"/>
      <c r="F573" s="21"/>
      <c r="G573" s="21"/>
      <c r="H573" s="21"/>
      <c r="I573" s="5"/>
      <c r="J573" s="5"/>
      <c r="K573" s="12"/>
      <c r="L573" s="21">
        <v>98</v>
      </c>
      <c r="M573" s="21">
        <v>98</v>
      </c>
      <c r="N573" s="21">
        <v>68.900000000000006</v>
      </c>
      <c r="O573" s="21">
        <v>120</v>
      </c>
      <c r="P573" s="4">
        <f t="shared" si="2"/>
        <v>27.402499999999993</v>
      </c>
      <c r="Q573" s="4">
        <v>26.62203389830508</v>
      </c>
    </row>
    <row r="574" spans="1:17">
      <c r="D574" s="20"/>
      <c r="E574" s="21"/>
      <c r="F574" s="21"/>
      <c r="G574" s="21"/>
      <c r="H574" s="21"/>
      <c r="I574" s="5"/>
      <c r="J574" s="5"/>
      <c r="K574" s="26"/>
      <c r="L574" s="21">
        <v>104</v>
      </c>
      <c r="M574" s="21">
        <v>104</v>
      </c>
      <c r="N574" s="21">
        <v>70.900000000000006</v>
      </c>
      <c r="O574" s="21">
        <v>129</v>
      </c>
      <c r="P574" s="4">
        <f t="shared" si="2"/>
        <v>28.994573643410845</v>
      </c>
      <c r="Q574" s="4">
        <v>27.120000000000005</v>
      </c>
    </row>
    <row r="575" spans="1:17">
      <c r="D575" s="20"/>
      <c r="E575" s="21"/>
      <c r="F575" s="21"/>
      <c r="G575" s="21"/>
      <c r="H575" s="21"/>
      <c r="I575" s="5"/>
      <c r="J575" s="5"/>
      <c r="K575" s="12"/>
      <c r="L575" s="21">
        <v>93</v>
      </c>
      <c r="M575" s="21">
        <v>93</v>
      </c>
      <c r="N575" s="21">
        <v>70.900000000000006</v>
      </c>
      <c r="O575" s="21">
        <v>126</v>
      </c>
      <c r="P575" s="4">
        <f t="shared" si="2"/>
        <v>19.819841269841262</v>
      </c>
      <c r="Q575" s="4">
        <v>27.402499999999993</v>
      </c>
    </row>
    <row r="576" spans="1:17">
      <c r="D576" s="20"/>
      <c r="E576" s="21"/>
      <c r="F576" s="21"/>
      <c r="G576" s="21"/>
      <c r="H576" s="21"/>
      <c r="I576" s="5"/>
      <c r="J576" s="5"/>
      <c r="K576" s="12"/>
      <c r="L576" s="21">
        <v>96</v>
      </c>
      <c r="M576" s="21">
        <v>96</v>
      </c>
      <c r="N576" s="21">
        <v>70.8</v>
      </c>
      <c r="O576" s="21">
        <v>126</v>
      </c>
      <c r="P576" s="4">
        <f t="shared" si="2"/>
        <v>22.6</v>
      </c>
      <c r="Q576" s="4">
        <v>27.402499999999993</v>
      </c>
    </row>
    <row r="577" spans="1:17">
      <c r="D577" s="20"/>
      <c r="E577" s="21"/>
      <c r="F577" s="21"/>
      <c r="G577" s="21"/>
      <c r="H577" s="21"/>
      <c r="I577" s="5"/>
      <c r="J577" s="5"/>
      <c r="K577" s="12"/>
      <c r="L577" s="21">
        <v>97</v>
      </c>
      <c r="M577" s="21">
        <v>97</v>
      </c>
      <c r="N577" s="21">
        <v>69.900000000000006</v>
      </c>
      <c r="O577" s="21">
        <v>125</v>
      </c>
      <c r="P577" s="4">
        <f t="shared" si="2"/>
        <v>24.498399999999993</v>
      </c>
      <c r="Q577" s="4">
        <v>27.885483870967736</v>
      </c>
    </row>
    <row r="578" spans="1:17">
      <c r="D578" s="20" t="s">
        <v>1117</v>
      </c>
      <c r="E578" s="21" t="s">
        <v>42</v>
      </c>
      <c r="F578" s="21"/>
      <c r="G578" s="21"/>
      <c r="H578" s="21"/>
      <c r="I578" s="5"/>
      <c r="J578" s="5"/>
      <c r="K578" s="12"/>
      <c r="L578" s="21">
        <v>99</v>
      </c>
      <c r="M578" s="21">
        <v>99</v>
      </c>
      <c r="N578" s="21">
        <v>69.900000000000006</v>
      </c>
      <c r="O578" s="21">
        <v>120</v>
      </c>
      <c r="P578" s="4">
        <f t="shared" si="2"/>
        <v>27.402499999999993</v>
      </c>
      <c r="Q578" s="4">
        <v>28.763636363636362</v>
      </c>
    </row>
    <row r="579" spans="1:17">
      <c r="D579" s="2" t="s">
        <v>1119</v>
      </c>
      <c r="E579" s="21" t="s">
        <v>42</v>
      </c>
      <c r="F579" s="21"/>
      <c r="G579" s="21"/>
      <c r="H579" s="21"/>
      <c r="I579" s="5"/>
      <c r="J579" s="5"/>
      <c r="K579" s="12"/>
      <c r="L579" s="21">
        <v>91</v>
      </c>
      <c r="M579" s="21">
        <v>91</v>
      </c>
      <c r="N579" s="21">
        <v>69.900000000000006</v>
      </c>
      <c r="O579" s="21">
        <v>120</v>
      </c>
      <c r="P579" s="4">
        <f>((M579-N579)*113/O579)</f>
        <v>19.869166666666661</v>
      </c>
      <c r="Q579" s="4">
        <v>28.994573643410845</v>
      </c>
    </row>
    <row r="580" spans="1:17">
      <c r="D580" s="20" t="s">
        <v>1122</v>
      </c>
      <c r="E580" s="21" t="s">
        <v>42</v>
      </c>
      <c r="F580" s="21"/>
      <c r="G580" s="21"/>
      <c r="H580" s="21"/>
      <c r="I580" s="5"/>
      <c r="J580" s="5"/>
      <c r="K580" s="12"/>
      <c r="L580" s="21">
        <v>103</v>
      </c>
      <c r="M580" s="21">
        <v>102</v>
      </c>
      <c r="N580" s="21">
        <v>71.400000000000006</v>
      </c>
      <c r="O580" s="21">
        <v>124</v>
      </c>
      <c r="P580" s="4">
        <f>((M580-N580)*113/O580)</f>
        <v>27.885483870967736</v>
      </c>
      <c r="Q580" s="4">
        <v>29.595238095238095</v>
      </c>
    </row>
    <row r="581" spans="1:17">
      <c r="D581" s="20" t="s">
        <v>1126</v>
      </c>
      <c r="E581" s="21" t="s">
        <v>523</v>
      </c>
      <c r="F581" s="21"/>
      <c r="G581" s="21"/>
      <c r="H581" s="21"/>
      <c r="I581" s="5"/>
      <c r="J581" s="5"/>
      <c r="K581" s="12"/>
      <c r="L581" s="21">
        <v>103</v>
      </c>
      <c r="M581" s="21">
        <v>100</v>
      </c>
      <c r="N581" s="21">
        <v>69.2</v>
      </c>
      <c r="O581" s="21">
        <v>121</v>
      </c>
      <c r="P581" s="4">
        <f>((M581-N581)*113/O581)</f>
        <v>28.763636363636362</v>
      </c>
      <c r="Q581" s="4">
        <v>30.611194029850743</v>
      </c>
    </row>
    <row r="582" spans="1:17">
      <c r="D582" s="20" t="s">
        <v>1127</v>
      </c>
      <c r="E582" s="21" t="s">
        <v>154</v>
      </c>
      <c r="F582" s="21"/>
      <c r="G582" s="21"/>
      <c r="H582" s="21"/>
      <c r="I582" s="5"/>
      <c r="J582" s="5"/>
      <c r="K582" s="12"/>
      <c r="L582" s="21">
        <v>108</v>
      </c>
      <c r="M582" s="21">
        <v>107</v>
      </c>
      <c r="N582" s="21">
        <v>70.7</v>
      </c>
      <c r="O582" s="21">
        <v>134</v>
      </c>
      <c r="P582" s="4">
        <f t="shared" ref="P582:P591" si="3">((M582-N582)*113/O582)</f>
        <v>30.611194029850743</v>
      </c>
      <c r="Q582" s="4">
        <v>31.471900826446284</v>
      </c>
    </row>
    <row r="583" spans="1:17">
      <c r="D583" s="20" t="s">
        <v>1128</v>
      </c>
      <c r="E583" s="21" t="s">
        <v>54</v>
      </c>
      <c r="F583" s="21"/>
      <c r="G583" s="21"/>
      <c r="H583" s="21"/>
      <c r="I583" s="5"/>
      <c r="J583" s="5"/>
      <c r="K583" s="26"/>
      <c r="L583" s="21">
        <v>98</v>
      </c>
      <c r="M583" s="21">
        <v>95</v>
      </c>
      <c r="N583" s="21">
        <v>70.900000000000006</v>
      </c>
      <c r="O583" s="21">
        <v>128</v>
      </c>
      <c r="P583" s="4">
        <f t="shared" si="3"/>
        <v>21.275781249999994</v>
      </c>
      <c r="Q583" s="4">
        <v>32.110833333333325</v>
      </c>
    </row>
    <row r="584" spans="1:17">
      <c r="D584" s="20" t="s">
        <v>1129</v>
      </c>
      <c r="E584" s="21" t="s">
        <v>52</v>
      </c>
      <c r="F584" s="21"/>
      <c r="G584" s="21"/>
      <c r="H584" s="21"/>
      <c r="I584" s="5"/>
      <c r="J584" s="5"/>
      <c r="K584" s="12"/>
      <c r="L584" s="11">
        <v>103</v>
      </c>
      <c r="M584" s="11">
        <v>102</v>
      </c>
      <c r="N584" s="11">
        <v>70.8</v>
      </c>
      <c r="O584" s="11">
        <v>130</v>
      </c>
      <c r="P584" s="35">
        <f t="shared" si="3"/>
        <v>27.120000000000005</v>
      </c>
      <c r="Q584" s="4">
        <v>32.335384615384619</v>
      </c>
    </row>
    <row r="585" spans="1:17">
      <c r="D585" s="20" t="s">
        <v>1130</v>
      </c>
      <c r="E585" s="21" t="s">
        <v>52</v>
      </c>
      <c r="F585" s="21"/>
      <c r="G585" s="21"/>
      <c r="H585" s="21"/>
      <c r="I585" s="5"/>
      <c r="J585" s="5"/>
      <c r="K585" s="12"/>
      <c r="L585" s="21">
        <v>108</v>
      </c>
      <c r="M585" s="21">
        <v>108</v>
      </c>
      <c r="N585" s="21">
        <v>70.8</v>
      </c>
      <c r="O585" s="21">
        <v>130</v>
      </c>
      <c r="P585" s="4">
        <f t="shared" si="3"/>
        <v>32.335384615384619</v>
      </c>
      <c r="Q585" s="4">
        <v>32.405785123966943</v>
      </c>
    </row>
    <row r="586" spans="1:17">
      <c r="D586" s="20" t="s">
        <v>1134</v>
      </c>
      <c r="E586" s="21" t="s">
        <v>36</v>
      </c>
      <c r="F586" s="21"/>
      <c r="G586" s="21"/>
      <c r="H586" s="21"/>
      <c r="I586" s="5"/>
      <c r="J586" s="5"/>
      <c r="K586" s="12"/>
      <c r="L586" s="19">
        <v>106</v>
      </c>
      <c r="M586" s="21">
        <v>104</v>
      </c>
      <c r="N586" s="21">
        <v>69.3</v>
      </c>
      <c r="O586" s="21">
        <v>121</v>
      </c>
      <c r="P586" s="30">
        <f t="shared" si="3"/>
        <v>32.405785123966943</v>
      </c>
      <c r="Q586" s="4">
        <v>35.300826446280986</v>
      </c>
    </row>
    <row r="587" spans="1:17">
      <c r="D587" s="20" t="s">
        <v>1135</v>
      </c>
      <c r="E587" s="21" t="s">
        <v>34</v>
      </c>
      <c r="F587" s="21"/>
      <c r="G587" s="21"/>
      <c r="H587" s="21"/>
      <c r="I587" s="5"/>
      <c r="J587" s="5"/>
      <c r="K587" s="12"/>
      <c r="L587" s="19">
        <v>108</v>
      </c>
      <c r="M587" s="21">
        <v>103</v>
      </c>
      <c r="N587" s="21">
        <v>68.900000000000006</v>
      </c>
      <c r="O587" s="21">
        <v>120</v>
      </c>
      <c r="P587" s="30">
        <f t="shared" si="3"/>
        <v>32.110833333333325</v>
      </c>
      <c r="Q587" s="4">
        <v>38.702499999999993</v>
      </c>
    </row>
    <row r="588" spans="1:17">
      <c r="A588">
        <v>1</v>
      </c>
      <c r="B588">
        <v>1</v>
      </c>
      <c r="C588">
        <v>1</v>
      </c>
      <c r="D588" s="20" t="s">
        <v>1136</v>
      </c>
      <c r="E588" s="21" t="s">
        <v>523</v>
      </c>
      <c r="F588" s="21">
        <v>108</v>
      </c>
      <c r="G588" s="21">
        <v>107</v>
      </c>
      <c r="H588" s="21">
        <v>84</v>
      </c>
      <c r="I588" s="5">
        <v>-17</v>
      </c>
      <c r="J588" s="5"/>
      <c r="K588" s="12"/>
      <c r="L588" s="19">
        <v>108</v>
      </c>
      <c r="M588" s="21">
        <v>107</v>
      </c>
      <c r="N588" s="21">
        <v>69.2</v>
      </c>
      <c r="O588" s="21">
        <v>121</v>
      </c>
      <c r="P588" s="30">
        <f t="shared" si="3"/>
        <v>35.300826446280986</v>
      </c>
      <c r="Q588" s="4"/>
    </row>
    <row r="589" spans="1:17">
      <c r="A589">
        <v>2</v>
      </c>
      <c r="B589">
        <v>2</v>
      </c>
      <c r="C589">
        <v>2</v>
      </c>
      <c r="D589" s="20" t="s">
        <v>1137</v>
      </c>
      <c r="E589" s="21" t="s">
        <v>26</v>
      </c>
      <c r="F589" s="21">
        <v>102</v>
      </c>
      <c r="G589" s="21">
        <v>102</v>
      </c>
      <c r="H589" s="21">
        <v>76</v>
      </c>
      <c r="I589" s="5">
        <v>-20</v>
      </c>
      <c r="J589" s="5"/>
      <c r="K589" s="12" t="s">
        <v>1138</v>
      </c>
      <c r="L589" s="19">
        <v>102</v>
      </c>
      <c r="M589" s="21">
        <v>102</v>
      </c>
      <c r="N589" s="21">
        <v>69</v>
      </c>
      <c r="O589" s="21">
        <v>126</v>
      </c>
      <c r="P589" s="30">
        <f t="shared" si="3"/>
        <v>29.595238095238095</v>
      </c>
      <c r="Q589" s="4"/>
    </row>
    <row r="590" spans="1:17">
      <c r="D590" s="19" t="s">
        <v>1139</v>
      </c>
      <c r="E590" s="21" t="s">
        <v>1140</v>
      </c>
      <c r="F590" s="21"/>
      <c r="G590" s="21"/>
      <c r="H590" s="21"/>
      <c r="I590" s="5">
        <v>-10</v>
      </c>
      <c r="J590" s="5"/>
      <c r="K590" s="12"/>
      <c r="L590" s="19"/>
      <c r="M590" s="21"/>
      <c r="N590" s="21"/>
      <c r="O590" s="21"/>
      <c r="P590" s="30"/>
      <c r="Q590" s="4"/>
    </row>
    <row r="591" spans="1:17">
      <c r="A591">
        <v>3</v>
      </c>
      <c r="B591">
        <v>3</v>
      </c>
      <c r="C591">
        <v>3</v>
      </c>
      <c r="D591" s="19" t="s">
        <v>1141</v>
      </c>
      <c r="E591" s="21" t="s">
        <v>34</v>
      </c>
      <c r="F591" s="21">
        <v>111</v>
      </c>
      <c r="G591" s="21">
        <v>110</v>
      </c>
      <c r="H591" s="21">
        <v>86</v>
      </c>
      <c r="I591" s="5">
        <v>-22</v>
      </c>
      <c r="J591" s="5"/>
      <c r="K591" s="12" t="s">
        <v>1142</v>
      </c>
      <c r="L591" s="19">
        <v>111</v>
      </c>
      <c r="M591" s="21">
        <v>110</v>
      </c>
      <c r="N591" s="21">
        <v>68.900000000000006</v>
      </c>
      <c r="O591" s="21">
        <v>120</v>
      </c>
      <c r="P591" s="30">
        <f t="shared" si="3"/>
        <v>38.702499999999993</v>
      </c>
      <c r="Q591" s="21"/>
    </row>
    <row r="592" spans="1:17">
      <c r="D592" s="20"/>
      <c r="E592" s="21"/>
      <c r="F592" s="21"/>
      <c r="G592" s="21"/>
      <c r="H592" s="21"/>
      <c r="I592" s="5"/>
      <c r="J592" s="5"/>
      <c r="K592" s="12"/>
      <c r="L592" s="19"/>
      <c r="M592" s="21"/>
      <c r="N592" s="21"/>
      <c r="O592" s="21"/>
      <c r="P592" s="30"/>
      <c r="Q592" s="21"/>
    </row>
    <row r="593" spans="4:17">
      <c r="D593" s="2"/>
      <c r="I593" s="5"/>
      <c r="J593" s="5"/>
      <c r="K593" s="12"/>
      <c r="L593" s="20"/>
      <c r="M593" s="21"/>
      <c r="N593" s="21"/>
      <c r="O593" s="21"/>
      <c r="P593" s="21"/>
      <c r="Q593" s="21"/>
    </row>
    <row r="594" spans="4:17">
      <c r="D594" s="2"/>
      <c r="I594" s="5"/>
      <c r="J594" s="5"/>
      <c r="K594" s="12"/>
      <c r="L594" s="20"/>
      <c r="M594" s="21"/>
      <c r="N594" s="21"/>
      <c r="O594" s="21"/>
      <c r="P594" s="21"/>
      <c r="Q594" s="21"/>
    </row>
    <row r="595" spans="4:17">
      <c r="I595" s="5"/>
      <c r="J595" s="5"/>
      <c r="K595" s="12"/>
      <c r="L595" s="20"/>
      <c r="M595" s="21"/>
      <c r="N595" s="21"/>
      <c r="O595" s="21"/>
      <c r="P595" s="21"/>
      <c r="Q595" s="21"/>
    </row>
    <row r="596" spans="4:17">
      <c r="I596" s="5"/>
      <c r="J596" s="5"/>
      <c r="K596" s="12"/>
      <c r="L596" s="20"/>
      <c r="M596" s="21"/>
      <c r="N596" s="21"/>
      <c r="O596" s="21"/>
      <c r="P596" s="21"/>
      <c r="Q596" s="21"/>
    </row>
    <row r="597" spans="4:17">
      <c r="I597" s="5"/>
      <c r="J597" s="5"/>
      <c r="K597" s="12"/>
      <c r="L597" s="20"/>
      <c r="M597" s="21"/>
      <c r="N597" s="21"/>
      <c r="O597" s="21"/>
      <c r="P597" s="21"/>
      <c r="Q597" s="21"/>
    </row>
    <row r="598" spans="4:17">
      <c r="I598" s="5"/>
      <c r="J598" s="5"/>
      <c r="K598" s="12"/>
      <c r="L598" s="20"/>
      <c r="M598" s="21"/>
      <c r="N598" s="21"/>
      <c r="O598" s="21"/>
      <c r="P598" s="21"/>
      <c r="Q598" s="21"/>
    </row>
    <row r="599" spans="4:17">
      <c r="I599" s="5"/>
      <c r="J599" s="5"/>
      <c r="K599" s="12"/>
    </row>
    <row r="600" spans="4:17">
      <c r="I600" s="5"/>
      <c r="J600" s="5"/>
      <c r="K600" s="12"/>
    </row>
    <row r="601" spans="4:17">
      <c r="I601" s="5"/>
      <c r="J601" s="5"/>
      <c r="K601" s="12"/>
    </row>
    <row r="602" spans="4:17">
      <c r="I602" s="5"/>
      <c r="J602" s="5"/>
      <c r="K602" s="12"/>
    </row>
    <row r="603" spans="4:17">
      <c r="I603" s="5"/>
      <c r="J603" s="5"/>
      <c r="K603" s="12"/>
    </row>
    <row r="604" spans="4:17">
      <c r="I604" s="5"/>
      <c r="J604" s="5"/>
      <c r="K604" s="12"/>
    </row>
    <row r="605" spans="4:17">
      <c r="I605" s="5"/>
      <c r="J605" s="5"/>
      <c r="K605" s="12"/>
    </row>
    <row r="606" spans="4:17">
      <c r="I606" s="5"/>
      <c r="J606" s="5"/>
      <c r="K606" s="12"/>
    </row>
    <row r="607" spans="4:17">
      <c r="I607" s="5"/>
      <c r="J607" s="5"/>
      <c r="K607" s="12"/>
    </row>
    <row r="608" spans="4:17">
      <c r="I608" s="5"/>
      <c r="J608" s="5"/>
      <c r="K608" s="12"/>
    </row>
    <row r="609" spans="9:11">
      <c r="I609" s="5"/>
      <c r="J609" s="5"/>
      <c r="K609" s="12"/>
    </row>
    <row r="610" spans="9:11">
      <c r="I610" s="5"/>
      <c r="J610" s="5"/>
      <c r="K610" s="12"/>
    </row>
    <row r="611" spans="9:11">
      <c r="I611" s="5"/>
      <c r="J611" s="5"/>
      <c r="K611" s="12"/>
    </row>
    <row r="612" spans="9:11">
      <c r="I612" s="5"/>
      <c r="J612" s="5"/>
      <c r="K612" s="12"/>
    </row>
    <row r="613" spans="9:11">
      <c r="I613" s="5"/>
      <c r="J613" s="5"/>
      <c r="K613" s="12"/>
    </row>
    <row r="614" spans="9:11">
      <c r="I614" s="5"/>
      <c r="J614" s="5"/>
      <c r="K614" s="12"/>
    </row>
    <row r="615" spans="9:11">
      <c r="I615" s="5"/>
      <c r="J615" s="5"/>
      <c r="K615" s="12"/>
    </row>
    <row r="616" spans="9:11">
      <c r="I616" s="5"/>
      <c r="J616" s="5"/>
      <c r="K616" s="12"/>
    </row>
    <row r="617" spans="9:11">
      <c r="I617" s="5"/>
      <c r="J617" s="5"/>
      <c r="K617" s="12"/>
    </row>
    <row r="618" spans="9:11">
      <c r="I618" s="5"/>
      <c r="J618" s="5"/>
      <c r="K618" s="12"/>
    </row>
    <row r="619" spans="9:11">
      <c r="I619" s="5"/>
      <c r="J619" s="5"/>
      <c r="K619" s="12"/>
    </row>
    <row r="620" spans="9:11">
      <c r="I620" s="5"/>
      <c r="J620" s="5"/>
      <c r="K620" s="12"/>
    </row>
    <row r="621" spans="9:11">
      <c r="I621" s="5"/>
      <c r="J621" s="5"/>
      <c r="K621" s="12"/>
    </row>
    <row r="622" spans="9:11">
      <c r="I622" s="5"/>
      <c r="J622" s="5"/>
      <c r="K622" s="12"/>
    </row>
    <row r="623" spans="9:11">
      <c r="I623" s="5"/>
      <c r="J623" s="5"/>
      <c r="K623" s="12"/>
    </row>
    <row r="624" spans="9:11">
      <c r="I624" s="5"/>
      <c r="J624" s="5"/>
      <c r="K624" s="12"/>
    </row>
    <row r="625" spans="9:11">
      <c r="I625" s="5"/>
      <c r="J625" s="5"/>
      <c r="K625" s="12"/>
    </row>
    <row r="626" spans="9:11">
      <c r="I626" s="5"/>
      <c r="J626" s="5"/>
      <c r="K626" s="12"/>
    </row>
    <row r="627" spans="9:11">
      <c r="I627" s="5"/>
      <c r="J627" s="5"/>
      <c r="K627" s="12"/>
    </row>
    <row r="628" spans="9:11">
      <c r="I628" s="5"/>
      <c r="J628" s="5"/>
      <c r="K628" s="12"/>
    </row>
    <row r="629" spans="9:11">
      <c r="I629" s="5"/>
      <c r="J629" s="5"/>
      <c r="K629" s="12"/>
    </row>
    <row r="630" spans="9:11">
      <c r="I630" s="5"/>
      <c r="J630" s="5"/>
      <c r="K630" s="12"/>
    </row>
    <row r="631" spans="9:11">
      <c r="I631" s="5"/>
      <c r="J631" s="5"/>
      <c r="K631" s="12"/>
    </row>
    <row r="632" spans="9:11">
      <c r="I632" s="5"/>
      <c r="J632" s="5"/>
      <c r="K632" s="12"/>
    </row>
    <row r="633" spans="9:11">
      <c r="I633" s="5"/>
      <c r="J633" s="5"/>
      <c r="K633" s="12"/>
    </row>
    <row r="634" spans="9:11">
      <c r="I634" s="5"/>
      <c r="J634" s="5"/>
      <c r="K634" s="12"/>
    </row>
    <row r="635" spans="9:11">
      <c r="I635" s="5"/>
      <c r="J635" s="5"/>
      <c r="K635" s="12"/>
    </row>
    <row r="636" spans="9:11">
      <c r="I636" s="5"/>
      <c r="J636" s="5"/>
      <c r="K636" s="12"/>
    </row>
    <row r="637" spans="9:11">
      <c r="I637" s="5"/>
      <c r="J637" s="5"/>
      <c r="K637" s="12"/>
    </row>
    <row r="638" spans="9:11">
      <c r="I638" s="5"/>
      <c r="J638" s="5"/>
      <c r="K638" s="12"/>
    </row>
    <row r="639" spans="9:11">
      <c r="I639" s="5"/>
      <c r="J639" s="5"/>
      <c r="K639" s="12"/>
    </row>
    <row r="640" spans="9:11">
      <c r="I640" s="5"/>
      <c r="J640" s="5"/>
      <c r="K640" s="12"/>
    </row>
    <row r="641" spans="9:11">
      <c r="I641" s="5"/>
      <c r="J641" s="5"/>
      <c r="K641" s="12"/>
    </row>
    <row r="642" spans="9:11">
      <c r="I642" s="5"/>
      <c r="J642" s="5"/>
      <c r="K642" s="12"/>
    </row>
    <row r="643" spans="9:11">
      <c r="I643" s="5"/>
      <c r="J643" s="5"/>
      <c r="K643" s="12"/>
    </row>
    <row r="644" spans="9:11">
      <c r="I644" s="5"/>
      <c r="J644" s="5"/>
      <c r="K644" s="12"/>
    </row>
    <row r="645" spans="9:11">
      <c r="I645" s="5"/>
      <c r="J645" s="5"/>
      <c r="K645" s="12"/>
    </row>
    <row r="646" spans="9:11">
      <c r="I646" s="5"/>
      <c r="J646" s="5"/>
      <c r="K646" s="12"/>
    </row>
    <row r="647" spans="9:11">
      <c r="I647" s="5"/>
      <c r="J647" s="5"/>
      <c r="K647" s="12"/>
    </row>
    <row r="648" spans="9:11">
      <c r="I648" s="5"/>
      <c r="J648" s="5"/>
      <c r="K648" s="12"/>
    </row>
    <row r="649" spans="9:11">
      <c r="I649" s="5"/>
      <c r="J649" s="5"/>
      <c r="K649" s="12"/>
    </row>
    <row r="650" spans="9:11">
      <c r="I650" s="5"/>
      <c r="J650" s="5"/>
      <c r="K650" s="12"/>
    </row>
    <row r="651" spans="9:11">
      <c r="I651" s="5"/>
      <c r="J651" s="5"/>
      <c r="K651" s="12"/>
    </row>
    <row r="652" spans="9:11">
      <c r="I652" s="5"/>
      <c r="J652" s="5"/>
      <c r="K652" s="12"/>
    </row>
    <row r="653" spans="9:11">
      <c r="I653" s="5"/>
      <c r="J653" s="5"/>
      <c r="K653" s="12"/>
    </row>
    <row r="654" spans="9:11">
      <c r="I654" s="5"/>
      <c r="J654" s="5"/>
      <c r="K654" s="12"/>
    </row>
    <row r="655" spans="9:11">
      <c r="I655" s="5"/>
      <c r="J655" s="5"/>
      <c r="K655" s="12"/>
    </row>
    <row r="656" spans="9:11">
      <c r="I656" s="5"/>
      <c r="J656" s="5"/>
      <c r="K656" s="12"/>
    </row>
    <row r="657" spans="1:17">
      <c r="I657" s="5"/>
      <c r="J657" s="5"/>
      <c r="K657" s="12"/>
    </row>
    <row r="658" spans="1:17">
      <c r="I658" s="5"/>
      <c r="J658" s="5"/>
      <c r="K658" s="12"/>
    </row>
    <row r="659" spans="1:17">
      <c r="A659">
        <f>COUNT(A568:A658)</f>
        <v>3</v>
      </c>
      <c r="B659">
        <f>COUNT(B568:B658)</f>
        <v>3</v>
      </c>
      <c r="C659">
        <f>COUNT(C568:C658)</f>
        <v>3</v>
      </c>
      <c r="F659">
        <f>AVERAGE(F568:F658)</f>
        <v>107</v>
      </c>
      <c r="G659">
        <f>AVERAGE(G568:G658)</f>
        <v>106.33333333333333</v>
      </c>
      <c r="H659">
        <f>AVERAGE(H568:H658)</f>
        <v>82</v>
      </c>
      <c r="I659" s="5">
        <f>SUM(I565:I658)</f>
        <v>-108</v>
      </c>
      <c r="J659" s="4">
        <f>SUM(J565:J658)</f>
        <v>0</v>
      </c>
      <c r="K659" s="12"/>
      <c r="P659" s="4">
        <f>SUM(Q568:Q577)</f>
        <v>244.49570695578072</v>
      </c>
      <c r="Q659" s="4">
        <f>(P659*0.096)-0.05</f>
        <v>23.421587867754948</v>
      </c>
    </row>
    <row r="660" spans="1:17" ht="18">
      <c r="A660" s="3" t="s">
        <v>1143</v>
      </c>
      <c r="C660" s="11" t="s">
        <v>1144</v>
      </c>
      <c r="K660" s="12"/>
    </row>
    <row r="661" spans="1:17">
      <c r="A661" t="s">
        <v>2</v>
      </c>
      <c r="D661" s="4">
        <v>193.2</v>
      </c>
      <c r="E661" t="s">
        <v>3</v>
      </c>
      <c r="F661" s="4">
        <f>(D661*0.096)-0.05</f>
        <v>18.497199999999999</v>
      </c>
      <c r="H661" s="4">
        <f>P759</f>
        <v>193.20186866342925</v>
      </c>
      <c r="K661" s="14"/>
    </row>
    <row r="662" spans="1:17">
      <c r="A662" t="s">
        <v>4</v>
      </c>
      <c r="D662" s="4">
        <v>193.2</v>
      </c>
      <c r="E662" t="s">
        <v>5</v>
      </c>
      <c r="F662" s="4">
        <f>(D662*0.096)-0.05</f>
        <v>18.497199999999999</v>
      </c>
      <c r="K662" s="12"/>
    </row>
    <row r="663" spans="1:17">
      <c r="A663" s="1" t="s">
        <v>6</v>
      </c>
      <c r="B663" s="1" t="s">
        <v>7</v>
      </c>
      <c r="C663" s="1" t="s">
        <v>8</v>
      </c>
      <c r="D663" s="1" t="s">
        <v>9</v>
      </c>
      <c r="E663" s="1" t="s">
        <v>10</v>
      </c>
      <c r="F663" s="1" t="s">
        <v>11</v>
      </c>
      <c r="G663" s="1" t="s">
        <v>12</v>
      </c>
      <c r="H663" s="1" t="s">
        <v>8</v>
      </c>
      <c r="I663" s="1" t="s">
        <v>13</v>
      </c>
      <c r="J663" s="1" t="s">
        <v>14</v>
      </c>
      <c r="K663" s="13" t="s">
        <v>15</v>
      </c>
      <c r="L663" s="13" t="s">
        <v>11</v>
      </c>
      <c r="M663" s="1" t="s">
        <v>12</v>
      </c>
      <c r="N663" s="1" t="s">
        <v>16</v>
      </c>
      <c r="O663" s="1" t="s">
        <v>17</v>
      </c>
      <c r="P663" s="1" t="s">
        <v>18</v>
      </c>
      <c r="Q663" s="1" t="s">
        <v>19</v>
      </c>
    </row>
    <row r="664" spans="1:17">
      <c r="K664" s="12"/>
    </row>
    <row r="665" spans="1:17">
      <c r="D665" s="2"/>
      <c r="E665" t="s">
        <v>22</v>
      </c>
      <c r="I665" s="5">
        <v>0</v>
      </c>
      <c r="J665" s="5"/>
      <c r="K665" s="13"/>
      <c r="L665" s="4"/>
    </row>
    <row r="666" spans="1:17">
      <c r="E666" t="s">
        <v>23</v>
      </c>
      <c r="I666" s="5">
        <v>0</v>
      </c>
      <c r="J666" s="5"/>
      <c r="K666" s="12"/>
      <c r="L666" s="1"/>
    </row>
    <row r="667" spans="1:17">
      <c r="D667" s="2"/>
      <c r="E667" t="s">
        <v>24</v>
      </c>
      <c r="I667" s="5">
        <v>0</v>
      </c>
      <c r="J667" s="5"/>
      <c r="K667" s="12"/>
    </row>
    <row r="668" spans="1:17">
      <c r="D668" s="19"/>
      <c r="E668" s="21"/>
      <c r="F668" s="21"/>
      <c r="G668" s="21"/>
      <c r="H668" s="21"/>
      <c r="I668" s="5"/>
      <c r="J668" s="5"/>
      <c r="K668" s="12"/>
      <c r="L668" s="21">
        <v>97</v>
      </c>
      <c r="M668" s="21">
        <v>96</v>
      </c>
      <c r="N668" s="21">
        <v>69.900000000000006</v>
      </c>
      <c r="O668" s="21">
        <v>120</v>
      </c>
      <c r="P668" s="4">
        <f t="shared" ref="P668:P687" si="4">((M668-N668)*113/O668)</f>
        <v>24.577499999999993</v>
      </c>
      <c r="Q668" s="4">
        <v>15.211538461538462</v>
      </c>
    </row>
    <row r="669" spans="1:17">
      <c r="D669" s="19"/>
      <c r="E669" s="21"/>
      <c r="F669" s="21"/>
      <c r="G669" s="21"/>
      <c r="H669" s="21"/>
      <c r="I669" s="5"/>
      <c r="J669" s="5"/>
      <c r="K669" s="12"/>
      <c r="L669" s="21">
        <v>103</v>
      </c>
      <c r="M669" s="21">
        <v>101</v>
      </c>
      <c r="N669" s="21">
        <v>69.2</v>
      </c>
      <c r="O669" s="21">
        <v>121</v>
      </c>
      <c r="P669" s="4">
        <f t="shared" si="4"/>
        <v>29.697520661157021</v>
      </c>
      <c r="Q669" s="4">
        <v>17.266399999999994</v>
      </c>
    </row>
    <row r="670" spans="1:17">
      <c r="D670" s="19"/>
      <c r="E670" s="21"/>
      <c r="F670" s="21"/>
      <c r="G670" s="21"/>
      <c r="H670" s="21"/>
      <c r="I670" s="5"/>
      <c r="J670" s="5"/>
      <c r="K670" s="12"/>
      <c r="L670" s="21">
        <v>92</v>
      </c>
      <c r="M670" s="21">
        <v>92</v>
      </c>
      <c r="N670" s="21">
        <v>70.8</v>
      </c>
      <c r="O670" s="21">
        <v>125</v>
      </c>
      <c r="P670" s="4">
        <f t="shared" si="4"/>
        <v>19.164800000000003</v>
      </c>
      <c r="Q670" s="4">
        <v>17.606976744186042</v>
      </c>
    </row>
    <row r="671" spans="1:17">
      <c r="D671" s="19"/>
      <c r="E671" s="21"/>
      <c r="F671" s="21"/>
      <c r="G671" s="21"/>
      <c r="H671" s="21"/>
      <c r="I671" s="5"/>
      <c r="J671" s="5"/>
      <c r="K671" s="12"/>
      <c r="L671" s="21">
        <v>97</v>
      </c>
      <c r="M671" s="21">
        <v>97</v>
      </c>
      <c r="N671" s="21">
        <v>71.900000000000006</v>
      </c>
      <c r="O671" s="21">
        <v>126</v>
      </c>
      <c r="P671" s="4">
        <f t="shared" si="4"/>
        <v>22.510317460317456</v>
      </c>
      <c r="Q671" s="4">
        <v>17.819230769230771</v>
      </c>
    </row>
    <row r="672" spans="1:17">
      <c r="D672" s="19"/>
      <c r="E672" s="21"/>
      <c r="F672" s="21"/>
      <c r="G672" s="21"/>
      <c r="H672" s="21"/>
      <c r="I672" s="5"/>
      <c r="J672" s="5"/>
      <c r="K672" s="12"/>
      <c r="L672" s="21">
        <v>89</v>
      </c>
      <c r="M672" s="21">
        <v>89</v>
      </c>
      <c r="N672" s="21">
        <v>71.5</v>
      </c>
      <c r="O672" s="21">
        <v>130</v>
      </c>
      <c r="P672" s="4">
        <f t="shared" si="4"/>
        <v>15.211538461538462</v>
      </c>
      <c r="Q672" s="4">
        <v>19.164800000000003</v>
      </c>
    </row>
    <row r="673" spans="4:17">
      <c r="D673" s="19"/>
      <c r="E673" s="21"/>
      <c r="F673" s="21"/>
      <c r="G673" s="21"/>
      <c r="H673" s="21"/>
      <c r="I673" s="5"/>
      <c r="J673" s="5"/>
      <c r="K673" s="12"/>
      <c r="L673" s="21">
        <v>97</v>
      </c>
      <c r="M673" s="21">
        <v>97</v>
      </c>
      <c r="N673" s="21">
        <v>70.8</v>
      </c>
      <c r="O673" s="21">
        <v>125</v>
      </c>
      <c r="P673" s="4">
        <f t="shared" si="4"/>
        <v>23.684800000000003</v>
      </c>
      <c r="Q673" s="4">
        <v>19.730158730158731</v>
      </c>
    </row>
    <row r="674" spans="4:17">
      <c r="D674" s="19"/>
      <c r="E674" s="21"/>
      <c r="F674" s="21"/>
      <c r="G674" s="21"/>
      <c r="H674" s="21"/>
      <c r="I674" s="5"/>
      <c r="J674" s="5"/>
      <c r="K674" s="12"/>
      <c r="L674" s="21">
        <v>100</v>
      </c>
      <c r="M674" s="21">
        <v>100</v>
      </c>
      <c r="N674" s="21">
        <v>69.3</v>
      </c>
      <c r="O674" s="21">
        <v>121</v>
      </c>
      <c r="P674" s="4">
        <f t="shared" si="4"/>
        <v>28.670247933884301</v>
      </c>
      <c r="Q674" s="4">
        <v>20.876271186440675</v>
      </c>
    </row>
    <row r="675" spans="4:17">
      <c r="D675" s="19"/>
      <c r="E675" s="21"/>
      <c r="F675" s="21"/>
      <c r="G675" s="21"/>
      <c r="H675" s="21"/>
      <c r="I675" s="5"/>
      <c r="J675" s="5"/>
      <c r="K675" s="12"/>
      <c r="L675" s="21">
        <v>92</v>
      </c>
      <c r="M675" s="21">
        <v>92</v>
      </c>
      <c r="N675" s="21">
        <v>71.5</v>
      </c>
      <c r="O675" s="21">
        <v>130</v>
      </c>
      <c r="P675" s="4">
        <f t="shared" si="4"/>
        <v>17.819230769230771</v>
      </c>
      <c r="Q675" s="4">
        <v>20.972800000000003</v>
      </c>
    </row>
    <row r="676" spans="4:17">
      <c r="D676" s="19"/>
      <c r="E676" s="21"/>
      <c r="F676" s="21"/>
      <c r="G676" s="21"/>
      <c r="H676" s="21"/>
      <c r="I676" s="5"/>
      <c r="J676" s="5"/>
      <c r="K676" s="12"/>
      <c r="L676" s="21">
        <v>94</v>
      </c>
      <c r="M676" s="21">
        <v>94</v>
      </c>
      <c r="N676" s="21">
        <v>69.900000000000006</v>
      </c>
      <c r="O676" s="21">
        <v>120</v>
      </c>
      <c r="P676" s="4">
        <f t="shared" si="4"/>
        <v>22.694166666666661</v>
      </c>
      <c r="Q676" s="4">
        <v>22.133057851239673</v>
      </c>
    </row>
    <row r="677" spans="4:17">
      <c r="D677" s="19"/>
      <c r="E677" s="21"/>
      <c r="F677" s="21"/>
      <c r="G677" s="21"/>
      <c r="H677" s="21"/>
      <c r="I677" s="5"/>
      <c r="J677" s="5"/>
      <c r="K677" s="12"/>
      <c r="L677" s="21">
        <v>102</v>
      </c>
      <c r="M677" s="21">
        <v>100</v>
      </c>
      <c r="N677" s="21">
        <v>69.3</v>
      </c>
      <c r="O677" s="21">
        <v>121</v>
      </c>
      <c r="P677" s="4">
        <f t="shared" si="4"/>
        <v>28.670247933884301</v>
      </c>
      <c r="Q677" s="4">
        <v>22.420634920634921</v>
      </c>
    </row>
    <row r="678" spans="4:17">
      <c r="D678" s="19"/>
      <c r="E678" s="21"/>
      <c r="F678" s="21"/>
      <c r="G678" s="21"/>
      <c r="H678" s="21"/>
      <c r="I678" s="5"/>
      <c r="J678" s="5"/>
      <c r="K678" s="12"/>
      <c r="L678" s="21">
        <v>93</v>
      </c>
      <c r="M678" s="21">
        <v>91</v>
      </c>
      <c r="N678" s="21">
        <v>69.2</v>
      </c>
      <c r="O678" s="21">
        <v>118</v>
      </c>
      <c r="P678" s="4">
        <f t="shared" si="4"/>
        <v>20.876271186440675</v>
      </c>
      <c r="Q678" s="4">
        <v>22.510317460317456</v>
      </c>
    </row>
    <row r="679" spans="4:17">
      <c r="D679" s="9"/>
      <c r="E679" s="21"/>
      <c r="I679" s="5"/>
      <c r="J679" s="5"/>
      <c r="K679" s="12"/>
      <c r="L679" s="21">
        <v>104</v>
      </c>
      <c r="M679" s="21">
        <v>103</v>
      </c>
      <c r="N679" s="21">
        <v>68.900000000000006</v>
      </c>
      <c r="O679" s="21">
        <v>120</v>
      </c>
      <c r="P679" s="4">
        <f t="shared" si="4"/>
        <v>32.110833333333325</v>
      </c>
      <c r="Q679" s="4">
        <v>22.694166666666661</v>
      </c>
    </row>
    <row r="680" spans="4:17">
      <c r="D680" s="20"/>
      <c r="E680" s="21"/>
      <c r="F680" s="21"/>
      <c r="G680" s="21"/>
      <c r="H680" s="21"/>
      <c r="I680" s="5"/>
      <c r="J680" s="5"/>
      <c r="K680" s="12"/>
      <c r="L680" s="21">
        <v>91</v>
      </c>
      <c r="M680" s="21">
        <v>91</v>
      </c>
      <c r="N680" s="21">
        <v>70.900000000000006</v>
      </c>
      <c r="O680" s="21">
        <v>129</v>
      </c>
      <c r="P680" s="4">
        <f t="shared" si="4"/>
        <v>17.606976744186042</v>
      </c>
      <c r="Q680" s="4">
        <v>23.684800000000003</v>
      </c>
    </row>
    <row r="681" spans="4:17">
      <c r="D681" s="20"/>
      <c r="E681" s="21"/>
      <c r="F681" s="21"/>
      <c r="G681" s="21"/>
      <c r="H681" s="21"/>
      <c r="I681" s="5"/>
      <c r="J681" s="5"/>
      <c r="K681" s="12"/>
      <c r="L681" s="21">
        <v>102</v>
      </c>
      <c r="M681" s="21">
        <v>102</v>
      </c>
      <c r="N681" s="21">
        <v>70.900000000000006</v>
      </c>
      <c r="O681" s="21">
        <v>126</v>
      </c>
      <c r="P681" s="4">
        <f t="shared" si="4"/>
        <v>27.891269841269835</v>
      </c>
      <c r="Q681" s="4">
        <v>24.577499999999993</v>
      </c>
    </row>
    <row r="682" spans="4:17">
      <c r="D682" s="20"/>
      <c r="E682" s="21"/>
      <c r="F682" s="21"/>
      <c r="G682" s="21"/>
      <c r="H682" s="21"/>
      <c r="I682" s="5"/>
      <c r="J682" s="5"/>
      <c r="K682" s="12"/>
      <c r="L682" s="21">
        <v>105</v>
      </c>
      <c r="M682" s="21">
        <v>105</v>
      </c>
      <c r="N682" s="21">
        <v>70.8</v>
      </c>
      <c r="O682" s="21">
        <v>126</v>
      </c>
      <c r="P682" s="4">
        <f t="shared" si="4"/>
        <v>30.671428571428574</v>
      </c>
      <c r="Q682" s="4">
        <v>27.891269841269835</v>
      </c>
    </row>
    <row r="683" spans="4:17">
      <c r="D683" s="20"/>
      <c r="E683" s="21"/>
      <c r="F683" s="21"/>
      <c r="G683" s="21"/>
      <c r="H683" s="21"/>
      <c r="I683" s="5"/>
      <c r="J683" s="5"/>
      <c r="K683" s="12"/>
      <c r="L683" s="21">
        <v>89</v>
      </c>
      <c r="M683" s="21">
        <v>89</v>
      </c>
      <c r="N683" s="21">
        <v>69.900000000000006</v>
      </c>
      <c r="O683" s="21">
        <v>125</v>
      </c>
      <c r="P683" s="4">
        <f t="shared" si="4"/>
        <v>17.266399999999994</v>
      </c>
      <c r="Q683" s="4">
        <v>28.670247933884301</v>
      </c>
    </row>
    <row r="684" spans="4:17">
      <c r="D684" s="2" t="s">
        <v>1134</v>
      </c>
      <c r="E684" s="21" t="s">
        <v>36</v>
      </c>
      <c r="F684" s="21"/>
      <c r="G684" s="21"/>
      <c r="H684" s="21"/>
      <c r="I684" s="5"/>
      <c r="J684" s="5"/>
      <c r="K684" s="12"/>
      <c r="L684" s="19">
        <v>93</v>
      </c>
      <c r="M684" s="21">
        <v>93</v>
      </c>
      <c r="N684" s="21">
        <v>69.3</v>
      </c>
      <c r="O684" s="21">
        <v>121</v>
      </c>
      <c r="P684" s="30">
        <f t="shared" si="4"/>
        <v>22.133057851239673</v>
      </c>
      <c r="Q684" s="4">
        <v>28.670247933884301</v>
      </c>
    </row>
    <row r="685" spans="4:17">
      <c r="D685" s="2" t="s">
        <v>1145</v>
      </c>
      <c r="E685" t="s">
        <v>30</v>
      </c>
      <c r="I685" s="5"/>
      <c r="J685" s="5"/>
      <c r="K685" s="12"/>
      <c r="L685" s="19">
        <v>95</v>
      </c>
      <c r="M685" s="21">
        <v>95</v>
      </c>
      <c r="N685" s="21">
        <v>70</v>
      </c>
      <c r="O685" s="21">
        <v>126</v>
      </c>
      <c r="P685" s="30">
        <f t="shared" si="4"/>
        <v>22.420634920634921</v>
      </c>
      <c r="Q685" s="4">
        <v>29.697520661157021</v>
      </c>
    </row>
    <row r="686" spans="4:17">
      <c r="D686" s="2" t="s">
        <v>1146</v>
      </c>
      <c r="E686" t="s">
        <v>26</v>
      </c>
      <c r="I686" s="5"/>
      <c r="J686" s="5"/>
      <c r="K686" s="12"/>
      <c r="L686" s="19">
        <v>91</v>
      </c>
      <c r="M686" s="21">
        <v>91</v>
      </c>
      <c r="N686" s="21">
        <v>69</v>
      </c>
      <c r="O686" s="21">
        <v>126</v>
      </c>
      <c r="P686" s="30">
        <f t="shared" si="4"/>
        <v>19.730158730158731</v>
      </c>
      <c r="Q686" s="4">
        <v>30.671428571428574</v>
      </c>
    </row>
    <row r="687" spans="4:17">
      <c r="D687" s="2" t="s">
        <v>1147</v>
      </c>
      <c r="E687" t="s">
        <v>34</v>
      </c>
      <c r="I687" s="5"/>
      <c r="J687" s="5"/>
      <c r="K687" s="12"/>
      <c r="L687" s="19">
        <v>94</v>
      </c>
      <c r="M687" s="21">
        <v>94</v>
      </c>
      <c r="N687" s="21">
        <v>70.8</v>
      </c>
      <c r="O687" s="21">
        <v>125</v>
      </c>
      <c r="P687" s="30">
        <f t="shared" si="4"/>
        <v>20.972800000000003</v>
      </c>
      <c r="Q687" s="4">
        <v>32.110833333333325</v>
      </c>
    </row>
    <row r="688" spans="4:17">
      <c r="D688" s="19" t="s">
        <v>1139</v>
      </c>
      <c r="E688" s="21" t="s">
        <v>1140</v>
      </c>
      <c r="F688" s="21"/>
      <c r="G688" s="21"/>
      <c r="H688" s="21"/>
      <c r="I688" s="5">
        <v>-10</v>
      </c>
      <c r="J688" s="5"/>
      <c r="K688" s="12"/>
      <c r="L688" s="19"/>
      <c r="M688" s="21"/>
      <c r="N688" s="21"/>
      <c r="O688" s="21"/>
      <c r="P688" s="30"/>
      <c r="Q688" s="21"/>
    </row>
    <row r="689" spans="4:17">
      <c r="D689" s="2"/>
      <c r="I689" s="5"/>
      <c r="J689" s="5"/>
      <c r="K689" s="12"/>
      <c r="L689" s="19"/>
      <c r="M689" s="21"/>
      <c r="N689" s="21"/>
      <c r="O689" s="21"/>
      <c r="P689" s="30"/>
      <c r="Q689" s="21"/>
    </row>
    <row r="690" spans="4:17">
      <c r="D690" s="2"/>
      <c r="I690" s="5"/>
      <c r="J690" s="5"/>
      <c r="K690" s="12"/>
      <c r="L690" s="19"/>
      <c r="M690" s="21"/>
      <c r="N690" s="21"/>
      <c r="O690" s="21"/>
      <c r="P690" s="30"/>
      <c r="Q690" s="21"/>
    </row>
    <row r="691" spans="4:17">
      <c r="D691" s="2"/>
      <c r="I691" s="5"/>
      <c r="J691" s="5"/>
      <c r="K691" s="12"/>
      <c r="L691" s="19"/>
      <c r="M691" s="21"/>
      <c r="N691" s="21"/>
      <c r="O691" s="21"/>
      <c r="P691" s="30"/>
      <c r="Q691" s="21"/>
    </row>
    <row r="692" spans="4:17">
      <c r="D692" s="2"/>
      <c r="I692" s="5"/>
      <c r="J692" s="5"/>
      <c r="K692" s="12"/>
    </row>
    <row r="693" spans="4:17">
      <c r="D693" s="2"/>
      <c r="I693" s="5"/>
      <c r="J693" s="5"/>
      <c r="K693" s="12"/>
    </row>
    <row r="694" spans="4:17">
      <c r="D694" s="2"/>
      <c r="I694" s="5"/>
      <c r="J694" s="5"/>
      <c r="K694" s="12"/>
    </row>
    <row r="695" spans="4:17">
      <c r="D695" s="2"/>
      <c r="I695" s="5"/>
      <c r="J695" s="5"/>
      <c r="K695" s="12"/>
    </row>
    <row r="696" spans="4:17">
      <c r="D696" s="2"/>
      <c r="I696" s="5"/>
      <c r="J696" s="5"/>
      <c r="K696" s="12"/>
    </row>
    <row r="697" spans="4:17">
      <c r="D697" s="2"/>
      <c r="I697" s="5"/>
      <c r="J697" s="5"/>
      <c r="K697" s="12"/>
    </row>
    <row r="698" spans="4:17">
      <c r="D698" s="2"/>
      <c r="I698" s="5"/>
      <c r="J698" s="5"/>
      <c r="K698" s="12"/>
    </row>
    <row r="699" spans="4:17">
      <c r="D699" s="2"/>
      <c r="I699" s="5"/>
      <c r="J699" s="5"/>
      <c r="K699" s="12"/>
    </row>
    <row r="700" spans="4:17">
      <c r="D700" s="2"/>
      <c r="I700" s="5"/>
      <c r="J700" s="5"/>
      <c r="K700" s="12"/>
    </row>
    <row r="701" spans="4:17">
      <c r="D701" s="2"/>
      <c r="I701" s="5"/>
      <c r="J701" s="5"/>
      <c r="K701" s="12"/>
    </row>
    <row r="702" spans="4:17">
      <c r="D702" s="2"/>
      <c r="I702" s="5"/>
      <c r="J702" s="5"/>
      <c r="K702" s="12"/>
    </row>
    <row r="703" spans="4:17">
      <c r="D703" s="2"/>
      <c r="I703" s="5"/>
      <c r="J703" s="5"/>
      <c r="K703" s="12"/>
    </row>
    <row r="704" spans="4:17">
      <c r="D704" s="2"/>
      <c r="I704" s="5"/>
      <c r="J704" s="5"/>
      <c r="K704" s="12"/>
    </row>
    <row r="705" spans="4:11">
      <c r="D705" s="2"/>
      <c r="I705" s="5"/>
      <c r="J705" s="5"/>
      <c r="K705" s="12"/>
    </row>
    <row r="706" spans="4:11">
      <c r="D706" s="2"/>
      <c r="I706" s="5"/>
      <c r="J706" s="5"/>
      <c r="K706" s="12"/>
    </row>
    <row r="707" spans="4:11">
      <c r="D707" s="2"/>
      <c r="I707" s="5"/>
      <c r="J707" s="5"/>
      <c r="K707" s="12"/>
    </row>
    <row r="708" spans="4:11">
      <c r="D708" s="2"/>
      <c r="I708" s="5"/>
      <c r="J708" s="5"/>
      <c r="K708" s="12"/>
    </row>
    <row r="709" spans="4:11">
      <c r="D709" s="2"/>
      <c r="I709" s="5"/>
      <c r="J709" s="5"/>
      <c r="K709" s="12"/>
    </row>
    <row r="710" spans="4:11">
      <c r="D710" s="2"/>
      <c r="I710" s="5"/>
      <c r="J710" s="5"/>
      <c r="K710" s="12"/>
    </row>
    <row r="711" spans="4:11">
      <c r="D711" s="2"/>
      <c r="I711" s="5"/>
      <c r="J711" s="5"/>
      <c r="K711" s="12"/>
    </row>
    <row r="712" spans="4:11">
      <c r="D712" s="2"/>
      <c r="I712" s="5"/>
      <c r="J712" s="5"/>
      <c r="K712" s="12"/>
    </row>
    <row r="713" spans="4:11">
      <c r="D713" s="2"/>
      <c r="I713" s="5"/>
      <c r="J713" s="5"/>
      <c r="K713" s="12"/>
    </row>
    <row r="714" spans="4:11">
      <c r="D714" s="2"/>
      <c r="I714" s="5"/>
      <c r="J714" s="5"/>
      <c r="K714" s="12"/>
    </row>
    <row r="715" spans="4:11">
      <c r="D715" s="2"/>
      <c r="I715" s="5"/>
      <c r="J715" s="5"/>
      <c r="K715" s="12"/>
    </row>
    <row r="716" spans="4:11">
      <c r="D716" s="2"/>
      <c r="I716" s="5"/>
      <c r="J716" s="5"/>
      <c r="K716" s="12"/>
    </row>
    <row r="717" spans="4:11">
      <c r="D717" s="2"/>
      <c r="I717" s="5"/>
      <c r="J717" s="5"/>
      <c r="K717" s="12"/>
    </row>
    <row r="718" spans="4:11">
      <c r="D718" s="2"/>
      <c r="I718" s="5"/>
      <c r="J718" s="5"/>
      <c r="K718" s="12"/>
    </row>
    <row r="719" spans="4:11">
      <c r="D719" s="2"/>
      <c r="I719" s="5"/>
      <c r="J719" s="5"/>
      <c r="K719" s="12"/>
    </row>
    <row r="720" spans="4:11">
      <c r="D720" s="2"/>
      <c r="I720" s="5"/>
      <c r="J720" s="5"/>
      <c r="K720" s="12"/>
    </row>
    <row r="721" spans="4:11">
      <c r="D721" s="2"/>
      <c r="I721" s="5"/>
      <c r="J721" s="5"/>
      <c r="K721" s="12"/>
    </row>
    <row r="722" spans="4:11">
      <c r="D722" s="2"/>
      <c r="I722" s="5"/>
      <c r="J722" s="5"/>
      <c r="K722" s="12"/>
    </row>
    <row r="723" spans="4:11">
      <c r="D723" s="2"/>
      <c r="I723" s="5"/>
      <c r="J723" s="5"/>
      <c r="K723" s="12"/>
    </row>
    <row r="724" spans="4:11">
      <c r="D724" s="2"/>
      <c r="I724" s="5"/>
      <c r="J724" s="5"/>
      <c r="K724" s="12"/>
    </row>
    <row r="725" spans="4:11">
      <c r="D725" s="2"/>
      <c r="I725" s="5"/>
      <c r="J725" s="5"/>
      <c r="K725" s="12"/>
    </row>
    <row r="726" spans="4:11">
      <c r="D726" s="2"/>
      <c r="I726" s="5"/>
      <c r="J726" s="5"/>
      <c r="K726" s="12"/>
    </row>
    <row r="727" spans="4:11">
      <c r="D727" s="2"/>
      <c r="I727" s="5"/>
      <c r="J727" s="5"/>
      <c r="K727" s="12"/>
    </row>
    <row r="728" spans="4:11">
      <c r="I728" s="5"/>
      <c r="J728" s="5"/>
      <c r="K728" s="12"/>
    </row>
    <row r="729" spans="4:11">
      <c r="I729" s="5"/>
      <c r="J729" s="5"/>
      <c r="K729" s="12"/>
    </row>
    <row r="730" spans="4:11">
      <c r="I730" s="5"/>
      <c r="J730" s="5"/>
      <c r="K730" s="12"/>
    </row>
    <row r="731" spans="4:11">
      <c r="I731" s="5"/>
      <c r="J731" s="5"/>
      <c r="K731" s="12"/>
    </row>
    <row r="732" spans="4:11">
      <c r="I732" s="5"/>
      <c r="J732" s="5"/>
      <c r="K732" s="12"/>
    </row>
    <row r="733" spans="4:11">
      <c r="I733" s="5"/>
      <c r="J733" s="5"/>
      <c r="K733" s="12"/>
    </row>
    <row r="734" spans="4:11">
      <c r="I734" s="5"/>
      <c r="J734" s="5"/>
      <c r="K734" s="12"/>
    </row>
    <row r="735" spans="4:11">
      <c r="I735" s="5"/>
      <c r="J735" s="5"/>
      <c r="K735" s="12"/>
    </row>
    <row r="736" spans="4:11">
      <c r="I736" s="5"/>
      <c r="J736" s="5"/>
      <c r="K736" s="12"/>
    </row>
    <row r="737" spans="9:11">
      <c r="I737" s="5"/>
      <c r="J737" s="5"/>
      <c r="K737" s="12"/>
    </row>
    <row r="738" spans="9:11">
      <c r="I738" s="5"/>
      <c r="J738" s="5"/>
      <c r="K738" s="12"/>
    </row>
    <row r="739" spans="9:11">
      <c r="I739" s="5"/>
      <c r="J739" s="5"/>
      <c r="K739" s="12"/>
    </row>
    <row r="740" spans="9:11">
      <c r="I740" s="5"/>
      <c r="J740" s="5"/>
      <c r="K740" s="12"/>
    </row>
    <row r="741" spans="9:11">
      <c r="I741" s="5"/>
      <c r="J741" s="5"/>
      <c r="K741" s="12"/>
    </row>
    <row r="742" spans="9:11">
      <c r="I742" s="5"/>
      <c r="J742" s="5"/>
      <c r="K742" s="12"/>
    </row>
    <row r="743" spans="9:11">
      <c r="I743" s="5"/>
      <c r="J743" s="5"/>
      <c r="K743" s="12"/>
    </row>
    <row r="744" spans="9:11">
      <c r="I744" s="5"/>
      <c r="J744" s="5"/>
      <c r="K744" s="12"/>
    </row>
    <row r="745" spans="9:11">
      <c r="I745" s="5"/>
      <c r="J745" s="5"/>
      <c r="K745" s="12"/>
    </row>
    <row r="746" spans="9:11">
      <c r="I746" s="5"/>
      <c r="J746" s="5"/>
      <c r="K746" s="12"/>
    </row>
    <row r="747" spans="9:11">
      <c r="I747" s="5"/>
      <c r="J747" s="5"/>
      <c r="K747" s="12"/>
    </row>
    <row r="748" spans="9:11">
      <c r="I748" s="5"/>
      <c r="J748" s="5"/>
      <c r="K748" s="12"/>
    </row>
    <row r="749" spans="9:11">
      <c r="I749" s="5"/>
      <c r="J749" s="5"/>
      <c r="K749" s="12"/>
    </row>
    <row r="750" spans="9:11">
      <c r="I750" s="5"/>
      <c r="J750" s="5"/>
      <c r="K750" s="12"/>
    </row>
    <row r="751" spans="9:11">
      <c r="I751" s="5"/>
      <c r="J751" s="5"/>
      <c r="K751" s="12"/>
    </row>
    <row r="752" spans="9:11">
      <c r="I752" s="5"/>
      <c r="J752" s="5"/>
      <c r="K752" s="12"/>
    </row>
    <row r="753" spans="1:17">
      <c r="I753" s="5"/>
      <c r="J753" s="5"/>
      <c r="K753" s="12"/>
    </row>
    <row r="754" spans="1:17">
      <c r="I754" s="5"/>
      <c r="J754" s="5"/>
      <c r="K754" s="12"/>
    </row>
    <row r="755" spans="1:17">
      <c r="I755" s="5"/>
      <c r="J755" s="5"/>
      <c r="K755" s="12"/>
    </row>
    <row r="756" spans="1:17">
      <c r="I756" s="5"/>
      <c r="J756" s="5"/>
      <c r="K756" s="12"/>
    </row>
    <row r="757" spans="1:17">
      <c r="I757" s="5"/>
      <c r="J757" s="5"/>
      <c r="K757" s="12"/>
    </row>
    <row r="758" spans="1:17">
      <c r="I758" s="5"/>
      <c r="J758" s="5"/>
      <c r="K758" s="12"/>
    </row>
    <row r="759" spans="1:17">
      <c r="A759">
        <f>COUNT(A668:A758)</f>
        <v>0</v>
      </c>
      <c r="B759">
        <f>COUNT(B668:B758)</f>
        <v>0</v>
      </c>
      <c r="C759">
        <f>COUNT(C668:C758)</f>
        <v>0</v>
      </c>
      <c r="F759" t="e">
        <f>AVERAGE(F668:F758)</f>
        <v>#DIV/0!</v>
      </c>
      <c r="G759" t="e">
        <f>AVERAGE(G668:G758)</f>
        <v>#DIV/0!</v>
      </c>
      <c r="H759" t="e">
        <f>AVERAGE(H668:H758)</f>
        <v>#DIV/0!</v>
      </c>
      <c r="I759" s="5">
        <f>SUM(I665:I758)</f>
        <v>-10</v>
      </c>
      <c r="J759" s="4">
        <f>SUM(J665:J758)</f>
        <v>0</v>
      </c>
      <c r="K759" s="12"/>
      <c r="P759" s="4">
        <f>SUM(Q668:Q677)</f>
        <v>193.20186866342925</v>
      </c>
      <c r="Q759" s="4">
        <f>(P759*0.096)-0.05</f>
        <v>18.497379391689208</v>
      </c>
    </row>
    <row r="760" spans="1:17" ht="18">
      <c r="A760" s="3" t="s">
        <v>1148</v>
      </c>
      <c r="C760" s="11" t="s">
        <v>1149</v>
      </c>
      <c r="K760" s="12"/>
    </row>
    <row r="761" spans="1:17">
      <c r="A761" t="s">
        <v>2</v>
      </c>
      <c r="D761" s="4">
        <v>260.5</v>
      </c>
      <c r="E761" t="s">
        <v>3</v>
      </c>
      <c r="F761" s="4">
        <f>(D761*0.096)-0.05</f>
        <v>24.957999999999998</v>
      </c>
      <c r="H761" s="4">
        <f>P859</f>
        <v>0</v>
      </c>
      <c r="K761" s="12"/>
    </row>
    <row r="762" spans="1:17">
      <c r="A762" t="s">
        <v>4</v>
      </c>
      <c r="D762" s="4">
        <v>260.5</v>
      </c>
      <c r="E762" t="s">
        <v>5</v>
      </c>
      <c r="F762" s="4">
        <f>(D762*0.096)-0.05</f>
        <v>24.957999999999998</v>
      </c>
      <c r="K762" s="12"/>
    </row>
    <row r="763" spans="1:17">
      <c r="A763" s="1" t="s">
        <v>6</v>
      </c>
      <c r="B763" s="1" t="s">
        <v>7</v>
      </c>
      <c r="C763" s="1" t="s">
        <v>8</v>
      </c>
      <c r="D763" s="1" t="s">
        <v>9</v>
      </c>
      <c r="E763" s="1" t="s">
        <v>10</v>
      </c>
      <c r="F763" s="1" t="s">
        <v>11</v>
      </c>
      <c r="G763" s="1" t="s">
        <v>12</v>
      </c>
      <c r="H763" s="1" t="s">
        <v>8</v>
      </c>
      <c r="I763" s="1" t="s">
        <v>13</v>
      </c>
      <c r="J763" s="1" t="s">
        <v>14</v>
      </c>
      <c r="K763" s="13" t="s">
        <v>15</v>
      </c>
      <c r="L763" s="13" t="s">
        <v>11</v>
      </c>
      <c r="M763" s="1" t="s">
        <v>12</v>
      </c>
      <c r="N763" s="1" t="s">
        <v>16</v>
      </c>
      <c r="O763" s="1" t="s">
        <v>17</v>
      </c>
      <c r="P763" s="1" t="s">
        <v>18</v>
      </c>
      <c r="Q763" s="1" t="s">
        <v>19</v>
      </c>
    </row>
    <row r="764" spans="1:17">
      <c r="K764" s="12"/>
    </row>
    <row r="765" spans="1:17">
      <c r="D765" s="2"/>
      <c r="E765" t="s">
        <v>22</v>
      </c>
      <c r="I765" s="5">
        <v>0</v>
      </c>
      <c r="J765" s="5"/>
      <c r="K765" s="13"/>
      <c r="L765" s="4"/>
    </row>
    <row r="766" spans="1:17">
      <c r="E766" t="s">
        <v>23</v>
      </c>
      <c r="I766" s="5">
        <v>0</v>
      </c>
      <c r="J766" s="5"/>
      <c r="K766" s="12"/>
      <c r="L766" s="1"/>
    </row>
    <row r="767" spans="1:17">
      <c r="E767" t="s">
        <v>24</v>
      </c>
      <c r="I767" s="5">
        <v>0</v>
      </c>
      <c r="J767" s="5"/>
      <c r="K767" s="12"/>
      <c r="L767" s="20"/>
      <c r="M767" s="21"/>
      <c r="N767" s="21"/>
      <c r="O767" s="21"/>
      <c r="P767" s="21"/>
      <c r="Q767" s="21"/>
    </row>
    <row r="768" spans="1:17">
      <c r="D768" s="2" t="s">
        <v>1150</v>
      </c>
      <c r="E768" s="21" t="s">
        <v>34</v>
      </c>
      <c r="F768" s="21"/>
      <c r="G768" s="21"/>
      <c r="H768" s="21"/>
      <c r="I768" s="5"/>
      <c r="J768" s="5"/>
      <c r="K768" s="12"/>
      <c r="L768" s="19">
        <v>107</v>
      </c>
      <c r="M768" s="21">
        <v>101</v>
      </c>
      <c r="N768" s="21">
        <v>68.900000000000006</v>
      </c>
      <c r="O768" s="21">
        <v>120</v>
      </c>
      <c r="P768" s="30">
        <f t="shared" ref="P768:P774" si="5">((M768-N768)*113/O768)</f>
        <v>30.227499999999996</v>
      </c>
      <c r="Q768" s="4"/>
    </row>
    <row r="769" spans="4:17">
      <c r="D769" s="2" t="s">
        <v>1151</v>
      </c>
      <c r="E769" s="21" t="s">
        <v>30</v>
      </c>
      <c r="F769" s="21"/>
      <c r="G769" s="21"/>
      <c r="H769" s="21"/>
      <c r="I769" s="5"/>
      <c r="J769" s="5"/>
      <c r="K769" s="12"/>
      <c r="L769" s="19">
        <v>109</v>
      </c>
      <c r="M769" s="21">
        <v>108</v>
      </c>
      <c r="N769" s="21">
        <v>70</v>
      </c>
      <c r="O769" s="21">
        <v>126</v>
      </c>
      <c r="P769" s="30">
        <f t="shared" si="5"/>
        <v>34.079365079365083</v>
      </c>
      <c r="Q769" s="4"/>
    </row>
    <row r="770" spans="4:17">
      <c r="D770" s="2" t="s">
        <v>1152</v>
      </c>
      <c r="E770" s="21" t="s">
        <v>42</v>
      </c>
      <c r="F770" s="21"/>
      <c r="G770" s="21"/>
      <c r="H770" s="21"/>
      <c r="I770" s="5"/>
      <c r="J770" s="5"/>
      <c r="K770" s="12"/>
      <c r="L770" s="19">
        <v>107</v>
      </c>
      <c r="M770" s="21">
        <v>104</v>
      </c>
      <c r="N770" s="21">
        <v>69.900000000000006</v>
      </c>
      <c r="O770" s="21">
        <v>120</v>
      </c>
      <c r="P770" s="30">
        <f t="shared" si="5"/>
        <v>32.110833333333325</v>
      </c>
      <c r="Q770" s="4"/>
    </row>
    <row r="771" spans="4:17">
      <c r="D771" s="2" t="s">
        <v>1153</v>
      </c>
      <c r="E771" s="21" t="s">
        <v>26</v>
      </c>
      <c r="F771" s="21"/>
      <c r="G771" s="21"/>
      <c r="H771" s="21"/>
      <c r="I771" s="5"/>
      <c r="J771" s="5"/>
      <c r="K771" s="12"/>
      <c r="L771" s="19">
        <v>109</v>
      </c>
      <c r="M771" s="21">
        <v>108</v>
      </c>
      <c r="N771" s="21">
        <v>71.599999999999994</v>
      </c>
      <c r="O771" s="21">
        <v>131</v>
      </c>
      <c r="P771" s="30">
        <f t="shared" si="5"/>
        <v>31.398473282442755</v>
      </c>
      <c r="Q771" s="4"/>
    </row>
    <row r="772" spans="4:17">
      <c r="D772" s="2" t="s">
        <v>1154</v>
      </c>
      <c r="E772" s="21" t="s">
        <v>34</v>
      </c>
      <c r="F772" s="21"/>
      <c r="G772" s="21"/>
      <c r="H772" s="21"/>
      <c r="I772" s="5"/>
      <c r="J772" s="5"/>
      <c r="K772" s="12"/>
      <c r="L772" s="19">
        <v>114</v>
      </c>
      <c r="M772" s="21">
        <v>110</v>
      </c>
      <c r="N772" s="21">
        <v>70.8</v>
      </c>
      <c r="O772" s="21">
        <v>125</v>
      </c>
      <c r="P772" s="30">
        <f t="shared" si="5"/>
        <v>35.436800000000005</v>
      </c>
      <c r="Q772" s="4"/>
    </row>
    <row r="773" spans="4:17">
      <c r="D773" s="2" t="s">
        <v>1155</v>
      </c>
      <c r="E773" s="21" t="s">
        <v>34</v>
      </c>
      <c r="F773" s="21"/>
      <c r="G773" s="21"/>
      <c r="H773" s="21"/>
      <c r="I773" s="5"/>
      <c r="J773" s="5"/>
      <c r="K773" s="12"/>
      <c r="L773" s="32">
        <v>95</v>
      </c>
      <c r="M773" s="21">
        <v>95</v>
      </c>
      <c r="N773" s="21">
        <v>70.8</v>
      </c>
      <c r="O773" s="21">
        <v>125</v>
      </c>
      <c r="P773" s="30">
        <f t="shared" si="5"/>
        <v>21.876800000000003</v>
      </c>
      <c r="Q773" s="4"/>
    </row>
    <row r="774" spans="4:17">
      <c r="D774" s="20" t="s">
        <v>1156</v>
      </c>
      <c r="E774" s="21" t="s">
        <v>34</v>
      </c>
      <c r="F774" s="21"/>
      <c r="G774" s="21"/>
      <c r="H774" s="21"/>
      <c r="I774" s="5"/>
      <c r="J774" s="5"/>
      <c r="K774" s="12"/>
      <c r="L774" s="33">
        <v>99</v>
      </c>
      <c r="M774" s="21">
        <v>99</v>
      </c>
      <c r="N774" s="21">
        <v>68.900000000000006</v>
      </c>
      <c r="O774" s="21">
        <v>120</v>
      </c>
      <c r="P774" s="30">
        <f t="shared" si="5"/>
        <v>28.344166666666659</v>
      </c>
      <c r="Q774" s="4"/>
    </row>
    <row r="775" spans="4:17">
      <c r="D775" s="20"/>
      <c r="E775" s="21"/>
      <c r="F775" s="21"/>
      <c r="G775" s="21"/>
      <c r="H775" s="21"/>
      <c r="I775" s="5"/>
      <c r="J775" s="5"/>
      <c r="K775" s="12"/>
      <c r="L775" s="33"/>
      <c r="M775" s="21"/>
      <c r="N775" s="21"/>
      <c r="O775" s="21"/>
      <c r="P775" s="30"/>
      <c r="Q775" s="4"/>
    </row>
    <row r="776" spans="4:17">
      <c r="D776" s="20"/>
      <c r="E776" s="21"/>
      <c r="F776" s="21"/>
      <c r="G776" s="21"/>
      <c r="H776" s="21"/>
      <c r="I776" s="5"/>
      <c r="J776" s="5"/>
      <c r="K776" s="12"/>
      <c r="L776" s="33"/>
      <c r="M776" s="21"/>
      <c r="N776" s="21"/>
      <c r="O776" s="21"/>
      <c r="P776" s="30"/>
      <c r="Q776" s="4"/>
    </row>
    <row r="777" spans="4:17">
      <c r="D777" s="20"/>
      <c r="E777" s="21"/>
      <c r="F777" s="21"/>
      <c r="G777" s="21"/>
      <c r="H777" s="21"/>
      <c r="I777" s="5"/>
      <c r="J777" s="5"/>
      <c r="K777" s="12"/>
      <c r="L777" s="17"/>
      <c r="M777" s="21"/>
      <c r="N777" s="21"/>
      <c r="O777" s="21"/>
      <c r="P777" s="30"/>
      <c r="Q777" s="4"/>
    </row>
    <row r="778" spans="4:17">
      <c r="D778" s="20"/>
      <c r="E778" s="21"/>
      <c r="F778" s="21"/>
      <c r="G778" s="21"/>
      <c r="H778" s="21"/>
      <c r="I778" s="5"/>
      <c r="J778" s="5"/>
      <c r="K778" s="12"/>
      <c r="L778" s="17"/>
      <c r="M778" s="21"/>
      <c r="N778" s="21"/>
      <c r="O778" s="21"/>
      <c r="P778" s="30"/>
      <c r="Q778" s="4"/>
    </row>
    <row r="779" spans="4:17">
      <c r="D779" s="20"/>
      <c r="E779" s="21"/>
      <c r="F779" s="21"/>
      <c r="G779" s="21"/>
      <c r="H779" s="21"/>
      <c r="I779" s="5"/>
      <c r="J779" s="5"/>
      <c r="K779" s="12"/>
      <c r="L779" s="17"/>
      <c r="M779" s="21"/>
      <c r="N779" s="21"/>
      <c r="O779" s="21"/>
      <c r="P779" s="30"/>
      <c r="Q779" s="4"/>
    </row>
    <row r="780" spans="4:17">
      <c r="D780" s="20"/>
      <c r="E780" s="21"/>
      <c r="F780" s="21"/>
      <c r="G780" s="21"/>
      <c r="H780" s="21"/>
      <c r="I780" s="5"/>
      <c r="J780" s="5"/>
      <c r="K780" s="12"/>
      <c r="L780" s="17"/>
      <c r="M780" s="21"/>
      <c r="N780" s="21"/>
      <c r="O780" s="21"/>
      <c r="P780" s="30"/>
      <c r="Q780" s="4"/>
    </row>
    <row r="781" spans="4:17">
      <c r="D781" s="20"/>
      <c r="E781" s="21"/>
      <c r="F781" s="21"/>
      <c r="G781" s="21"/>
      <c r="H781" s="21"/>
      <c r="I781" s="5"/>
      <c r="J781" s="5"/>
      <c r="K781" s="12"/>
      <c r="L781" s="17"/>
      <c r="M781" s="21"/>
      <c r="N781" s="21"/>
      <c r="O781" s="21"/>
      <c r="P781" s="30"/>
      <c r="Q781" s="4"/>
    </row>
    <row r="782" spans="4:17">
      <c r="D782" s="20"/>
      <c r="E782" s="21"/>
      <c r="F782" s="21"/>
      <c r="G782" s="21"/>
      <c r="H782" s="21"/>
      <c r="I782" s="5"/>
      <c r="J782" s="5"/>
      <c r="K782" s="12"/>
      <c r="L782" s="17"/>
      <c r="M782" s="21"/>
      <c r="N782" s="21"/>
      <c r="O782" s="21"/>
      <c r="P782" s="30"/>
      <c r="Q782" s="4"/>
    </row>
    <row r="783" spans="4:17">
      <c r="D783" s="20"/>
      <c r="E783" s="21"/>
      <c r="F783" s="21"/>
      <c r="G783" s="21"/>
      <c r="H783" s="21"/>
      <c r="I783" s="5"/>
      <c r="J783" s="5"/>
      <c r="K783" s="12"/>
      <c r="L783" s="17"/>
      <c r="M783" s="21"/>
      <c r="N783" s="21"/>
      <c r="O783" s="21"/>
      <c r="P783" s="30"/>
      <c r="Q783" s="4"/>
    </row>
    <row r="784" spans="4:17">
      <c r="D784" s="20"/>
      <c r="E784" s="21"/>
      <c r="F784" s="21"/>
      <c r="G784" s="21"/>
      <c r="H784" s="21"/>
      <c r="I784" s="5"/>
      <c r="J784" s="5"/>
      <c r="K784" s="12"/>
      <c r="L784" s="17"/>
      <c r="M784" s="21"/>
      <c r="N784" s="21"/>
      <c r="O784" s="21"/>
      <c r="P784" s="30"/>
      <c r="Q784" s="4"/>
    </row>
    <row r="785" spans="4:17">
      <c r="D785" s="20"/>
      <c r="E785" s="21"/>
      <c r="F785" s="21"/>
      <c r="G785" s="21"/>
      <c r="H785" s="21"/>
      <c r="I785" s="5"/>
      <c r="J785" s="5"/>
      <c r="K785" s="12"/>
      <c r="L785" s="17"/>
      <c r="M785" s="21"/>
      <c r="N785" s="21"/>
      <c r="O785" s="21"/>
      <c r="P785" s="30"/>
      <c r="Q785" s="4"/>
    </row>
    <row r="786" spans="4:17">
      <c r="D786" s="20"/>
      <c r="E786" s="21"/>
      <c r="F786" s="21"/>
      <c r="G786" s="21"/>
      <c r="H786" s="21"/>
      <c r="I786" s="5"/>
      <c r="J786" s="5"/>
      <c r="K786" s="12"/>
      <c r="L786" s="17"/>
      <c r="M786" s="21"/>
      <c r="N786" s="21"/>
      <c r="O786" s="21"/>
      <c r="P786" s="30"/>
      <c r="Q786" s="4"/>
    </row>
    <row r="787" spans="4:17">
      <c r="D787" s="20"/>
      <c r="E787" s="21"/>
      <c r="F787" s="21"/>
      <c r="G787" s="21"/>
      <c r="H787" s="21"/>
      <c r="I787" s="5"/>
      <c r="J787" s="5"/>
      <c r="K787" s="12"/>
      <c r="L787" s="17"/>
      <c r="M787" s="21"/>
      <c r="N787" s="21"/>
      <c r="O787" s="21"/>
      <c r="P787" s="30"/>
      <c r="Q787" s="4"/>
    </row>
    <row r="788" spans="4:17">
      <c r="D788" s="20"/>
      <c r="E788" s="21"/>
      <c r="F788" s="21"/>
      <c r="G788" s="21"/>
      <c r="H788" s="21"/>
      <c r="I788" s="5"/>
      <c r="J788" s="5"/>
      <c r="K788" s="12"/>
      <c r="L788" s="21"/>
      <c r="M788" s="21"/>
      <c r="N788" s="21"/>
      <c r="O788" s="21"/>
      <c r="P788" s="4"/>
      <c r="Q788" s="4"/>
    </row>
    <row r="789" spans="4:17">
      <c r="D789" s="20"/>
      <c r="E789" s="21"/>
      <c r="F789" s="21"/>
      <c r="G789" s="21"/>
      <c r="H789" s="21"/>
      <c r="I789" s="5"/>
      <c r="J789" s="5"/>
      <c r="K789" s="12"/>
      <c r="L789" s="21"/>
      <c r="M789" s="21"/>
      <c r="N789" s="21"/>
      <c r="O789" s="21"/>
      <c r="P789" s="4"/>
      <c r="Q789" s="4"/>
    </row>
    <row r="790" spans="4:17">
      <c r="D790" s="20"/>
      <c r="E790" s="21"/>
      <c r="F790" s="21"/>
      <c r="G790" s="21"/>
      <c r="H790" s="21"/>
      <c r="I790" s="5"/>
      <c r="J790" s="5"/>
      <c r="K790" s="12"/>
      <c r="L790" s="19"/>
      <c r="M790" s="21"/>
      <c r="N790" s="21"/>
      <c r="O790" s="21"/>
      <c r="P790" s="30"/>
      <c r="Q790" s="21"/>
    </row>
    <row r="791" spans="4:17">
      <c r="D791" s="20"/>
      <c r="E791" s="21"/>
      <c r="F791" s="21"/>
      <c r="G791" s="21"/>
      <c r="H791" s="21"/>
      <c r="I791" s="5"/>
      <c r="J791" s="5"/>
      <c r="K791" s="12"/>
      <c r="L791" s="19"/>
      <c r="M791" s="21"/>
      <c r="N791" s="21"/>
      <c r="O791" s="21"/>
      <c r="P791" s="30"/>
      <c r="Q791" s="21"/>
    </row>
    <row r="792" spans="4:17">
      <c r="D792" s="20"/>
      <c r="E792" s="21"/>
      <c r="F792" s="21"/>
      <c r="G792" s="21"/>
      <c r="H792" s="21"/>
      <c r="I792" s="5"/>
      <c r="J792" s="5"/>
      <c r="K792" s="12"/>
      <c r="L792" s="19"/>
      <c r="M792" s="21"/>
      <c r="N792" s="21"/>
      <c r="O792" s="21"/>
      <c r="P792" s="30"/>
      <c r="Q792" s="21"/>
    </row>
    <row r="793" spans="4:17">
      <c r="D793" s="20"/>
      <c r="E793" s="21"/>
      <c r="F793" s="21"/>
      <c r="G793" s="21"/>
      <c r="H793" s="21"/>
      <c r="I793" s="5"/>
      <c r="J793" s="5"/>
      <c r="K793" s="12"/>
      <c r="L793" s="21"/>
      <c r="M793" s="21"/>
      <c r="N793" s="21"/>
      <c r="O793" s="21"/>
      <c r="P793" s="30"/>
      <c r="Q793" s="21"/>
    </row>
    <row r="794" spans="4:17">
      <c r="D794" s="20"/>
      <c r="E794" s="21"/>
      <c r="F794" s="21"/>
      <c r="G794" s="21"/>
      <c r="H794" s="21"/>
      <c r="I794" s="5"/>
      <c r="J794" s="5"/>
      <c r="K794" s="12"/>
      <c r="L794" s="19"/>
      <c r="M794" s="21"/>
      <c r="N794" s="21"/>
      <c r="O794" s="21"/>
      <c r="P794" s="30"/>
      <c r="Q794" s="21"/>
    </row>
    <row r="795" spans="4:17">
      <c r="D795" s="20"/>
      <c r="E795" s="21"/>
      <c r="F795" s="21"/>
      <c r="G795" s="21"/>
      <c r="H795" s="21"/>
      <c r="I795" s="5"/>
      <c r="J795" s="5"/>
      <c r="K795" s="12"/>
      <c r="L795" s="19"/>
      <c r="M795" s="21"/>
      <c r="N795" s="21"/>
      <c r="O795" s="21"/>
      <c r="P795" s="30"/>
      <c r="Q795" s="21"/>
    </row>
    <row r="796" spans="4:17">
      <c r="D796" s="20"/>
      <c r="E796" s="21"/>
      <c r="F796" s="21"/>
      <c r="G796" s="21"/>
      <c r="H796" s="21"/>
      <c r="I796" s="5"/>
      <c r="J796" s="5"/>
      <c r="K796" s="12"/>
      <c r="L796" s="19"/>
      <c r="M796" s="21"/>
      <c r="N796" s="21"/>
      <c r="O796" s="21"/>
      <c r="P796" s="30"/>
      <c r="Q796" s="21"/>
    </row>
    <row r="797" spans="4:17">
      <c r="D797" s="20"/>
      <c r="E797" s="21"/>
      <c r="F797" s="21"/>
      <c r="G797" s="21"/>
      <c r="H797" s="21"/>
      <c r="I797" s="5"/>
      <c r="J797" s="5"/>
      <c r="K797" s="12"/>
      <c r="L797" s="19"/>
      <c r="M797" s="21"/>
      <c r="N797" s="21"/>
      <c r="O797" s="21"/>
      <c r="P797" s="30"/>
      <c r="Q797" s="21"/>
    </row>
    <row r="798" spans="4:17">
      <c r="D798" s="20"/>
      <c r="E798" s="21"/>
      <c r="F798" s="21"/>
      <c r="G798" s="21"/>
      <c r="H798" s="21"/>
      <c r="I798" s="5"/>
      <c r="J798" s="5"/>
      <c r="K798" s="12"/>
      <c r="L798" s="19"/>
      <c r="M798" s="21"/>
      <c r="N798" s="21"/>
      <c r="O798" s="21"/>
      <c r="P798" s="30"/>
      <c r="Q798" s="21"/>
    </row>
    <row r="799" spans="4:17">
      <c r="D799" s="20"/>
      <c r="E799" s="21"/>
      <c r="F799" s="21"/>
      <c r="G799" s="21"/>
      <c r="H799" s="21"/>
      <c r="I799" s="5"/>
      <c r="J799" s="5"/>
      <c r="K799" s="12"/>
      <c r="L799" s="19"/>
      <c r="M799" s="21"/>
      <c r="N799" s="21"/>
      <c r="O799" s="21"/>
      <c r="P799" s="30"/>
      <c r="Q799" s="21"/>
    </row>
    <row r="800" spans="4:17">
      <c r="D800" s="20"/>
      <c r="E800" s="21"/>
      <c r="F800" s="21"/>
      <c r="G800" s="21"/>
      <c r="H800" s="21"/>
      <c r="I800" s="5"/>
      <c r="J800" s="5"/>
      <c r="K800" s="12"/>
      <c r="L800" s="19"/>
      <c r="M800" s="21"/>
      <c r="N800" s="21"/>
      <c r="O800" s="21"/>
      <c r="P800" s="30"/>
      <c r="Q800" s="21"/>
    </row>
    <row r="801" spans="4:17">
      <c r="D801" s="20"/>
      <c r="E801" s="21"/>
      <c r="F801" s="21"/>
      <c r="G801" s="21"/>
      <c r="H801" s="21"/>
      <c r="I801" s="5"/>
      <c r="J801" s="5"/>
      <c r="K801" s="12"/>
      <c r="L801" s="19"/>
      <c r="M801" s="21"/>
      <c r="N801" s="21"/>
      <c r="O801" s="21"/>
      <c r="P801" s="30"/>
      <c r="Q801" s="21"/>
    </row>
    <row r="802" spans="4:17">
      <c r="D802" s="20"/>
      <c r="E802" s="21"/>
      <c r="F802" s="21"/>
      <c r="G802" s="21"/>
      <c r="H802" s="21"/>
      <c r="I802" s="5"/>
      <c r="J802" s="5"/>
      <c r="K802" s="12"/>
      <c r="L802" s="19"/>
      <c r="M802" s="21"/>
      <c r="N802" s="21"/>
      <c r="O802" s="21"/>
      <c r="P802" s="30"/>
      <c r="Q802" s="21"/>
    </row>
    <row r="803" spans="4:17">
      <c r="D803" s="20"/>
      <c r="E803" s="21"/>
      <c r="F803" s="21"/>
      <c r="G803" s="21"/>
      <c r="H803" s="21"/>
      <c r="I803" s="5"/>
      <c r="J803" s="5"/>
      <c r="K803" s="12"/>
      <c r="L803" s="32"/>
      <c r="M803" s="21"/>
      <c r="N803" s="21"/>
      <c r="O803" s="21"/>
      <c r="P803" s="30"/>
      <c r="Q803" s="21"/>
    </row>
    <row r="804" spans="4:17">
      <c r="D804" s="20"/>
      <c r="E804" s="21"/>
      <c r="F804" s="21"/>
      <c r="G804" s="21"/>
      <c r="H804" s="21"/>
      <c r="I804" s="5"/>
      <c r="J804" s="5"/>
      <c r="K804" s="12"/>
      <c r="L804" s="33"/>
      <c r="M804" s="21"/>
      <c r="N804" s="21"/>
      <c r="O804" s="21"/>
      <c r="P804" s="30"/>
      <c r="Q804" s="21"/>
    </row>
    <row r="805" spans="4:17">
      <c r="D805" s="20"/>
      <c r="E805" s="21"/>
      <c r="F805" s="21"/>
      <c r="G805" s="21"/>
      <c r="H805" s="21"/>
      <c r="I805" s="5"/>
      <c r="J805" s="5"/>
      <c r="K805" s="12"/>
      <c r="L805" s="33"/>
      <c r="M805" s="21"/>
      <c r="N805" s="21"/>
      <c r="O805" s="21"/>
      <c r="P805" s="30"/>
      <c r="Q805" s="21"/>
    </row>
    <row r="806" spans="4:17">
      <c r="D806" s="20"/>
      <c r="E806" s="21"/>
      <c r="F806" s="21"/>
      <c r="G806" s="21"/>
      <c r="H806" s="21"/>
      <c r="I806" s="5"/>
      <c r="J806" s="5"/>
      <c r="K806" s="12"/>
      <c r="L806" s="33"/>
      <c r="M806" s="21"/>
      <c r="N806" s="21"/>
      <c r="O806" s="21"/>
      <c r="P806" s="30"/>
      <c r="Q806" s="21"/>
    </row>
    <row r="807" spans="4:17">
      <c r="D807" s="20"/>
      <c r="E807" s="21"/>
      <c r="F807" s="21"/>
      <c r="G807" s="21"/>
      <c r="H807" s="21"/>
      <c r="I807" s="5"/>
      <c r="J807" s="5"/>
      <c r="K807" s="12"/>
      <c r="L807" s="17"/>
      <c r="M807" s="21"/>
      <c r="N807" s="21"/>
      <c r="O807" s="21"/>
      <c r="P807" s="30"/>
    </row>
    <row r="808" spans="4:17">
      <c r="D808" s="20"/>
      <c r="E808" s="21"/>
      <c r="F808" s="21"/>
      <c r="G808" s="21"/>
      <c r="H808" s="21"/>
      <c r="I808" s="5"/>
      <c r="J808" s="5"/>
      <c r="K808" s="12"/>
      <c r="L808" s="17"/>
      <c r="M808" s="21"/>
      <c r="N808" s="21"/>
      <c r="O808" s="21"/>
      <c r="P808" s="30"/>
    </row>
    <row r="809" spans="4:17">
      <c r="D809" s="20"/>
      <c r="E809" s="21"/>
      <c r="F809" s="21"/>
      <c r="G809" s="21"/>
      <c r="H809" s="21"/>
      <c r="I809" s="5"/>
      <c r="J809" s="5"/>
      <c r="K809" s="12"/>
      <c r="L809" s="17"/>
      <c r="M809" s="21"/>
      <c r="N809" s="21"/>
      <c r="O809" s="21"/>
      <c r="P809" s="30"/>
    </row>
    <row r="810" spans="4:17">
      <c r="D810" s="20"/>
      <c r="E810" s="21"/>
      <c r="F810" s="21"/>
      <c r="G810" s="21"/>
      <c r="H810" s="21"/>
      <c r="I810" s="5"/>
      <c r="J810" s="5"/>
      <c r="K810" s="12"/>
      <c r="L810" s="17"/>
      <c r="M810" s="21"/>
      <c r="N810" s="21"/>
      <c r="O810" s="21"/>
      <c r="P810" s="30"/>
    </row>
    <row r="811" spans="4:17">
      <c r="D811" s="20"/>
      <c r="E811" s="21"/>
      <c r="F811" s="21"/>
      <c r="G811" s="21"/>
      <c r="H811" s="21"/>
      <c r="I811" s="5"/>
      <c r="J811" s="5"/>
      <c r="K811" s="12"/>
      <c r="L811" s="17"/>
      <c r="M811" s="21"/>
      <c r="N811" s="21"/>
      <c r="O811" s="21"/>
      <c r="P811" s="30"/>
    </row>
    <row r="812" spans="4:17">
      <c r="D812" s="20"/>
      <c r="E812" s="21"/>
      <c r="F812" s="21"/>
      <c r="G812" s="21"/>
      <c r="H812" s="21"/>
      <c r="I812" s="5"/>
      <c r="J812" s="5"/>
      <c r="K812" s="12"/>
      <c r="L812" s="17"/>
      <c r="M812" s="21"/>
      <c r="N812" s="21"/>
      <c r="O812" s="21"/>
      <c r="P812" s="30"/>
    </row>
    <row r="813" spans="4:17">
      <c r="D813" s="20"/>
      <c r="E813" s="21"/>
      <c r="F813" s="21"/>
      <c r="G813" s="21"/>
      <c r="H813" s="21"/>
      <c r="I813" s="5"/>
      <c r="J813" s="5"/>
      <c r="K813" s="12"/>
      <c r="L813" s="17"/>
      <c r="M813" s="21"/>
      <c r="N813" s="21"/>
      <c r="O813" s="21"/>
      <c r="P813" s="30"/>
    </row>
    <row r="814" spans="4:17">
      <c r="D814" s="20"/>
      <c r="E814" s="21"/>
      <c r="F814" s="21"/>
      <c r="G814" s="21"/>
      <c r="H814" s="21"/>
      <c r="I814" s="5"/>
      <c r="J814" s="5"/>
      <c r="K814" s="12"/>
      <c r="L814" s="17"/>
      <c r="M814" s="21"/>
      <c r="N814" s="21"/>
      <c r="O814" s="21"/>
      <c r="P814" s="30"/>
    </row>
    <row r="815" spans="4:17">
      <c r="D815" s="20"/>
      <c r="E815" s="21"/>
      <c r="F815" s="21"/>
      <c r="G815" s="21"/>
      <c r="H815" s="21"/>
      <c r="I815" s="5"/>
      <c r="J815" s="5"/>
      <c r="K815" s="12"/>
      <c r="L815" s="17"/>
      <c r="M815" s="21"/>
      <c r="N815" s="21"/>
      <c r="O815" s="21"/>
      <c r="P815" s="30"/>
    </row>
    <row r="816" spans="4:17">
      <c r="D816" s="20"/>
      <c r="E816" s="21"/>
      <c r="F816" s="21"/>
      <c r="G816" s="21"/>
      <c r="H816" s="21"/>
      <c r="I816" s="5"/>
      <c r="J816" s="5"/>
      <c r="K816" s="12"/>
      <c r="L816" s="17"/>
      <c r="M816" s="21"/>
      <c r="N816" s="21"/>
      <c r="O816" s="21"/>
      <c r="P816" s="30"/>
    </row>
    <row r="817" spans="4:16">
      <c r="D817" s="20"/>
      <c r="E817" s="21"/>
      <c r="F817" s="21"/>
      <c r="G817" s="21"/>
      <c r="H817" s="21"/>
      <c r="I817" s="5"/>
      <c r="J817" s="5"/>
      <c r="K817" s="12"/>
      <c r="L817" s="17"/>
      <c r="M817" s="21"/>
      <c r="N817" s="21"/>
      <c r="O817" s="21"/>
      <c r="P817" s="30"/>
    </row>
    <row r="818" spans="4:16">
      <c r="D818" s="20"/>
      <c r="E818" s="21"/>
      <c r="F818" s="21"/>
      <c r="G818" s="21"/>
      <c r="I818" s="5"/>
      <c r="J818" s="5"/>
      <c r="K818" s="12"/>
    </row>
    <row r="819" spans="4:16">
      <c r="I819" s="5"/>
      <c r="J819" s="5"/>
      <c r="K819" s="12"/>
    </row>
    <row r="820" spans="4:16">
      <c r="I820" s="5"/>
      <c r="J820" s="5"/>
      <c r="K820" s="12"/>
    </row>
    <row r="821" spans="4:16">
      <c r="I821" s="5"/>
      <c r="J821" s="5"/>
      <c r="K821" s="12"/>
    </row>
    <row r="822" spans="4:16">
      <c r="I822" s="5"/>
      <c r="J822" s="5"/>
      <c r="K822" s="12"/>
    </row>
    <row r="823" spans="4:16">
      <c r="I823" s="5"/>
      <c r="J823" s="5"/>
      <c r="K823" s="12"/>
    </row>
    <row r="824" spans="4:16">
      <c r="I824" s="5"/>
      <c r="J824" s="5"/>
      <c r="K824" s="12"/>
    </row>
    <row r="825" spans="4:16">
      <c r="I825" s="5"/>
      <c r="J825" s="5"/>
      <c r="K825" s="12"/>
    </row>
    <row r="826" spans="4:16">
      <c r="I826" s="5"/>
      <c r="J826" s="5"/>
      <c r="K826" s="12"/>
    </row>
    <row r="827" spans="4:16">
      <c r="I827" s="5"/>
      <c r="J827" s="5"/>
      <c r="K827" s="12"/>
    </row>
    <row r="828" spans="4:16">
      <c r="I828" s="5"/>
      <c r="J828" s="5"/>
      <c r="K828" s="12"/>
    </row>
    <row r="829" spans="4:16">
      <c r="I829" s="5"/>
      <c r="J829" s="5"/>
      <c r="K829" s="12"/>
    </row>
    <row r="830" spans="4:16">
      <c r="I830" s="5"/>
      <c r="J830" s="5"/>
      <c r="K830" s="12"/>
    </row>
    <row r="831" spans="4:16">
      <c r="I831" s="5"/>
      <c r="J831" s="5"/>
      <c r="K831" s="12"/>
    </row>
    <row r="832" spans="4:16">
      <c r="I832" s="5"/>
      <c r="J832" s="5"/>
      <c r="K832" s="12"/>
    </row>
    <row r="833" spans="9:11">
      <c r="I833" s="5"/>
      <c r="J833" s="5"/>
      <c r="K833" s="12"/>
    </row>
    <row r="834" spans="9:11">
      <c r="I834" s="5"/>
      <c r="J834" s="5"/>
      <c r="K834" s="12"/>
    </row>
    <row r="835" spans="9:11">
      <c r="I835" s="5"/>
      <c r="J835" s="5"/>
      <c r="K835" s="12"/>
    </row>
    <row r="836" spans="9:11">
      <c r="I836" s="5"/>
      <c r="J836" s="5"/>
      <c r="K836" s="12"/>
    </row>
    <row r="837" spans="9:11">
      <c r="I837" s="5"/>
      <c r="J837" s="5"/>
      <c r="K837" s="12"/>
    </row>
    <row r="838" spans="9:11">
      <c r="I838" s="5"/>
      <c r="J838" s="5"/>
      <c r="K838" s="12"/>
    </row>
    <row r="839" spans="9:11">
      <c r="I839" s="5"/>
      <c r="J839" s="5"/>
      <c r="K839" s="12"/>
    </row>
    <row r="840" spans="9:11">
      <c r="I840" s="5"/>
      <c r="J840" s="5"/>
      <c r="K840" s="12"/>
    </row>
    <row r="841" spans="9:11">
      <c r="I841" s="5"/>
      <c r="J841" s="5"/>
      <c r="K841" s="12"/>
    </row>
    <row r="842" spans="9:11">
      <c r="I842" s="5"/>
      <c r="J842" s="5"/>
      <c r="K842" s="12"/>
    </row>
    <row r="843" spans="9:11">
      <c r="I843" s="5"/>
      <c r="J843" s="5"/>
      <c r="K843" s="12"/>
    </row>
    <row r="844" spans="9:11">
      <c r="I844" s="5"/>
      <c r="J844" s="5"/>
      <c r="K844" s="12"/>
    </row>
    <row r="845" spans="9:11">
      <c r="I845" s="5"/>
      <c r="J845" s="5"/>
      <c r="K845" s="12"/>
    </row>
    <row r="846" spans="9:11">
      <c r="I846" s="5"/>
      <c r="J846" s="5"/>
      <c r="K846" s="12"/>
    </row>
    <row r="847" spans="9:11">
      <c r="I847" s="5"/>
      <c r="J847" s="5"/>
      <c r="K847" s="12"/>
    </row>
    <row r="848" spans="9:11">
      <c r="I848" s="5"/>
      <c r="J848" s="5"/>
      <c r="K848" s="12"/>
    </row>
    <row r="849" spans="1:17">
      <c r="I849" s="5"/>
      <c r="J849" s="5"/>
      <c r="K849" s="12"/>
    </row>
    <row r="850" spans="1:17">
      <c r="I850" s="5"/>
      <c r="J850" s="5"/>
      <c r="K850" s="12"/>
    </row>
    <row r="851" spans="1:17">
      <c r="I851" s="5"/>
      <c r="J851" s="5"/>
      <c r="K851" s="12"/>
    </row>
    <row r="852" spans="1:17">
      <c r="I852" s="5"/>
      <c r="J852" s="5"/>
      <c r="K852" s="12"/>
    </row>
    <row r="853" spans="1:17">
      <c r="I853" s="5"/>
      <c r="J853" s="5"/>
      <c r="K853" s="12"/>
    </row>
    <row r="854" spans="1:17">
      <c r="I854" s="5"/>
      <c r="J854" s="5"/>
      <c r="K854" s="12"/>
    </row>
    <row r="855" spans="1:17">
      <c r="I855" s="5"/>
      <c r="J855" s="5"/>
      <c r="K855" s="12"/>
    </row>
    <row r="856" spans="1:17">
      <c r="I856" s="5"/>
      <c r="J856" s="5"/>
      <c r="K856" s="12"/>
    </row>
    <row r="857" spans="1:17">
      <c r="I857" s="5"/>
      <c r="J857" s="5"/>
      <c r="K857" s="12"/>
      <c r="P857" s="4"/>
      <c r="Q857" s="4"/>
    </row>
    <row r="858" spans="1:17">
      <c r="I858" s="5"/>
      <c r="J858" s="5"/>
      <c r="K858" s="12"/>
    </row>
    <row r="859" spans="1:17">
      <c r="A859">
        <f>COUNT(A768:A858)</f>
        <v>0</v>
      </c>
      <c r="B859">
        <f>COUNT(B768:B858)</f>
        <v>0</v>
      </c>
      <c r="C859">
        <f>COUNT(C768:C858)</f>
        <v>0</v>
      </c>
      <c r="F859" t="e">
        <f>AVERAGE(F768:F858)</f>
        <v>#DIV/0!</v>
      </c>
      <c r="G859" t="e">
        <f>AVERAGE(G768:G858)</f>
        <v>#DIV/0!</v>
      </c>
      <c r="H859" t="e">
        <f>AVERAGE(H768:H858)</f>
        <v>#DIV/0!</v>
      </c>
      <c r="I859" s="5">
        <f>SUM(I765:I858)</f>
        <v>0</v>
      </c>
      <c r="J859" s="4">
        <f>SUM(J765:J858)</f>
        <v>0</v>
      </c>
      <c r="K859" s="12"/>
      <c r="P859" s="4">
        <f>SUM(Q768:Q777)</f>
        <v>0</v>
      </c>
      <c r="Q859" s="4">
        <f>(P859*0.096)-0.05</f>
        <v>-0.05</v>
      </c>
    </row>
    <row r="860" spans="1:17" ht="18">
      <c r="A860" s="3" t="s">
        <v>1157</v>
      </c>
      <c r="C860" s="11" t="s">
        <v>1158</v>
      </c>
      <c r="K860" s="12"/>
    </row>
    <row r="861" spans="1:17">
      <c r="A861" t="s">
        <v>2</v>
      </c>
      <c r="D861" s="4">
        <v>229.4</v>
      </c>
      <c r="E861" t="s">
        <v>3</v>
      </c>
      <c r="F861" s="4">
        <f>(D861*0.096)-0.05</f>
        <v>21.9724</v>
      </c>
      <c r="H861" s="4">
        <f>P959</f>
        <v>229.34673476888048</v>
      </c>
      <c r="K861" s="12"/>
    </row>
    <row r="862" spans="1:17">
      <c r="A862" t="s">
        <v>4</v>
      </c>
      <c r="D862" s="4">
        <v>229.4</v>
      </c>
      <c r="E862" t="s">
        <v>5</v>
      </c>
      <c r="F862" s="4">
        <f>(D862*0.096)-0.05</f>
        <v>21.9724</v>
      </c>
      <c r="K862" s="12"/>
    </row>
    <row r="863" spans="1:17">
      <c r="A863" s="1" t="s">
        <v>6</v>
      </c>
      <c r="B863" s="1" t="s">
        <v>7</v>
      </c>
      <c r="C863" s="1" t="s">
        <v>8</v>
      </c>
      <c r="D863" s="1" t="s">
        <v>9</v>
      </c>
      <c r="E863" s="1" t="s">
        <v>10</v>
      </c>
      <c r="F863" s="1" t="s">
        <v>11</v>
      </c>
      <c r="G863" s="1" t="s">
        <v>12</v>
      </c>
      <c r="H863" s="1" t="s">
        <v>8</v>
      </c>
      <c r="I863" s="1" t="s">
        <v>13</v>
      </c>
      <c r="J863" s="1" t="s">
        <v>14</v>
      </c>
      <c r="K863" s="13" t="s">
        <v>15</v>
      </c>
      <c r="L863" s="13" t="s">
        <v>11</v>
      </c>
      <c r="M863" s="1" t="s">
        <v>12</v>
      </c>
      <c r="N863" s="1" t="s">
        <v>16</v>
      </c>
      <c r="O863" s="1" t="s">
        <v>17</v>
      </c>
      <c r="P863" s="1" t="s">
        <v>18</v>
      </c>
      <c r="Q863" s="1" t="s">
        <v>19</v>
      </c>
    </row>
    <row r="864" spans="1:17">
      <c r="K864" s="12"/>
    </row>
    <row r="865" spans="4:17">
      <c r="D865" s="2"/>
      <c r="E865" t="s">
        <v>22</v>
      </c>
      <c r="I865" s="5">
        <v>0</v>
      </c>
      <c r="J865" s="5"/>
      <c r="K865" s="13"/>
    </row>
    <row r="866" spans="4:17">
      <c r="E866" t="s">
        <v>23</v>
      </c>
      <c r="I866" s="5">
        <v>0</v>
      </c>
      <c r="J866" s="5"/>
      <c r="K866" s="12"/>
    </row>
    <row r="867" spans="4:17">
      <c r="D867" s="2"/>
      <c r="E867" t="s">
        <v>24</v>
      </c>
      <c r="I867" s="5">
        <v>0</v>
      </c>
      <c r="J867" s="5"/>
      <c r="K867" s="12"/>
      <c r="L867" s="4"/>
    </row>
    <row r="868" spans="4:17">
      <c r="D868" s="19" t="s">
        <v>1159</v>
      </c>
      <c r="E868" s="21" t="s">
        <v>26</v>
      </c>
      <c r="I868" s="5"/>
      <c r="J868" s="5"/>
      <c r="K868" s="12"/>
      <c r="L868">
        <v>116</v>
      </c>
      <c r="M868">
        <v>106</v>
      </c>
      <c r="N868">
        <v>71.900000000000006</v>
      </c>
      <c r="O868">
        <v>126</v>
      </c>
      <c r="P868" s="4">
        <f t="shared" ref="P868:P887" si="6">((M868-N868)*113/O868)</f>
        <v>30.581746031746025</v>
      </c>
      <c r="Q868" s="29">
        <v>20.068800000000003</v>
      </c>
    </row>
    <row r="869" spans="4:17">
      <c r="D869" s="19" t="s">
        <v>1122</v>
      </c>
      <c r="E869" s="21" t="s">
        <v>42</v>
      </c>
      <c r="F869" s="21"/>
      <c r="G869" s="21"/>
      <c r="H869" s="21"/>
      <c r="I869" s="5"/>
      <c r="J869" s="5"/>
      <c r="K869" s="12"/>
      <c r="L869" s="21">
        <v>112</v>
      </c>
      <c r="M869" s="21">
        <v>107</v>
      </c>
      <c r="N869">
        <v>71.400000000000006</v>
      </c>
      <c r="O869">
        <v>124</v>
      </c>
      <c r="P869" s="4">
        <f t="shared" si="6"/>
        <v>32.441935483870964</v>
      </c>
      <c r="Q869" s="29">
        <v>20.340000000000007</v>
      </c>
    </row>
    <row r="870" spans="4:17">
      <c r="D870" s="19" t="s">
        <v>1160</v>
      </c>
      <c r="E870" s="21" t="s">
        <v>26</v>
      </c>
      <c r="F870" s="21"/>
      <c r="G870" s="21"/>
      <c r="H870" s="21"/>
      <c r="I870" s="5"/>
      <c r="J870" s="5"/>
      <c r="K870" s="12"/>
      <c r="L870" s="21">
        <v>107</v>
      </c>
      <c r="M870" s="21">
        <v>102</v>
      </c>
      <c r="N870">
        <v>71.900000000000006</v>
      </c>
      <c r="O870">
        <v>126</v>
      </c>
      <c r="P870" s="4">
        <f t="shared" si="6"/>
        <v>26.99444444444444</v>
      </c>
      <c r="Q870" s="4">
        <v>22.078461538461543</v>
      </c>
    </row>
    <row r="871" spans="4:17">
      <c r="D871" s="19" t="s">
        <v>1124</v>
      </c>
      <c r="E871" s="21" t="s">
        <v>42</v>
      </c>
      <c r="F871" s="21"/>
      <c r="G871" s="21"/>
      <c r="H871" s="21"/>
      <c r="I871" s="5"/>
      <c r="J871" s="5"/>
      <c r="K871" s="12"/>
      <c r="L871" s="21">
        <v>97</v>
      </c>
      <c r="M871" s="21">
        <v>94</v>
      </c>
      <c r="N871">
        <v>69.900000000000006</v>
      </c>
      <c r="O871">
        <v>120</v>
      </c>
      <c r="P871" s="4">
        <f t="shared" si="6"/>
        <v>22.694166666666661</v>
      </c>
      <c r="Q871" s="29">
        <v>22.417741935483864</v>
      </c>
    </row>
    <row r="872" spans="4:17">
      <c r="D872" s="19" t="s">
        <v>1125</v>
      </c>
      <c r="E872" s="21" t="s">
        <v>34</v>
      </c>
      <c r="F872" s="21"/>
      <c r="G872" s="21"/>
      <c r="I872" s="5"/>
      <c r="J872" s="5"/>
      <c r="K872" s="12"/>
      <c r="L872" s="21">
        <v>95</v>
      </c>
      <c r="M872" s="21">
        <v>95</v>
      </c>
      <c r="N872">
        <v>68.900000000000006</v>
      </c>
      <c r="O872">
        <v>120</v>
      </c>
      <c r="P872" s="4">
        <f t="shared" si="6"/>
        <v>24.577499999999993</v>
      </c>
      <c r="Q872" s="29">
        <v>22.420634920634921</v>
      </c>
    </row>
    <row r="873" spans="4:17">
      <c r="D873" s="19" t="s">
        <v>1126</v>
      </c>
      <c r="E873" s="21" t="s">
        <v>523</v>
      </c>
      <c r="F873" s="21"/>
      <c r="G873" s="21"/>
      <c r="H873" s="21"/>
      <c r="I873" s="5"/>
      <c r="J873" s="5"/>
      <c r="K873" s="12"/>
      <c r="L873" s="21">
        <v>109</v>
      </c>
      <c r="M873" s="21">
        <v>104</v>
      </c>
      <c r="N873">
        <v>69.2</v>
      </c>
      <c r="O873">
        <v>121</v>
      </c>
      <c r="P873" s="4">
        <f t="shared" si="6"/>
        <v>32.499173553719004</v>
      </c>
      <c r="Q873" s="4">
        <v>22.694166666666661</v>
      </c>
    </row>
    <row r="874" spans="4:17">
      <c r="D874" s="19" t="s">
        <v>1161</v>
      </c>
      <c r="E874" s="21" t="s">
        <v>34</v>
      </c>
      <c r="F874" s="21"/>
      <c r="G874" s="21"/>
      <c r="H874" s="21"/>
      <c r="I874" s="5"/>
      <c r="J874" s="5"/>
      <c r="K874" s="12"/>
      <c r="L874" s="21">
        <v>102</v>
      </c>
      <c r="M874" s="21">
        <v>101</v>
      </c>
      <c r="N874" s="21">
        <v>68.900000000000006</v>
      </c>
      <c r="O874" s="21">
        <v>120</v>
      </c>
      <c r="P874" s="4">
        <f t="shared" si="6"/>
        <v>30.227499999999996</v>
      </c>
      <c r="Q874" s="29">
        <v>23.635833333333327</v>
      </c>
    </row>
    <row r="875" spans="4:17">
      <c r="D875" s="20" t="s">
        <v>1162</v>
      </c>
      <c r="E875" s="21" t="s">
        <v>523</v>
      </c>
      <c r="F875" s="21"/>
      <c r="G875" s="21"/>
      <c r="H875" s="21"/>
      <c r="I875" s="5"/>
      <c r="J875" s="5"/>
      <c r="K875" s="12"/>
      <c r="L875" s="19">
        <v>97</v>
      </c>
      <c r="M875" s="21">
        <v>97</v>
      </c>
      <c r="N875" s="21">
        <v>69.2</v>
      </c>
      <c r="O875" s="21">
        <v>121</v>
      </c>
      <c r="P875" s="30">
        <f t="shared" si="6"/>
        <v>25.961983471074376</v>
      </c>
      <c r="Q875" s="4">
        <v>24.577499999999993</v>
      </c>
    </row>
    <row r="876" spans="4:17">
      <c r="D876" s="20" t="s">
        <v>1163</v>
      </c>
      <c r="E876" s="21" t="s">
        <v>26</v>
      </c>
      <c r="F876" s="21"/>
      <c r="G876" s="21"/>
      <c r="H876" s="21"/>
      <c r="I876" s="5"/>
      <c r="J876" s="5"/>
      <c r="K876" s="12"/>
      <c r="L876" s="19">
        <v>99</v>
      </c>
      <c r="M876" s="21">
        <v>98</v>
      </c>
      <c r="N876" s="21">
        <v>69</v>
      </c>
      <c r="O876" s="21">
        <v>126</v>
      </c>
      <c r="P876" s="30">
        <f t="shared" si="6"/>
        <v>26.00793650793651</v>
      </c>
      <c r="Q876" s="29">
        <v>25.1516129032258</v>
      </c>
    </row>
    <row r="877" spans="4:17">
      <c r="D877" s="20" t="s">
        <v>1131</v>
      </c>
      <c r="E877" s="21" t="s">
        <v>34</v>
      </c>
      <c r="F877" s="21"/>
      <c r="G877" s="21"/>
      <c r="H877" s="21"/>
      <c r="I877" s="5"/>
      <c r="J877" s="5"/>
      <c r="K877" s="12"/>
      <c r="L877" s="19">
        <v>110</v>
      </c>
      <c r="M877" s="21">
        <v>110</v>
      </c>
      <c r="N877" s="21">
        <v>68.900000000000006</v>
      </c>
      <c r="O877" s="21">
        <v>121</v>
      </c>
      <c r="P877" s="30">
        <f t="shared" si="6"/>
        <v>38.382644628099165</v>
      </c>
      <c r="Q877" s="29">
        <v>25.961983471074376</v>
      </c>
    </row>
    <row r="878" spans="4:17">
      <c r="D878" s="20" t="s">
        <v>1146</v>
      </c>
      <c r="E878" s="21" t="s">
        <v>26</v>
      </c>
      <c r="F878" s="21"/>
      <c r="G878" s="21"/>
      <c r="H878" s="21"/>
      <c r="I878" s="5"/>
      <c r="J878" s="5"/>
      <c r="K878" s="12"/>
      <c r="L878" s="19">
        <v>94</v>
      </c>
      <c r="M878" s="21">
        <v>94</v>
      </c>
      <c r="N878" s="21">
        <v>69</v>
      </c>
      <c r="O878" s="21">
        <v>126</v>
      </c>
      <c r="P878" s="30">
        <f t="shared" si="6"/>
        <v>22.420634920634921</v>
      </c>
      <c r="Q878" s="29">
        <v>26.00793650793651</v>
      </c>
    </row>
    <row r="879" spans="4:17">
      <c r="D879" s="20" t="s">
        <v>1164</v>
      </c>
      <c r="E879" s="21" t="s">
        <v>30</v>
      </c>
      <c r="F879" s="21"/>
      <c r="G879" s="21"/>
      <c r="H879" s="21"/>
      <c r="I879" s="5"/>
      <c r="J879" s="5"/>
      <c r="K879" s="12"/>
      <c r="L879" s="19">
        <v>108</v>
      </c>
      <c r="M879" s="21">
        <v>107</v>
      </c>
      <c r="N879" s="21">
        <v>71.5</v>
      </c>
      <c r="O879" s="21">
        <v>130</v>
      </c>
      <c r="P879" s="30">
        <f t="shared" si="6"/>
        <v>30.857692307692307</v>
      </c>
      <c r="Q879" s="4">
        <v>26.99444444444444</v>
      </c>
    </row>
    <row r="880" spans="4:17">
      <c r="D880" s="20" t="s">
        <v>1165</v>
      </c>
      <c r="E880" s="21" t="s">
        <v>26</v>
      </c>
      <c r="F880" s="21"/>
      <c r="G880" s="21"/>
      <c r="H880" s="21"/>
      <c r="I880" s="5"/>
      <c r="J880" s="5"/>
      <c r="K880" s="12"/>
      <c r="L880" s="19">
        <v>97</v>
      </c>
      <c r="M880" s="21">
        <v>97</v>
      </c>
      <c r="N880" s="21">
        <v>71.599999999999994</v>
      </c>
      <c r="O880" s="21">
        <v>130</v>
      </c>
      <c r="P880" s="30">
        <f t="shared" si="6"/>
        <v>22.078461538461543</v>
      </c>
      <c r="Q880" s="29">
        <v>30.227499999999996</v>
      </c>
    </row>
    <row r="881" spans="4:17">
      <c r="D881" s="20" t="s">
        <v>1166</v>
      </c>
      <c r="E881" s="21" t="s">
        <v>42</v>
      </c>
      <c r="F881" s="21"/>
      <c r="G881" s="21"/>
      <c r="H881" s="21"/>
      <c r="I881" s="5"/>
      <c r="J881" s="5"/>
      <c r="K881" s="12"/>
      <c r="L881" s="19">
        <v>99</v>
      </c>
      <c r="M881" s="21">
        <v>99</v>
      </c>
      <c r="N881" s="21">
        <v>71.400000000000006</v>
      </c>
      <c r="O881" s="21">
        <v>124</v>
      </c>
      <c r="P881" s="30">
        <f t="shared" si="6"/>
        <v>25.1516129032258</v>
      </c>
      <c r="Q881" s="29">
        <v>30.581746031746025</v>
      </c>
    </row>
    <row r="882" spans="4:17">
      <c r="D882" s="20" t="s">
        <v>1167</v>
      </c>
      <c r="E882" s="21" t="s">
        <v>26</v>
      </c>
      <c r="F882" s="21"/>
      <c r="G882" s="21"/>
      <c r="H882" s="21"/>
      <c r="I882" s="5"/>
      <c r="J882" s="5"/>
      <c r="K882" s="12"/>
      <c r="L882" s="19">
        <v>95</v>
      </c>
      <c r="M882" s="21">
        <v>95</v>
      </c>
      <c r="N882" s="21">
        <v>71.599999999999994</v>
      </c>
      <c r="O882" s="21">
        <v>130</v>
      </c>
      <c r="P882" s="30">
        <f t="shared" si="6"/>
        <v>20.340000000000007</v>
      </c>
      <c r="Q882" s="29">
        <v>30.857692307692307</v>
      </c>
    </row>
    <row r="883" spans="4:17">
      <c r="D883" s="20" t="s">
        <v>1168</v>
      </c>
      <c r="E883" s="21" t="s">
        <v>502</v>
      </c>
      <c r="F883" s="21"/>
      <c r="G883" s="21"/>
      <c r="H883" s="21"/>
      <c r="I883" s="5"/>
      <c r="J883" s="5"/>
      <c r="K883" s="12"/>
      <c r="L883" s="21">
        <v>104</v>
      </c>
      <c r="M883" s="21">
        <v>104</v>
      </c>
      <c r="N883" s="21">
        <v>70.400000000000006</v>
      </c>
      <c r="O883" s="21">
        <v>122</v>
      </c>
      <c r="P883" s="30">
        <f t="shared" si="6"/>
        <v>31.121311475409829</v>
      </c>
      <c r="Q883" s="4">
        <v>31.121311475409829</v>
      </c>
    </row>
    <row r="884" spans="4:17">
      <c r="D884" s="20" t="s">
        <v>1169</v>
      </c>
      <c r="E884" s="21" t="s">
        <v>42</v>
      </c>
      <c r="F884" s="21"/>
      <c r="G884" s="21"/>
      <c r="H884" s="21"/>
      <c r="I884" s="5"/>
      <c r="J884" s="5"/>
      <c r="K884" s="12"/>
      <c r="L884" s="19">
        <v>108</v>
      </c>
      <c r="M884" s="21">
        <v>107</v>
      </c>
      <c r="N884" s="21">
        <v>69.599999999999994</v>
      </c>
      <c r="O884" s="21">
        <v>119</v>
      </c>
      <c r="P884" s="30">
        <f t="shared" si="6"/>
        <v>35.51428571428572</v>
      </c>
      <c r="Q884" s="29">
        <v>32.441935483870964</v>
      </c>
    </row>
    <row r="885" spans="4:17">
      <c r="D885" s="19" t="s">
        <v>1170</v>
      </c>
      <c r="E885" s="21" t="s">
        <v>34</v>
      </c>
      <c r="F885" s="21"/>
      <c r="G885" s="21"/>
      <c r="H885" s="21"/>
      <c r="I885" s="5"/>
      <c r="J885" s="5"/>
      <c r="K885" s="12"/>
      <c r="L885" s="20">
        <v>96</v>
      </c>
      <c r="M885" s="21">
        <v>94</v>
      </c>
      <c r="N885" s="21">
        <v>68.900000000000006</v>
      </c>
      <c r="O885" s="21">
        <v>120</v>
      </c>
      <c r="P885" s="30">
        <f t="shared" si="6"/>
        <v>23.635833333333327</v>
      </c>
      <c r="Q885" s="29">
        <v>32.499173553719004</v>
      </c>
    </row>
    <row r="886" spans="4:17">
      <c r="D886" s="9" t="s">
        <v>1155</v>
      </c>
      <c r="E886" s="21" t="s">
        <v>34</v>
      </c>
      <c r="F886" s="21"/>
      <c r="G886" s="21"/>
      <c r="H886" s="21"/>
      <c r="I886" s="5"/>
      <c r="J886" s="5"/>
      <c r="K886" s="12"/>
      <c r="L886" s="20">
        <v>95</v>
      </c>
      <c r="M886" s="21">
        <v>93</v>
      </c>
      <c r="N886" s="21">
        <v>70.8</v>
      </c>
      <c r="O886" s="21">
        <v>125</v>
      </c>
      <c r="P886" s="30">
        <f t="shared" si="6"/>
        <v>20.068800000000003</v>
      </c>
      <c r="Q886" s="4">
        <v>35.51428571428572</v>
      </c>
    </row>
    <row r="887" spans="4:17">
      <c r="D887" s="19" t="s">
        <v>1171</v>
      </c>
      <c r="E887" s="21" t="s">
        <v>42</v>
      </c>
      <c r="F887" s="21"/>
      <c r="G887" s="21"/>
      <c r="H887" s="21"/>
      <c r="I887" s="5"/>
      <c r="J887" s="5"/>
      <c r="K887" s="12"/>
      <c r="L887" s="20">
        <v>96</v>
      </c>
      <c r="M887" s="21">
        <v>96</v>
      </c>
      <c r="N887" s="21">
        <v>71.400000000000006</v>
      </c>
      <c r="O887" s="21">
        <v>124</v>
      </c>
      <c r="P887" s="30">
        <f t="shared" si="6"/>
        <v>22.417741935483864</v>
      </c>
      <c r="Q887" s="29">
        <v>38.382644628099165</v>
      </c>
    </row>
    <row r="888" spans="4:17">
      <c r="D888" s="19"/>
      <c r="E888" s="21"/>
      <c r="F888" s="21"/>
      <c r="G888" s="21"/>
      <c r="H888" s="21"/>
      <c r="I888" s="5"/>
      <c r="J888" s="5"/>
      <c r="K888" s="12"/>
      <c r="L888" s="20"/>
      <c r="M888" s="21"/>
      <c r="N888" s="21"/>
      <c r="O888" s="21"/>
      <c r="P888" s="30"/>
      <c r="Q888" s="29"/>
    </row>
    <row r="889" spans="4:17">
      <c r="D889" s="20"/>
      <c r="E889" s="21"/>
      <c r="F889" s="21"/>
      <c r="G889" s="21"/>
      <c r="H889" s="21"/>
      <c r="I889" s="5"/>
      <c r="J889" s="5"/>
      <c r="K889" s="12"/>
      <c r="L889" s="20"/>
      <c r="M889" s="21"/>
      <c r="N889" s="21"/>
      <c r="O889" s="21"/>
      <c r="P889" s="21"/>
      <c r="Q889" s="21"/>
    </row>
    <row r="890" spans="4:17">
      <c r="D890" s="20"/>
      <c r="E890" s="21"/>
      <c r="F890" s="21"/>
      <c r="G890" s="21"/>
      <c r="H890" s="21"/>
      <c r="I890" s="5"/>
      <c r="J890" s="5"/>
      <c r="K890" s="12"/>
      <c r="L890" s="20"/>
      <c r="M890" s="21"/>
      <c r="N890" s="21"/>
      <c r="O890" s="21"/>
      <c r="P890" s="21"/>
      <c r="Q890" s="21"/>
    </row>
    <row r="891" spans="4:17">
      <c r="D891" s="20"/>
      <c r="E891" s="21"/>
      <c r="F891" s="21"/>
      <c r="G891" s="21"/>
      <c r="H891" s="21"/>
      <c r="I891" s="5"/>
      <c r="J891" s="5"/>
      <c r="K891" s="12"/>
      <c r="L891" s="20"/>
      <c r="M891" s="21"/>
      <c r="N891" s="21"/>
      <c r="O891" s="21"/>
      <c r="P891" s="21"/>
      <c r="Q891" s="21"/>
    </row>
    <row r="892" spans="4:17">
      <c r="D892" s="2"/>
      <c r="I892" s="5"/>
      <c r="J892" s="5"/>
      <c r="K892" s="12"/>
      <c r="L892" s="20"/>
      <c r="M892" s="21"/>
      <c r="N892" s="21"/>
      <c r="O892" s="21"/>
      <c r="P892" s="21"/>
      <c r="Q892" s="21"/>
    </row>
    <row r="893" spans="4:17">
      <c r="D893" s="2"/>
      <c r="I893" s="5"/>
      <c r="J893" s="5"/>
      <c r="K893" s="12"/>
      <c r="L893" s="20"/>
      <c r="M893" s="21"/>
      <c r="N893" s="21"/>
      <c r="O893" s="21"/>
      <c r="P893" s="21"/>
      <c r="Q893" s="21"/>
    </row>
    <row r="894" spans="4:17">
      <c r="D894" s="2"/>
      <c r="I894" s="5"/>
      <c r="J894" s="5"/>
      <c r="K894" s="12"/>
      <c r="L894" s="20"/>
      <c r="M894" s="21"/>
      <c r="N894" s="21"/>
      <c r="O894" s="21"/>
      <c r="P894" s="21"/>
      <c r="Q894" s="21"/>
    </row>
    <row r="895" spans="4:17">
      <c r="D895" s="2"/>
      <c r="I895" s="5"/>
      <c r="J895" s="5"/>
      <c r="K895" s="12"/>
    </row>
    <row r="896" spans="4:17">
      <c r="D896" s="2"/>
      <c r="I896" s="5"/>
      <c r="J896" s="5"/>
      <c r="K896" s="12"/>
    </row>
    <row r="897" spans="4:11">
      <c r="D897" s="2"/>
      <c r="I897" s="5"/>
      <c r="J897" s="5"/>
      <c r="K897" s="12"/>
    </row>
    <row r="898" spans="4:11">
      <c r="D898" s="2"/>
      <c r="I898" s="5"/>
      <c r="J898" s="5"/>
      <c r="K898" s="12"/>
    </row>
    <row r="899" spans="4:11">
      <c r="D899" s="2"/>
      <c r="I899" s="5"/>
      <c r="J899" s="5"/>
      <c r="K899" s="12"/>
    </row>
    <row r="900" spans="4:11">
      <c r="D900" s="2"/>
      <c r="I900" s="5"/>
      <c r="J900" s="5"/>
      <c r="K900" s="12"/>
    </row>
    <row r="901" spans="4:11">
      <c r="I901" s="5"/>
      <c r="J901" s="5"/>
      <c r="K901" s="12"/>
    </row>
    <row r="902" spans="4:11">
      <c r="I902" s="5"/>
      <c r="J902" s="5"/>
      <c r="K902" s="12"/>
    </row>
    <row r="903" spans="4:11">
      <c r="I903" s="5"/>
      <c r="J903" s="5"/>
      <c r="K903" s="12"/>
    </row>
    <row r="904" spans="4:11">
      <c r="I904" s="5"/>
      <c r="J904" s="5"/>
      <c r="K904" s="12"/>
    </row>
    <row r="905" spans="4:11">
      <c r="I905" s="5"/>
      <c r="J905" s="5"/>
      <c r="K905" s="12"/>
    </row>
    <row r="906" spans="4:11">
      <c r="I906" s="5"/>
      <c r="J906" s="5"/>
      <c r="K906" s="12"/>
    </row>
    <row r="907" spans="4:11">
      <c r="I907" s="5"/>
      <c r="J907" s="5"/>
      <c r="K907" s="12"/>
    </row>
    <row r="908" spans="4:11">
      <c r="I908" s="5"/>
      <c r="J908" s="5"/>
      <c r="K908" s="12"/>
    </row>
    <row r="909" spans="4:11">
      <c r="I909" s="5"/>
      <c r="J909" s="5"/>
      <c r="K909" s="12"/>
    </row>
    <row r="910" spans="4:11">
      <c r="I910" s="5"/>
      <c r="J910" s="5"/>
      <c r="K910" s="12"/>
    </row>
    <row r="911" spans="4:11">
      <c r="I911" s="5"/>
      <c r="J911" s="5"/>
      <c r="K911" s="12"/>
    </row>
    <row r="912" spans="4:11">
      <c r="I912" s="5"/>
      <c r="J912" s="5"/>
      <c r="K912" s="12"/>
    </row>
    <row r="913" spans="9:11">
      <c r="I913" s="5"/>
      <c r="J913" s="5"/>
      <c r="K913" s="12"/>
    </row>
    <row r="914" spans="9:11">
      <c r="I914" s="5"/>
      <c r="J914" s="5"/>
      <c r="K914" s="12"/>
    </row>
    <row r="915" spans="9:11">
      <c r="I915" s="5"/>
      <c r="J915" s="5"/>
      <c r="K915" s="12"/>
    </row>
    <row r="916" spans="9:11">
      <c r="I916" s="5"/>
      <c r="J916" s="5"/>
      <c r="K916" s="12"/>
    </row>
    <row r="917" spans="9:11">
      <c r="I917" s="5"/>
      <c r="J917" s="5"/>
      <c r="K917" s="12"/>
    </row>
    <row r="918" spans="9:11">
      <c r="I918" s="5"/>
      <c r="J918" s="5"/>
      <c r="K918" s="12"/>
    </row>
    <row r="919" spans="9:11">
      <c r="I919" s="5"/>
      <c r="J919" s="5"/>
      <c r="K919" s="12"/>
    </row>
    <row r="920" spans="9:11">
      <c r="I920" s="5"/>
      <c r="J920" s="5"/>
      <c r="K920" s="12"/>
    </row>
    <row r="921" spans="9:11">
      <c r="I921" s="5"/>
      <c r="J921" s="5"/>
      <c r="K921" s="12"/>
    </row>
    <row r="922" spans="9:11">
      <c r="I922" s="5"/>
      <c r="J922" s="5"/>
      <c r="K922" s="12"/>
    </row>
    <row r="923" spans="9:11">
      <c r="I923" s="5"/>
      <c r="J923" s="5"/>
      <c r="K923" s="12"/>
    </row>
    <row r="924" spans="9:11">
      <c r="I924" s="5"/>
      <c r="J924" s="5"/>
      <c r="K924" s="12"/>
    </row>
    <row r="925" spans="9:11">
      <c r="I925" s="5"/>
      <c r="J925" s="5"/>
      <c r="K925" s="12"/>
    </row>
    <row r="926" spans="9:11">
      <c r="I926" s="5"/>
      <c r="J926" s="5"/>
      <c r="K926" s="12"/>
    </row>
    <row r="927" spans="9:11">
      <c r="I927" s="5"/>
      <c r="J927" s="5"/>
      <c r="K927" s="12"/>
    </row>
    <row r="928" spans="9:11">
      <c r="I928" s="5"/>
      <c r="J928" s="5"/>
      <c r="K928" s="12"/>
    </row>
    <row r="929" spans="9:11">
      <c r="I929" s="5"/>
      <c r="J929" s="5"/>
      <c r="K929" s="12"/>
    </row>
    <row r="930" spans="9:11">
      <c r="I930" s="5"/>
      <c r="J930" s="5"/>
      <c r="K930" s="12"/>
    </row>
    <row r="931" spans="9:11">
      <c r="I931" s="5"/>
      <c r="J931" s="5"/>
      <c r="K931" s="12"/>
    </row>
    <row r="932" spans="9:11">
      <c r="I932" s="5"/>
      <c r="J932" s="5"/>
      <c r="K932" s="12"/>
    </row>
    <row r="933" spans="9:11">
      <c r="I933" s="5"/>
      <c r="J933" s="5"/>
      <c r="K933" s="12"/>
    </row>
    <row r="934" spans="9:11">
      <c r="I934" s="5"/>
      <c r="J934" s="5"/>
      <c r="K934" s="12"/>
    </row>
    <row r="935" spans="9:11">
      <c r="I935" s="5"/>
      <c r="J935" s="5"/>
      <c r="K935" s="12"/>
    </row>
    <row r="936" spans="9:11">
      <c r="I936" s="5"/>
      <c r="J936" s="5"/>
      <c r="K936" s="12"/>
    </row>
    <row r="937" spans="9:11">
      <c r="I937" s="5"/>
      <c r="J937" s="5"/>
      <c r="K937" s="12"/>
    </row>
    <row r="938" spans="9:11">
      <c r="I938" s="5"/>
      <c r="J938" s="5"/>
      <c r="K938" s="12"/>
    </row>
    <row r="939" spans="9:11">
      <c r="I939" s="5"/>
      <c r="J939" s="5"/>
      <c r="K939" s="12"/>
    </row>
    <row r="940" spans="9:11">
      <c r="I940" s="5"/>
      <c r="J940" s="5"/>
      <c r="K940" s="12"/>
    </row>
    <row r="941" spans="9:11">
      <c r="I941" s="5"/>
      <c r="J941" s="5"/>
      <c r="K941" s="12"/>
    </row>
    <row r="942" spans="9:11">
      <c r="I942" s="5"/>
      <c r="J942" s="5"/>
      <c r="K942" s="12"/>
    </row>
    <row r="943" spans="9:11">
      <c r="I943" s="5"/>
      <c r="J943" s="5"/>
      <c r="K943" s="12"/>
    </row>
    <row r="944" spans="9:11">
      <c r="I944" s="5"/>
      <c r="J944" s="5"/>
      <c r="K944" s="12"/>
    </row>
    <row r="945" spans="1:17">
      <c r="I945" s="5"/>
      <c r="J945" s="5"/>
      <c r="K945" s="12"/>
    </row>
    <row r="946" spans="1:17">
      <c r="I946" s="5"/>
      <c r="J946" s="5"/>
      <c r="K946" s="12"/>
    </row>
    <row r="947" spans="1:17">
      <c r="I947" s="5"/>
      <c r="J947" s="5"/>
      <c r="K947" s="12"/>
    </row>
    <row r="948" spans="1:17">
      <c r="I948" s="5"/>
      <c r="J948" s="5"/>
      <c r="K948" s="12"/>
    </row>
    <row r="949" spans="1:17">
      <c r="I949" s="5"/>
      <c r="J949" s="5"/>
      <c r="K949" s="12"/>
    </row>
    <row r="950" spans="1:17">
      <c r="I950" s="5"/>
      <c r="J950" s="5"/>
      <c r="K950" s="12"/>
    </row>
    <row r="951" spans="1:17">
      <c r="I951" s="5"/>
      <c r="J951" s="5"/>
      <c r="K951" s="12"/>
    </row>
    <row r="952" spans="1:17">
      <c r="I952" s="5"/>
      <c r="J952" s="5"/>
      <c r="K952" s="12"/>
    </row>
    <row r="953" spans="1:17">
      <c r="I953" s="5"/>
      <c r="J953" s="5"/>
      <c r="K953" s="12"/>
    </row>
    <row r="954" spans="1:17">
      <c r="I954" s="5"/>
      <c r="J954" s="5"/>
      <c r="K954" s="12"/>
    </row>
    <row r="955" spans="1:17">
      <c r="I955" s="5"/>
      <c r="J955" s="5"/>
      <c r="K955" s="12"/>
    </row>
    <row r="956" spans="1:17">
      <c r="I956" s="5"/>
      <c r="J956" s="5"/>
      <c r="K956" s="12"/>
    </row>
    <row r="957" spans="1:17">
      <c r="I957" s="5"/>
      <c r="J957" s="5"/>
      <c r="K957" s="12"/>
    </row>
    <row r="958" spans="1:17">
      <c r="I958" s="5"/>
      <c r="J958" s="5"/>
      <c r="K958" s="12"/>
    </row>
    <row r="959" spans="1:17">
      <c r="A959">
        <f>COUNT(A868:A958)</f>
        <v>0</v>
      </c>
      <c r="B959">
        <f>COUNT(B868:B958)</f>
        <v>0</v>
      </c>
      <c r="C959">
        <f>COUNT(C868:C958)</f>
        <v>0</v>
      </c>
      <c r="F959" t="e">
        <f>AVERAGE(F868:F958)</f>
        <v>#DIV/0!</v>
      </c>
      <c r="G959" t="e">
        <f>AVERAGE(G868:G958)</f>
        <v>#DIV/0!</v>
      </c>
      <c r="H959" t="e">
        <f>AVERAGE(H868:H958)</f>
        <v>#DIV/0!</v>
      </c>
      <c r="I959" s="5">
        <f>SUM(I865:I958)</f>
        <v>0</v>
      </c>
      <c r="J959" s="4">
        <f>SUM(J865:J958)</f>
        <v>0</v>
      </c>
      <c r="K959" s="12"/>
      <c r="P959" s="4">
        <f>SUM(Q868:Q877)</f>
        <v>229.34673476888048</v>
      </c>
      <c r="Q959" s="4">
        <f>(P959*0.096)-0.05</f>
        <v>21.967286537812527</v>
      </c>
    </row>
    <row r="960" spans="1:17" ht="18">
      <c r="A960" s="3" t="s">
        <v>1172</v>
      </c>
      <c r="C960" s="11" t="s">
        <v>1173</v>
      </c>
      <c r="K960" s="12"/>
    </row>
    <row r="961" spans="1:19">
      <c r="A961" t="s">
        <v>2</v>
      </c>
      <c r="D961" s="4">
        <v>240</v>
      </c>
      <c r="E961" t="s">
        <v>3</v>
      </c>
      <c r="F961" s="4">
        <f>(D961*0.096)-0.05</f>
        <v>22.99</v>
      </c>
      <c r="H961" s="4">
        <f>P1059</f>
        <v>0</v>
      </c>
      <c r="K961" s="12"/>
    </row>
    <row r="962" spans="1:19">
      <c r="A962" t="s">
        <v>4</v>
      </c>
      <c r="D962" s="4">
        <v>194.5</v>
      </c>
      <c r="E962" t="s">
        <v>5</v>
      </c>
      <c r="F962" s="4">
        <f>(D962*0.096)-0.05</f>
        <v>18.622</v>
      </c>
      <c r="K962" s="12"/>
    </row>
    <row r="963" spans="1:19">
      <c r="A963" s="1" t="s">
        <v>6</v>
      </c>
      <c r="B963" s="1" t="s">
        <v>7</v>
      </c>
      <c r="C963" s="1" t="s">
        <v>8</v>
      </c>
      <c r="D963" s="1" t="s">
        <v>9</v>
      </c>
      <c r="E963" s="1" t="s">
        <v>10</v>
      </c>
      <c r="F963" s="1" t="s">
        <v>11</v>
      </c>
      <c r="G963" s="1" t="s">
        <v>12</v>
      </c>
      <c r="H963" s="1" t="s">
        <v>8</v>
      </c>
      <c r="I963" s="1" t="s">
        <v>13</v>
      </c>
      <c r="J963" s="1" t="s">
        <v>14</v>
      </c>
      <c r="K963" s="13" t="s">
        <v>15</v>
      </c>
      <c r="L963" s="13" t="s">
        <v>11</v>
      </c>
      <c r="M963" s="1" t="s">
        <v>12</v>
      </c>
      <c r="N963" s="1" t="s">
        <v>16</v>
      </c>
      <c r="O963" s="1" t="s">
        <v>17</v>
      </c>
      <c r="P963" s="1" t="s">
        <v>18</v>
      </c>
      <c r="Q963" s="1" t="s">
        <v>19</v>
      </c>
      <c r="R963" s="1" t="s">
        <v>20</v>
      </c>
      <c r="S963" s="1" t="s">
        <v>21</v>
      </c>
    </row>
    <row r="964" spans="1:19">
      <c r="K964" s="12"/>
    </row>
    <row r="965" spans="1:19">
      <c r="D965" s="2"/>
      <c r="E965" t="s">
        <v>22</v>
      </c>
      <c r="I965" s="5">
        <v>0</v>
      </c>
      <c r="J965" s="5"/>
      <c r="K965" s="13"/>
    </row>
    <row r="966" spans="1:19">
      <c r="E966" t="s">
        <v>23</v>
      </c>
      <c r="I966" s="5">
        <v>0</v>
      </c>
      <c r="J966" s="5"/>
      <c r="K966" s="12"/>
    </row>
    <row r="967" spans="1:19">
      <c r="D967" s="2"/>
      <c r="E967" t="s">
        <v>24</v>
      </c>
      <c r="I967" s="5">
        <v>0</v>
      </c>
      <c r="J967" s="5"/>
      <c r="K967" s="12"/>
      <c r="L967" s="4"/>
    </row>
    <row r="968" spans="1:19">
      <c r="A968">
        <v>1</v>
      </c>
      <c r="B968">
        <v>1</v>
      </c>
      <c r="D968" s="2" t="s">
        <v>1174</v>
      </c>
      <c r="E968" s="21" t="s">
        <v>1175</v>
      </c>
      <c r="F968" s="21">
        <v>101</v>
      </c>
      <c r="G968" s="21">
        <v>101</v>
      </c>
      <c r="H968" s="21"/>
      <c r="I968" s="5">
        <v>5</v>
      </c>
      <c r="J968" s="5"/>
      <c r="K968" s="12"/>
      <c r="L968" s="19">
        <v>101</v>
      </c>
      <c r="M968" s="21">
        <v>101</v>
      </c>
      <c r="N968" s="21">
        <v>70.900000000000006</v>
      </c>
      <c r="O968" s="21">
        <v>124</v>
      </c>
      <c r="P968" s="30">
        <f t="shared" ref="P968:P973" si="7">((M968-N968)*113/O968)</f>
        <v>27.429838709677412</v>
      </c>
      <c r="Q968" s="4"/>
    </row>
    <row r="969" spans="1:19">
      <c r="A969">
        <v>2</v>
      </c>
      <c r="B969">
        <v>2</v>
      </c>
      <c r="D969" s="2" t="s">
        <v>1176</v>
      </c>
      <c r="E969" s="21" t="s">
        <v>1175</v>
      </c>
      <c r="F969" s="21">
        <v>96</v>
      </c>
      <c r="G969" s="21">
        <v>96</v>
      </c>
      <c r="H969" s="21"/>
      <c r="I969" s="5">
        <v>5</v>
      </c>
      <c r="J969" s="5"/>
      <c r="K969" s="12"/>
      <c r="L969" s="19">
        <v>96</v>
      </c>
      <c r="M969" s="21">
        <v>96</v>
      </c>
      <c r="N969" s="21">
        <v>70.900000000000006</v>
      </c>
      <c r="O969" s="21">
        <v>124</v>
      </c>
      <c r="P969" s="30">
        <f t="shared" si="7"/>
        <v>22.873387096774188</v>
      </c>
      <c r="Q969" s="4"/>
    </row>
    <row r="970" spans="1:19">
      <c r="A970">
        <v>3</v>
      </c>
      <c r="B970">
        <v>3</v>
      </c>
      <c r="D970" s="2" t="s">
        <v>748</v>
      </c>
      <c r="E970" s="21" t="s">
        <v>523</v>
      </c>
      <c r="F970" s="21">
        <v>97</v>
      </c>
      <c r="G970" s="21">
        <v>97</v>
      </c>
      <c r="H970" s="21"/>
      <c r="I970" s="5">
        <v>5</v>
      </c>
      <c r="J970" s="5"/>
      <c r="K970" s="12"/>
      <c r="L970" s="21">
        <v>97</v>
      </c>
      <c r="M970" s="21">
        <v>97</v>
      </c>
      <c r="N970" s="21">
        <v>69.099999999999994</v>
      </c>
      <c r="O970" s="21">
        <v>123</v>
      </c>
      <c r="P970" s="30">
        <f t="shared" si="7"/>
        <v>25.631707317073175</v>
      </c>
      <c r="Q970" s="4"/>
    </row>
    <row r="971" spans="1:19">
      <c r="A971">
        <v>4</v>
      </c>
      <c r="B971">
        <v>4</v>
      </c>
      <c r="D971" s="2" t="s">
        <v>1177</v>
      </c>
      <c r="E971" s="21" t="s">
        <v>28</v>
      </c>
      <c r="F971" s="21">
        <v>90</v>
      </c>
      <c r="G971" s="21">
        <v>89</v>
      </c>
      <c r="H971" s="21"/>
      <c r="I971" s="5">
        <v>5</v>
      </c>
      <c r="J971" s="5"/>
      <c r="K971" s="12" t="s">
        <v>1178</v>
      </c>
      <c r="L971" s="21">
        <v>90</v>
      </c>
      <c r="M971" s="21">
        <v>89</v>
      </c>
      <c r="N971" s="21">
        <v>69.3</v>
      </c>
      <c r="O971" s="21">
        <v>123</v>
      </c>
      <c r="P971" s="30">
        <f t="shared" si="7"/>
        <v>18.09837398373984</v>
      </c>
      <c r="Q971" s="4"/>
    </row>
    <row r="972" spans="1:19">
      <c r="A972">
        <v>5</v>
      </c>
      <c r="B972">
        <v>5</v>
      </c>
      <c r="D972" s="2" t="s">
        <v>1179</v>
      </c>
      <c r="E972" s="21" t="s">
        <v>36</v>
      </c>
      <c r="F972" s="21">
        <v>110</v>
      </c>
      <c r="G972" s="21">
        <v>108</v>
      </c>
      <c r="H972" s="21"/>
      <c r="I972" s="5">
        <v>-10</v>
      </c>
      <c r="J972" s="5"/>
      <c r="K972" s="12"/>
      <c r="L972" s="21">
        <v>110</v>
      </c>
      <c r="M972" s="21">
        <v>108</v>
      </c>
      <c r="N972" s="21">
        <v>69</v>
      </c>
      <c r="O972" s="21">
        <v>123</v>
      </c>
      <c r="P972" s="30">
        <f t="shared" si="7"/>
        <v>35.829268292682926</v>
      </c>
      <c r="Q972" s="29"/>
    </row>
    <row r="973" spans="1:19" ht="63.75">
      <c r="A973">
        <v>6</v>
      </c>
      <c r="B973">
        <v>6</v>
      </c>
      <c r="D973" s="2" t="s">
        <v>511</v>
      </c>
      <c r="E973" s="21" t="s">
        <v>34</v>
      </c>
      <c r="F973" s="21">
        <v>100</v>
      </c>
      <c r="G973" s="21">
        <v>91</v>
      </c>
      <c r="H973" s="21"/>
      <c r="I973" s="5">
        <v>5</v>
      </c>
      <c r="J973" s="5"/>
      <c r="K973" s="42" t="s">
        <v>1180</v>
      </c>
      <c r="L973" s="21">
        <v>100</v>
      </c>
      <c r="M973" s="21">
        <v>91</v>
      </c>
      <c r="N973" s="21">
        <v>68.900000000000006</v>
      </c>
      <c r="O973" s="21">
        <v>120</v>
      </c>
      <c r="P973" s="30">
        <f t="shared" si="7"/>
        <v>20.810833333333328</v>
      </c>
      <c r="Q973" s="4"/>
    </row>
    <row r="974" spans="1:19">
      <c r="D974" s="2"/>
      <c r="E974" s="21"/>
      <c r="F974" s="21"/>
      <c r="G974" s="21"/>
      <c r="H974" s="21"/>
      <c r="I974" s="5"/>
      <c r="J974" s="5"/>
      <c r="K974" s="12"/>
      <c r="L974" s="21"/>
      <c r="M974" s="21"/>
      <c r="N974" s="21"/>
      <c r="O974" s="21"/>
      <c r="P974" s="30"/>
      <c r="Q974" s="4"/>
    </row>
    <row r="975" spans="1:19">
      <c r="D975" s="2"/>
      <c r="E975" s="21"/>
      <c r="F975" s="21"/>
      <c r="G975" s="21"/>
      <c r="H975" s="21"/>
      <c r="I975" s="5"/>
      <c r="J975" s="5"/>
      <c r="K975" s="12"/>
      <c r="L975" s="21"/>
      <c r="M975" s="21"/>
      <c r="N975" s="21"/>
      <c r="O975" s="21"/>
      <c r="P975" s="30"/>
      <c r="Q975" s="4"/>
    </row>
    <row r="976" spans="1:19">
      <c r="D976" s="2"/>
      <c r="E976" s="21"/>
      <c r="F976" s="21"/>
      <c r="G976" s="21"/>
      <c r="H976" s="21"/>
      <c r="I976" s="5"/>
      <c r="J976" s="5"/>
      <c r="K976" s="12"/>
      <c r="L976" s="21"/>
      <c r="M976" s="21"/>
      <c r="N976" s="21"/>
      <c r="O976" s="21"/>
      <c r="P976" s="30"/>
      <c r="Q976" s="4"/>
    </row>
    <row r="977" spans="4:19">
      <c r="D977" s="2"/>
      <c r="E977" s="21"/>
      <c r="F977" s="21"/>
      <c r="G977" s="21"/>
      <c r="H977" s="21"/>
      <c r="I977" s="5"/>
      <c r="J977" s="5"/>
      <c r="K977" s="12"/>
      <c r="L977" s="21"/>
      <c r="M977" s="21"/>
      <c r="N977" s="21"/>
      <c r="O977" s="21"/>
      <c r="P977" s="30"/>
      <c r="Q977" s="4"/>
    </row>
    <row r="978" spans="4:19">
      <c r="D978" s="2"/>
      <c r="E978" s="21"/>
      <c r="F978" s="21"/>
      <c r="G978" s="21"/>
      <c r="H978" s="21"/>
      <c r="I978" s="5"/>
      <c r="J978" s="5"/>
      <c r="K978" s="12"/>
      <c r="L978" s="21"/>
      <c r="M978" s="21"/>
      <c r="N978" s="21"/>
      <c r="O978" s="21"/>
      <c r="P978" s="30"/>
      <c r="Q978" s="4"/>
    </row>
    <row r="979" spans="4:19">
      <c r="D979" s="20"/>
      <c r="E979" s="21"/>
      <c r="F979" s="21"/>
      <c r="G979" s="21"/>
      <c r="H979" s="21"/>
      <c r="I979" s="5"/>
      <c r="J979" s="5"/>
      <c r="K979" s="12"/>
      <c r="L979" s="21"/>
      <c r="M979" s="21"/>
      <c r="N979" s="21"/>
      <c r="O979" s="21"/>
      <c r="P979" s="30"/>
      <c r="Q979" s="4"/>
    </row>
    <row r="980" spans="4:19">
      <c r="D980" s="20"/>
      <c r="E980" s="21"/>
      <c r="F980" s="21"/>
      <c r="G980" s="21"/>
      <c r="H980" s="21"/>
      <c r="I980" s="5"/>
      <c r="J980" s="5"/>
      <c r="K980" s="12"/>
      <c r="L980" s="21"/>
      <c r="M980" s="21"/>
      <c r="N980" s="21"/>
      <c r="O980" s="21"/>
      <c r="P980" s="30"/>
      <c r="Q980" s="29"/>
    </row>
    <row r="981" spans="4:19">
      <c r="D981" s="19"/>
      <c r="E981" s="21"/>
      <c r="F981" s="21"/>
      <c r="G981" s="21"/>
      <c r="H981" s="21"/>
      <c r="I981" s="5"/>
      <c r="J981" s="5"/>
      <c r="K981" s="12"/>
      <c r="L981" s="19"/>
      <c r="M981" s="21"/>
      <c r="N981" s="21"/>
      <c r="O981" s="21"/>
      <c r="P981" s="30"/>
      <c r="Q981" s="4"/>
    </row>
    <row r="982" spans="4:19">
      <c r="D982" s="19"/>
      <c r="E982" s="21"/>
      <c r="F982" s="21"/>
      <c r="G982" s="21"/>
      <c r="H982" s="21"/>
      <c r="I982" s="5"/>
      <c r="J982" s="5"/>
      <c r="K982" s="12"/>
      <c r="L982" s="19"/>
      <c r="M982" s="21"/>
      <c r="N982" s="21"/>
      <c r="O982" s="21"/>
      <c r="P982" s="30"/>
      <c r="Q982" s="4"/>
    </row>
    <row r="983" spans="4:19">
      <c r="D983" s="19"/>
      <c r="E983" s="21"/>
      <c r="F983" s="21"/>
      <c r="G983" s="21"/>
      <c r="H983" s="21"/>
      <c r="I983" s="5"/>
      <c r="J983" s="5"/>
      <c r="K983" s="12"/>
      <c r="L983" s="19"/>
      <c r="M983" s="21"/>
      <c r="N983" s="21"/>
      <c r="O983" s="21"/>
      <c r="P983" s="30"/>
      <c r="Q983" s="4"/>
    </row>
    <row r="984" spans="4:19">
      <c r="D984" s="19"/>
      <c r="E984" s="21"/>
      <c r="F984" s="21"/>
      <c r="G984" s="21"/>
      <c r="H984" s="21"/>
      <c r="I984" s="5"/>
      <c r="J984" s="5"/>
      <c r="K984" s="12"/>
      <c r="L984" s="21"/>
      <c r="M984" s="21"/>
      <c r="N984" s="21"/>
      <c r="O984" s="21"/>
      <c r="P984" s="30"/>
      <c r="Q984" s="4"/>
    </row>
    <row r="985" spans="4:19">
      <c r="D985" s="19"/>
      <c r="E985" s="21"/>
      <c r="F985" s="21"/>
      <c r="G985" s="21"/>
      <c r="H985" s="21"/>
      <c r="I985" s="5"/>
      <c r="J985" s="5"/>
      <c r="K985" s="12"/>
      <c r="L985" s="21"/>
      <c r="M985" s="21"/>
      <c r="N985" s="21"/>
      <c r="O985" s="21"/>
      <c r="P985" s="30"/>
      <c r="Q985" s="29"/>
    </row>
    <row r="986" spans="4:19">
      <c r="D986" s="19"/>
      <c r="E986" s="21"/>
      <c r="F986" s="21"/>
      <c r="G986" s="21"/>
      <c r="H986" s="21"/>
      <c r="I986" s="5"/>
      <c r="J986" s="5"/>
      <c r="K986" s="12"/>
      <c r="L986" s="21"/>
      <c r="M986" s="21"/>
      <c r="N986" s="21"/>
      <c r="O986" s="21"/>
      <c r="P986" s="30"/>
      <c r="Q986" s="4"/>
    </row>
    <row r="987" spans="4:19">
      <c r="D987" s="19"/>
      <c r="E987" s="21"/>
      <c r="F987" s="21"/>
      <c r="G987" s="21"/>
      <c r="H987" s="21"/>
      <c r="I987" s="5"/>
      <c r="J987" s="5"/>
      <c r="K987" s="12"/>
      <c r="L987" s="21"/>
      <c r="M987" s="21"/>
      <c r="N987" s="21"/>
      <c r="O987" s="21"/>
      <c r="P987" s="30"/>
      <c r="Q987" s="4"/>
    </row>
    <row r="988" spans="4:19">
      <c r="D988" s="19"/>
      <c r="E988" s="21"/>
      <c r="F988" s="21"/>
      <c r="G988" s="21"/>
      <c r="H988" s="21"/>
      <c r="I988" s="5"/>
      <c r="J988" s="5"/>
      <c r="K988" s="12"/>
      <c r="L988" s="21"/>
      <c r="M988" s="21"/>
      <c r="N988" s="21"/>
      <c r="O988" s="21"/>
      <c r="P988" s="30"/>
      <c r="Q988" s="29"/>
    </row>
    <row r="989" spans="4:19">
      <c r="D989" s="2"/>
      <c r="E989" s="21"/>
      <c r="F989" s="21"/>
      <c r="G989" s="21"/>
      <c r="H989" s="21"/>
      <c r="I989" s="5"/>
      <c r="J989" s="5"/>
      <c r="K989" s="12"/>
      <c r="L989" s="21"/>
      <c r="M989" s="21"/>
      <c r="N989" s="21"/>
      <c r="O989" s="21"/>
      <c r="P989" s="30"/>
      <c r="Q989" s="29"/>
      <c r="R989" s="21"/>
      <c r="S989" s="4"/>
    </row>
    <row r="990" spans="4:19">
      <c r="D990" s="19"/>
      <c r="E990" s="21"/>
      <c r="F990" s="21"/>
      <c r="G990" s="21"/>
      <c r="H990" s="21"/>
      <c r="I990" s="5"/>
      <c r="J990" s="5"/>
      <c r="K990" s="12"/>
      <c r="L990" s="19"/>
      <c r="M990" s="21"/>
      <c r="N990" s="21"/>
      <c r="O990" s="21"/>
      <c r="P990" s="30"/>
      <c r="Q990" s="29"/>
      <c r="R990" s="21"/>
      <c r="S990" s="4"/>
    </row>
    <row r="991" spans="4:19">
      <c r="D991" s="19"/>
      <c r="E991" s="21"/>
      <c r="F991" s="21"/>
      <c r="G991" s="21"/>
      <c r="H991" s="21"/>
      <c r="I991" s="5"/>
      <c r="J991" s="5"/>
      <c r="K991" s="12"/>
      <c r="L991" s="19"/>
      <c r="M991" s="21"/>
      <c r="N991" s="21"/>
      <c r="O991" s="21"/>
      <c r="P991" s="30"/>
      <c r="Q991" s="29"/>
      <c r="R991" s="21"/>
      <c r="S991" s="4"/>
    </row>
    <row r="992" spans="4:19">
      <c r="D992" s="19"/>
      <c r="E992" s="21"/>
      <c r="F992" s="21"/>
      <c r="G992" s="21"/>
      <c r="H992" s="21"/>
      <c r="I992" s="5"/>
      <c r="J992" s="5"/>
      <c r="K992" s="12"/>
      <c r="L992" s="21"/>
      <c r="M992" s="21"/>
      <c r="N992" s="21"/>
      <c r="O992" s="21"/>
      <c r="P992" s="30"/>
      <c r="Q992" s="4"/>
      <c r="R992" s="21"/>
      <c r="S992" s="4"/>
    </row>
    <row r="993" spans="4:20">
      <c r="D993" s="19"/>
      <c r="E993" s="21"/>
      <c r="F993" s="21"/>
      <c r="G993" s="21"/>
      <c r="H993" s="21"/>
      <c r="I993" s="5"/>
      <c r="J993" s="5"/>
      <c r="K993" s="12"/>
      <c r="L993" s="21"/>
      <c r="M993" s="21"/>
      <c r="N993" s="21"/>
      <c r="O993" s="21"/>
      <c r="P993" s="30"/>
      <c r="R993" s="21"/>
      <c r="S993" s="4"/>
    </row>
    <row r="994" spans="4:20">
      <c r="D994" s="19"/>
      <c r="E994" s="21"/>
      <c r="F994" s="21"/>
      <c r="G994" s="21"/>
      <c r="H994" s="21"/>
      <c r="I994" s="5"/>
      <c r="J994" s="5"/>
      <c r="K994" s="12"/>
      <c r="L994" s="21"/>
      <c r="M994" s="21"/>
      <c r="N994" s="21"/>
      <c r="O994" s="21"/>
      <c r="P994" s="30"/>
      <c r="R994" s="21"/>
      <c r="S994" s="4"/>
    </row>
    <row r="995" spans="4:20">
      <c r="D995" s="19"/>
      <c r="E995" s="21"/>
      <c r="F995" s="21"/>
      <c r="G995" s="21"/>
      <c r="H995" s="21"/>
      <c r="I995" s="5"/>
      <c r="J995" s="5"/>
      <c r="K995" s="12"/>
      <c r="L995" s="21"/>
      <c r="M995" s="21"/>
      <c r="N995" s="21"/>
      <c r="O995" s="21"/>
      <c r="P995" s="30"/>
      <c r="R995" s="21"/>
      <c r="S995" s="4"/>
      <c r="T995" s="4"/>
    </row>
    <row r="996" spans="4:20">
      <c r="D996" s="2"/>
      <c r="E996" s="21"/>
      <c r="F996" s="21"/>
      <c r="G996" s="21"/>
      <c r="H996" s="21"/>
      <c r="I996" s="5"/>
      <c r="J996" s="5"/>
      <c r="K996" s="12"/>
      <c r="L996" s="21"/>
      <c r="M996" s="21"/>
      <c r="N996" s="21"/>
      <c r="O996" s="21"/>
      <c r="P996" s="30"/>
      <c r="R996" s="21"/>
      <c r="S996" s="4"/>
    </row>
    <row r="997" spans="4:20">
      <c r="D997" s="2"/>
      <c r="E997" s="21"/>
      <c r="F997" s="21"/>
      <c r="G997" s="21"/>
      <c r="H997" s="21"/>
      <c r="I997" s="5"/>
      <c r="J997" s="5"/>
      <c r="K997" s="12"/>
      <c r="L997" s="21"/>
      <c r="M997" s="21"/>
      <c r="N997" s="21"/>
      <c r="O997" s="21"/>
      <c r="P997" s="30"/>
      <c r="R997" s="21"/>
      <c r="S997" s="4"/>
    </row>
    <row r="998" spans="4:20">
      <c r="D998" s="2"/>
      <c r="E998" s="21"/>
      <c r="F998" s="21"/>
      <c r="G998" s="21"/>
      <c r="H998" s="21"/>
      <c r="I998" s="5"/>
      <c r="J998" s="5"/>
      <c r="K998" s="12"/>
      <c r="L998" s="21"/>
      <c r="M998" s="21"/>
      <c r="N998" s="21"/>
      <c r="O998" s="21"/>
      <c r="P998" s="30"/>
      <c r="R998" s="21"/>
      <c r="S998" s="4"/>
    </row>
    <row r="999" spans="4:20">
      <c r="D999" s="2"/>
      <c r="E999" s="21"/>
      <c r="F999" s="21"/>
      <c r="G999" s="21"/>
      <c r="H999" s="21"/>
      <c r="I999" s="5"/>
      <c r="J999" s="5"/>
      <c r="K999" s="12"/>
      <c r="L999" s="21"/>
      <c r="M999" s="21"/>
      <c r="N999" s="21"/>
      <c r="O999" s="21"/>
      <c r="P999" s="30"/>
      <c r="R999" s="21"/>
      <c r="S999" s="4"/>
    </row>
    <row r="1000" spans="4:20">
      <c r="D1000" s="2"/>
      <c r="E1000" s="21"/>
      <c r="F1000" s="21"/>
      <c r="G1000" s="21"/>
      <c r="H1000" s="21"/>
      <c r="I1000" s="5"/>
      <c r="J1000" s="5"/>
      <c r="K1000" s="12"/>
      <c r="L1000" s="21"/>
      <c r="M1000" s="21"/>
      <c r="N1000" s="21"/>
      <c r="O1000" s="21"/>
      <c r="P1000" s="30"/>
      <c r="R1000" s="21"/>
      <c r="S1000" s="4"/>
    </row>
    <row r="1001" spans="4:20">
      <c r="D1001" s="20"/>
      <c r="E1001" s="21"/>
      <c r="F1001" s="21"/>
      <c r="G1001" s="21"/>
      <c r="H1001" s="21"/>
      <c r="I1001" s="5"/>
      <c r="J1001" s="5"/>
      <c r="K1001" s="12"/>
      <c r="L1001" s="21"/>
      <c r="M1001" s="21"/>
      <c r="N1001" s="21"/>
      <c r="O1001" s="21"/>
      <c r="P1001" s="30"/>
      <c r="R1001" s="21"/>
      <c r="S1001" s="4"/>
    </row>
    <row r="1002" spans="4:20">
      <c r="D1002" s="20"/>
      <c r="E1002" s="21"/>
      <c r="F1002" s="21"/>
      <c r="G1002" s="21"/>
      <c r="H1002" s="21"/>
      <c r="I1002" s="5"/>
      <c r="J1002" s="5"/>
      <c r="K1002" s="12"/>
      <c r="L1002" s="21"/>
      <c r="M1002" s="21"/>
      <c r="N1002" s="21"/>
      <c r="O1002" s="21"/>
      <c r="P1002" s="30"/>
      <c r="R1002" s="21"/>
      <c r="S1002" s="4"/>
    </row>
    <row r="1003" spans="4:20">
      <c r="D1003" s="20"/>
      <c r="E1003" s="21"/>
      <c r="I1003" s="5"/>
      <c r="J1003" s="5"/>
      <c r="K1003" s="12"/>
      <c r="R1003" s="21"/>
      <c r="S1003" s="4"/>
    </row>
    <row r="1004" spans="4:20">
      <c r="I1004" s="5"/>
      <c r="J1004" s="5"/>
      <c r="K1004" s="12"/>
      <c r="R1004" s="21"/>
      <c r="S1004" s="4"/>
    </row>
    <row r="1005" spans="4:20">
      <c r="I1005" s="5"/>
      <c r="J1005" s="5"/>
      <c r="K1005" s="12"/>
      <c r="R1005" s="21"/>
      <c r="S1005" s="4"/>
    </row>
    <row r="1006" spans="4:20">
      <c r="I1006" s="5"/>
      <c r="J1006" s="5"/>
      <c r="K1006" s="12"/>
      <c r="R1006" s="21"/>
      <c r="S1006" s="4"/>
    </row>
    <row r="1007" spans="4:20">
      <c r="I1007" s="5"/>
      <c r="J1007" s="5"/>
      <c r="K1007" s="12"/>
      <c r="R1007" s="21"/>
      <c r="S1007" s="4"/>
    </row>
    <row r="1008" spans="4:20">
      <c r="I1008" s="5"/>
      <c r="J1008" s="5"/>
      <c r="K1008" s="12"/>
      <c r="R1008" s="21"/>
      <c r="S1008" s="4"/>
    </row>
    <row r="1009" spans="9:19">
      <c r="I1009" s="5"/>
      <c r="J1009" s="5"/>
      <c r="K1009" s="12"/>
      <c r="R1009" s="21"/>
      <c r="S1009" s="4"/>
    </row>
    <row r="1010" spans="9:19">
      <c r="I1010" s="5"/>
      <c r="J1010" s="5"/>
      <c r="K1010" s="12"/>
      <c r="R1010" s="21"/>
      <c r="S1010" s="4"/>
    </row>
    <row r="1011" spans="9:19">
      <c r="I1011" s="5"/>
      <c r="J1011" s="5"/>
      <c r="K1011" s="12"/>
      <c r="R1011" s="21"/>
      <c r="S1011" s="4"/>
    </row>
    <row r="1012" spans="9:19">
      <c r="I1012" s="5"/>
      <c r="J1012" s="5"/>
      <c r="K1012" s="12"/>
      <c r="R1012" s="21"/>
      <c r="S1012" s="4"/>
    </row>
    <row r="1013" spans="9:19">
      <c r="I1013" s="5"/>
      <c r="J1013" s="5"/>
      <c r="K1013" s="12"/>
      <c r="R1013" s="21"/>
      <c r="S1013" s="4"/>
    </row>
    <row r="1014" spans="9:19">
      <c r="I1014" s="5"/>
      <c r="J1014" s="5"/>
      <c r="K1014" s="12"/>
      <c r="R1014" s="21"/>
      <c r="S1014" s="4"/>
    </row>
    <row r="1015" spans="9:19">
      <c r="I1015" s="5"/>
      <c r="J1015" s="5"/>
      <c r="K1015" s="12"/>
      <c r="R1015" s="21"/>
      <c r="S1015" s="4"/>
    </row>
    <row r="1016" spans="9:19">
      <c r="I1016" s="5"/>
      <c r="J1016" s="5"/>
      <c r="K1016" s="12"/>
    </row>
    <row r="1017" spans="9:19">
      <c r="I1017" s="5"/>
      <c r="J1017" s="5"/>
      <c r="K1017" s="12"/>
    </row>
    <row r="1018" spans="9:19">
      <c r="I1018" s="5"/>
      <c r="J1018" s="5"/>
      <c r="K1018" s="12"/>
    </row>
    <row r="1019" spans="9:19">
      <c r="I1019" s="5"/>
      <c r="J1019" s="5"/>
      <c r="K1019" s="12"/>
    </row>
    <row r="1020" spans="9:19">
      <c r="I1020" s="5"/>
      <c r="J1020" s="5"/>
      <c r="K1020" s="12"/>
    </row>
    <row r="1021" spans="9:19">
      <c r="I1021" s="5"/>
      <c r="J1021" s="5"/>
      <c r="K1021" s="12"/>
    </row>
    <row r="1022" spans="9:19">
      <c r="I1022" s="5"/>
      <c r="J1022" s="5"/>
      <c r="K1022" s="12"/>
    </row>
    <row r="1023" spans="9:19">
      <c r="I1023" s="5"/>
      <c r="J1023" s="5"/>
      <c r="K1023" s="12"/>
    </row>
    <row r="1024" spans="9:19">
      <c r="I1024" s="5"/>
      <c r="J1024" s="5"/>
      <c r="K1024" s="12"/>
    </row>
    <row r="1025" spans="9:11">
      <c r="I1025" s="5"/>
      <c r="J1025" s="5"/>
      <c r="K1025" s="12"/>
    </row>
    <row r="1026" spans="9:11">
      <c r="I1026" s="5"/>
      <c r="J1026" s="5"/>
      <c r="K1026" s="12"/>
    </row>
    <row r="1027" spans="9:11">
      <c r="I1027" s="5"/>
      <c r="J1027" s="5"/>
      <c r="K1027" s="12"/>
    </row>
    <row r="1028" spans="9:11">
      <c r="I1028" s="5"/>
      <c r="J1028" s="5"/>
      <c r="K1028" s="12"/>
    </row>
    <row r="1029" spans="9:11">
      <c r="I1029" s="5"/>
      <c r="J1029" s="5"/>
      <c r="K1029" s="12"/>
    </row>
    <row r="1030" spans="9:11">
      <c r="I1030" s="5"/>
      <c r="J1030" s="5"/>
      <c r="K1030" s="12"/>
    </row>
    <row r="1031" spans="9:11">
      <c r="I1031" s="5"/>
      <c r="J1031" s="5"/>
      <c r="K1031" s="12"/>
    </row>
    <row r="1032" spans="9:11">
      <c r="I1032" s="5"/>
      <c r="J1032" s="5"/>
      <c r="K1032" s="12"/>
    </row>
    <row r="1033" spans="9:11">
      <c r="I1033" s="5"/>
      <c r="J1033" s="5"/>
      <c r="K1033" s="12"/>
    </row>
    <row r="1034" spans="9:11">
      <c r="I1034" s="5"/>
      <c r="J1034" s="5"/>
      <c r="K1034" s="12"/>
    </row>
    <row r="1035" spans="9:11">
      <c r="I1035" s="5"/>
      <c r="J1035" s="5"/>
      <c r="K1035" s="12"/>
    </row>
    <row r="1036" spans="9:11">
      <c r="I1036" s="5"/>
      <c r="J1036" s="5"/>
      <c r="K1036" s="12"/>
    </row>
    <row r="1037" spans="9:11">
      <c r="I1037" s="5"/>
      <c r="J1037" s="5"/>
      <c r="K1037" s="12"/>
    </row>
    <row r="1038" spans="9:11">
      <c r="I1038" s="5"/>
      <c r="J1038" s="5"/>
      <c r="K1038" s="12"/>
    </row>
    <row r="1039" spans="9:11">
      <c r="I1039" s="5"/>
      <c r="J1039" s="5"/>
      <c r="K1039" s="12"/>
    </row>
    <row r="1040" spans="9:11">
      <c r="I1040" s="5"/>
      <c r="J1040" s="5"/>
      <c r="K1040" s="12"/>
    </row>
    <row r="1041" spans="9:11">
      <c r="I1041" s="5"/>
      <c r="J1041" s="5"/>
      <c r="K1041" s="12"/>
    </row>
    <row r="1042" spans="9:11">
      <c r="I1042" s="5"/>
      <c r="J1042" s="5"/>
      <c r="K1042" s="12"/>
    </row>
    <row r="1043" spans="9:11">
      <c r="I1043" s="5"/>
      <c r="J1043" s="5"/>
      <c r="K1043" s="12"/>
    </row>
    <row r="1044" spans="9:11">
      <c r="I1044" s="5"/>
      <c r="J1044" s="5"/>
      <c r="K1044" s="12"/>
    </row>
    <row r="1045" spans="9:11">
      <c r="I1045" s="5"/>
      <c r="J1045" s="5"/>
      <c r="K1045" s="12"/>
    </row>
    <row r="1046" spans="9:11">
      <c r="I1046" s="5"/>
      <c r="J1046" s="5"/>
      <c r="K1046" s="12"/>
    </row>
    <row r="1047" spans="9:11">
      <c r="I1047" s="5"/>
      <c r="J1047" s="5"/>
      <c r="K1047" s="12"/>
    </row>
    <row r="1048" spans="9:11">
      <c r="I1048" s="5"/>
      <c r="J1048" s="5"/>
      <c r="K1048" s="12"/>
    </row>
    <row r="1049" spans="9:11">
      <c r="I1049" s="5"/>
      <c r="J1049" s="5"/>
      <c r="K1049" s="12"/>
    </row>
    <row r="1050" spans="9:11">
      <c r="I1050" s="5"/>
      <c r="J1050" s="5"/>
      <c r="K1050" s="12"/>
    </row>
    <row r="1051" spans="9:11">
      <c r="I1051" s="5"/>
      <c r="J1051" s="5"/>
      <c r="K1051" s="12"/>
    </row>
    <row r="1052" spans="9:11">
      <c r="I1052" s="5"/>
      <c r="J1052" s="5"/>
      <c r="K1052" s="12"/>
    </row>
    <row r="1053" spans="9:11">
      <c r="I1053" s="5"/>
      <c r="J1053" s="5"/>
      <c r="K1053" s="12"/>
    </row>
    <row r="1054" spans="9:11">
      <c r="I1054" s="5"/>
      <c r="J1054" s="5"/>
      <c r="K1054" s="12"/>
    </row>
    <row r="1055" spans="9:11">
      <c r="I1055" s="5"/>
      <c r="J1055" s="5"/>
      <c r="K1055" s="12"/>
    </row>
    <row r="1056" spans="9:11">
      <c r="I1056" s="5"/>
      <c r="J1056" s="5"/>
      <c r="K1056" s="12"/>
    </row>
    <row r="1057" spans="1:20">
      <c r="I1057" s="5"/>
      <c r="J1057" s="5"/>
      <c r="K1057" s="12"/>
    </row>
    <row r="1058" spans="1:20">
      <c r="I1058" s="5"/>
      <c r="J1058" s="5"/>
      <c r="K1058" s="12"/>
    </row>
    <row r="1059" spans="1:20">
      <c r="A1059">
        <f>COUNT(A968:A1058)</f>
        <v>6</v>
      </c>
      <c r="B1059">
        <f>COUNT(B968:B1058)</f>
        <v>6</v>
      </c>
      <c r="C1059">
        <f>COUNT(C968:C1058)</f>
        <v>0</v>
      </c>
      <c r="F1059">
        <f>AVERAGE(F968:F1058)</f>
        <v>99</v>
      </c>
      <c r="G1059">
        <f>AVERAGE(G968:G1058)</f>
        <v>97</v>
      </c>
      <c r="H1059" t="e">
        <f>AVERAGE(H968:H1058)</f>
        <v>#DIV/0!</v>
      </c>
      <c r="I1059" s="5">
        <f>SUM(I965:I1058)</f>
        <v>15</v>
      </c>
      <c r="J1059" s="4">
        <f>SUM(J965:J1058)</f>
        <v>0</v>
      </c>
      <c r="K1059" s="12"/>
      <c r="P1059" s="4">
        <f>SUM(Q968:Q977)</f>
        <v>0</v>
      </c>
      <c r="Q1059" s="4">
        <f>(P1059*0.096)-0.05</f>
        <v>-0.05</v>
      </c>
      <c r="S1059">
        <f>SUM(S965:S1058)</f>
        <v>0</v>
      </c>
      <c r="T1059" s="12" t="e">
        <f>S1059/C1059</f>
        <v>#DIV/0!</v>
      </c>
    </row>
    <row r="1060" spans="1:20" ht="18">
      <c r="A1060" s="3" t="s">
        <v>1037</v>
      </c>
      <c r="C1060" s="11" t="s">
        <v>941</v>
      </c>
      <c r="K1060" s="12"/>
      <c r="M1060" s="17"/>
      <c r="N1060" s="17"/>
      <c r="O1060" s="17"/>
      <c r="P1060" s="17"/>
      <c r="Q1060" s="17"/>
      <c r="R1060" s="21"/>
      <c r="S1060" s="4"/>
      <c r="T1060" s="4"/>
    </row>
    <row r="1061" spans="1:20">
      <c r="A1061" t="s">
        <v>2</v>
      </c>
      <c r="D1061" s="4">
        <v>127.6</v>
      </c>
      <c r="E1061" t="s">
        <v>3</v>
      </c>
      <c r="F1061" s="4">
        <f>(D1061*0.096)-0.05</f>
        <v>12.199599999999998</v>
      </c>
      <c r="H1061" s="4">
        <f>P1159</f>
        <v>125.89160427648231</v>
      </c>
      <c r="K1061" s="14"/>
      <c r="M1061" s="17"/>
      <c r="N1061" s="17"/>
      <c r="O1061" s="17"/>
      <c r="P1061" s="17"/>
      <c r="Q1061" s="17"/>
      <c r="R1061" s="21"/>
      <c r="S1061" s="4"/>
      <c r="T1061" s="4"/>
    </row>
    <row r="1062" spans="1:20">
      <c r="A1062" t="s">
        <v>4</v>
      </c>
      <c r="D1062" s="4">
        <v>125.9</v>
      </c>
      <c r="E1062" t="s">
        <v>5</v>
      </c>
      <c r="F1062" s="4">
        <f>(D1062*0.096)-0.05</f>
        <v>12.0364</v>
      </c>
      <c r="K1062" s="12"/>
      <c r="M1062" s="17"/>
      <c r="N1062" s="17"/>
      <c r="O1062" s="17"/>
      <c r="P1062" s="17"/>
      <c r="Q1062" s="17"/>
      <c r="R1062" s="21"/>
      <c r="S1062" s="4"/>
      <c r="T1062" s="4"/>
    </row>
    <row r="1063" spans="1:20">
      <c r="A1063" s="1" t="s">
        <v>6</v>
      </c>
      <c r="B1063" s="1" t="s">
        <v>7</v>
      </c>
      <c r="C1063" s="1" t="s">
        <v>8</v>
      </c>
      <c r="D1063" s="1" t="s">
        <v>9</v>
      </c>
      <c r="E1063" s="1" t="s">
        <v>10</v>
      </c>
      <c r="F1063" s="1" t="s">
        <v>11</v>
      </c>
      <c r="G1063" s="1" t="s">
        <v>12</v>
      </c>
      <c r="H1063" s="1" t="s">
        <v>8</v>
      </c>
      <c r="I1063" s="1" t="s">
        <v>13</v>
      </c>
      <c r="J1063" s="1" t="s">
        <v>14</v>
      </c>
      <c r="K1063" s="13" t="s">
        <v>15</v>
      </c>
      <c r="L1063" s="13" t="s">
        <v>11</v>
      </c>
      <c r="M1063" s="1" t="s">
        <v>12</v>
      </c>
      <c r="N1063" s="1" t="s">
        <v>16</v>
      </c>
      <c r="O1063" s="1" t="s">
        <v>17</v>
      </c>
      <c r="P1063" s="1" t="s">
        <v>18</v>
      </c>
      <c r="Q1063" s="1" t="s">
        <v>19</v>
      </c>
      <c r="R1063" s="51" t="s">
        <v>20</v>
      </c>
      <c r="S1063" s="4" t="s">
        <v>21</v>
      </c>
      <c r="T1063" s="4"/>
    </row>
    <row r="1064" spans="1:20">
      <c r="K1064" s="12"/>
      <c r="M1064" s="17"/>
      <c r="N1064" s="17"/>
      <c r="O1064" s="17"/>
      <c r="P1064" s="17"/>
      <c r="Q1064" s="17"/>
      <c r="R1064" s="21"/>
      <c r="S1064" s="4"/>
      <c r="T1064" s="4"/>
    </row>
    <row r="1065" spans="1:20">
      <c r="D1065" s="2"/>
      <c r="E1065" t="s">
        <v>22</v>
      </c>
      <c r="I1065" s="5">
        <v>-12</v>
      </c>
      <c r="J1065" s="5"/>
      <c r="K1065" s="13"/>
      <c r="M1065" s="17"/>
      <c r="N1065" s="17"/>
      <c r="O1065" s="17"/>
      <c r="P1065" s="17"/>
      <c r="Q1065" s="17"/>
      <c r="R1065" s="21"/>
      <c r="S1065" s="4"/>
      <c r="T1065" s="4"/>
    </row>
    <row r="1066" spans="1:20">
      <c r="E1066" t="s">
        <v>23</v>
      </c>
      <c r="I1066" s="5">
        <v>-12</v>
      </c>
      <c r="J1066" s="5"/>
      <c r="K1066" s="12"/>
      <c r="M1066" s="17"/>
      <c r="N1066" s="17"/>
      <c r="O1066" s="17"/>
      <c r="P1066" s="17"/>
      <c r="Q1066" s="17"/>
      <c r="R1066" s="21"/>
      <c r="S1066" s="4"/>
      <c r="T1066" s="4"/>
    </row>
    <row r="1067" spans="1:20">
      <c r="D1067" s="2"/>
      <c r="E1067" t="s">
        <v>24</v>
      </c>
      <c r="I1067" s="5">
        <v>-15</v>
      </c>
      <c r="J1067" s="5"/>
      <c r="K1067" s="12"/>
      <c r="M1067" s="17"/>
      <c r="N1067" s="17"/>
      <c r="O1067" s="17"/>
      <c r="P1067" s="17"/>
      <c r="Q1067" s="17"/>
      <c r="R1067" s="21"/>
      <c r="S1067" s="4"/>
      <c r="T1067" s="4"/>
    </row>
    <row r="1068" spans="1:20">
      <c r="D1068" s="19" t="s">
        <v>1181</v>
      </c>
      <c r="E1068" s="21" t="s">
        <v>1182</v>
      </c>
      <c r="F1068" s="21"/>
      <c r="G1068" s="21"/>
      <c r="H1068" s="21"/>
      <c r="I1068" s="5"/>
      <c r="J1068" s="5"/>
      <c r="K1068" s="12"/>
      <c r="L1068" s="21">
        <v>97</v>
      </c>
      <c r="M1068" s="21">
        <v>92</v>
      </c>
      <c r="N1068" s="21">
        <v>72.2</v>
      </c>
      <c r="O1068" s="21">
        <v>133</v>
      </c>
      <c r="P1068" s="4">
        <f t="shared" ref="P1068:P1087" si="8">((M1068-N1068)*113/O1068)</f>
        <v>16.822556390977439</v>
      </c>
      <c r="Q1068" s="4">
        <v>8.2682926829268286</v>
      </c>
      <c r="R1068" s="21"/>
      <c r="S1068" s="4"/>
      <c r="T1068" s="4"/>
    </row>
    <row r="1069" spans="1:20">
      <c r="D1069" s="19" t="s">
        <v>1183</v>
      </c>
      <c r="E1069" s="21" t="s">
        <v>34</v>
      </c>
      <c r="F1069" s="21"/>
      <c r="G1069" s="21"/>
      <c r="H1069" s="21"/>
      <c r="I1069" s="5"/>
      <c r="J1069" s="5"/>
      <c r="K1069" s="14"/>
      <c r="L1069" s="19">
        <v>92</v>
      </c>
      <c r="M1069" s="21">
        <v>92</v>
      </c>
      <c r="N1069" s="21">
        <v>68.900000000000006</v>
      </c>
      <c r="O1069" s="21">
        <v>120</v>
      </c>
      <c r="P1069" s="4">
        <f t="shared" si="8"/>
        <v>21.752499999999994</v>
      </c>
      <c r="Q1069" s="4">
        <v>11.658730158730158</v>
      </c>
      <c r="R1069" s="21"/>
      <c r="S1069" s="4"/>
      <c r="T1069" s="4"/>
    </row>
    <row r="1070" spans="1:20">
      <c r="D1070" s="19" t="s">
        <v>747</v>
      </c>
      <c r="E1070" s="21" t="s">
        <v>36</v>
      </c>
      <c r="F1070" s="21"/>
      <c r="G1070" s="21"/>
      <c r="H1070" s="21"/>
      <c r="I1070" s="5"/>
      <c r="J1070" s="5"/>
      <c r="K1070" s="12"/>
      <c r="L1070" s="33">
        <v>89</v>
      </c>
      <c r="M1070" s="21">
        <v>88</v>
      </c>
      <c r="N1070" s="21">
        <v>69</v>
      </c>
      <c r="O1070" s="21">
        <v>123</v>
      </c>
      <c r="P1070" s="4">
        <f t="shared" si="8"/>
        <v>17.45528455284553</v>
      </c>
      <c r="Q1070" s="4">
        <v>11.851219512195128</v>
      </c>
      <c r="R1070" s="21"/>
      <c r="S1070" s="4"/>
      <c r="T1070" s="4"/>
    </row>
    <row r="1071" spans="1:20">
      <c r="D1071" s="19" t="s">
        <v>1184</v>
      </c>
      <c r="E1071" s="21" t="s">
        <v>26</v>
      </c>
      <c r="F1071" s="21"/>
      <c r="G1071" s="21"/>
      <c r="H1071" s="21"/>
      <c r="I1071" s="5"/>
      <c r="J1071" s="5"/>
      <c r="K1071" s="14"/>
      <c r="L1071" s="19">
        <v>84</v>
      </c>
      <c r="M1071" s="21">
        <v>83</v>
      </c>
      <c r="N1071" s="21">
        <v>69</v>
      </c>
      <c r="O1071" s="21">
        <v>126</v>
      </c>
      <c r="P1071" s="4">
        <f t="shared" si="8"/>
        <v>12.555555555555555</v>
      </c>
      <c r="Q1071" s="4">
        <v>12.555555555555555</v>
      </c>
      <c r="R1071" s="21"/>
      <c r="S1071" s="4"/>
      <c r="T1071" s="4"/>
    </row>
    <row r="1072" spans="1:20">
      <c r="D1072" s="19" t="s">
        <v>1185</v>
      </c>
      <c r="E1072" s="21" t="s">
        <v>523</v>
      </c>
      <c r="F1072" s="21"/>
      <c r="G1072" s="21"/>
      <c r="H1072" s="21"/>
      <c r="I1072" s="5"/>
      <c r="J1072" s="5"/>
      <c r="K1072" s="14"/>
      <c r="L1072" s="19">
        <v>84</v>
      </c>
      <c r="M1072" s="21">
        <v>84</v>
      </c>
      <c r="N1072" s="21">
        <v>69.099999999999994</v>
      </c>
      <c r="O1072" s="21">
        <v>123</v>
      </c>
      <c r="P1072" s="4">
        <f t="shared" si="8"/>
        <v>13.688617886178868</v>
      </c>
      <c r="Q1072" s="4">
        <v>12.586178861788621</v>
      </c>
      <c r="R1072" s="21"/>
      <c r="S1072" s="4"/>
      <c r="T1072" s="4"/>
    </row>
    <row r="1073" spans="4:20">
      <c r="D1073" s="19" t="s">
        <v>1186</v>
      </c>
      <c r="E1073" s="21" t="s">
        <v>28</v>
      </c>
      <c r="F1073" s="21"/>
      <c r="G1073" s="21"/>
      <c r="H1073" s="21"/>
      <c r="I1073" s="5"/>
      <c r="J1073" s="5"/>
      <c r="K1073" s="12"/>
      <c r="L1073" s="21">
        <v>85</v>
      </c>
      <c r="M1073" s="21">
        <v>84</v>
      </c>
      <c r="N1073" s="21">
        <v>69.3</v>
      </c>
      <c r="O1073" s="21">
        <v>123</v>
      </c>
      <c r="P1073" s="30">
        <f t="shared" si="8"/>
        <v>13.50487804878049</v>
      </c>
      <c r="Q1073" s="4">
        <v>13.27301587301587</v>
      </c>
      <c r="R1073" s="21"/>
      <c r="S1073" s="4"/>
      <c r="T1073" s="4"/>
    </row>
    <row r="1074" spans="4:20">
      <c r="D1074" s="19" t="s">
        <v>1187</v>
      </c>
      <c r="E1074" s="21" t="s">
        <v>42</v>
      </c>
      <c r="F1074" s="21"/>
      <c r="G1074" s="21"/>
      <c r="H1074" s="21"/>
      <c r="I1074" s="5"/>
      <c r="J1074" s="5"/>
      <c r="K1074" s="26"/>
      <c r="L1074" s="21">
        <v>79</v>
      </c>
      <c r="M1074" s="21">
        <v>79</v>
      </c>
      <c r="N1074" s="21">
        <v>70</v>
      </c>
      <c r="O1074" s="21">
        <v>123</v>
      </c>
      <c r="P1074" s="30">
        <f t="shared" si="8"/>
        <v>8.2682926829268286</v>
      </c>
      <c r="Q1074" s="4">
        <v>13.50487804878049</v>
      </c>
      <c r="R1074" s="21"/>
      <c r="S1074" s="4"/>
      <c r="T1074" s="4"/>
    </row>
    <row r="1075" spans="4:20">
      <c r="D1075" s="19" t="s">
        <v>748</v>
      </c>
      <c r="E1075" s="21" t="s">
        <v>523</v>
      </c>
      <c r="F1075" s="21"/>
      <c r="G1075" s="21"/>
      <c r="H1075" s="21"/>
      <c r="I1075" s="5"/>
      <c r="J1075" s="5"/>
      <c r="K1075" s="12"/>
      <c r="L1075" s="21">
        <v>82</v>
      </c>
      <c r="M1075" s="21">
        <v>82</v>
      </c>
      <c r="N1075" s="21">
        <v>69.099999999999994</v>
      </c>
      <c r="O1075" s="21">
        <v>123</v>
      </c>
      <c r="P1075" s="4">
        <f t="shared" si="8"/>
        <v>11.851219512195128</v>
      </c>
      <c r="Q1075" s="4">
        <v>13.688617886178868</v>
      </c>
      <c r="R1075" s="21"/>
      <c r="S1075" s="4"/>
      <c r="T1075" s="4"/>
    </row>
    <row r="1076" spans="4:20">
      <c r="D1076" s="19" t="s">
        <v>1177</v>
      </c>
      <c r="E1076" s="21" t="s">
        <v>28</v>
      </c>
      <c r="F1076" s="21"/>
      <c r="G1076" s="21"/>
      <c r="H1076" s="21"/>
      <c r="I1076" s="5"/>
      <c r="J1076" s="5"/>
      <c r="K1076" s="12"/>
      <c r="L1076" s="21">
        <v>86</v>
      </c>
      <c r="M1076" s="21">
        <v>85</v>
      </c>
      <c r="N1076" s="21">
        <v>69.3</v>
      </c>
      <c r="O1076" s="21">
        <v>123</v>
      </c>
      <c r="P1076" s="4">
        <f t="shared" si="8"/>
        <v>14.423577235772362</v>
      </c>
      <c r="Q1076" s="29">
        <v>14.081538461538464</v>
      </c>
      <c r="R1076" s="21"/>
      <c r="S1076" s="4"/>
      <c r="T1076" s="4"/>
    </row>
    <row r="1077" spans="4:20">
      <c r="D1077" s="19" t="s">
        <v>826</v>
      </c>
      <c r="E1077" s="21" t="s">
        <v>34</v>
      </c>
      <c r="F1077" s="21"/>
      <c r="G1077" s="21"/>
      <c r="H1077" s="21"/>
      <c r="I1077" s="5"/>
      <c r="J1077" s="5"/>
      <c r="K1077" s="12"/>
      <c r="L1077" s="21">
        <v>91</v>
      </c>
      <c r="M1077" s="21">
        <v>89</v>
      </c>
      <c r="N1077" s="21">
        <v>68.900000000000006</v>
      </c>
      <c r="O1077" s="21">
        <v>120</v>
      </c>
      <c r="P1077" s="4">
        <f t="shared" si="8"/>
        <v>18.927499999999995</v>
      </c>
      <c r="Q1077" s="4">
        <v>14.423577235772362</v>
      </c>
      <c r="R1077" s="21"/>
      <c r="S1077" s="4"/>
      <c r="T1077" s="4"/>
    </row>
    <row r="1078" spans="4:20">
      <c r="D1078" s="19" t="s">
        <v>617</v>
      </c>
      <c r="E1078" s="21" t="s">
        <v>26</v>
      </c>
      <c r="F1078" s="21"/>
      <c r="G1078" s="21"/>
      <c r="H1078" s="21"/>
      <c r="I1078" s="5"/>
      <c r="J1078" s="5"/>
      <c r="K1078" s="14"/>
      <c r="L1078" s="19">
        <v>85</v>
      </c>
      <c r="M1078" s="21">
        <v>84</v>
      </c>
      <c r="N1078" s="21">
        <v>69.2</v>
      </c>
      <c r="O1078" s="21">
        <v>126</v>
      </c>
      <c r="P1078" s="4">
        <f t="shared" si="8"/>
        <v>13.27301587301587</v>
      </c>
      <c r="Q1078" s="4">
        <v>16.536585365853657</v>
      </c>
      <c r="R1078" s="21"/>
      <c r="S1078" s="4"/>
      <c r="T1078" s="4"/>
    </row>
    <row r="1079" spans="4:20">
      <c r="D1079" s="19" t="s">
        <v>510</v>
      </c>
      <c r="E1079" s="21" t="s">
        <v>30</v>
      </c>
      <c r="F1079" s="21"/>
      <c r="G1079" s="21"/>
      <c r="H1079" s="21"/>
      <c r="I1079" s="5"/>
      <c r="J1079" s="5"/>
      <c r="K1079" s="14"/>
      <c r="L1079" s="19">
        <v>99</v>
      </c>
      <c r="M1079" s="21">
        <v>96</v>
      </c>
      <c r="N1079" s="21">
        <v>70.2</v>
      </c>
      <c r="O1079" s="21">
        <v>128</v>
      </c>
      <c r="P1079" s="4">
        <f t="shared" si="8"/>
        <v>22.776562499999997</v>
      </c>
      <c r="Q1079" s="4">
        <v>16.822556390977439</v>
      </c>
      <c r="R1079" s="21"/>
      <c r="S1079" s="4"/>
      <c r="T1079" s="4"/>
    </row>
    <row r="1080" spans="4:20">
      <c r="D1080" s="19" t="s">
        <v>1188</v>
      </c>
      <c r="E1080" s="21" t="s">
        <v>28</v>
      </c>
      <c r="F1080" s="21"/>
      <c r="G1080" s="21"/>
      <c r="H1080" s="21"/>
      <c r="I1080" s="5"/>
      <c r="J1080" s="5"/>
      <c r="K1080" s="14"/>
      <c r="L1080" s="21">
        <v>83</v>
      </c>
      <c r="M1080" s="21">
        <v>83</v>
      </c>
      <c r="N1080" s="21">
        <v>69.3</v>
      </c>
      <c r="O1080" s="21">
        <v>123</v>
      </c>
      <c r="P1080" s="4">
        <f t="shared" si="8"/>
        <v>12.586178861788621</v>
      </c>
      <c r="Q1080" s="4">
        <v>16.861718749999994</v>
      </c>
      <c r="R1080" s="21"/>
      <c r="S1080" s="4"/>
      <c r="T1080" s="4"/>
    </row>
    <row r="1081" spans="4:20">
      <c r="D1081" s="19" t="s">
        <v>1189</v>
      </c>
      <c r="E1081" s="21" t="s">
        <v>42</v>
      </c>
      <c r="F1081" s="21"/>
      <c r="G1081" s="21"/>
      <c r="H1081" s="21"/>
      <c r="I1081" s="5"/>
      <c r="J1081" s="5"/>
      <c r="K1081" s="14"/>
      <c r="L1081" s="21">
        <v>89</v>
      </c>
      <c r="M1081" s="21">
        <v>88</v>
      </c>
      <c r="N1081" s="21">
        <v>70</v>
      </c>
      <c r="O1081" s="21">
        <v>123</v>
      </c>
      <c r="P1081" s="4">
        <f t="shared" si="8"/>
        <v>16.536585365853657</v>
      </c>
      <c r="Q1081" s="4">
        <v>17.45528455284553</v>
      </c>
      <c r="R1081" s="21"/>
      <c r="S1081" s="4"/>
      <c r="T1081" s="4"/>
    </row>
    <row r="1082" spans="4:20">
      <c r="D1082" s="19" t="s">
        <v>618</v>
      </c>
      <c r="E1082" s="21" t="s">
        <v>26</v>
      </c>
      <c r="F1082" s="21"/>
      <c r="G1082" s="21"/>
      <c r="H1082" s="21"/>
      <c r="I1082" s="5"/>
      <c r="J1082" s="5"/>
      <c r="K1082" s="14"/>
      <c r="L1082" s="21">
        <v>82</v>
      </c>
      <c r="M1082" s="21">
        <v>82</v>
      </c>
      <c r="N1082" s="21">
        <v>69</v>
      </c>
      <c r="O1082" s="21">
        <v>126</v>
      </c>
      <c r="P1082" s="4">
        <f t="shared" si="8"/>
        <v>11.658730158730158</v>
      </c>
      <c r="Q1082" s="29">
        <v>17.55846153846154</v>
      </c>
      <c r="R1082" s="21"/>
      <c r="S1082" s="4"/>
      <c r="T1082" s="4"/>
    </row>
    <row r="1083" spans="4:20">
      <c r="D1083" s="19" t="s">
        <v>511</v>
      </c>
      <c r="E1083" s="21" t="s">
        <v>34</v>
      </c>
      <c r="F1083" s="21"/>
      <c r="G1083" s="21"/>
      <c r="H1083" s="21"/>
      <c r="I1083" s="5"/>
      <c r="J1083" s="5"/>
      <c r="K1083" s="14"/>
      <c r="L1083" s="21">
        <v>91</v>
      </c>
      <c r="M1083" s="21">
        <v>90</v>
      </c>
      <c r="N1083" s="21">
        <v>68.900000000000006</v>
      </c>
      <c r="O1083" s="21">
        <v>120</v>
      </c>
      <c r="P1083" s="4">
        <f t="shared" si="8"/>
        <v>19.869166666666661</v>
      </c>
      <c r="Q1083" s="4">
        <v>18.927499999999995</v>
      </c>
      <c r="R1083" s="21"/>
      <c r="S1083" s="4"/>
      <c r="T1083" s="4"/>
    </row>
    <row r="1084" spans="4:20">
      <c r="D1084" s="19" t="s">
        <v>751</v>
      </c>
      <c r="E1084" s="21" t="s">
        <v>50</v>
      </c>
      <c r="F1084" s="21"/>
      <c r="G1084" s="21"/>
      <c r="H1084" s="21"/>
      <c r="I1084" s="5"/>
      <c r="J1084" s="5"/>
      <c r="K1084" s="14"/>
      <c r="L1084" s="21">
        <v>95</v>
      </c>
      <c r="M1084" s="21">
        <v>94</v>
      </c>
      <c r="N1084" s="21">
        <v>69.8</v>
      </c>
      <c r="O1084" s="21">
        <v>127</v>
      </c>
      <c r="P1084" s="4">
        <f t="shared" si="8"/>
        <v>21.53228346456693</v>
      </c>
      <c r="Q1084" s="29">
        <v>19.869166666666661</v>
      </c>
      <c r="R1084" s="21"/>
      <c r="S1084" s="4"/>
      <c r="T1084" s="4"/>
    </row>
    <row r="1085" spans="4:20">
      <c r="D1085" s="19" t="s">
        <v>752</v>
      </c>
      <c r="E1085" s="21" t="s">
        <v>52</v>
      </c>
      <c r="F1085" s="21"/>
      <c r="G1085" s="21"/>
      <c r="H1085" s="21"/>
      <c r="I1085" s="5"/>
      <c r="J1085" s="5"/>
      <c r="K1085" s="26"/>
      <c r="L1085" s="21">
        <v>87</v>
      </c>
      <c r="M1085" s="21">
        <v>87</v>
      </c>
      <c r="N1085" s="21">
        <v>70.8</v>
      </c>
      <c r="O1085" s="21">
        <v>130</v>
      </c>
      <c r="P1085" s="4">
        <f t="shared" si="8"/>
        <v>14.081538461538464</v>
      </c>
      <c r="Q1085" s="29">
        <v>21.53228346456693</v>
      </c>
      <c r="R1085" s="21"/>
      <c r="S1085" s="4"/>
      <c r="T1085" s="4"/>
    </row>
    <row r="1086" spans="4:20">
      <c r="D1086" s="19" t="s">
        <v>753</v>
      </c>
      <c r="E1086" s="21" t="s">
        <v>54</v>
      </c>
      <c r="F1086" s="21"/>
      <c r="G1086" s="21"/>
      <c r="H1086" s="21"/>
      <c r="I1086" s="5"/>
      <c r="J1086" s="5"/>
      <c r="K1086" s="12"/>
      <c r="L1086" s="21">
        <v>92</v>
      </c>
      <c r="M1086" s="21">
        <v>90</v>
      </c>
      <c r="N1086" s="21">
        <v>70.900000000000006</v>
      </c>
      <c r="O1086" s="21">
        <v>128</v>
      </c>
      <c r="P1086" s="4">
        <f t="shared" si="8"/>
        <v>16.861718749999994</v>
      </c>
      <c r="Q1086" s="4">
        <v>21.752499999999994</v>
      </c>
      <c r="R1086" s="21"/>
      <c r="S1086" s="4"/>
      <c r="T1086" s="4"/>
    </row>
    <row r="1087" spans="4:20">
      <c r="D1087" s="19" t="s">
        <v>754</v>
      </c>
      <c r="E1087" s="21" t="s">
        <v>52</v>
      </c>
      <c r="F1087" s="21"/>
      <c r="G1087" s="21"/>
      <c r="H1087" s="21"/>
      <c r="I1087" s="5"/>
      <c r="J1087" s="5"/>
      <c r="K1087" s="12"/>
      <c r="L1087" s="21">
        <v>92</v>
      </c>
      <c r="M1087" s="21">
        <v>91</v>
      </c>
      <c r="N1087" s="21">
        <v>70.8</v>
      </c>
      <c r="O1087" s="21">
        <v>130</v>
      </c>
      <c r="P1087" s="4">
        <f t="shared" si="8"/>
        <v>17.55846153846154</v>
      </c>
      <c r="Q1087" s="29">
        <v>22.776562499999997</v>
      </c>
      <c r="R1087" s="21"/>
      <c r="S1087" s="4"/>
      <c r="T1087" s="4"/>
    </row>
    <row r="1088" spans="4:20">
      <c r="D1088" s="19"/>
      <c r="E1088" s="21"/>
      <c r="F1088" s="21"/>
      <c r="G1088" s="21"/>
      <c r="H1088" s="21"/>
      <c r="I1088" s="5"/>
      <c r="J1088" s="5"/>
      <c r="K1088" s="12"/>
      <c r="L1088" s="21"/>
      <c r="M1088" s="21"/>
      <c r="N1088" s="21"/>
      <c r="O1088" s="21"/>
      <c r="P1088" s="4"/>
      <c r="Q1088" s="4"/>
      <c r="R1088" s="21"/>
      <c r="S1088" s="4"/>
      <c r="T1088" s="4"/>
    </row>
    <row r="1089" spans="4:20">
      <c r="D1089" s="19"/>
      <c r="E1089" s="21"/>
      <c r="F1089" s="21"/>
      <c r="G1089" s="21"/>
      <c r="H1089" s="21"/>
      <c r="I1089" s="5"/>
      <c r="J1089" s="5"/>
      <c r="K1089" s="12"/>
      <c r="L1089" s="21"/>
      <c r="M1089" s="21"/>
      <c r="N1089" s="21"/>
      <c r="O1089" s="21"/>
      <c r="P1089" s="4"/>
      <c r="Q1089" s="4"/>
      <c r="R1089" s="21"/>
      <c r="S1089" s="4"/>
      <c r="T1089" s="4"/>
    </row>
    <row r="1090" spans="4:20">
      <c r="D1090" s="19"/>
      <c r="E1090" s="21"/>
      <c r="F1090" s="21"/>
      <c r="G1090" s="21"/>
      <c r="H1090" s="21"/>
      <c r="I1090" s="5"/>
      <c r="J1090" s="5"/>
      <c r="K1090" s="12"/>
      <c r="L1090" s="21"/>
      <c r="M1090" s="21"/>
      <c r="N1090" s="21"/>
      <c r="O1090" s="21"/>
      <c r="P1090" s="4"/>
      <c r="Q1090" s="4"/>
      <c r="R1090" s="21"/>
      <c r="S1090" s="4"/>
      <c r="T1090" s="4"/>
    </row>
    <row r="1091" spans="4:20">
      <c r="D1091" s="19"/>
      <c r="E1091" s="21"/>
      <c r="F1091" s="21"/>
      <c r="G1091" s="21"/>
      <c r="H1091" s="21"/>
      <c r="I1091" s="5"/>
      <c r="J1091" s="5"/>
      <c r="K1091" s="26"/>
      <c r="L1091" s="21"/>
      <c r="M1091" s="21"/>
      <c r="N1091" s="21"/>
      <c r="O1091" s="21"/>
      <c r="P1091" s="4"/>
      <c r="Q1091" s="29"/>
      <c r="R1091" s="21"/>
      <c r="S1091" s="4"/>
      <c r="T1091" s="4"/>
    </row>
    <row r="1092" spans="4:20">
      <c r="D1092" s="19"/>
      <c r="E1092" s="21"/>
      <c r="F1092" s="21"/>
      <c r="G1092" s="21"/>
      <c r="H1092" s="21"/>
      <c r="I1092" s="5"/>
      <c r="J1092" s="5"/>
      <c r="K1092" s="12"/>
      <c r="L1092" s="21"/>
      <c r="M1092" s="21"/>
      <c r="N1092" s="21"/>
      <c r="O1092" s="21"/>
      <c r="P1092" s="4"/>
      <c r="Q1092" s="4"/>
      <c r="R1092" s="21"/>
      <c r="S1092" s="4"/>
      <c r="T1092" s="4"/>
    </row>
    <row r="1093" spans="4:20">
      <c r="D1093" s="19"/>
      <c r="E1093" s="21"/>
      <c r="F1093" s="21"/>
      <c r="G1093" s="21"/>
      <c r="H1093" s="21"/>
      <c r="I1093" s="5"/>
      <c r="J1093" s="5"/>
      <c r="K1093" s="12"/>
      <c r="L1093" s="21"/>
      <c r="M1093" s="21"/>
      <c r="N1093" s="21"/>
      <c r="O1093" s="21"/>
      <c r="P1093" s="4"/>
      <c r="Q1093" s="4"/>
      <c r="R1093" s="21"/>
      <c r="S1093" s="4"/>
      <c r="T1093" s="4"/>
    </row>
    <row r="1094" spans="4:20">
      <c r="D1094" s="19"/>
      <c r="E1094" s="21"/>
      <c r="F1094" s="21"/>
      <c r="G1094" s="21"/>
      <c r="H1094" s="21"/>
      <c r="I1094" s="5"/>
      <c r="J1094" s="5"/>
      <c r="K1094" s="14"/>
      <c r="L1094" s="19"/>
      <c r="M1094" s="21"/>
      <c r="N1094" s="21"/>
      <c r="O1094" s="21"/>
      <c r="P1094" s="4"/>
      <c r="Q1094" s="21"/>
      <c r="R1094" s="21"/>
      <c r="S1094" s="4"/>
      <c r="T1094" s="4"/>
    </row>
    <row r="1095" spans="4:20">
      <c r="D1095" s="19"/>
      <c r="E1095" s="21"/>
      <c r="F1095" s="21"/>
      <c r="G1095" s="21"/>
      <c r="H1095" s="21"/>
      <c r="I1095" s="5"/>
      <c r="J1095" s="5"/>
      <c r="K1095" s="14"/>
      <c r="L1095" s="19"/>
      <c r="M1095" s="21"/>
      <c r="N1095" s="21"/>
      <c r="O1095" s="21"/>
      <c r="P1095" s="30"/>
      <c r="Q1095" s="21"/>
      <c r="R1095" s="21"/>
      <c r="S1095" s="4"/>
      <c r="T1095" s="4"/>
    </row>
    <row r="1096" spans="4:20">
      <c r="D1096" s="19"/>
      <c r="E1096" s="21"/>
      <c r="F1096" s="21"/>
      <c r="G1096" s="21"/>
      <c r="H1096" s="21"/>
      <c r="I1096" s="5"/>
      <c r="J1096" s="5"/>
      <c r="K1096" s="14"/>
      <c r="L1096" s="19"/>
      <c r="M1096" s="21"/>
      <c r="N1096" s="21"/>
      <c r="O1096" s="21"/>
      <c r="P1096" s="4"/>
      <c r="Q1096" s="21"/>
      <c r="R1096" s="21"/>
      <c r="S1096" s="4"/>
      <c r="T1096" s="4"/>
    </row>
    <row r="1097" spans="4:20">
      <c r="D1097" s="19"/>
      <c r="E1097" s="21"/>
      <c r="F1097" s="21"/>
      <c r="G1097" s="21"/>
      <c r="H1097" s="21"/>
      <c r="I1097" s="5"/>
      <c r="J1097" s="5"/>
      <c r="K1097" s="12"/>
      <c r="L1097" s="21"/>
      <c r="M1097" s="21"/>
      <c r="N1097" s="21"/>
      <c r="O1097" s="21"/>
      <c r="P1097" s="30"/>
      <c r="Q1097" s="21"/>
      <c r="R1097" s="21"/>
      <c r="S1097" s="4"/>
      <c r="T1097" s="4"/>
    </row>
    <row r="1098" spans="4:20">
      <c r="D1098" s="19"/>
      <c r="E1098" s="21"/>
      <c r="F1098" s="21"/>
      <c r="G1098" s="21"/>
      <c r="H1098" s="21"/>
      <c r="I1098" s="5"/>
      <c r="J1098" s="5"/>
      <c r="K1098" s="26"/>
      <c r="L1098" s="21"/>
      <c r="M1098" s="21"/>
      <c r="N1098" s="21"/>
      <c r="O1098" s="21"/>
      <c r="P1098" s="30"/>
      <c r="Q1098" s="21"/>
      <c r="R1098" s="21"/>
      <c r="S1098" s="4"/>
      <c r="T1098" s="4"/>
    </row>
    <row r="1099" spans="4:20">
      <c r="D1099" s="19"/>
      <c r="E1099" s="21"/>
      <c r="F1099" s="21"/>
      <c r="G1099" s="21"/>
      <c r="H1099" s="21"/>
      <c r="I1099" s="5"/>
      <c r="J1099" s="5"/>
      <c r="K1099" s="12"/>
      <c r="L1099" s="21"/>
      <c r="M1099" s="21"/>
      <c r="N1099" s="21"/>
      <c r="O1099" s="21"/>
      <c r="P1099" s="4"/>
      <c r="Q1099" s="21"/>
      <c r="R1099" s="21"/>
      <c r="S1099" s="4"/>
      <c r="T1099" s="4"/>
    </row>
    <row r="1100" spans="4:20">
      <c r="D1100" s="19"/>
      <c r="E1100" s="21"/>
      <c r="F1100" s="21"/>
      <c r="G1100" s="21"/>
      <c r="H1100" s="21"/>
      <c r="I1100" s="5"/>
      <c r="J1100" s="5"/>
      <c r="K1100" s="12"/>
      <c r="L1100" s="21"/>
      <c r="M1100" s="21"/>
      <c r="N1100" s="21"/>
      <c r="O1100" s="21"/>
      <c r="P1100" s="4"/>
      <c r="Q1100" s="21"/>
      <c r="R1100" s="21"/>
      <c r="S1100" s="4"/>
      <c r="T1100" s="4"/>
    </row>
    <row r="1101" spans="4:20">
      <c r="D1101" s="19"/>
      <c r="E1101" s="21"/>
      <c r="F1101" s="21"/>
      <c r="G1101" s="21"/>
      <c r="H1101" s="21"/>
      <c r="I1101" s="5"/>
      <c r="J1101" s="4"/>
      <c r="K1101" s="12"/>
      <c r="L1101" s="21"/>
      <c r="M1101" s="21"/>
      <c r="N1101" s="21"/>
      <c r="O1101" s="21"/>
      <c r="P1101" s="4"/>
      <c r="Q1101" s="21"/>
      <c r="R1101" s="21"/>
      <c r="S1101" s="4"/>
      <c r="T1101" s="4"/>
    </row>
    <row r="1102" spans="4:20">
      <c r="D1102" s="19"/>
      <c r="E1102" s="21"/>
      <c r="F1102" s="21"/>
      <c r="G1102" s="21"/>
      <c r="H1102" s="21"/>
      <c r="I1102" s="5"/>
      <c r="J1102" s="5"/>
      <c r="K1102" s="12"/>
      <c r="L1102" s="21"/>
      <c r="M1102" s="21"/>
      <c r="N1102" s="21"/>
      <c r="O1102" s="21"/>
      <c r="P1102" s="4"/>
      <c r="Q1102" s="21"/>
      <c r="R1102" s="21"/>
      <c r="S1102" s="4"/>
      <c r="T1102" s="4"/>
    </row>
    <row r="1103" spans="4:20">
      <c r="D1103" s="19"/>
      <c r="E1103" s="21"/>
      <c r="F1103" s="21"/>
      <c r="G1103" s="21"/>
      <c r="H1103" s="21"/>
      <c r="I1103" s="5"/>
      <c r="J1103" s="5"/>
      <c r="K1103" s="14"/>
      <c r="L1103" s="19"/>
      <c r="M1103" s="21"/>
      <c r="N1103" s="21"/>
      <c r="O1103" s="21"/>
      <c r="P1103" s="4"/>
      <c r="R1103" s="21"/>
      <c r="S1103" s="4"/>
      <c r="T1103" s="4"/>
    </row>
    <row r="1104" spans="4:20">
      <c r="D1104" s="19"/>
      <c r="E1104" s="21"/>
      <c r="F1104" s="21"/>
      <c r="G1104" s="21"/>
      <c r="H1104" s="21"/>
      <c r="I1104" s="5"/>
      <c r="J1104" s="5"/>
      <c r="K1104" s="14"/>
      <c r="L1104" s="19"/>
      <c r="M1104" s="21"/>
      <c r="N1104" s="21"/>
      <c r="O1104" s="21"/>
      <c r="P1104" s="4"/>
      <c r="R1104" s="21"/>
      <c r="S1104" s="4"/>
      <c r="T1104" s="4"/>
    </row>
    <row r="1105" spans="4:20">
      <c r="D1105" s="19"/>
      <c r="E1105" s="21"/>
      <c r="F1105" s="21"/>
      <c r="G1105" s="21"/>
      <c r="H1105" s="21"/>
      <c r="I1105" s="5"/>
      <c r="J1105" s="5"/>
      <c r="K1105" s="14"/>
      <c r="L1105" s="21"/>
      <c r="M1105" s="21"/>
      <c r="N1105" s="21"/>
      <c r="O1105" s="21"/>
      <c r="P1105" s="4"/>
      <c r="R1105" s="21"/>
      <c r="S1105" s="4"/>
      <c r="T1105" s="4"/>
    </row>
    <row r="1106" spans="4:20">
      <c r="D1106" s="19"/>
      <c r="E1106" s="21"/>
      <c r="F1106" s="21"/>
      <c r="G1106" s="21"/>
      <c r="H1106" s="21"/>
      <c r="I1106" s="5"/>
      <c r="J1106" s="5"/>
      <c r="K1106" s="14"/>
      <c r="L1106" s="21"/>
      <c r="M1106" s="21"/>
      <c r="N1106" s="21"/>
      <c r="O1106" s="21"/>
      <c r="P1106" s="4"/>
      <c r="R1106" s="21"/>
      <c r="S1106" s="4"/>
      <c r="T1106" s="4"/>
    </row>
    <row r="1107" spans="4:20">
      <c r="D1107" s="19"/>
      <c r="E1107" s="21"/>
      <c r="F1107" s="21"/>
      <c r="G1107" s="21"/>
      <c r="H1107" s="21"/>
      <c r="I1107" s="5"/>
      <c r="J1107" s="5"/>
      <c r="K1107" s="14"/>
      <c r="L1107" s="21"/>
      <c r="M1107" s="21"/>
      <c r="N1107" s="21"/>
      <c r="O1107" s="21"/>
      <c r="P1107" s="4"/>
      <c r="R1107" s="21"/>
      <c r="S1107" s="4"/>
      <c r="T1107" s="4"/>
    </row>
    <row r="1108" spans="4:20">
      <c r="D1108" s="19"/>
      <c r="E1108" s="21"/>
      <c r="F1108" s="21"/>
      <c r="G1108" s="21"/>
      <c r="H1108" s="21"/>
      <c r="I1108" s="5"/>
      <c r="J1108" s="5"/>
      <c r="K1108" s="14"/>
      <c r="L1108" s="21"/>
      <c r="M1108" s="21"/>
      <c r="N1108" s="21"/>
      <c r="O1108" s="21"/>
      <c r="P1108" s="4"/>
      <c r="R1108" s="21"/>
      <c r="S1108" s="4"/>
      <c r="T1108" s="4"/>
    </row>
    <row r="1109" spans="4:20">
      <c r="D1109" s="19"/>
      <c r="E1109" s="21"/>
      <c r="F1109" s="21"/>
      <c r="G1109" s="21"/>
      <c r="H1109" s="21"/>
      <c r="I1109" s="5"/>
      <c r="J1109" s="5"/>
      <c r="K1109" s="27"/>
      <c r="L1109" s="21"/>
      <c r="M1109" s="21"/>
      <c r="N1109" s="21"/>
      <c r="O1109" s="21"/>
      <c r="P1109" s="4"/>
      <c r="R1109" s="21"/>
      <c r="S1109" s="4"/>
      <c r="T1109" s="4"/>
    </row>
    <row r="1110" spans="4:20">
      <c r="D1110" s="19"/>
      <c r="E1110" s="21"/>
      <c r="F1110" s="21"/>
      <c r="G1110" s="21"/>
      <c r="H1110" s="21"/>
      <c r="I1110" s="5"/>
      <c r="J1110" s="5"/>
      <c r="K1110" s="14"/>
      <c r="L1110" s="21"/>
      <c r="M1110" s="21"/>
      <c r="N1110" s="21"/>
      <c r="O1110" s="21"/>
      <c r="P1110" s="4"/>
      <c r="R1110" s="21"/>
      <c r="S1110" s="4"/>
      <c r="T1110" s="4"/>
    </row>
    <row r="1111" spans="4:20">
      <c r="D1111" s="19"/>
      <c r="E1111" s="21"/>
      <c r="F1111" s="21"/>
      <c r="G1111" s="21"/>
      <c r="H1111" s="21"/>
      <c r="I1111" s="5"/>
      <c r="J1111" s="5"/>
      <c r="K1111" s="26"/>
      <c r="L1111" s="21"/>
      <c r="M1111" s="21"/>
      <c r="N1111" s="21"/>
      <c r="O1111" s="21"/>
      <c r="P1111" s="4"/>
      <c r="R1111" s="21"/>
      <c r="S1111" s="4"/>
      <c r="T1111" s="4"/>
    </row>
    <row r="1112" spans="4:20">
      <c r="D1112" s="19"/>
      <c r="E1112" s="21"/>
      <c r="F1112" s="21"/>
      <c r="G1112" s="21"/>
      <c r="H1112" s="21"/>
      <c r="I1112" s="5"/>
      <c r="J1112" s="5"/>
      <c r="K1112" s="12"/>
      <c r="L1112" s="21"/>
      <c r="M1112" s="21"/>
      <c r="N1112" s="21"/>
      <c r="O1112" s="21"/>
      <c r="P1112" s="4"/>
      <c r="R1112" s="21"/>
      <c r="S1112" s="4"/>
      <c r="T1112" s="4"/>
    </row>
    <row r="1113" spans="4:20">
      <c r="D1113" s="19"/>
      <c r="E1113" s="21"/>
      <c r="F1113" s="21"/>
      <c r="G1113" s="21"/>
      <c r="H1113" s="21"/>
      <c r="I1113" s="5"/>
      <c r="J1113" s="5"/>
      <c r="K1113" s="12"/>
      <c r="L1113" s="21"/>
      <c r="M1113" s="21"/>
      <c r="N1113" s="21"/>
      <c r="O1113" s="21"/>
      <c r="P1113" s="4"/>
      <c r="R1113" s="21"/>
      <c r="S1113" s="4"/>
      <c r="T1113" s="4"/>
    </row>
    <row r="1114" spans="4:20">
      <c r="D1114" s="19"/>
      <c r="E1114" s="21"/>
      <c r="F1114" s="21"/>
      <c r="G1114" s="21"/>
      <c r="H1114" s="21"/>
      <c r="I1114" s="5"/>
      <c r="J1114" s="5"/>
      <c r="K1114" s="26"/>
      <c r="L1114" s="21"/>
      <c r="M1114" s="21"/>
      <c r="P1114" s="4"/>
      <c r="R1114" s="21"/>
      <c r="S1114" s="4"/>
      <c r="T1114" s="4"/>
    </row>
    <row r="1115" spans="4:20">
      <c r="D1115" s="19"/>
      <c r="E1115" s="21"/>
      <c r="F1115" s="21"/>
      <c r="G1115" s="21"/>
      <c r="H1115" s="21"/>
      <c r="I1115" s="5"/>
      <c r="J1115" s="5"/>
      <c r="K1115" s="12"/>
      <c r="L1115" s="21"/>
      <c r="M1115" s="21"/>
      <c r="P1115" s="4"/>
      <c r="R1115" s="21"/>
      <c r="S1115" s="4"/>
      <c r="T1115" s="4"/>
    </row>
    <row r="1116" spans="4:20">
      <c r="D1116" s="19"/>
      <c r="E1116" s="21"/>
      <c r="F1116" s="21"/>
      <c r="G1116" s="21"/>
      <c r="H1116" s="21"/>
      <c r="I1116" s="5"/>
      <c r="J1116" s="5"/>
      <c r="K1116" s="12"/>
      <c r="L1116" s="21"/>
      <c r="M1116" s="21"/>
      <c r="N1116" s="21"/>
      <c r="O1116" s="21"/>
      <c r="P1116" s="4"/>
      <c r="R1116" s="21"/>
      <c r="S1116" s="4"/>
      <c r="T1116" s="4"/>
    </row>
    <row r="1117" spans="4:20">
      <c r="D1117" s="19"/>
      <c r="E1117" s="21"/>
      <c r="F1117" s="21"/>
      <c r="G1117" s="21"/>
      <c r="H1117" s="21"/>
      <c r="I1117" s="5"/>
      <c r="J1117" s="5"/>
      <c r="K1117" s="12"/>
      <c r="R1117" s="21"/>
      <c r="S1117" s="4"/>
      <c r="T1117" s="4"/>
    </row>
    <row r="1118" spans="4:20">
      <c r="D1118" s="19"/>
      <c r="E1118" s="21"/>
      <c r="F1118" s="21"/>
      <c r="G1118" s="21"/>
      <c r="H1118" s="21"/>
      <c r="I1118" s="5"/>
      <c r="J1118" s="5"/>
      <c r="K1118" s="12"/>
      <c r="R1118" s="21"/>
      <c r="S1118" s="4"/>
      <c r="T1118" s="4"/>
    </row>
    <row r="1119" spans="4:20">
      <c r="D1119" s="19"/>
      <c r="E1119" s="21"/>
      <c r="F1119" s="21"/>
      <c r="G1119" s="21"/>
      <c r="H1119" s="21"/>
      <c r="I1119" s="5"/>
      <c r="J1119" s="5"/>
      <c r="K1119" s="12"/>
      <c r="R1119" s="21"/>
      <c r="S1119" s="4"/>
      <c r="T1119" s="4"/>
    </row>
    <row r="1120" spans="4:20">
      <c r="D1120" s="19"/>
      <c r="E1120" s="21"/>
      <c r="F1120" s="21"/>
      <c r="G1120" s="21"/>
      <c r="I1120" s="5"/>
      <c r="J1120" s="5"/>
      <c r="K1120" s="12"/>
      <c r="R1120" s="21"/>
      <c r="S1120" s="4"/>
      <c r="T1120" s="4"/>
    </row>
    <row r="1121" spans="4:20">
      <c r="D1121" s="19"/>
      <c r="E1121" s="21"/>
      <c r="F1121" s="21"/>
      <c r="G1121" s="21"/>
      <c r="I1121" s="5"/>
      <c r="J1121" s="5"/>
      <c r="K1121" s="12"/>
      <c r="R1121" s="21"/>
      <c r="S1121" s="4"/>
      <c r="T1121" s="4"/>
    </row>
    <row r="1122" spans="4:20">
      <c r="D1122" s="20"/>
      <c r="E1122" s="21"/>
      <c r="F1122" s="21"/>
      <c r="G1122" s="21"/>
      <c r="H1122" s="21"/>
      <c r="I1122" s="5"/>
      <c r="J1122" s="5"/>
      <c r="K1122" s="14"/>
      <c r="R1122" s="21"/>
      <c r="S1122" s="4"/>
      <c r="T1122" s="4"/>
    </row>
    <row r="1123" spans="4:20">
      <c r="D1123" s="20"/>
      <c r="E1123" s="21"/>
      <c r="F1123" s="21"/>
      <c r="G1123" s="21"/>
      <c r="I1123" s="5"/>
      <c r="J1123" s="5"/>
      <c r="K1123" s="14"/>
      <c r="R1123" s="21"/>
      <c r="S1123" s="4"/>
      <c r="T1123" s="4"/>
    </row>
    <row r="1124" spans="4:20">
      <c r="D1124" s="20"/>
      <c r="E1124" s="21"/>
      <c r="F1124" s="21"/>
      <c r="G1124" s="21"/>
      <c r="I1124" s="5"/>
      <c r="J1124" s="5"/>
      <c r="K1124" s="14"/>
      <c r="R1124" s="21"/>
      <c r="S1124" s="4"/>
      <c r="T1124" s="4"/>
    </row>
    <row r="1125" spans="4:20">
      <c r="D1125" s="20"/>
      <c r="E1125" s="21"/>
      <c r="F1125" s="21"/>
      <c r="G1125" s="21"/>
      <c r="I1125" s="5"/>
      <c r="J1125" s="5"/>
      <c r="K1125" s="14"/>
      <c r="R1125" s="21"/>
      <c r="S1125" s="4"/>
      <c r="T1125" s="4"/>
    </row>
    <row r="1126" spans="4:20">
      <c r="D1126" s="20"/>
      <c r="E1126" s="21"/>
      <c r="F1126" s="21"/>
      <c r="G1126" s="21"/>
      <c r="I1126" s="5"/>
      <c r="J1126" s="5"/>
      <c r="K1126" s="14"/>
      <c r="R1126" s="21"/>
      <c r="S1126" s="4"/>
      <c r="T1126" s="4"/>
    </row>
    <row r="1127" spans="4:20">
      <c r="D1127" s="20"/>
      <c r="E1127" s="21"/>
      <c r="F1127" s="21"/>
      <c r="G1127" s="21"/>
      <c r="I1127" s="5"/>
      <c r="J1127" s="5"/>
      <c r="K1127" s="14"/>
      <c r="R1127" s="21"/>
      <c r="S1127" s="4"/>
      <c r="T1127" s="4"/>
    </row>
    <row r="1128" spans="4:20">
      <c r="D1128" s="20"/>
      <c r="E1128" s="21"/>
      <c r="F1128" s="21"/>
      <c r="G1128" s="21"/>
      <c r="I1128" s="5"/>
      <c r="J1128" s="5"/>
      <c r="K1128" s="14"/>
      <c r="R1128" s="21"/>
      <c r="S1128" s="4"/>
      <c r="T1128" s="4"/>
    </row>
    <row r="1129" spans="4:20">
      <c r="D1129" s="20"/>
      <c r="E1129" s="21"/>
      <c r="F1129" s="21"/>
      <c r="G1129" s="21"/>
      <c r="I1129" s="5"/>
      <c r="J1129" s="5"/>
      <c r="K1129" s="14"/>
      <c r="R1129" s="21"/>
      <c r="S1129" s="4"/>
      <c r="T1129" s="4"/>
    </row>
    <row r="1130" spans="4:20">
      <c r="I1130" s="5"/>
      <c r="J1130" s="5"/>
      <c r="K1130" s="14"/>
      <c r="R1130" s="21"/>
      <c r="S1130" s="4"/>
      <c r="T1130" s="4"/>
    </row>
    <row r="1131" spans="4:20">
      <c r="I1131" s="5"/>
      <c r="J1131" s="5"/>
      <c r="K1131" s="14"/>
      <c r="R1131" s="21"/>
      <c r="S1131" s="4"/>
      <c r="T1131" s="4"/>
    </row>
    <row r="1132" spans="4:20">
      <c r="I1132" s="5"/>
      <c r="J1132" s="5"/>
      <c r="K1132" s="14"/>
      <c r="R1132" s="21"/>
      <c r="S1132" s="4"/>
      <c r="T1132" s="4"/>
    </row>
    <row r="1133" spans="4:20">
      <c r="I1133" s="5"/>
      <c r="J1133" s="5"/>
      <c r="K1133" s="14"/>
      <c r="R1133" s="21"/>
      <c r="S1133" s="4"/>
      <c r="T1133" s="4"/>
    </row>
    <row r="1134" spans="4:20">
      <c r="I1134" s="5"/>
      <c r="J1134" s="5"/>
      <c r="K1134" s="14"/>
      <c r="R1134" s="21"/>
      <c r="S1134" s="4"/>
      <c r="T1134" s="4"/>
    </row>
    <row r="1135" spans="4:20">
      <c r="I1135" s="5"/>
      <c r="J1135" s="5"/>
      <c r="K1135" s="14"/>
      <c r="R1135" s="21"/>
      <c r="S1135" s="4"/>
      <c r="T1135" s="4"/>
    </row>
    <row r="1136" spans="4:20">
      <c r="I1136" s="5"/>
      <c r="J1136" s="5"/>
      <c r="K1136" s="14"/>
      <c r="R1136" s="21"/>
      <c r="S1136" s="4"/>
      <c r="T1136" s="4"/>
    </row>
    <row r="1137" spans="9:20">
      <c r="I1137" s="5"/>
      <c r="J1137" s="5"/>
      <c r="K1137" s="14"/>
      <c r="R1137" s="21"/>
      <c r="S1137" s="4"/>
      <c r="T1137" s="4"/>
    </row>
    <row r="1138" spans="9:20">
      <c r="I1138" s="5"/>
      <c r="J1138" s="5"/>
      <c r="K1138" s="14"/>
      <c r="R1138" s="21"/>
      <c r="S1138" s="4"/>
      <c r="T1138" s="4"/>
    </row>
    <row r="1139" spans="9:20">
      <c r="I1139" s="5"/>
      <c r="J1139" s="5"/>
      <c r="K1139" s="14"/>
      <c r="R1139" s="21"/>
      <c r="S1139" s="4"/>
      <c r="T1139" s="4"/>
    </row>
    <row r="1140" spans="9:20">
      <c r="I1140" s="5"/>
      <c r="J1140" s="5"/>
      <c r="K1140" s="14"/>
      <c r="R1140" s="21"/>
      <c r="S1140" s="4"/>
      <c r="T1140" s="4"/>
    </row>
    <row r="1141" spans="9:20">
      <c r="I1141" s="5"/>
      <c r="J1141" s="5"/>
      <c r="K1141" s="14"/>
      <c r="R1141" s="21"/>
      <c r="S1141" s="4"/>
      <c r="T1141" s="4"/>
    </row>
    <row r="1142" spans="9:20">
      <c r="I1142" s="5"/>
      <c r="J1142" s="5"/>
      <c r="K1142" s="14"/>
      <c r="R1142" s="21"/>
      <c r="S1142" s="4"/>
      <c r="T1142" s="4"/>
    </row>
    <row r="1143" spans="9:20">
      <c r="I1143" s="5"/>
      <c r="J1143" s="5"/>
      <c r="K1143" s="14"/>
      <c r="R1143" s="21"/>
      <c r="S1143" s="4"/>
      <c r="T1143" s="4"/>
    </row>
    <row r="1144" spans="9:20">
      <c r="I1144" s="5"/>
      <c r="J1144" s="5"/>
      <c r="K1144" s="14"/>
      <c r="R1144" s="21"/>
      <c r="S1144" s="4"/>
      <c r="T1144" s="4"/>
    </row>
    <row r="1145" spans="9:20">
      <c r="I1145" s="5"/>
      <c r="J1145" s="5"/>
      <c r="K1145" s="14"/>
      <c r="R1145" s="21"/>
      <c r="S1145" s="4"/>
      <c r="T1145" s="4"/>
    </row>
    <row r="1146" spans="9:20">
      <c r="I1146" s="5"/>
      <c r="J1146" s="5"/>
      <c r="K1146" s="14"/>
      <c r="R1146" s="21"/>
      <c r="S1146" s="4"/>
      <c r="T1146" s="4"/>
    </row>
    <row r="1147" spans="9:20">
      <c r="I1147" s="5"/>
      <c r="J1147" s="5"/>
      <c r="K1147" s="14"/>
      <c r="R1147" s="21"/>
      <c r="S1147" s="4"/>
      <c r="T1147" s="4"/>
    </row>
    <row r="1148" spans="9:20">
      <c r="I1148" s="5"/>
      <c r="J1148" s="5"/>
      <c r="K1148" s="14"/>
      <c r="R1148" s="21"/>
      <c r="S1148" s="4"/>
      <c r="T1148" s="4"/>
    </row>
    <row r="1149" spans="9:20">
      <c r="I1149" s="5"/>
      <c r="J1149" s="5"/>
      <c r="K1149" s="14"/>
      <c r="R1149" s="21"/>
      <c r="S1149" s="4"/>
      <c r="T1149" s="4"/>
    </row>
    <row r="1150" spans="9:20">
      <c r="I1150" s="5"/>
      <c r="J1150" s="5"/>
      <c r="K1150" s="14"/>
      <c r="R1150" s="21"/>
      <c r="S1150" s="4"/>
      <c r="T1150" s="4"/>
    </row>
    <row r="1151" spans="9:20">
      <c r="I1151" s="5"/>
      <c r="J1151" s="5"/>
      <c r="K1151" s="14"/>
      <c r="R1151" s="21"/>
      <c r="S1151" s="4"/>
      <c r="T1151" s="4"/>
    </row>
    <row r="1152" spans="9:20">
      <c r="I1152" s="5"/>
      <c r="J1152" s="5"/>
      <c r="K1152" s="14"/>
      <c r="R1152" s="21"/>
      <c r="S1152" s="4"/>
      <c r="T1152" s="4"/>
    </row>
    <row r="1153" spans="1:20">
      <c r="I1153" s="5"/>
      <c r="J1153" s="5"/>
      <c r="K1153" s="14"/>
      <c r="R1153" s="21"/>
      <c r="S1153" s="4"/>
      <c r="T1153" s="4"/>
    </row>
    <row r="1154" spans="1:20">
      <c r="I1154" s="5"/>
      <c r="J1154" s="5"/>
      <c r="K1154" s="14"/>
      <c r="R1154" s="21"/>
      <c r="S1154" s="4"/>
      <c r="T1154" s="4"/>
    </row>
    <row r="1155" spans="1:20">
      <c r="I1155" s="5"/>
      <c r="J1155" s="5"/>
      <c r="K1155" s="14"/>
      <c r="R1155" s="21"/>
      <c r="S1155" s="4"/>
      <c r="T1155" s="4"/>
    </row>
    <row r="1156" spans="1:20">
      <c r="I1156" s="5"/>
      <c r="J1156" s="5"/>
      <c r="K1156" s="14"/>
      <c r="R1156" s="21"/>
      <c r="S1156" s="4"/>
      <c r="T1156" s="4"/>
    </row>
    <row r="1157" spans="1:20">
      <c r="I1157" s="5"/>
      <c r="J1157" s="5"/>
      <c r="K1157" s="14"/>
      <c r="R1157" s="21"/>
      <c r="S1157" s="4"/>
      <c r="T1157" s="4"/>
    </row>
    <row r="1158" spans="1:20">
      <c r="I1158" s="5"/>
      <c r="J1158" s="5"/>
      <c r="K1158" s="14"/>
      <c r="R1158" s="21"/>
      <c r="S1158" s="4"/>
      <c r="T1158" s="4"/>
    </row>
    <row r="1159" spans="1:20">
      <c r="A1159">
        <f>COUNT(A1068:A1158)</f>
        <v>0</v>
      </c>
      <c r="B1159">
        <f>COUNT(B1068:B1158)</f>
        <v>0</v>
      </c>
      <c r="C1159">
        <f>COUNT(C1068:C1158)</f>
        <v>0</v>
      </c>
      <c r="F1159" t="e">
        <f>AVERAGE(F1068:F1158)</f>
        <v>#DIV/0!</v>
      </c>
      <c r="G1159" t="e">
        <f>AVERAGE(G1068:G1158)</f>
        <v>#DIV/0!</v>
      </c>
      <c r="H1159" t="e">
        <f>AVERAGE(H1068:H1158)</f>
        <v>#DIV/0!</v>
      </c>
      <c r="I1159" s="5">
        <f>SUM(I1065:I1158)</f>
        <v>-39</v>
      </c>
      <c r="J1159" s="4">
        <f>SUM(J1065:J1158)</f>
        <v>0</v>
      </c>
      <c r="K1159" s="12"/>
      <c r="P1159" s="4">
        <f>SUM(Q1068:Q1077)</f>
        <v>125.89160427648231</v>
      </c>
      <c r="Q1159" s="4">
        <f>(P1159*0.096)-0.05</f>
        <v>12.035594010542301</v>
      </c>
      <c r="R1159" s="21"/>
      <c r="S1159">
        <f>SUM(S1065:S1158)</f>
        <v>0</v>
      </c>
      <c r="T1159" s="12" t="e">
        <f>S1159/C1159</f>
        <v>#DIV/0!</v>
      </c>
    </row>
    <row r="1160" spans="1:20" ht="18">
      <c r="A1160" s="3" t="s">
        <v>1045</v>
      </c>
      <c r="C1160" s="11" t="s">
        <v>498</v>
      </c>
      <c r="K1160" s="12"/>
    </row>
    <row r="1161" spans="1:20">
      <c r="A1161" t="s">
        <v>2</v>
      </c>
      <c r="D1161" s="4">
        <v>212</v>
      </c>
      <c r="E1161" t="s">
        <v>3</v>
      </c>
      <c r="F1161" s="4">
        <f>(D1161*0.096)-0.05</f>
        <v>20.302</v>
      </c>
      <c r="H1161" s="4">
        <f>P1259</f>
        <v>247.47051477020611</v>
      </c>
      <c r="K1161" s="14"/>
    </row>
    <row r="1162" spans="1:20">
      <c r="A1162" t="s">
        <v>4</v>
      </c>
      <c r="D1162" s="4">
        <v>247.6</v>
      </c>
      <c r="E1162" t="s">
        <v>5</v>
      </c>
      <c r="F1162" s="4">
        <f>(D1162*0.096)-0.05</f>
        <v>23.7196</v>
      </c>
      <c r="K1162" s="12"/>
    </row>
    <row r="1163" spans="1:20">
      <c r="A1163" s="1" t="s">
        <v>6</v>
      </c>
      <c r="B1163" s="1" t="s">
        <v>7</v>
      </c>
      <c r="C1163" s="1" t="s">
        <v>8</v>
      </c>
      <c r="D1163" s="1" t="s">
        <v>9</v>
      </c>
      <c r="E1163" s="1" t="s">
        <v>10</v>
      </c>
      <c r="F1163" s="1" t="s">
        <v>11</v>
      </c>
      <c r="G1163" s="1" t="s">
        <v>12</v>
      </c>
      <c r="H1163" s="1" t="s">
        <v>8</v>
      </c>
      <c r="I1163" s="1" t="s">
        <v>13</v>
      </c>
      <c r="J1163" s="1" t="s">
        <v>14</v>
      </c>
      <c r="K1163" s="13" t="s">
        <v>15</v>
      </c>
      <c r="L1163" s="13" t="s">
        <v>11</v>
      </c>
      <c r="M1163" s="1" t="s">
        <v>12</v>
      </c>
      <c r="N1163" s="1" t="s">
        <v>16</v>
      </c>
      <c r="O1163" s="1" t="s">
        <v>17</v>
      </c>
      <c r="P1163" s="1" t="s">
        <v>18</v>
      </c>
      <c r="Q1163" s="1" t="s">
        <v>19</v>
      </c>
      <c r="R1163" s="1" t="s">
        <v>20</v>
      </c>
      <c r="S1163" s="1" t="s">
        <v>21</v>
      </c>
    </row>
    <row r="1164" spans="1:20">
      <c r="K1164" s="12"/>
    </row>
    <row r="1165" spans="1:20">
      <c r="D1165" s="2"/>
      <c r="E1165" t="s">
        <v>22</v>
      </c>
      <c r="I1165" s="5">
        <v>-12</v>
      </c>
      <c r="J1165" s="5"/>
      <c r="K1165" s="13"/>
      <c r="L1165" s="4"/>
    </row>
    <row r="1166" spans="1:20">
      <c r="E1166" t="s">
        <v>23</v>
      </c>
      <c r="I1166" s="5">
        <v>-12</v>
      </c>
      <c r="J1166" s="5"/>
      <c r="K1166" s="12"/>
      <c r="L1166" s="1"/>
    </row>
    <row r="1167" spans="1:20">
      <c r="D1167" s="2"/>
      <c r="E1167" t="s">
        <v>24</v>
      </c>
      <c r="I1167" s="5">
        <v>-15</v>
      </c>
      <c r="J1167" s="5"/>
      <c r="K1167" s="12"/>
    </row>
    <row r="1168" spans="1:20">
      <c r="D1168" s="19" t="s">
        <v>1190</v>
      </c>
      <c r="E1168" s="21" t="s">
        <v>26</v>
      </c>
      <c r="F1168" s="21"/>
      <c r="G1168" s="21"/>
      <c r="H1168" s="21"/>
      <c r="I1168" s="5"/>
      <c r="J1168" s="5"/>
      <c r="K1168" s="12"/>
      <c r="L1168">
        <v>86</v>
      </c>
      <c r="M1168">
        <v>86</v>
      </c>
      <c r="N1168">
        <v>69</v>
      </c>
      <c r="O1168">
        <v>126</v>
      </c>
      <c r="P1168" s="30">
        <f t="shared" ref="P1168:P1187" si="9">((M1168-N1168)*113/O1168)</f>
        <v>15.246031746031745</v>
      </c>
      <c r="Q1168" s="4">
        <v>15.246031746031745</v>
      </c>
    </row>
    <row r="1169" spans="4:17">
      <c r="D1169" s="19" t="s">
        <v>1191</v>
      </c>
      <c r="E1169" s="21" t="s">
        <v>50</v>
      </c>
      <c r="F1169" s="21"/>
      <c r="G1169" s="21"/>
      <c r="H1169" s="21"/>
      <c r="I1169" s="5"/>
      <c r="J1169" s="5"/>
      <c r="K1169" s="12"/>
      <c r="L1169" s="21">
        <v>133</v>
      </c>
      <c r="M1169" s="21">
        <v>119</v>
      </c>
      <c r="N1169">
        <v>69.8</v>
      </c>
      <c r="O1169">
        <v>127</v>
      </c>
      <c r="P1169" s="4">
        <f t="shared" si="9"/>
        <v>43.776377952755908</v>
      </c>
      <c r="Q1169" s="4">
        <v>20.211382113821138</v>
      </c>
    </row>
    <row r="1170" spans="4:17">
      <c r="D1170" s="19" t="s">
        <v>1192</v>
      </c>
      <c r="E1170" s="21" t="s">
        <v>52</v>
      </c>
      <c r="F1170" s="21"/>
      <c r="G1170" s="21"/>
      <c r="H1170" s="21"/>
      <c r="I1170" s="5"/>
      <c r="J1170" s="5"/>
      <c r="K1170" s="12"/>
      <c r="L1170" s="21">
        <v>105</v>
      </c>
      <c r="M1170" s="21">
        <v>103</v>
      </c>
      <c r="N1170">
        <v>70.8</v>
      </c>
      <c r="O1170">
        <v>130</v>
      </c>
      <c r="P1170" s="4">
        <f t="shared" si="9"/>
        <v>27.989230769230772</v>
      </c>
      <c r="Q1170" s="4">
        <v>20.447619047619046</v>
      </c>
    </row>
    <row r="1171" spans="4:17">
      <c r="D1171" s="19" t="s">
        <v>1193</v>
      </c>
      <c r="E1171" s="21" t="s">
        <v>54</v>
      </c>
      <c r="F1171" s="21"/>
      <c r="G1171" s="21"/>
      <c r="H1171" s="21"/>
      <c r="I1171" s="5"/>
      <c r="J1171" s="5"/>
      <c r="K1171" s="12"/>
      <c r="L1171" s="21">
        <v>97</v>
      </c>
      <c r="M1171" s="21">
        <v>96</v>
      </c>
      <c r="N1171">
        <v>70.900000000000006</v>
      </c>
      <c r="O1171">
        <v>128</v>
      </c>
      <c r="P1171" s="4">
        <f t="shared" si="9"/>
        <v>22.158593749999994</v>
      </c>
      <c r="Q1171" s="4">
        <v>22.158593749999994</v>
      </c>
    </row>
    <row r="1172" spans="4:17">
      <c r="D1172" s="19" t="s">
        <v>1194</v>
      </c>
      <c r="E1172" s="21" t="s">
        <v>52</v>
      </c>
      <c r="F1172" s="21"/>
      <c r="G1172" s="21"/>
      <c r="H1172" s="21"/>
      <c r="I1172" s="5"/>
      <c r="J1172" s="5"/>
      <c r="K1172" s="12"/>
      <c r="L1172" s="21">
        <v>108</v>
      </c>
      <c r="M1172" s="21">
        <v>105</v>
      </c>
      <c r="N1172" s="21">
        <v>70.8</v>
      </c>
      <c r="O1172" s="21">
        <v>130</v>
      </c>
      <c r="P1172" s="4">
        <f t="shared" si="9"/>
        <v>29.727692307692312</v>
      </c>
      <c r="Q1172" s="4">
        <v>26.307812499999997</v>
      </c>
    </row>
    <row r="1173" spans="4:17">
      <c r="D1173" s="19" t="s">
        <v>1195</v>
      </c>
      <c r="E1173" s="21" t="s">
        <v>179</v>
      </c>
      <c r="F1173" s="21"/>
      <c r="G1173" s="21"/>
      <c r="H1173" s="21"/>
      <c r="I1173" s="5"/>
      <c r="J1173" s="5"/>
      <c r="K1173" s="12"/>
      <c r="L1173" s="21">
        <v>117</v>
      </c>
      <c r="M1173" s="21">
        <v>113</v>
      </c>
      <c r="N1173" s="21">
        <v>69.900000000000006</v>
      </c>
      <c r="O1173" s="21">
        <v>129</v>
      </c>
      <c r="P1173" s="4">
        <f t="shared" si="9"/>
        <v>37.75426356589147</v>
      </c>
      <c r="Q1173" s="4">
        <v>27.28536585365854</v>
      </c>
    </row>
    <row r="1174" spans="4:17">
      <c r="D1174" s="19" t="s">
        <v>503</v>
      </c>
      <c r="E1174" s="21" t="s">
        <v>321</v>
      </c>
      <c r="F1174" s="21"/>
      <c r="G1174" s="21"/>
      <c r="H1174" s="21"/>
      <c r="I1174" s="5"/>
      <c r="J1174" s="5"/>
      <c r="K1174" s="12"/>
      <c r="L1174" s="21">
        <v>113</v>
      </c>
      <c r="M1174" s="21">
        <v>109</v>
      </c>
      <c r="N1174" s="21">
        <v>69</v>
      </c>
      <c r="O1174" s="21">
        <v>126</v>
      </c>
      <c r="P1174" s="4">
        <f t="shared" si="9"/>
        <v>35.873015873015873</v>
      </c>
      <c r="Q1174" s="4">
        <v>27.989230769230772</v>
      </c>
    </row>
    <row r="1175" spans="4:17">
      <c r="D1175" s="19" t="s">
        <v>504</v>
      </c>
      <c r="E1175" s="21" t="s">
        <v>505</v>
      </c>
      <c r="F1175" s="21"/>
      <c r="G1175" s="21"/>
      <c r="H1175" s="21"/>
      <c r="I1175" s="5"/>
      <c r="J1175" s="5"/>
      <c r="K1175" s="12"/>
      <c r="L1175" s="21">
        <v>101</v>
      </c>
      <c r="M1175" s="21">
        <v>101</v>
      </c>
      <c r="N1175" s="21">
        <v>69</v>
      </c>
      <c r="O1175" s="21">
        <v>123</v>
      </c>
      <c r="P1175" s="4">
        <f t="shared" si="9"/>
        <v>29.398373983739837</v>
      </c>
      <c r="Q1175" s="4">
        <v>28.698412698412699</v>
      </c>
    </row>
    <row r="1176" spans="4:17">
      <c r="D1176" s="19" t="s">
        <v>506</v>
      </c>
      <c r="E1176" s="21" t="s">
        <v>507</v>
      </c>
      <c r="F1176" s="21"/>
      <c r="G1176" s="21"/>
      <c r="H1176" s="21"/>
      <c r="I1176" s="5"/>
      <c r="J1176" s="5"/>
      <c r="K1176" s="12"/>
      <c r="L1176" s="21">
        <v>107</v>
      </c>
      <c r="M1176" s="21">
        <v>104</v>
      </c>
      <c r="N1176" s="21">
        <v>69.5</v>
      </c>
      <c r="O1176" s="21">
        <v>123</v>
      </c>
      <c r="P1176" s="4">
        <f t="shared" si="9"/>
        <v>31.695121951219512</v>
      </c>
      <c r="Q1176" s="4">
        <v>29.398373983739837</v>
      </c>
    </row>
    <row r="1177" spans="4:17">
      <c r="D1177" s="19" t="s">
        <v>1196</v>
      </c>
      <c r="E1177" s="21" t="s">
        <v>42</v>
      </c>
      <c r="F1177" s="21"/>
      <c r="G1177" s="21"/>
      <c r="H1177" s="21"/>
      <c r="I1177" s="5"/>
      <c r="J1177" s="5"/>
      <c r="K1177" s="12"/>
      <c r="L1177" s="19">
        <v>92</v>
      </c>
      <c r="M1177" s="21">
        <v>92</v>
      </c>
      <c r="N1177" s="21">
        <v>70</v>
      </c>
      <c r="O1177" s="21">
        <v>123</v>
      </c>
      <c r="P1177" s="30">
        <f t="shared" si="9"/>
        <v>20.211382113821138</v>
      </c>
      <c r="Q1177" s="4">
        <v>29.727692307692312</v>
      </c>
    </row>
    <row r="1178" spans="4:17">
      <c r="D1178" s="19" t="s">
        <v>1184</v>
      </c>
      <c r="E1178" s="21" t="s">
        <v>26</v>
      </c>
      <c r="F1178" s="21"/>
      <c r="G1178" s="21"/>
      <c r="H1178" s="21"/>
      <c r="I1178" s="5"/>
      <c r="J1178" s="5"/>
      <c r="K1178" s="12"/>
      <c r="L1178" s="19">
        <v>106</v>
      </c>
      <c r="M1178" s="21">
        <v>101</v>
      </c>
      <c r="N1178" s="21">
        <v>69</v>
      </c>
      <c r="O1178" s="21">
        <v>126</v>
      </c>
      <c r="P1178" s="30">
        <f t="shared" si="9"/>
        <v>28.698412698412699</v>
      </c>
      <c r="Q1178" s="4">
        <v>30.555199999999996</v>
      </c>
    </row>
    <row r="1179" spans="4:17">
      <c r="D1179" s="19" t="s">
        <v>1186</v>
      </c>
      <c r="E1179" s="21" t="s">
        <v>28</v>
      </c>
      <c r="F1179" s="21"/>
      <c r="G1179" s="21"/>
      <c r="H1179" s="21"/>
      <c r="I1179" s="5"/>
      <c r="J1179" s="5"/>
      <c r="K1179" s="12"/>
      <c r="L1179" s="20">
        <v>100</v>
      </c>
      <c r="M1179" s="21">
        <v>99</v>
      </c>
      <c r="N1179" s="21">
        <v>69.3</v>
      </c>
      <c r="O1179" s="21">
        <v>123</v>
      </c>
      <c r="P1179" s="30">
        <f t="shared" si="9"/>
        <v>27.28536585365854</v>
      </c>
      <c r="Q1179" s="4">
        <v>30.960162601626021</v>
      </c>
    </row>
    <row r="1180" spans="4:17">
      <c r="D1180" s="19" t="s">
        <v>1197</v>
      </c>
      <c r="E1180" s="21" t="s">
        <v>36</v>
      </c>
      <c r="F1180" s="21"/>
      <c r="G1180" s="21"/>
      <c r="H1180" s="21"/>
      <c r="I1180" s="5"/>
      <c r="J1180" s="5"/>
      <c r="K1180" s="12"/>
      <c r="L1180" s="20">
        <v>114</v>
      </c>
      <c r="M1180" s="21">
        <v>105</v>
      </c>
      <c r="N1180" s="21">
        <v>69</v>
      </c>
      <c r="O1180" s="21">
        <v>123</v>
      </c>
      <c r="P1180" s="30">
        <f t="shared" si="9"/>
        <v>33.073170731707314</v>
      </c>
      <c r="Q1180" s="4">
        <v>31.695121951219512</v>
      </c>
    </row>
    <row r="1181" spans="4:17">
      <c r="D1181" s="19" t="s">
        <v>1198</v>
      </c>
      <c r="E1181" s="21" t="s">
        <v>30</v>
      </c>
      <c r="F1181" s="21"/>
      <c r="G1181" s="21"/>
      <c r="H1181" s="21"/>
      <c r="I1181" s="5"/>
      <c r="J1181" s="5"/>
      <c r="K1181" s="12"/>
      <c r="L1181" s="33">
        <v>100</v>
      </c>
      <c r="M1181" s="21">
        <v>100</v>
      </c>
      <c r="N1181" s="21">
        <v>70.2</v>
      </c>
      <c r="O1181" s="21">
        <v>128</v>
      </c>
      <c r="P1181" s="30">
        <f t="shared" si="9"/>
        <v>26.307812499999997</v>
      </c>
      <c r="Q1181" s="29">
        <v>31.98629032258064</v>
      </c>
    </row>
    <row r="1182" spans="4:17">
      <c r="D1182" s="19" t="s">
        <v>1174</v>
      </c>
      <c r="E1182" s="21" t="s">
        <v>1175</v>
      </c>
      <c r="F1182" s="21"/>
      <c r="G1182" s="21"/>
      <c r="H1182" s="21"/>
      <c r="I1182" s="5"/>
      <c r="J1182" s="5"/>
      <c r="K1182" s="12"/>
      <c r="L1182" s="20">
        <v>109</v>
      </c>
      <c r="M1182" s="21">
        <v>106</v>
      </c>
      <c r="N1182" s="21">
        <v>70.900000000000006</v>
      </c>
      <c r="O1182" s="21">
        <v>124</v>
      </c>
      <c r="P1182" s="30">
        <f t="shared" si="9"/>
        <v>31.98629032258064</v>
      </c>
      <c r="Q1182" s="4">
        <v>33.073170731707314</v>
      </c>
    </row>
    <row r="1183" spans="4:17">
      <c r="D1183" s="9" t="s">
        <v>1187</v>
      </c>
      <c r="E1183" s="21" t="s">
        <v>42</v>
      </c>
      <c r="F1183" s="21"/>
      <c r="G1183" s="21"/>
      <c r="H1183" s="21"/>
      <c r="I1183" s="5"/>
      <c r="J1183" s="5"/>
      <c r="K1183" s="42"/>
      <c r="L1183" s="20">
        <v>114</v>
      </c>
      <c r="M1183" s="21">
        <v>112</v>
      </c>
      <c r="N1183" s="21">
        <v>70</v>
      </c>
      <c r="O1183" s="21">
        <v>123</v>
      </c>
      <c r="P1183" s="30">
        <f t="shared" si="9"/>
        <v>38.585365853658537</v>
      </c>
      <c r="Q1183" s="4">
        <v>35.873015873015873</v>
      </c>
    </row>
    <row r="1184" spans="4:17">
      <c r="D1184" s="19" t="s">
        <v>1199</v>
      </c>
      <c r="E1184" s="21" t="s">
        <v>28</v>
      </c>
      <c r="F1184" s="34"/>
      <c r="G1184" s="21"/>
      <c r="H1184" s="21"/>
      <c r="I1184" s="5"/>
      <c r="J1184" s="5"/>
      <c r="K1184" s="12"/>
      <c r="L1184" s="20">
        <v>104</v>
      </c>
      <c r="M1184" s="21">
        <v>103</v>
      </c>
      <c r="N1184" s="21">
        <v>69.3</v>
      </c>
      <c r="O1184" s="21">
        <v>123</v>
      </c>
      <c r="P1184" s="30">
        <f t="shared" si="9"/>
        <v>30.960162601626021</v>
      </c>
      <c r="Q1184" s="4">
        <v>36.769841269841272</v>
      </c>
    </row>
    <row r="1185" spans="4:20">
      <c r="D1185" s="19" t="s">
        <v>617</v>
      </c>
      <c r="E1185" s="21" t="s">
        <v>26</v>
      </c>
      <c r="F1185" s="21"/>
      <c r="G1185" s="21"/>
      <c r="H1185" s="21"/>
      <c r="I1185" s="5"/>
      <c r="J1185" s="5"/>
      <c r="K1185" s="26"/>
      <c r="L1185" s="20">
        <v>92</v>
      </c>
      <c r="M1185" s="21">
        <v>92</v>
      </c>
      <c r="N1185" s="21">
        <v>69.2</v>
      </c>
      <c r="O1185" s="21">
        <v>126</v>
      </c>
      <c r="P1185" s="30">
        <f t="shared" si="9"/>
        <v>20.447619047619046</v>
      </c>
      <c r="Q1185" s="4">
        <v>37.75426356589147</v>
      </c>
    </row>
    <row r="1186" spans="4:20">
      <c r="D1186" s="19" t="s">
        <v>618</v>
      </c>
      <c r="E1186" s="21" t="s">
        <v>26</v>
      </c>
      <c r="F1186" s="21"/>
      <c r="G1186" s="21"/>
      <c r="H1186" s="21"/>
      <c r="I1186" s="5"/>
      <c r="J1186" s="5"/>
      <c r="K1186" s="12"/>
      <c r="L1186" s="20">
        <v>111</v>
      </c>
      <c r="M1186" s="21">
        <v>110</v>
      </c>
      <c r="N1186" s="21">
        <v>69</v>
      </c>
      <c r="O1186" s="21">
        <v>126</v>
      </c>
      <c r="P1186" s="30">
        <f t="shared" si="9"/>
        <v>36.769841269841272</v>
      </c>
      <c r="Q1186" s="4">
        <v>38.585365853658537</v>
      </c>
    </row>
    <row r="1187" spans="4:20">
      <c r="D1187" s="19" t="s">
        <v>830</v>
      </c>
      <c r="E1187" s="21" t="s">
        <v>276</v>
      </c>
      <c r="F1187" s="21"/>
      <c r="G1187" s="21"/>
      <c r="H1187" s="21"/>
      <c r="I1187" s="5"/>
      <c r="J1187" s="5"/>
      <c r="K1187" s="12"/>
      <c r="L1187" s="20">
        <v>104</v>
      </c>
      <c r="M1187" s="21">
        <v>104</v>
      </c>
      <c r="N1187" s="21">
        <v>70.2</v>
      </c>
      <c r="O1187" s="21">
        <v>125</v>
      </c>
      <c r="P1187" s="30">
        <f t="shared" si="9"/>
        <v>30.555199999999996</v>
      </c>
      <c r="Q1187" s="4">
        <v>43.776377952755908</v>
      </c>
    </row>
    <row r="1188" spans="4:20">
      <c r="D1188" s="19"/>
      <c r="E1188" s="21"/>
      <c r="F1188" s="21"/>
      <c r="G1188" s="21"/>
      <c r="H1188" s="21"/>
      <c r="I1188" s="5"/>
      <c r="J1188" s="5"/>
      <c r="K1188" s="12"/>
      <c r="L1188" s="20"/>
      <c r="M1188" s="21"/>
      <c r="N1188" s="21"/>
      <c r="O1188" s="21"/>
      <c r="P1188" s="30"/>
      <c r="Q1188" s="4"/>
    </row>
    <row r="1189" spans="4:20">
      <c r="D1189" s="19"/>
      <c r="E1189" s="21"/>
      <c r="F1189" s="21"/>
      <c r="G1189" s="21"/>
      <c r="H1189" s="21"/>
      <c r="I1189" s="5"/>
      <c r="J1189" s="5"/>
      <c r="K1189" s="12"/>
      <c r="L1189" s="21"/>
      <c r="M1189" s="21"/>
      <c r="N1189" s="21"/>
      <c r="O1189" s="21"/>
      <c r="P1189" s="4"/>
      <c r="Q1189" s="4"/>
    </row>
    <row r="1190" spans="4:20">
      <c r="D1190" s="19"/>
      <c r="E1190" s="21"/>
      <c r="F1190" s="21"/>
      <c r="G1190" s="21"/>
      <c r="H1190" s="21"/>
      <c r="I1190" s="5"/>
      <c r="J1190" s="5"/>
      <c r="K1190" s="12"/>
      <c r="L1190" s="21"/>
      <c r="M1190" s="21"/>
      <c r="N1190" s="21"/>
      <c r="O1190" s="21"/>
      <c r="P1190" s="4"/>
      <c r="Q1190" s="4"/>
      <c r="R1190" s="21"/>
      <c r="S1190" s="4"/>
      <c r="T1190" s="4"/>
    </row>
    <row r="1191" spans="4:20">
      <c r="D1191" s="19"/>
      <c r="E1191" s="21"/>
      <c r="F1191" s="21"/>
      <c r="G1191" s="21"/>
      <c r="H1191" s="21"/>
      <c r="I1191" s="5"/>
      <c r="J1191" s="5"/>
      <c r="K1191" s="12"/>
      <c r="L1191" s="19"/>
      <c r="M1191" s="21"/>
      <c r="N1191" s="21"/>
      <c r="O1191" s="21"/>
      <c r="P1191" s="30"/>
      <c r="Q1191" s="21"/>
      <c r="R1191" s="21"/>
      <c r="S1191" s="4"/>
      <c r="T1191" s="4"/>
    </row>
    <row r="1192" spans="4:20">
      <c r="D1192" s="19"/>
      <c r="E1192" s="21"/>
      <c r="F1192" s="21"/>
      <c r="G1192" s="21"/>
      <c r="H1192" s="21"/>
      <c r="I1192" s="5"/>
      <c r="J1192" s="5"/>
      <c r="K1192" s="12"/>
      <c r="L1192" s="19"/>
      <c r="M1192" s="21"/>
      <c r="N1192" s="21"/>
      <c r="O1192" s="21"/>
      <c r="P1192" s="30"/>
      <c r="Q1192" s="21"/>
      <c r="R1192" s="21"/>
      <c r="S1192" s="4"/>
    </row>
    <row r="1193" spans="4:20">
      <c r="D1193" s="19"/>
      <c r="E1193" s="21"/>
      <c r="F1193" s="21"/>
      <c r="G1193" s="21"/>
      <c r="H1193" s="21"/>
      <c r="I1193" s="5"/>
      <c r="J1193" s="5"/>
      <c r="K1193" s="12"/>
      <c r="L1193" s="20"/>
      <c r="M1193" s="21"/>
      <c r="N1193" s="21"/>
      <c r="O1193" s="21"/>
      <c r="P1193" s="30"/>
      <c r="Q1193" s="21"/>
      <c r="R1193" s="21"/>
      <c r="S1193" s="4"/>
    </row>
    <row r="1194" spans="4:20">
      <c r="D1194" s="19"/>
      <c r="E1194" s="21"/>
      <c r="F1194" s="21"/>
      <c r="G1194" s="21"/>
      <c r="H1194" s="21"/>
      <c r="I1194" s="5"/>
      <c r="J1194" s="5"/>
      <c r="K1194" s="12"/>
      <c r="L1194" s="20"/>
      <c r="M1194" s="21"/>
      <c r="N1194" s="21"/>
      <c r="O1194" s="21"/>
      <c r="P1194" s="30"/>
      <c r="Q1194" s="21"/>
      <c r="R1194" s="21"/>
      <c r="S1194" s="4"/>
    </row>
    <row r="1195" spans="4:20">
      <c r="D1195" s="19"/>
      <c r="E1195" s="21"/>
      <c r="F1195" s="21"/>
      <c r="G1195" s="21"/>
      <c r="H1195" s="21"/>
      <c r="I1195" s="5"/>
      <c r="J1195" s="5"/>
      <c r="K1195" s="12"/>
      <c r="L1195" s="20"/>
      <c r="M1195" s="21"/>
      <c r="N1195" s="21"/>
      <c r="O1195" s="21"/>
      <c r="P1195" s="30"/>
      <c r="Q1195" s="21"/>
      <c r="R1195" s="21"/>
      <c r="S1195" s="4"/>
      <c r="T1195" s="4"/>
    </row>
    <row r="1196" spans="4:20">
      <c r="D1196" s="19"/>
      <c r="E1196" s="21"/>
      <c r="F1196" s="21"/>
      <c r="G1196" s="21"/>
      <c r="H1196" s="21"/>
      <c r="I1196" s="5"/>
      <c r="J1196" s="5"/>
      <c r="K1196" s="12"/>
      <c r="L1196" s="33"/>
      <c r="M1196" s="21"/>
      <c r="N1196" s="21"/>
      <c r="O1196" s="21"/>
      <c r="P1196" s="30"/>
      <c r="Q1196" s="21"/>
      <c r="R1196" s="21"/>
      <c r="S1196" s="4"/>
    </row>
    <row r="1197" spans="4:20">
      <c r="D1197" s="19"/>
      <c r="E1197" s="21"/>
      <c r="F1197" s="21"/>
      <c r="G1197" s="21"/>
      <c r="H1197" s="21"/>
      <c r="I1197" s="5"/>
      <c r="J1197" s="5"/>
      <c r="K1197" s="12"/>
      <c r="L1197" s="20"/>
      <c r="M1197" s="21"/>
      <c r="N1197" s="21"/>
      <c r="O1197" s="21"/>
      <c r="P1197" s="30"/>
      <c r="Q1197" s="21"/>
      <c r="R1197" s="21"/>
      <c r="S1197" s="4"/>
    </row>
    <row r="1198" spans="4:20">
      <c r="D1198" s="9"/>
      <c r="E1198" s="21"/>
      <c r="F1198" s="21"/>
      <c r="G1198" s="21"/>
      <c r="H1198" s="21"/>
      <c r="I1198" s="5"/>
      <c r="J1198" s="5"/>
      <c r="K1198" s="42"/>
      <c r="L1198" s="20"/>
      <c r="M1198" s="21"/>
      <c r="N1198" s="21"/>
      <c r="O1198" s="21"/>
      <c r="P1198" s="30"/>
      <c r="Q1198" s="21"/>
      <c r="R1198" s="21"/>
      <c r="S1198" s="4"/>
    </row>
    <row r="1199" spans="4:20">
      <c r="D1199" s="19"/>
      <c r="E1199" s="21"/>
      <c r="F1199" s="34"/>
      <c r="G1199" s="21"/>
      <c r="H1199" s="21"/>
      <c r="I1199" s="5"/>
      <c r="J1199" s="5"/>
      <c r="K1199" s="12"/>
      <c r="L1199" s="20"/>
      <c r="M1199" s="21"/>
      <c r="N1199" s="21"/>
      <c r="O1199" s="21"/>
      <c r="P1199" s="30"/>
      <c r="Q1199" s="21"/>
      <c r="R1199" s="21"/>
      <c r="S1199" s="4"/>
    </row>
    <row r="1200" spans="4:20">
      <c r="D1200" s="19"/>
      <c r="E1200" s="21"/>
      <c r="F1200" s="21"/>
      <c r="G1200" s="21"/>
      <c r="H1200" s="21"/>
      <c r="I1200" s="5"/>
      <c r="J1200" s="5"/>
      <c r="K1200" s="26"/>
      <c r="L1200" s="20"/>
      <c r="M1200" s="21"/>
      <c r="N1200" s="21"/>
      <c r="O1200" s="21"/>
      <c r="P1200" s="30"/>
      <c r="Q1200" s="21"/>
      <c r="R1200" s="21"/>
      <c r="S1200" s="4"/>
    </row>
    <row r="1201" spans="4:19">
      <c r="D1201" s="19"/>
      <c r="E1201" s="21"/>
      <c r="F1201" s="21"/>
      <c r="G1201" s="21"/>
      <c r="H1201" s="21"/>
      <c r="I1201" s="5"/>
      <c r="J1201" s="5"/>
      <c r="K1201" s="12"/>
      <c r="L1201" s="20"/>
      <c r="M1201" s="21"/>
      <c r="N1201" s="21"/>
      <c r="O1201" s="21"/>
      <c r="P1201" s="30"/>
      <c r="Q1201" s="21"/>
      <c r="R1201" s="21"/>
      <c r="S1201" s="4"/>
    </row>
    <row r="1202" spans="4:19">
      <c r="D1202" s="19"/>
      <c r="E1202" s="21"/>
      <c r="F1202" s="21"/>
      <c r="G1202" s="21"/>
      <c r="H1202" s="21"/>
      <c r="I1202" s="5"/>
      <c r="J1202" s="5"/>
      <c r="K1202" s="12"/>
      <c r="L1202" s="20"/>
      <c r="M1202" s="21"/>
      <c r="N1202" s="21"/>
      <c r="O1202" s="21"/>
      <c r="P1202" s="30"/>
      <c r="Q1202" s="21"/>
      <c r="R1202" s="21"/>
      <c r="S1202" s="4"/>
    </row>
    <row r="1203" spans="4:19">
      <c r="D1203" s="19"/>
      <c r="E1203" s="21"/>
      <c r="F1203" s="21"/>
      <c r="G1203" s="21"/>
      <c r="H1203" s="21"/>
      <c r="I1203" s="5"/>
      <c r="J1203" s="5"/>
      <c r="K1203" s="12"/>
      <c r="L1203" s="20"/>
      <c r="M1203" s="21"/>
      <c r="N1203" s="21"/>
      <c r="O1203" s="21"/>
      <c r="P1203" s="30"/>
      <c r="Q1203" s="21"/>
      <c r="R1203" s="21"/>
      <c r="S1203" s="4"/>
    </row>
    <row r="1204" spans="4:19">
      <c r="D1204" s="19"/>
      <c r="E1204" s="21"/>
      <c r="F1204" s="21"/>
      <c r="G1204" s="21"/>
      <c r="H1204" s="21"/>
      <c r="I1204" s="5"/>
      <c r="J1204" s="5"/>
      <c r="K1204" s="12"/>
      <c r="L1204" s="20"/>
      <c r="M1204" s="21"/>
      <c r="N1204" s="21"/>
      <c r="O1204" s="21"/>
      <c r="P1204" s="30"/>
      <c r="Q1204" s="21"/>
      <c r="R1204" s="21"/>
      <c r="S1204" s="4"/>
    </row>
    <row r="1205" spans="4:19">
      <c r="D1205" s="19"/>
      <c r="E1205" s="21"/>
      <c r="F1205" s="21"/>
      <c r="G1205" s="21"/>
      <c r="H1205" s="21"/>
      <c r="I1205" s="5"/>
      <c r="J1205" s="5"/>
      <c r="K1205" s="12"/>
      <c r="L1205" s="20"/>
      <c r="M1205" s="21"/>
      <c r="N1205" s="21"/>
      <c r="O1205" s="21"/>
      <c r="P1205" s="30"/>
      <c r="Q1205" s="21"/>
      <c r="R1205" s="21"/>
      <c r="S1205" s="4"/>
    </row>
    <row r="1206" spans="4:19">
      <c r="D1206" s="19"/>
      <c r="E1206" s="21"/>
      <c r="F1206" s="21"/>
      <c r="G1206" s="21"/>
      <c r="H1206" s="21"/>
      <c r="I1206" s="5"/>
      <c r="J1206" s="5"/>
      <c r="K1206" s="12"/>
      <c r="L1206" s="20"/>
      <c r="M1206" s="21"/>
      <c r="N1206" s="21"/>
      <c r="O1206" s="21"/>
      <c r="P1206" s="30"/>
      <c r="Q1206" s="21"/>
      <c r="R1206" s="21"/>
      <c r="S1206" s="4"/>
    </row>
    <row r="1207" spans="4:19">
      <c r="D1207" s="19"/>
      <c r="E1207" s="21"/>
      <c r="F1207" s="21"/>
      <c r="G1207" s="21"/>
      <c r="H1207" s="21"/>
      <c r="I1207" s="5"/>
      <c r="J1207" s="5"/>
      <c r="K1207" s="12"/>
      <c r="L1207" s="20"/>
      <c r="M1207" s="21"/>
      <c r="N1207" s="21"/>
      <c r="O1207" s="21"/>
      <c r="P1207" s="30"/>
      <c r="Q1207" s="21"/>
      <c r="R1207" s="21"/>
      <c r="S1207" s="4"/>
    </row>
    <row r="1208" spans="4:19">
      <c r="D1208" s="19"/>
      <c r="E1208" s="21"/>
      <c r="F1208" s="21"/>
      <c r="G1208" s="21"/>
      <c r="H1208" s="21"/>
      <c r="I1208" s="5"/>
      <c r="J1208" s="5"/>
      <c r="K1208" s="12"/>
      <c r="L1208" s="20"/>
      <c r="M1208" s="21"/>
      <c r="N1208" s="21"/>
      <c r="O1208" s="21"/>
      <c r="P1208" s="30"/>
      <c r="Q1208" s="21"/>
      <c r="R1208" s="21"/>
      <c r="S1208" s="4"/>
    </row>
    <row r="1209" spans="4:19">
      <c r="D1209" s="19"/>
      <c r="E1209" s="21"/>
      <c r="F1209" s="21"/>
      <c r="G1209" s="21"/>
      <c r="H1209" s="21"/>
      <c r="I1209" s="5"/>
      <c r="J1209" s="5"/>
      <c r="K1209" s="12"/>
      <c r="L1209" s="20"/>
      <c r="M1209" s="21"/>
      <c r="N1209" s="21"/>
      <c r="O1209" s="21"/>
      <c r="P1209" s="30"/>
      <c r="Q1209" s="21"/>
      <c r="R1209" s="21"/>
      <c r="S1209" s="4"/>
    </row>
    <row r="1210" spans="4:19">
      <c r="D1210" s="19"/>
      <c r="E1210" s="21"/>
      <c r="F1210" s="21"/>
      <c r="G1210" s="21"/>
      <c r="H1210" s="21"/>
      <c r="I1210" s="5"/>
      <c r="J1210" s="5"/>
      <c r="K1210" s="12"/>
      <c r="L1210" s="20"/>
      <c r="M1210" s="21"/>
      <c r="N1210" s="21"/>
      <c r="O1210" s="21"/>
      <c r="P1210" s="30"/>
      <c r="Q1210" s="21"/>
      <c r="R1210" s="21"/>
      <c r="S1210" s="4"/>
    </row>
    <row r="1211" spans="4:19">
      <c r="D1211" s="19"/>
      <c r="E1211" s="21"/>
      <c r="F1211" s="21"/>
      <c r="G1211" s="21"/>
      <c r="H1211" s="21"/>
      <c r="I1211" s="5"/>
      <c r="J1211" s="5"/>
      <c r="K1211" s="12"/>
      <c r="L1211" s="20"/>
      <c r="M1211" s="21"/>
      <c r="N1211" s="21"/>
      <c r="O1211" s="21"/>
      <c r="P1211" s="30"/>
      <c r="Q1211" s="21"/>
      <c r="R1211" s="21"/>
      <c r="S1211" s="4"/>
    </row>
    <row r="1212" spans="4:19">
      <c r="D1212" s="19"/>
      <c r="E1212" s="21"/>
      <c r="F1212" s="21"/>
      <c r="G1212" s="21"/>
      <c r="H1212" s="21"/>
      <c r="I1212" s="5"/>
      <c r="J1212" s="5"/>
      <c r="K1212" s="12"/>
      <c r="L1212" s="22"/>
      <c r="M1212" s="21"/>
      <c r="N1212" s="21"/>
      <c r="O1212" s="21"/>
      <c r="P1212" s="30"/>
    </row>
    <row r="1213" spans="4:19">
      <c r="D1213" s="19"/>
      <c r="E1213" s="21"/>
      <c r="F1213" s="21"/>
      <c r="G1213" s="21"/>
      <c r="H1213" s="21"/>
      <c r="I1213" s="5"/>
      <c r="J1213" s="5"/>
      <c r="K1213" s="12"/>
      <c r="L1213" s="22"/>
      <c r="M1213" s="21"/>
      <c r="N1213" s="21"/>
      <c r="O1213" s="21"/>
      <c r="P1213" s="30"/>
    </row>
    <row r="1214" spans="4:19">
      <c r="D1214" s="19"/>
      <c r="E1214" s="21"/>
      <c r="F1214" s="21"/>
      <c r="G1214" s="21"/>
      <c r="H1214" s="21"/>
      <c r="I1214" s="5"/>
      <c r="J1214" s="5"/>
      <c r="K1214" s="12"/>
      <c r="L1214" s="22"/>
      <c r="M1214" s="21"/>
      <c r="N1214" s="21"/>
      <c r="O1214" s="21"/>
      <c r="P1214" s="30"/>
    </row>
    <row r="1215" spans="4:19">
      <c r="D1215" s="19"/>
      <c r="E1215" s="21"/>
      <c r="F1215" s="21"/>
      <c r="G1215" s="21"/>
      <c r="H1215" s="21"/>
      <c r="I1215" s="5"/>
      <c r="J1215" s="5"/>
      <c r="K1215" s="12"/>
      <c r="L1215" s="22"/>
      <c r="M1215" s="21"/>
      <c r="N1215" s="21"/>
      <c r="O1215" s="21"/>
      <c r="P1215" s="30"/>
    </row>
    <row r="1216" spans="4:19">
      <c r="D1216" s="19"/>
      <c r="E1216" s="21"/>
      <c r="F1216" s="21"/>
      <c r="G1216" s="21"/>
      <c r="H1216" s="21"/>
      <c r="I1216" s="5"/>
      <c r="J1216" s="5"/>
      <c r="K1216" s="12"/>
      <c r="L1216" s="22"/>
      <c r="M1216" s="21"/>
      <c r="N1216" s="21"/>
      <c r="O1216" s="21"/>
      <c r="P1216" s="30"/>
    </row>
    <row r="1217" spans="4:21">
      <c r="D1217" s="19"/>
      <c r="E1217" s="21"/>
      <c r="F1217" s="21"/>
      <c r="G1217" s="21"/>
      <c r="H1217" s="21"/>
      <c r="I1217" s="5"/>
      <c r="J1217" s="5"/>
      <c r="K1217" s="12"/>
      <c r="L1217" s="22"/>
      <c r="M1217" s="21"/>
      <c r="N1217" s="21"/>
      <c r="O1217" s="21"/>
      <c r="P1217" s="30"/>
    </row>
    <row r="1218" spans="4:21">
      <c r="D1218" s="19"/>
      <c r="E1218" s="21"/>
      <c r="F1218" s="21"/>
      <c r="G1218" s="21"/>
      <c r="H1218" s="21"/>
      <c r="I1218" s="5"/>
      <c r="J1218" s="5"/>
      <c r="K1218" s="12"/>
      <c r="L1218" s="22"/>
      <c r="M1218" s="21"/>
      <c r="N1218" s="21"/>
      <c r="O1218" s="21"/>
      <c r="P1218" s="30"/>
      <c r="U1218" s="4"/>
    </row>
    <row r="1219" spans="4:21">
      <c r="D1219" s="19"/>
      <c r="E1219" s="21"/>
      <c r="F1219" s="21"/>
      <c r="G1219" s="21"/>
      <c r="H1219" s="21"/>
      <c r="I1219" s="5"/>
      <c r="J1219" s="5"/>
      <c r="K1219" s="12"/>
      <c r="L1219" s="22"/>
      <c r="M1219" s="21"/>
      <c r="N1219" s="21"/>
      <c r="O1219" s="21"/>
      <c r="P1219" s="30"/>
    </row>
    <row r="1220" spans="4:21">
      <c r="D1220" s="19"/>
      <c r="E1220" s="21"/>
      <c r="F1220" s="21"/>
      <c r="G1220" s="21"/>
      <c r="H1220" s="21"/>
      <c r="I1220" s="5"/>
      <c r="J1220" s="5"/>
      <c r="K1220" s="12"/>
      <c r="L1220" s="22"/>
      <c r="M1220" s="21"/>
      <c r="N1220" s="21"/>
      <c r="O1220" s="21"/>
      <c r="P1220" s="30"/>
    </row>
    <row r="1221" spans="4:21">
      <c r="D1221" s="19"/>
      <c r="E1221" s="21"/>
      <c r="F1221" s="21"/>
      <c r="G1221" s="21"/>
      <c r="H1221" s="21"/>
      <c r="I1221" s="5"/>
      <c r="J1221" s="5"/>
      <c r="K1221" s="12"/>
      <c r="L1221" s="22"/>
      <c r="M1221" s="21"/>
      <c r="N1221" s="21"/>
      <c r="O1221" s="21"/>
      <c r="P1221" s="30"/>
    </row>
    <row r="1222" spans="4:21">
      <c r="D1222" s="19"/>
      <c r="E1222" s="21"/>
      <c r="F1222" s="21"/>
      <c r="G1222" s="21"/>
      <c r="H1222" s="21"/>
      <c r="I1222" s="5"/>
      <c r="J1222" s="5"/>
      <c r="K1222" s="12"/>
      <c r="L1222" s="22"/>
      <c r="M1222" s="21"/>
      <c r="N1222" s="21"/>
      <c r="O1222" s="21"/>
      <c r="P1222" s="30"/>
    </row>
    <row r="1223" spans="4:21">
      <c r="D1223" s="19"/>
      <c r="E1223" s="21"/>
      <c r="I1223" s="5"/>
      <c r="J1223" s="5"/>
      <c r="K1223" s="12"/>
    </row>
    <row r="1224" spans="4:21">
      <c r="D1224" s="19"/>
      <c r="E1224" s="21"/>
      <c r="F1224" s="21"/>
      <c r="G1224" s="21"/>
      <c r="H1224" s="21"/>
      <c r="I1224" s="5"/>
      <c r="J1224" s="5"/>
      <c r="K1224" s="12"/>
      <c r="P1224" s="30"/>
    </row>
    <row r="1225" spans="4:21">
      <c r="D1225" s="19"/>
      <c r="E1225" s="21"/>
      <c r="F1225" s="21"/>
      <c r="G1225" s="21"/>
      <c r="H1225" s="21"/>
      <c r="I1225" s="5"/>
      <c r="J1225" s="5"/>
      <c r="K1225" s="26"/>
      <c r="L1225" s="21"/>
      <c r="M1225" s="21"/>
      <c r="P1225" s="4"/>
    </row>
    <row r="1226" spans="4:21">
      <c r="D1226" s="19"/>
      <c r="E1226" s="21"/>
      <c r="F1226" s="21"/>
      <c r="G1226" s="21"/>
      <c r="H1226" s="21"/>
      <c r="I1226" s="5"/>
      <c r="J1226" s="5"/>
      <c r="K1226" s="12"/>
      <c r="L1226" s="21"/>
      <c r="M1226" s="21"/>
      <c r="P1226" s="4"/>
    </row>
    <row r="1227" spans="4:21">
      <c r="D1227" s="19"/>
      <c r="E1227" s="21"/>
      <c r="F1227" s="21"/>
      <c r="G1227" s="21"/>
      <c r="H1227" s="21"/>
      <c r="I1227" s="5"/>
      <c r="J1227" s="5"/>
      <c r="K1227" s="12"/>
      <c r="L1227" s="21"/>
      <c r="M1227" s="21"/>
      <c r="P1227" s="4"/>
    </row>
    <row r="1228" spans="4:21">
      <c r="D1228" s="19"/>
      <c r="E1228" s="21"/>
      <c r="F1228" s="21"/>
      <c r="G1228" s="21"/>
      <c r="H1228" s="21"/>
      <c r="I1228" s="5"/>
      <c r="J1228" s="5"/>
      <c r="K1228" s="12"/>
      <c r="L1228" s="21"/>
      <c r="M1228" s="21"/>
      <c r="P1228" s="4"/>
    </row>
    <row r="1229" spans="4:21">
      <c r="D1229" s="19"/>
      <c r="E1229" s="21"/>
      <c r="F1229" s="21"/>
      <c r="G1229" s="21"/>
      <c r="H1229" s="21"/>
      <c r="I1229" s="5"/>
      <c r="J1229" s="5"/>
      <c r="K1229" s="12"/>
      <c r="L1229" s="21"/>
      <c r="M1229" s="21"/>
      <c r="P1229" s="4"/>
    </row>
    <row r="1230" spans="4:21">
      <c r="D1230" s="19"/>
      <c r="E1230" s="21"/>
      <c r="F1230" s="21"/>
      <c r="G1230" s="21"/>
      <c r="H1230" s="21"/>
      <c r="I1230" s="5"/>
      <c r="J1230" s="5"/>
      <c r="K1230" s="12"/>
      <c r="L1230" s="21"/>
      <c r="M1230" s="21"/>
      <c r="N1230" s="21"/>
      <c r="O1230" s="21"/>
      <c r="P1230" s="4"/>
    </row>
    <row r="1231" spans="4:21">
      <c r="D1231" s="19"/>
      <c r="E1231" s="21"/>
      <c r="F1231" s="21"/>
      <c r="G1231" s="21"/>
      <c r="H1231" s="21"/>
      <c r="I1231" s="5"/>
      <c r="J1231" s="5"/>
      <c r="K1231" s="12"/>
      <c r="L1231" s="21"/>
      <c r="M1231" s="21"/>
      <c r="N1231" s="21"/>
      <c r="O1231" s="21"/>
      <c r="P1231" s="4"/>
    </row>
    <row r="1232" spans="4:21">
      <c r="D1232" s="19"/>
      <c r="E1232" s="21"/>
      <c r="F1232" s="21"/>
      <c r="G1232" s="21"/>
      <c r="I1232" s="5"/>
      <c r="J1232" s="5"/>
      <c r="K1232" s="12"/>
    </row>
    <row r="1233" spans="4:11">
      <c r="D1233" s="19"/>
      <c r="E1233" s="21"/>
      <c r="F1233" s="21"/>
      <c r="G1233" s="21"/>
      <c r="I1233" s="5"/>
      <c r="J1233" s="5"/>
      <c r="K1233" s="12"/>
    </row>
    <row r="1234" spans="4:11">
      <c r="I1234" s="5"/>
      <c r="J1234" s="5"/>
      <c r="K1234" s="12"/>
    </row>
    <row r="1235" spans="4:11">
      <c r="I1235" s="5"/>
      <c r="J1235" s="5"/>
      <c r="K1235" s="12"/>
    </row>
    <row r="1236" spans="4:11">
      <c r="I1236" s="5"/>
      <c r="J1236" s="5"/>
      <c r="K1236" s="12"/>
    </row>
    <row r="1237" spans="4:11">
      <c r="I1237" s="5"/>
      <c r="J1237" s="5"/>
      <c r="K1237" s="12"/>
    </row>
    <row r="1238" spans="4:11">
      <c r="I1238" s="5"/>
      <c r="J1238" s="5"/>
      <c r="K1238" s="12"/>
    </row>
    <row r="1239" spans="4:11">
      <c r="I1239" s="5"/>
      <c r="J1239" s="5"/>
      <c r="K1239" s="12"/>
    </row>
    <row r="1240" spans="4:11">
      <c r="I1240" s="5"/>
      <c r="J1240" s="5"/>
      <c r="K1240" s="12"/>
    </row>
    <row r="1241" spans="4:11">
      <c r="I1241" s="5"/>
      <c r="J1241" s="5"/>
      <c r="K1241" s="12"/>
    </row>
    <row r="1242" spans="4:11">
      <c r="I1242" s="5"/>
      <c r="J1242" s="5"/>
      <c r="K1242" s="12"/>
    </row>
    <row r="1243" spans="4:11">
      <c r="I1243" s="5"/>
      <c r="J1243" s="5"/>
      <c r="K1243" s="12"/>
    </row>
    <row r="1244" spans="4:11">
      <c r="I1244" s="5"/>
      <c r="J1244" s="5"/>
      <c r="K1244" s="12"/>
    </row>
    <row r="1245" spans="4:11">
      <c r="I1245" s="5"/>
      <c r="J1245" s="5"/>
      <c r="K1245" s="12"/>
    </row>
    <row r="1246" spans="4:11">
      <c r="I1246" s="5"/>
      <c r="J1246" s="5"/>
      <c r="K1246" s="12"/>
    </row>
    <row r="1247" spans="4:11">
      <c r="I1247" s="5"/>
      <c r="J1247" s="5"/>
      <c r="K1247" s="12"/>
    </row>
    <row r="1248" spans="4:11">
      <c r="I1248" s="5"/>
      <c r="J1248" s="5"/>
      <c r="K1248" s="12"/>
    </row>
    <row r="1249" spans="1:20">
      <c r="I1249" s="5"/>
      <c r="J1249" s="5"/>
      <c r="K1249" s="12"/>
    </row>
    <row r="1250" spans="1:20">
      <c r="I1250" s="5"/>
      <c r="J1250" s="5"/>
      <c r="K1250" s="12"/>
    </row>
    <row r="1251" spans="1:20">
      <c r="I1251" s="5"/>
      <c r="J1251" s="5"/>
      <c r="K1251" s="12"/>
    </row>
    <row r="1252" spans="1:20">
      <c r="I1252" s="5"/>
      <c r="J1252" s="5"/>
      <c r="K1252" s="12"/>
    </row>
    <row r="1253" spans="1:20">
      <c r="I1253" s="5"/>
      <c r="J1253" s="5"/>
      <c r="K1253" s="12"/>
    </row>
    <row r="1254" spans="1:20">
      <c r="I1254" s="5"/>
      <c r="J1254" s="5"/>
      <c r="K1254" s="12"/>
    </row>
    <row r="1255" spans="1:20">
      <c r="I1255" s="5"/>
      <c r="J1255" s="5"/>
      <c r="K1255" s="12"/>
    </row>
    <row r="1256" spans="1:20">
      <c r="I1256" s="5"/>
      <c r="J1256" s="5"/>
      <c r="K1256" s="12"/>
    </row>
    <row r="1257" spans="1:20">
      <c r="I1257" s="5"/>
      <c r="J1257" s="5"/>
      <c r="K1257" s="12"/>
    </row>
    <row r="1258" spans="1:20">
      <c r="I1258" s="5"/>
      <c r="J1258" s="5"/>
      <c r="K1258" s="12"/>
    </row>
    <row r="1259" spans="1:20">
      <c r="A1259">
        <f>COUNT(A1168:A1258)</f>
        <v>0</v>
      </c>
      <c r="B1259">
        <f>COUNT(B1168:B1258)</f>
        <v>0</v>
      </c>
      <c r="C1259">
        <f>COUNT(C1168:C1258)</f>
        <v>0</v>
      </c>
      <c r="F1259" t="e">
        <f>AVERAGE(F1168:F1258)</f>
        <v>#DIV/0!</v>
      </c>
      <c r="G1259" t="e">
        <f>AVERAGE(G1168:G1258)</f>
        <v>#DIV/0!</v>
      </c>
      <c r="H1259" t="e">
        <f>AVERAGE(H1168:H1258)</f>
        <v>#DIV/0!</v>
      </c>
      <c r="I1259" s="5">
        <f>SUM(I1165:I1258)</f>
        <v>-39</v>
      </c>
      <c r="J1259" s="4">
        <f>SUM(J1165:J1258)</f>
        <v>0</v>
      </c>
      <c r="K1259" s="12"/>
      <c r="P1259" s="4">
        <f>SUM(Q1168:Q1177)</f>
        <v>247.47051477020611</v>
      </c>
      <c r="Q1259" s="4">
        <f>(P1259*0.096)-0.05</f>
        <v>23.707169417939784</v>
      </c>
      <c r="S1259">
        <f>SUM(S1165:S1258)</f>
        <v>0</v>
      </c>
      <c r="T1259" s="12" t="e">
        <f>S1259/C1259</f>
        <v>#DIV/0!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533"/>
  <sheetViews>
    <sheetView topLeftCell="A11" workbookViewId="0">
      <selection activeCell="D87" sqref="D87"/>
    </sheetView>
  </sheetViews>
  <sheetFormatPr defaultRowHeight="12.75"/>
  <cols>
    <col min="1" max="1" width="34.28515625" bestFit="1" customWidth="1"/>
  </cols>
  <sheetData>
    <row r="1" spans="1:3">
      <c r="A1" t="s">
        <v>10</v>
      </c>
      <c r="B1" t="s">
        <v>16</v>
      </c>
      <c r="C1" t="s">
        <v>17</v>
      </c>
    </row>
    <row r="2" spans="1:3">
      <c r="A2" t="s">
        <v>1200</v>
      </c>
      <c r="B2" s="4">
        <v>69.7</v>
      </c>
      <c r="C2">
        <v>128</v>
      </c>
    </row>
    <row r="3" spans="1:3">
      <c r="A3" t="s">
        <v>359</v>
      </c>
      <c r="B3" s="4">
        <v>70</v>
      </c>
      <c r="C3">
        <v>126</v>
      </c>
    </row>
    <row r="4" spans="1:3">
      <c r="A4" t="s">
        <v>1201</v>
      </c>
      <c r="B4" s="4">
        <v>70.5</v>
      </c>
      <c r="C4">
        <v>126</v>
      </c>
    </row>
    <row r="5" spans="1:3">
      <c r="A5" t="s">
        <v>1202</v>
      </c>
      <c r="B5" s="4">
        <v>73</v>
      </c>
      <c r="C5">
        <v>141</v>
      </c>
    </row>
    <row r="6" spans="1:3">
      <c r="A6" t="s">
        <v>502</v>
      </c>
      <c r="B6" s="4">
        <v>69.2</v>
      </c>
      <c r="C6">
        <v>122</v>
      </c>
    </row>
    <row r="7" spans="1:3">
      <c r="A7" t="s">
        <v>1203</v>
      </c>
      <c r="B7" s="4">
        <v>71.099999999999994</v>
      </c>
      <c r="C7">
        <v>120</v>
      </c>
    </row>
    <row r="8" spans="1:3">
      <c r="A8" t="s">
        <v>1204</v>
      </c>
      <c r="B8" s="4">
        <v>66.400000000000006</v>
      </c>
      <c r="C8">
        <v>121</v>
      </c>
    </row>
    <row r="9" spans="1:3">
      <c r="A9" t="s">
        <v>1205</v>
      </c>
      <c r="B9" s="4">
        <v>70.3</v>
      </c>
      <c r="C9">
        <v>126</v>
      </c>
    </row>
    <row r="10" spans="1:3">
      <c r="A10" t="s">
        <v>1206</v>
      </c>
      <c r="B10" s="4">
        <v>70.099999999999994</v>
      </c>
      <c r="C10">
        <v>121</v>
      </c>
    </row>
    <row r="11" spans="1:3">
      <c r="A11" t="s">
        <v>1207</v>
      </c>
      <c r="B11" s="4">
        <v>68.599999999999994</v>
      </c>
      <c r="C11">
        <v>122</v>
      </c>
    </row>
    <row r="12" spans="1:3">
      <c r="A12" t="s">
        <v>1208</v>
      </c>
      <c r="B12" s="4">
        <v>69.400000000000006</v>
      </c>
      <c r="C12">
        <v>123</v>
      </c>
    </row>
    <row r="13" spans="1:3">
      <c r="A13" t="s">
        <v>1209</v>
      </c>
      <c r="B13" s="4">
        <v>68.7</v>
      </c>
      <c r="C13">
        <v>125</v>
      </c>
    </row>
    <row r="14" spans="1:3">
      <c r="A14" t="s">
        <v>1210</v>
      </c>
      <c r="B14" s="4">
        <v>70</v>
      </c>
      <c r="C14">
        <v>123</v>
      </c>
    </row>
    <row r="15" spans="1:3">
      <c r="A15" t="s">
        <v>1211</v>
      </c>
      <c r="B15" s="4">
        <v>71.2</v>
      </c>
      <c r="C15">
        <v>132</v>
      </c>
    </row>
    <row r="16" spans="1:3">
      <c r="A16" t="s">
        <v>1212</v>
      </c>
      <c r="B16" s="4">
        <v>72</v>
      </c>
      <c r="C16">
        <v>126</v>
      </c>
    </row>
    <row r="17" spans="1:3">
      <c r="A17" t="s">
        <v>1213</v>
      </c>
      <c r="B17" s="4">
        <v>70.7</v>
      </c>
      <c r="C17">
        <v>133</v>
      </c>
    </row>
    <row r="18" spans="1:3">
      <c r="A18" t="s">
        <v>1214</v>
      </c>
      <c r="B18" s="4">
        <v>74.099999999999994</v>
      </c>
      <c r="C18">
        <v>137</v>
      </c>
    </row>
    <row r="19" spans="1:3">
      <c r="A19" t="s">
        <v>1215</v>
      </c>
      <c r="B19" s="4">
        <v>68.5</v>
      </c>
      <c r="C19">
        <v>119</v>
      </c>
    </row>
    <row r="20" spans="1:3">
      <c r="A20" t="s">
        <v>1216</v>
      </c>
      <c r="B20" s="4">
        <v>68.3</v>
      </c>
      <c r="C20">
        <v>120</v>
      </c>
    </row>
    <row r="21" spans="1:3">
      <c r="A21" t="s">
        <v>1217</v>
      </c>
      <c r="B21" s="4">
        <v>69.2</v>
      </c>
      <c r="C21">
        <v>126</v>
      </c>
    </row>
    <row r="22" spans="1:3">
      <c r="A22" t="s">
        <v>1218</v>
      </c>
      <c r="B22" s="4">
        <v>69.7</v>
      </c>
      <c r="C22">
        <v>126</v>
      </c>
    </row>
    <row r="23" spans="1:3">
      <c r="A23" t="s">
        <v>1219</v>
      </c>
      <c r="B23" s="4">
        <v>69.900000000000006</v>
      </c>
      <c r="C23">
        <v>125</v>
      </c>
    </row>
    <row r="24" spans="1:3">
      <c r="A24" t="s">
        <v>301</v>
      </c>
      <c r="B24" s="4">
        <v>68.7</v>
      </c>
      <c r="C24">
        <v>123</v>
      </c>
    </row>
    <row r="25" spans="1:3">
      <c r="A25" t="s">
        <v>1220</v>
      </c>
      <c r="B25" s="4">
        <v>69.099999999999994</v>
      </c>
      <c r="C25">
        <v>123</v>
      </c>
    </row>
    <row r="26" spans="1:3">
      <c r="A26" t="s">
        <v>1221</v>
      </c>
      <c r="B26" s="4">
        <v>72.3</v>
      </c>
      <c r="C26">
        <v>126</v>
      </c>
    </row>
    <row r="27" spans="1:3">
      <c r="A27" t="s">
        <v>1222</v>
      </c>
      <c r="B27" s="4">
        <v>71.099999999999994</v>
      </c>
      <c r="C27">
        <v>123</v>
      </c>
    </row>
    <row r="28" spans="1:3">
      <c r="A28" t="s">
        <v>1223</v>
      </c>
      <c r="B28" s="4">
        <v>70.2</v>
      </c>
      <c r="C28">
        <v>124</v>
      </c>
    </row>
    <row r="29" spans="1:3">
      <c r="A29" t="s">
        <v>1224</v>
      </c>
      <c r="B29" s="4">
        <v>70.7</v>
      </c>
      <c r="C29">
        <v>129</v>
      </c>
    </row>
    <row r="30" spans="1:3">
      <c r="A30" t="s">
        <v>1225</v>
      </c>
      <c r="B30" s="4">
        <v>69.3</v>
      </c>
      <c r="C30">
        <v>127</v>
      </c>
    </row>
    <row r="31" spans="1:3">
      <c r="A31" s="11" t="s">
        <v>1226</v>
      </c>
      <c r="B31" s="35">
        <v>70.8</v>
      </c>
      <c r="C31" s="11">
        <v>125</v>
      </c>
    </row>
    <row r="32" spans="1:3">
      <c r="A32" s="11" t="s">
        <v>1227</v>
      </c>
      <c r="B32" s="35">
        <v>68.900000000000006</v>
      </c>
      <c r="C32" s="11">
        <v>120</v>
      </c>
    </row>
    <row r="33" spans="1:3">
      <c r="A33" t="s">
        <v>1228</v>
      </c>
      <c r="B33" s="4">
        <v>71</v>
      </c>
      <c r="C33">
        <v>128</v>
      </c>
    </row>
    <row r="34" spans="1:3">
      <c r="A34" t="s">
        <v>1229</v>
      </c>
      <c r="B34" s="4">
        <v>69.599999999999994</v>
      </c>
      <c r="C34">
        <v>129</v>
      </c>
    </row>
    <row r="35" spans="1:3">
      <c r="A35" t="s">
        <v>225</v>
      </c>
      <c r="B35" s="4">
        <v>71.099999999999994</v>
      </c>
      <c r="C35">
        <v>125</v>
      </c>
    </row>
    <row r="36" spans="1:3">
      <c r="A36" t="s">
        <v>1230</v>
      </c>
      <c r="B36" s="4">
        <v>70</v>
      </c>
      <c r="C36">
        <v>121</v>
      </c>
    </row>
    <row r="37" spans="1:3">
      <c r="A37" t="s">
        <v>1231</v>
      </c>
      <c r="B37" s="4">
        <v>73.3</v>
      </c>
      <c r="C37">
        <v>128</v>
      </c>
    </row>
    <row r="38" spans="1:3">
      <c r="A38" t="s">
        <v>1232</v>
      </c>
      <c r="B38" s="4">
        <v>70.2</v>
      </c>
      <c r="C38">
        <v>126</v>
      </c>
    </row>
    <row r="39" spans="1:3">
      <c r="A39" t="s">
        <v>1233</v>
      </c>
      <c r="B39" s="4">
        <v>69.400000000000006</v>
      </c>
      <c r="C39">
        <v>124</v>
      </c>
    </row>
    <row r="40" spans="1:3">
      <c r="A40" t="s">
        <v>32</v>
      </c>
      <c r="B40" s="4">
        <v>71.2</v>
      </c>
      <c r="C40">
        <v>128</v>
      </c>
    </row>
    <row r="41" spans="1:3">
      <c r="A41" t="s">
        <v>1234</v>
      </c>
      <c r="B41" s="4">
        <v>70.099999999999994</v>
      </c>
      <c r="C41">
        <v>129</v>
      </c>
    </row>
    <row r="42" spans="1:3">
      <c r="A42" t="s">
        <v>1235</v>
      </c>
      <c r="B42" s="4">
        <v>70.2</v>
      </c>
      <c r="C42">
        <v>121</v>
      </c>
    </row>
    <row r="43" spans="1:3">
      <c r="A43" t="s">
        <v>1236</v>
      </c>
      <c r="B43" s="4">
        <v>72.400000000000006</v>
      </c>
      <c r="C43">
        <v>124</v>
      </c>
    </row>
    <row r="44" spans="1:3">
      <c r="A44" t="s">
        <v>1237</v>
      </c>
      <c r="B44" s="4">
        <v>69.5</v>
      </c>
      <c r="C44">
        <v>120</v>
      </c>
    </row>
    <row r="45" spans="1:3">
      <c r="A45" t="s">
        <v>231</v>
      </c>
      <c r="B45" s="4">
        <v>72.7</v>
      </c>
      <c r="C45">
        <v>123</v>
      </c>
    </row>
    <row r="46" spans="1:3">
      <c r="A46" t="s">
        <v>1238</v>
      </c>
      <c r="B46" s="4">
        <v>69.599999999999994</v>
      </c>
      <c r="C46">
        <v>126</v>
      </c>
    </row>
    <row r="47" spans="1:3">
      <c r="A47" t="s">
        <v>1239</v>
      </c>
      <c r="B47" s="4">
        <v>70.7</v>
      </c>
      <c r="C47">
        <v>114</v>
      </c>
    </row>
    <row r="48" spans="1:3">
      <c r="A48" t="s">
        <v>1240</v>
      </c>
      <c r="B48" s="4">
        <v>68.7</v>
      </c>
      <c r="C48">
        <v>123</v>
      </c>
    </row>
    <row r="49" spans="1:3">
      <c r="A49" t="s">
        <v>523</v>
      </c>
      <c r="B49" s="4">
        <v>69</v>
      </c>
      <c r="C49">
        <v>123</v>
      </c>
    </row>
    <row r="50" spans="1:3">
      <c r="A50" t="s">
        <v>523</v>
      </c>
      <c r="B50" s="4">
        <v>69.099999999999994</v>
      </c>
      <c r="C50">
        <v>123</v>
      </c>
    </row>
    <row r="51" spans="1:3">
      <c r="A51" t="s">
        <v>1241</v>
      </c>
      <c r="B51" s="4">
        <v>71.7</v>
      </c>
      <c r="C51">
        <v>127</v>
      </c>
    </row>
    <row r="52" spans="1:3">
      <c r="A52" t="s">
        <v>1242</v>
      </c>
      <c r="B52" s="4">
        <v>70.599999999999994</v>
      </c>
      <c r="C52">
        <v>131</v>
      </c>
    </row>
    <row r="53" spans="1:3">
      <c r="A53" t="s">
        <v>1243</v>
      </c>
      <c r="B53" s="4">
        <v>69.2</v>
      </c>
      <c r="C53">
        <v>126</v>
      </c>
    </row>
    <row r="54" spans="1:3">
      <c r="A54" t="s">
        <v>1244</v>
      </c>
      <c r="B54" s="4">
        <v>71.900000000000006</v>
      </c>
      <c r="C54">
        <v>134</v>
      </c>
    </row>
    <row r="55" spans="1:3">
      <c r="A55" t="s">
        <v>1245</v>
      </c>
      <c r="B55" s="4">
        <v>69.099999999999994</v>
      </c>
      <c r="C55">
        <v>122</v>
      </c>
    </row>
    <row r="56" spans="1:3">
      <c r="A56" t="s">
        <v>1100</v>
      </c>
      <c r="B56" s="4">
        <v>69.7</v>
      </c>
      <c r="C56">
        <v>123</v>
      </c>
    </row>
    <row r="57" spans="1:3">
      <c r="A57" t="s">
        <v>1246</v>
      </c>
      <c r="B57" s="4">
        <v>70.7</v>
      </c>
      <c r="C57">
        <v>128</v>
      </c>
    </row>
    <row r="58" spans="1:3">
      <c r="A58" t="s">
        <v>1247</v>
      </c>
      <c r="B58" s="4">
        <v>68.8</v>
      </c>
      <c r="C58">
        <v>119</v>
      </c>
    </row>
    <row r="59" spans="1:3">
      <c r="A59" t="s">
        <v>1248</v>
      </c>
      <c r="B59" s="4">
        <v>71.2</v>
      </c>
      <c r="C59">
        <v>120</v>
      </c>
    </row>
    <row r="60" spans="1:3">
      <c r="A60" t="s">
        <v>1249</v>
      </c>
      <c r="B60" s="4">
        <v>70.5</v>
      </c>
      <c r="C60">
        <v>125</v>
      </c>
    </row>
    <row r="61" spans="1:3">
      <c r="A61" t="s">
        <v>1250</v>
      </c>
      <c r="B61" s="4">
        <v>70.5</v>
      </c>
      <c r="C61">
        <v>122</v>
      </c>
    </row>
    <row r="62" spans="1:3">
      <c r="A62" t="s">
        <v>1251</v>
      </c>
      <c r="B62" s="4">
        <v>70.099999999999994</v>
      </c>
      <c r="C62">
        <v>123</v>
      </c>
    </row>
    <row r="63" spans="1:3">
      <c r="A63" t="s">
        <v>1252</v>
      </c>
      <c r="B63" s="4">
        <v>70.599999999999994</v>
      </c>
      <c r="C63">
        <v>124</v>
      </c>
    </row>
    <row r="64" spans="1:3">
      <c r="A64" t="s">
        <v>1253</v>
      </c>
      <c r="B64" s="4">
        <v>72</v>
      </c>
      <c r="C64">
        <v>128</v>
      </c>
    </row>
    <row r="65" spans="1:3">
      <c r="A65" t="s">
        <v>1254</v>
      </c>
      <c r="B65" s="4">
        <v>71.099999999999994</v>
      </c>
      <c r="C65">
        <v>126</v>
      </c>
    </row>
    <row r="66" spans="1:3">
      <c r="A66" t="s">
        <v>1255</v>
      </c>
      <c r="B66" s="4">
        <v>68.3</v>
      </c>
      <c r="C66">
        <v>121</v>
      </c>
    </row>
    <row r="67" spans="1:3">
      <c r="A67" t="s">
        <v>1256</v>
      </c>
      <c r="B67" s="4">
        <v>69.5</v>
      </c>
      <c r="C67">
        <v>122</v>
      </c>
    </row>
    <row r="68" spans="1:3">
      <c r="A68" t="s">
        <v>1257</v>
      </c>
      <c r="B68" s="4">
        <v>71.099999999999994</v>
      </c>
      <c r="C68">
        <v>126</v>
      </c>
    </row>
    <row r="69" spans="1:3">
      <c r="A69" s="11" t="s">
        <v>1258</v>
      </c>
      <c r="B69" s="35">
        <v>71.599999999999994</v>
      </c>
      <c r="C69" s="11">
        <v>131</v>
      </c>
    </row>
    <row r="70" spans="1:3">
      <c r="A70" s="11" t="s">
        <v>1259</v>
      </c>
      <c r="B70" s="35">
        <v>69</v>
      </c>
      <c r="C70" s="11">
        <v>126</v>
      </c>
    </row>
    <row r="71" spans="1:3">
      <c r="A71" t="s">
        <v>1260</v>
      </c>
      <c r="B71" s="4">
        <v>70.599999999999994</v>
      </c>
      <c r="C71">
        <v>123</v>
      </c>
    </row>
    <row r="72" spans="1:3">
      <c r="A72" t="s">
        <v>1261</v>
      </c>
      <c r="B72" s="4">
        <v>70.2</v>
      </c>
      <c r="C72">
        <v>123</v>
      </c>
    </row>
    <row r="73" spans="1:3">
      <c r="A73" t="s">
        <v>1262</v>
      </c>
      <c r="B73" s="4">
        <v>70.8</v>
      </c>
      <c r="C73">
        <v>131</v>
      </c>
    </row>
    <row r="74" spans="1:3">
      <c r="A74" t="s">
        <v>1263</v>
      </c>
      <c r="B74" s="4">
        <v>70.2</v>
      </c>
      <c r="C74">
        <v>125</v>
      </c>
    </row>
    <row r="75" spans="1:3">
      <c r="A75" t="s">
        <v>763</v>
      </c>
      <c r="B75" s="4">
        <v>70</v>
      </c>
      <c r="C75">
        <v>126</v>
      </c>
    </row>
    <row r="76" spans="1:3">
      <c r="A76" t="s">
        <v>1264</v>
      </c>
      <c r="B76" s="4">
        <v>67</v>
      </c>
      <c r="C76">
        <v>118</v>
      </c>
    </row>
    <row r="77" spans="1:3">
      <c r="A77" t="s">
        <v>1265</v>
      </c>
      <c r="B77" s="4">
        <v>70.8</v>
      </c>
      <c r="C77">
        <v>135</v>
      </c>
    </row>
    <row r="78" spans="1:3">
      <c r="A78" t="s">
        <v>1266</v>
      </c>
      <c r="B78" s="4">
        <v>71.3</v>
      </c>
      <c r="C78">
        <v>127</v>
      </c>
    </row>
    <row r="79" spans="1:3">
      <c r="A79" t="s">
        <v>1267</v>
      </c>
      <c r="B79" s="4">
        <v>72.5</v>
      </c>
      <c r="C79">
        <v>129</v>
      </c>
    </row>
    <row r="80" spans="1:3">
      <c r="A80" t="s">
        <v>1268</v>
      </c>
      <c r="B80" s="4">
        <v>72.099999999999994</v>
      </c>
      <c r="C80">
        <v>136</v>
      </c>
    </row>
    <row r="81" spans="1:3">
      <c r="A81" t="s">
        <v>1269</v>
      </c>
      <c r="B81" s="4">
        <v>69.7</v>
      </c>
      <c r="C81">
        <v>128</v>
      </c>
    </row>
    <row r="82" spans="1:3">
      <c r="A82" t="s">
        <v>1270</v>
      </c>
      <c r="B82" s="4">
        <v>70.8</v>
      </c>
      <c r="C82">
        <v>128</v>
      </c>
    </row>
    <row r="83" spans="1:3">
      <c r="A83" t="s">
        <v>1271</v>
      </c>
      <c r="B83" s="4">
        <v>69.099999999999994</v>
      </c>
      <c r="C83">
        <v>127</v>
      </c>
    </row>
    <row r="84" spans="1:3">
      <c r="A84" t="s">
        <v>1272</v>
      </c>
      <c r="B84" s="4">
        <v>70</v>
      </c>
      <c r="C84">
        <v>129</v>
      </c>
    </row>
    <row r="85" spans="1:3">
      <c r="A85" t="s">
        <v>1273</v>
      </c>
      <c r="B85" s="4">
        <v>68.900000000000006</v>
      </c>
      <c r="C85">
        <v>121</v>
      </c>
    </row>
    <row r="86" spans="1:3">
      <c r="A86" t="s">
        <v>1274</v>
      </c>
      <c r="B86" s="4">
        <v>71.2</v>
      </c>
      <c r="C86">
        <v>126</v>
      </c>
    </row>
    <row r="87" spans="1:3">
      <c r="A87" s="21" t="s">
        <v>1275</v>
      </c>
      <c r="B87" s="4">
        <v>70</v>
      </c>
      <c r="C87">
        <v>123</v>
      </c>
    </row>
    <row r="88" spans="1:3">
      <c r="A88" t="s">
        <v>1276</v>
      </c>
      <c r="B88" s="4">
        <v>71.400000000000006</v>
      </c>
      <c r="C88">
        <v>124</v>
      </c>
    </row>
    <row r="89" spans="1:3">
      <c r="A89" t="s">
        <v>1277</v>
      </c>
      <c r="B89" s="4">
        <v>71.8</v>
      </c>
      <c r="C89">
        <v>133</v>
      </c>
    </row>
    <row r="90" spans="1:3">
      <c r="A90" t="s">
        <v>179</v>
      </c>
      <c r="B90" s="4">
        <v>70.2</v>
      </c>
      <c r="C90">
        <v>129</v>
      </c>
    </row>
    <row r="91" spans="1:3">
      <c r="A91" t="s">
        <v>1278</v>
      </c>
      <c r="B91" s="4">
        <v>69.7</v>
      </c>
      <c r="C91">
        <v>124</v>
      </c>
    </row>
    <row r="92" spans="1:3">
      <c r="A92" t="s">
        <v>1279</v>
      </c>
      <c r="B92" s="4">
        <v>67.400000000000006</v>
      </c>
      <c r="C92">
        <v>116</v>
      </c>
    </row>
    <row r="93" spans="1:3">
      <c r="A93" t="s">
        <v>1280</v>
      </c>
      <c r="B93" s="4">
        <v>69</v>
      </c>
      <c r="C93">
        <v>124</v>
      </c>
    </row>
    <row r="94" spans="1:3">
      <c r="A94" t="s">
        <v>1281</v>
      </c>
      <c r="B94" s="4">
        <v>70.099999999999994</v>
      </c>
      <c r="C94">
        <v>122</v>
      </c>
    </row>
    <row r="95" spans="1:3">
      <c r="A95" t="s">
        <v>1282</v>
      </c>
      <c r="B95" s="4">
        <v>69.8</v>
      </c>
      <c r="C95">
        <v>126</v>
      </c>
    </row>
    <row r="96" spans="1:3">
      <c r="A96" t="s">
        <v>1283</v>
      </c>
      <c r="B96" s="4">
        <v>68.099999999999994</v>
      </c>
      <c r="C96">
        <v>124</v>
      </c>
    </row>
    <row r="97" spans="1:3">
      <c r="A97" t="s">
        <v>1284</v>
      </c>
      <c r="B97" s="4">
        <v>70.099999999999994</v>
      </c>
      <c r="C97">
        <v>128</v>
      </c>
    </row>
    <row r="98" spans="1:3">
      <c r="A98" t="s">
        <v>1285</v>
      </c>
      <c r="B98" s="4">
        <v>70.599999999999994</v>
      </c>
      <c r="C98">
        <v>130</v>
      </c>
    </row>
    <row r="99" spans="1:3">
      <c r="A99" s="11" t="s">
        <v>1286</v>
      </c>
      <c r="B99" s="35">
        <v>71.5</v>
      </c>
      <c r="C99" s="11">
        <v>130</v>
      </c>
    </row>
    <row r="100" spans="1:3">
      <c r="A100" s="11" t="s">
        <v>1287</v>
      </c>
      <c r="B100" s="35">
        <v>70</v>
      </c>
      <c r="C100" s="11">
        <v>126</v>
      </c>
    </row>
    <row r="101" spans="1:3">
      <c r="A101" t="s">
        <v>1288</v>
      </c>
      <c r="B101" s="4">
        <v>70.2</v>
      </c>
      <c r="C101">
        <v>131</v>
      </c>
    </row>
    <row r="102" spans="1:3">
      <c r="A102" t="s">
        <v>1289</v>
      </c>
      <c r="B102" s="4">
        <v>70.599999999999994</v>
      </c>
      <c r="C102">
        <v>128</v>
      </c>
    </row>
    <row r="103" spans="1:3">
      <c r="A103" t="s">
        <v>1290</v>
      </c>
      <c r="B103" s="4">
        <v>72.2</v>
      </c>
      <c r="C103">
        <v>126</v>
      </c>
    </row>
    <row r="104" spans="1:3">
      <c r="A104" t="s">
        <v>1291</v>
      </c>
      <c r="B104" s="4">
        <v>69.2</v>
      </c>
      <c r="C104">
        <v>118</v>
      </c>
    </row>
    <row r="106" spans="1:3">
      <c r="B106" s="4"/>
    </row>
    <row r="107" spans="1:3">
      <c r="B107" s="4"/>
    </row>
    <row r="108" spans="1:3">
      <c r="B108" s="4"/>
    </row>
    <row r="109" spans="1:3">
      <c r="B109" s="4"/>
    </row>
    <row r="110" spans="1:3">
      <c r="B110" s="4"/>
    </row>
    <row r="111" spans="1:3">
      <c r="B111" s="4"/>
    </row>
    <row r="112" spans="1:3">
      <c r="B112" s="4"/>
    </row>
    <row r="113" spans="2:2">
      <c r="B113" s="4"/>
    </row>
    <row r="114" spans="2:2">
      <c r="B114" s="4"/>
    </row>
    <row r="115" spans="2:2">
      <c r="B115" s="4"/>
    </row>
    <row r="116" spans="2:2">
      <c r="B116" s="4"/>
    </row>
    <row r="117" spans="2:2">
      <c r="B117" s="4"/>
    </row>
    <row r="118" spans="2:2">
      <c r="B118" s="4"/>
    </row>
    <row r="119" spans="2:2">
      <c r="B119" s="4"/>
    </row>
    <row r="120" spans="2:2">
      <c r="B120" s="4"/>
    </row>
    <row r="121" spans="2:2">
      <c r="B121" s="4"/>
    </row>
    <row r="122" spans="2:2">
      <c r="B122" s="4"/>
    </row>
    <row r="123" spans="2:2">
      <c r="B123" s="4"/>
    </row>
    <row r="124" spans="2:2">
      <c r="B124" s="4"/>
    </row>
    <row r="125" spans="2:2">
      <c r="B125" s="4"/>
    </row>
    <row r="126" spans="2:2">
      <c r="B126" s="4"/>
    </row>
    <row r="127" spans="2:2">
      <c r="B127" s="4"/>
    </row>
    <row r="128" spans="2:2">
      <c r="B128" s="4"/>
    </row>
    <row r="129" spans="2:2">
      <c r="B129" s="4"/>
    </row>
    <row r="130" spans="2:2">
      <c r="B130" s="4"/>
    </row>
    <row r="131" spans="2:2">
      <c r="B131" s="4"/>
    </row>
    <row r="132" spans="2:2">
      <c r="B132" s="4"/>
    </row>
    <row r="133" spans="2:2">
      <c r="B133" s="4"/>
    </row>
    <row r="134" spans="2:2">
      <c r="B134" s="4"/>
    </row>
    <row r="135" spans="2:2">
      <c r="B135" s="4"/>
    </row>
    <row r="136" spans="2:2">
      <c r="B136" s="4"/>
    </row>
    <row r="137" spans="2:2">
      <c r="B137" s="4"/>
    </row>
    <row r="138" spans="2:2">
      <c r="B138" s="4"/>
    </row>
    <row r="139" spans="2:2">
      <c r="B139" s="4"/>
    </row>
    <row r="140" spans="2:2">
      <c r="B140" s="4"/>
    </row>
    <row r="141" spans="2:2">
      <c r="B141" s="4"/>
    </row>
    <row r="142" spans="2:2">
      <c r="B142" s="4"/>
    </row>
    <row r="143" spans="2:2">
      <c r="B143" s="4"/>
    </row>
    <row r="144" spans="2:2">
      <c r="B144" s="4"/>
    </row>
    <row r="145" spans="2:2">
      <c r="B145" s="4"/>
    </row>
    <row r="146" spans="2:2">
      <c r="B146" s="4"/>
    </row>
    <row r="147" spans="2:2">
      <c r="B147" s="4"/>
    </row>
    <row r="148" spans="2:2">
      <c r="B148" s="4"/>
    </row>
    <row r="149" spans="2:2">
      <c r="B149" s="4"/>
    </row>
    <row r="150" spans="2:2">
      <c r="B150" s="4"/>
    </row>
    <row r="151" spans="2:2">
      <c r="B151" s="4"/>
    </row>
    <row r="152" spans="2:2">
      <c r="B152" s="4"/>
    </row>
    <row r="153" spans="2:2">
      <c r="B153" s="4"/>
    </row>
    <row r="154" spans="2:2">
      <c r="B154" s="4"/>
    </row>
    <row r="155" spans="2:2">
      <c r="B155" s="4"/>
    </row>
    <row r="156" spans="2:2">
      <c r="B156" s="4"/>
    </row>
    <row r="157" spans="2:2">
      <c r="B157" s="4"/>
    </row>
    <row r="158" spans="2:2">
      <c r="B158" s="4"/>
    </row>
    <row r="159" spans="2:2">
      <c r="B159" s="4"/>
    </row>
    <row r="160" spans="2:2">
      <c r="B160" s="4"/>
    </row>
    <row r="161" spans="2:2">
      <c r="B161" s="4"/>
    </row>
    <row r="162" spans="2:2">
      <c r="B162" s="4"/>
    </row>
    <row r="163" spans="2:2">
      <c r="B163" s="4"/>
    </row>
    <row r="164" spans="2:2">
      <c r="B164" s="4"/>
    </row>
    <row r="165" spans="2:2">
      <c r="B165" s="4"/>
    </row>
    <row r="166" spans="2:2">
      <c r="B166" s="4"/>
    </row>
    <row r="167" spans="2:2">
      <c r="B167" s="4"/>
    </row>
    <row r="168" spans="2:2">
      <c r="B168" s="4"/>
    </row>
    <row r="169" spans="2:2">
      <c r="B169" s="4"/>
    </row>
    <row r="170" spans="2:2">
      <c r="B170" s="4"/>
    </row>
    <row r="171" spans="2:2">
      <c r="B171" s="4"/>
    </row>
    <row r="172" spans="2:2">
      <c r="B172" s="4"/>
    </row>
    <row r="173" spans="2:2">
      <c r="B173" s="4"/>
    </row>
    <row r="174" spans="2:2">
      <c r="B174" s="4"/>
    </row>
    <row r="175" spans="2:2">
      <c r="B175" s="4"/>
    </row>
    <row r="176" spans="2:2">
      <c r="B176" s="4"/>
    </row>
    <row r="177" spans="2:2">
      <c r="B177" s="4"/>
    </row>
    <row r="178" spans="2:2">
      <c r="B178" s="4"/>
    </row>
    <row r="179" spans="2:2">
      <c r="B179" s="4"/>
    </row>
    <row r="180" spans="2:2">
      <c r="B180" s="4"/>
    </row>
    <row r="181" spans="2:2">
      <c r="B181" s="4"/>
    </row>
    <row r="182" spans="2:2">
      <c r="B182" s="4"/>
    </row>
    <row r="183" spans="2:2">
      <c r="B183" s="4"/>
    </row>
    <row r="184" spans="2:2">
      <c r="B184" s="4"/>
    </row>
    <row r="185" spans="2:2">
      <c r="B185" s="4"/>
    </row>
    <row r="186" spans="2:2">
      <c r="B186" s="4"/>
    </row>
    <row r="187" spans="2:2">
      <c r="B187" s="4"/>
    </row>
    <row r="188" spans="2:2">
      <c r="B188" s="4"/>
    </row>
    <row r="189" spans="2:2">
      <c r="B189" s="4"/>
    </row>
    <row r="190" spans="2:2">
      <c r="B190" s="4"/>
    </row>
    <row r="191" spans="2:2">
      <c r="B191" s="4"/>
    </row>
    <row r="192" spans="2:2">
      <c r="B192" s="4"/>
    </row>
    <row r="193" spans="2:2">
      <c r="B193" s="4"/>
    </row>
    <row r="194" spans="2:2">
      <c r="B194" s="4"/>
    </row>
    <row r="195" spans="2:2">
      <c r="B195" s="4"/>
    </row>
    <row r="196" spans="2:2">
      <c r="B196" s="4"/>
    </row>
    <row r="197" spans="2:2">
      <c r="B197" s="4"/>
    </row>
    <row r="198" spans="2:2">
      <c r="B198" s="4"/>
    </row>
    <row r="199" spans="2:2">
      <c r="B199" s="4"/>
    </row>
    <row r="200" spans="2:2">
      <c r="B200" s="4"/>
    </row>
    <row r="201" spans="2:2">
      <c r="B201" s="4"/>
    </row>
    <row r="202" spans="2:2">
      <c r="B202" s="4"/>
    </row>
    <row r="203" spans="2:2">
      <c r="B203" s="4"/>
    </row>
    <row r="204" spans="2:2">
      <c r="B204" s="4"/>
    </row>
    <row r="205" spans="2:2">
      <c r="B205" s="4"/>
    </row>
    <row r="206" spans="2:2">
      <c r="B206" s="4"/>
    </row>
    <row r="207" spans="2:2">
      <c r="B207" s="4"/>
    </row>
    <row r="208" spans="2:2">
      <c r="B208" s="4"/>
    </row>
    <row r="209" spans="2:2">
      <c r="B209" s="4"/>
    </row>
    <row r="210" spans="2:2">
      <c r="B210" s="4"/>
    </row>
    <row r="211" spans="2:2">
      <c r="B211" s="4"/>
    </row>
    <row r="212" spans="2:2">
      <c r="B212" s="4"/>
    </row>
    <row r="213" spans="2:2">
      <c r="B213" s="4"/>
    </row>
    <row r="214" spans="2:2">
      <c r="B214" s="4"/>
    </row>
    <row r="215" spans="2:2">
      <c r="B215" s="4"/>
    </row>
    <row r="216" spans="2:2">
      <c r="B216" s="4"/>
    </row>
    <row r="217" spans="2:2">
      <c r="B217" s="4"/>
    </row>
    <row r="218" spans="2:2">
      <c r="B218" s="4"/>
    </row>
    <row r="219" spans="2:2">
      <c r="B219" s="4"/>
    </row>
    <row r="220" spans="2:2">
      <c r="B220" s="4"/>
    </row>
    <row r="221" spans="2:2">
      <c r="B221" s="4"/>
    </row>
    <row r="222" spans="2:2">
      <c r="B222" s="4"/>
    </row>
    <row r="223" spans="2:2">
      <c r="B223" s="4"/>
    </row>
    <row r="224" spans="2:2">
      <c r="B224" s="4"/>
    </row>
    <row r="225" spans="2:2">
      <c r="B225" s="4"/>
    </row>
    <row r="226" spans="2:2">
      <c r="B226" s="4"/>
    </row>
    <row r="227" spans="2:2">
      <c r="B227" s="4"/>
    </row>
    <row r="228" spans="2:2">
      <c r="B228" s="4"/>
    </row>
    <row r="229" spans="2:2">
      <c r="B229" s="4"/>
    </row>
    <row r="230" spans="2:2">
      <c r="B230" s="4"/>
    </row>
    <row r="231" spans="2:2">
      <c r="B231" s="4"/>
    </row>
    <row r="232" spans="2:2">
      <c r="B232" s="4"/>
    </row>
    <row r="233" spans="2:2">
      <c r="B233" s="4"/>
    </row>
    <row r="234" spans="2:2">
      <c r="B234" s="4"/>
    </row>
    <row r="235" spans="2:2">
      <c r="B235" s="4"/>
    </row>
    <row r="236" spans="2:2">
      <c r="B236" s="4"/>
    </row>
    <row r="237" spans="2:2">
      <c r="B237" s="4"/>
    </row>
    <row r="238" spans="2:2">
      <c r="B238" s="4"/>
    </row>
    <row r="239" spans="2:2">
      <c r="B239" s="4"/>
    </row>
    <row r="240" spans="2:2">
      <c r="B240" s="4"/>
    </row>
    <row r="241" spans="2:2">
      <c r="B241" s="4"/>
    </row>
    <row r="242" spans="2:2">
      <c r="B242" s="4"/>
    </row>
    <row r="243" spans="2:2">
      <c r="B243" s="4"/>
    </row>
    <row r="244" spans="2:2">
      <c r="B244" s="4"/>
    </row>
    <row r="245" spans="2:2">
      <c r="B245" s="4"/>
    </row>
    <row r="246" spans="2:2">
      <c r="B246" s="4"/>
    </row>
    <row r="247" spans="2:2">
      <c r="B247" s="4"/>
    </row>
    <row r="248" spans="2:2">
      <c r="B248" s="4"/>
    </row>
    <row r="249" spans="2:2">
      <c r="B249" s="4"/>
    </row>
    <row r="250" spans="2:2">
      <c r="B250" s="4"/>
    </row>
    <row r="251" spans="2:2">
      <c r="B251" s="4"/>
    </row>
    <row r="252" spans="2:2">
      <c r="B252" s="4"/>
    </row>
    <row r="253" spans="2:2">
      <c r="B253" s="4"/>
    </row>
    <row r="254" spans="2:2">
      <c r="B254" s="4"/>
    </row>
    <row r="255" spans="2:2">
      <c r="B255" s="4"/>
    </row>
    <row r="256" spans="2:2">
      <c r="B256" s="4"/>
    </row>
    <row r="257" spans="2:2">
      <c r="B257" s="4"/>
    </row>
    <row r="258" spans="2:2">
      <c r="B258" s="4"/>
    </row>
    <row r="259" spans="2:2">
      <c r="B259" s="4"/>
    </row>
    <row r="260" spans="2:2">
      <c r="B260" s="4"/>
    </row>
    <row r="261" spans="2:2">
      <c r="B261" s="4"/>
    </row>
    <row r="262" spans="2:2">
      <c r="B262" s="4"/>
    </row>
    <row r="263" spans="2:2">
      <c r="B263" s="4"/>
    </row>
    <row r="264" spans="2:2">
      <c r="B264" s="4"/>
    </row>
    <row r="265" spans="2:2">
      <c r="B265" s="4"/>
    </row>
    <row r="266" spans="2:2">
      <c r="B266" s="4"/>
    </row>
    <row r="267" spans="2:2">
      <c r="B267" s="4"/>
    </row>
    <row r="268" spans="2:2">
      <c r="B268" s="4"/>
    </row>
    <row r="269" spans="2:2">
      <c r="B269" s="4"/>
    </row>
    <row r="270" spans="2:2">
      <c r="B270" s="4"/>
    </row>
    <row r="271" spans="2:2">
      <c r="B271" s="4"/>
    </row>
    <row r="272" spans="2:2">
      <c r="B272" s="4"/>
    </row>
    <row r="273" spans="2:2">
      <c r="B273" s="4"/>
    </row>
    <row r="274" spans="2:2">
      <c r="B274" s="4"/>
    </row>
    <row r="275" spans="2:2">
      <c r="B275" s="4"/>
    </row>
    <row r="276" spans="2:2">
      <c r="B276" s="4"/>
    </row>
    <row r="277" spans="2:2">
      <c r="B277" s="4"/>
    </row>
    <row r="278" spans="2:2">
      <c r="B278" s="4"/>
    </row>
    <row r="279" spans="2:2">
      <c r="B279" s="4"/>
    </row>
    <row r="280" spans="2:2">
      <c r="B280" s="4"/>
    </row>
    <row r="281" spans="2:2">
      <c r="B281" s="4"/>
    </row>
    <row r="282" spans="2:2">
      <c r="B282" s="4"/>
    </row>
    <row r="283" spans="2:2">
      <c r="B283" s="4"/>
    </row>
    <row r="284" spans="2:2">
      <c r="B284" s="4"/>
    </row>
    <row r="285" spans="2:2">
      <c r="B285" s="4"/>
    </row>
    <row r="286" spans="2:2">
      <c r="B286" s="4"/>
    </row>
    <row r="287" spans="2:2">
      <c r="B287" s="4"/>
    </row>
    <row r="288" spans="2:2">
      <c r="B288" s="4"/>
    </row>
    <row r="289" spans="2:2">
      <c r="B289" s="4"/>
    </row>
    <row r="290" spans="2:2">
      <c r="B290" s="4"/>
    </row>
    <row r="291" spans="2:2">
      <c r="B291" s="4"/>
    </row>
    <row r="292" spans="2:2">
      <c r="B292" s="4"/>
    </row>
    <row r="293" spans="2:2">
      <c r="B293" s="4"/>
    </row>
    <row r="294" spans="2:2">
      <c r="B294" s="4"/>
    </row>
    <row r="295" spans="2:2">
      <c r="B295" s="4"/>
    </row>
    <row r="296" spans="2:2">
      <c r="B296" s="4"/>
    </row>
    <row r="297" spans="2:2">
      <c r="B297" s="4"/>
    </row>
    <row r="298" spans="2:2">
      <c r="B298" s="4"/>
    </row>
    <row r="299" spans="2:2">
      <c r="B299" s="4"/>
    </row>
    <row r="300" spans="2:2">
      <c r="B300" s="4"/>
    </row>
    <row r="301" spans="2:2">
      <c r="B301" s="4"/>
    </row>
    <row r="302" spans="2:2">
      <c r="B302" s="4"/>
    </row>
    <row r="303" spans="2:2">
      <c r="B303" s="4"/>
    </row>
    <row r="304" spans="2:2">
      <c r="B304" s="4"/>
    </row>
    <row r="305" spans="2:2">
      <c r="B305" s="4"/>
    </row>
    <row r="306" spans="2:2">
      <c r="B306" s="4"/>
    </row>
    <row r="307" spans="2:2">
      <c r="B307" s="4"/>
    </row>
    <row r="308" spans="2:2">
      <c r="B308" s="4"/>
    </row>
    <row r="309" spans="2:2">
      <c r="B309" s="4"/>
    </row>
    <row r="310" spans="2:2">
      <c r="B310" s="4"/>
    </row>
    <row r="311" spans="2:2">
      <c r="B311" s="4"/>
    </row>
    <row r="312" spans="2:2">
      <c r="B312" s="4"/>
    </row>
    <row r="313" spans="2:2">
      <c r="B313" s="4"/>
    </row>
    <row r="314" spans="2:2">
      <c r="B314" s="4"/>
    </row>
    <row r="315" spans="2:2">
      <c r="B315" s="4"/>
    </row>
    <row r="316" spans="2:2">
      <c r="B316" s="4"/>
    </row>
    <row r="317" spans="2:2">
      <c r="B317" s="4"/>
    </row>
    <row r="318" spans="2:2">
      <c r="B318" s="4"/>
    </row>
    <row r="319" spans="2:2">
      <c r="B319" s="4"/>
    </row>
    <row r="320" spans="2:2">
      <c r="B320" s="4"/>
    </row>
    <row r="321" spans="2:2">
      <c r="B321" s="4"/>
    </row>
    <row r="322" spans="2:2">
      <c r="B322" s="4"/>
    </row>
    <row r="323" spans="2:2">
      <c r="B323" s="4"/>
    </row>
    <row r="324" spans="2:2">
      <c r="B324" s="4"/>
    </row>
    <row r="325" spans="2:2">
      <c r="B325" s="4"/>
    </row>
    <row r="326" spans="2:2">
      <c r="B326" s="4"/>
    </row>
    <row r="327" spans="2:2">
      <c r="B327" s="4"/>
    </row>
    <row r="328" spans="2:2">
      <c r="B328" s="4"/>
    </row>
    <row r="329" spans="2:2">
      <c r="B329" s="4"/>
    </row>
    <row r="330" spans="2:2">
      <c r="B330" s="4"/>
    </row>
    <row r="331" spans="2:2">
      <c r="B331" s="4"/>
    </row>
    <row r="332" spans="2:2">
      <c r="B332" s="4"/>
    </row>
    <row r="333" spans="2:2">
      <c r="B333" s="4"/>
    </row>
    <row r="334" spans="2:2">
      <c r="B334" s="4"/>
    </row>
    <row r="335" spans="2:2">
      <c r="B335" s="4"/>
    </row>
    <row r="336" spans="2:2">
      <c r="B336" s="4"/>
    </row>
    <row r="337" spans="2:2">
      <c r="B337" s="4"/>
    </row>
    <row r="338" spans="2:2">
      <c r="B338" s="4"/>
    </row>
    <row r="339" spans="2:2">
      <c r="B339" s="4"/>
    </row>
    <row r="340" spans="2:2">
      <c r="B340" s="4"/>
    </row>
    <row r="341" spans="2:2">
      <c r="B341" s="4"/>
    </row>
    <row r="342" spans="2:2">
      <c r="B342" s="4"/>
    </row>
    <row r="343" spans="2:2">
      <c r="B343" s="4"/>
    </row>
    <row r="344" spans="2:2">
      <c r="B344" s="4"/>
    </row>
    <row r="345" spans="2:2">
      <c r="B345" s="4"/>
    </row>
    <row r="346" spans="2:2">
      <c r="B346" s="4"/>
    </row>
    <row r="347" spans="2:2">
      <c r="B347" s="4"/>
    </row>
    <row r="348" spans="2:2">
      <c r="B348" s="4"/>
    </row>
    <row r="349" spans="2:2">
      <c r="B349" s="4"/>
    </row>
    <row r="350" spans="2:2">
      <c r="B350" s="4"/>
    </row>
    <row r="351" spans="2:2">
      <c r="B351" s="4"/>
    </row>
    <row r="352" spans="2:2">
      <c r="B352" s="4"/>
    </row>
    <row r="353" spans="2:2">
      <c r="B353" s="4"/>
    </row>
    <row r="354" spans="2:2">
      <c r="B354" s="4"/>
    </row>
    <row r="355" spans="2:2">
      <c r="B355" s="4"/>
    </row>
    <row r="356" spans="2:2">
      <c r="B356" s="4"/>
    </row>
    <row r="357" spans="2:2">
      <c r="B357" s="4"/>
    </row>
    <row r="358" spans="2:2">
      <c r="B358" s="4"/>
    </row>
    <row r="359" spans="2:2">
      <c r="B359" s="4"/>
    </row>
    <row r="360" spans="2:2">
      <c r="B360" s="4"/>
    </row>
    <row r="361" spans="2:2">
      <c r="B361" s="4"/>
    </row>
    <row r="362" spans="2:2">
      <c r="B362" s="4"/>
    </row>
    <row r="363" spans="2:2">
      <c r="B363" s="4"/>
    </row>
    <row r="364" spans="2:2">
      <c r="B364" s="4"/>
    </row>
    <row r="365" spans="2:2">
      <c r="B365" s="4"/>
    </row>
    <row r="366" spans="2:2">
      <c r="B366" s="4"/>
    </row>
    <row r="367" spans="2:2">
      <c r="B367" s="4"/>
    </row>
    <row r="368" spans="2:2">
      <c r="B368" s="4"/>
    </row>
    <row r="369" spans="2:2">
      <c r="B369" s="4"/>
    </row>
    <row r="370" spans="2:2">
      <c r="B370" s="4"/>
    </row>
    <row r="371" spans="2:2">
      <c r="B371" s="4"/>
    </row>
    <row r="372" spans="2:2">
      <c r="B372" s="4"/>
    </row>
    <row r="373" spans="2:2">
      <c r="B373" s="4"/>
    </row>
    <row r="374" spans="2:2">
      <c r="B374" s="4"/>
    </row>
    <row r="375" spans="2:2">
      <c r="B375" s="4"/>
    </row>
    <row r="376" spans="2:2">
      <c r="B376" s="4"/>
    </row>
    <row r="377" spans="2:2">
      <c r="B377" s="4"/>
    </row>
    <row r="378" spans="2:2">
      <c r="B378" s="4"/>
    </row>
    <row r="379" spans="2:2">
      <c r="B379" s="4"/>
    </row>
    <row r="380" spans="2:2">
      <c r="B380" s="4"/>
    </row>
    <row r="381" spans="2:2">
      <c r="B381" s="4"/>
    </row>
    <row r="382" spans="2:2">
      <c r="B382" s="4"/>
    </row>
    <row r="383" spans="2:2">
      <c r="B383" s="4"/>
    </row>
    <row r="384" spans="2:2">
      <c r="B384" s="4"/>
    </row>
    <row r="385" spans="2:2">
      <c r="B385" s="4"/>
    </row>
    <row r="386" spans="2:2">
      <c r="B386" s="4"/>
    </row>
    <row r="387" spans="2:2">
      <c r="B387" s="4"/>
    </row>
    <row r="388" spans="2:2">
      <c r="B388" s="4"/>
    </row>
    <row r="389" spans="2:2">
      <c r="B389" s="4"/>
    </row>
    <row r="390" spans="2:2">
      <c r="B390" s="4"/>
    </row>
    <row r="391" spans="2:2">
      <c r="B391" s="4"/>
    </row>
    <row r="392" spans="2:2">
      <c r="B392" s="4"/>
    </row>
    <row r="393" spans="2:2">
      <c r="B393" s="4"/>
    </row>
    <row r="394" spans="2:2">
      <c r="B394" s="4"/>
    </row>
    <row r="395" spans="2:2">
      <c r="B395" s="4"/>
    </row>
    <row r="396" spans="2:2">
      <c r="B396" s="4"/>
    </row>
    <row r="397" spans="2:2">
      <c r="B397" s="4"/>
    </row>
    <row r="398" spans="2:2">
      <c r="B398" s="4"/>
    </row>
    <row r="399" spans="2:2">
      <c r="B399" s="4"/>
    </row>
    <row r="400" spans="2:2">
      <c r="B400" s="4"/>
    </row>
    <row r="401" spans="2:2">
      <c r="B401" s="4"/>
    </row>
    <row r="402" spans="2:2">
      <c r="B402" s="4"/>
    </row>
    <row r="403" spans="2:2">
      <c r="B403" s="4"/>
    </row>
    <row r="404" spans="2:2">
      <c r="B404" s="4"/>
    </row>
    <row r="405" spans="2:2">
      <c r="B405" s="4"/>
    </row>
    <row r="406" spans="2:2">
      <c r="B406" s="4"/>
    </row>
    <row r="407" spans="2:2">
      <c r="B407" s="4"/>
    </row>
    <row r="408" spans="2:2">
      <c r="B408" s="4"/>
    </row>
    <row r="409" spans="2:2">
      <c r="B409" s="4"/>
    </row>
    <row r="410" spans="2:2">
      <c r="B410" s="4"/>
    </row>
    <row r="411" spans="2:2">
      <c r="B411" s="4"/>
    </row>
    <row r="412" spans="2:2">
      <c r="B412" s="4"/>
    </row>
    <row r="413" spans="2:2">
      <c r="B413" s="4"/>
    </row>
    <row r="414" spans="2:2">
      <c r="B414" s="4"/>
    </row>
    <row r="415" spans="2:2">
      <c r="B415" s="4"/>
    </row>
    <row r="416" spans="2:2">
      <c r="B416" s="4"/>
    </row>
    <row r="417" spans="2:2">
      <c r="B417" s="4"/>
    </row>
    <row r="418" spans="2:2">
      <c r="B418" s="4"/>
    </row>
    <row r="419" spans="2:2">
      <c r="B419" s="4"/>
    </row>
    <row r="420" spans="2:2">
      <c r="B420" s="4"/>
    </row>
    <row r="421" spans="2:2">
      <c r="B421" s="4"/>
    </row>
    <row r="422" spans="2:2">
      <c r="B422" s="4"/>
    </row>
    <row r="423" spans="2:2">
      <c r="B423" s="4"/>
    </row>
    <row r="424" spans="2:2">
      <c r="B424" s="4"/>
    </row>
    <row r="425" spans="2:2">
      <c r="B425" s="4"/>
    </row>
    <row r="426" spans="2:2">
      <c r="B426" s="4"/>
    </row>
    <row r="427" spans="2:2">
      <c r="B427" s="4"/>
    </row>
    <row r="428" spans="2:2">
      <c r="B428" s="4"/>
    </row>
    <row r="429" spans="2:2">
      <c r="B429" s="4"/>
    </row>
    <row r="430" spans="2:2">
      <c r="B430" s="4"/>
    </row>
    <row r="431" spans="2:2">
      <c r="B431" s="4"/>
    </row>
    <row r="432" spans="2:2">
      <c r="B432" s="4"/>
    </row>
    <row r="433" spans="2:2">
      <c r="B433" s="4"/>
    </row>
    <row r="434" spans="2:2">
      <c r="B434" s="4"/>
    </row>
    <row r="435" spans="2:2">
      <c r="B435" s="4"/>
    </row>
    <row r="436" spans="2:2">
      <c r="B436" s="4"/>
    </row>
    <row r="437" spans="2:2">
      <c r="B437" s="4"/>
    </row>
    <row r="438" spans="2:2">
      <c r="B438" s="4"/>
    </row>
    <row r="439" spans="2:2">
      <c r="B439" s="4"/>
    </row>
    <row r="440" spans="2:2">
      <c r="B440" s="4"/>
    </row>
    <row r="441" spans="2:2">
      <c r="B441" s="4"/>
    </row>
    <row r="442" spans="2:2">
      <c r="B442" s="4"/>
    </row>
    <row r="443" spans="2:2">
      <c r="B443" s="4"/>
    </row>
    <row r="444" spans="2:2">
      <c r="B444" s="4"/>
    </row>
    <row r="445" spans="2:2">
      <c r="B445" s="4"/>
    </row>
    <row r="446" spans="2:2">
      <c r="B446" s="4"/>
    </row>
    <row r="447" spans="2:2">
      <c r="B447" s="4"/>
    </row>
    <row r="448" spans="2:2">
      <c r="B448" s="4"/>
    </row>
    <row r="449" spans="2:2">
      <c r="B449" s="4"/>
    </row>
    <row r="450" spans="2:2">
      <c r="B450" s="4"/>
    </row>
    <row r="451" spans="2:2">
      <c r="B451" s="4"/>
    </row>
    <row r="452" spans="2:2">
      <c r="B452" s="4"/>
    </row>
    <row r="453" spans="2:2">
      <c r="B453" s="4"/>
    </row>
    <row r="454" spans="2:2">
      <c r="B454" s="4"/>
    </row>
    <row r="455" spans="2:2">
      <c r="B455" s="4"/>
    </row>
    <row r="456" spans="2:2">
      <c r="B456" s="4"/>
    </row>
    <row r="457" spans="2:2">
      <c r="B457" s="4"/>
    </row>
    <row r="458" spans="2:2">
      <c r="B458" s="4"/>
    </row>
    <row r="459" spans="2:2">
      <c r="B459" s="4"/>
    </row>
    <row r="460" spans="2:2">
      <c r="B460" s="4"/>
    </row>
    <row r="461" spans="2:2">
      <c r="B461" s="4"/>
    </row>
    <row r="462" spans="2:2">
      <c r="B462" s="4"/>
    </row>
    <row r="463" spans="2:2">
      <c r="B463" s="4"/>
    </row>
    <row r="464" spans="2:2">
      <c r="B464" s="4"/>
    </row>
    <row r="465" spans="2:2">
      <c r="B465" s="4"/>
    </row>
    <row r="466" spans="2:2">
      <c r="B466" s="4"/>
    </row>
    <row r="467" spans="2:2">
      <c r="B467" s="4"/>
    </row>
    <row r="468" spans="2:2">
      <c r="B468" s="4"/>
    </row>
    <row r="469" spans="2:2">
      <c r="B469" s="4"/>
    </row>
    <row r="470" spans="2:2">
      <c r="B470" s="4"/>
    </row>
    <row r="471" spans="2:2">
      <c r="B471" s="4"/>
    </row>
    <row r="472" spans="2:2">
      <c r="B472" s="4"/>
    </row>
    <row r="473" spans="2:2">
      <c r="B473" s="4"/>
    </row>
    <row r="474" spans="2:2">
      <c r="B474" s="4"/>
    </row>
    <row r="475" spans="2:2">
      <c r="B475" s="4"/>
    </row>
    <row r="476" spans="2:2">
      <c r="B476" s="4"/>
    </row>
    <row r="477" spans="2:2">
      <c r="B477" s="4"/>
    </row>
    <row r="478" spans="2:2">
      <c r="B478" s="4"/>
    </row>
    <row r="479" spans="2:2">
      <c r="B479" s="4"/>
    </row>
    <row r="480" spans="2:2">
      <c r="B480" s="4"/>
    </row>
    <row r="481" spans="2:2">
      <c r="B481" s="4"/>
    </row>
    <row r="482" spans="2:2">
      <c r="B482" s="4"/>
    </row>
    <row r="483" spans="2:2">
      <c r="B483" s="4"/>
    </row>
    <row r="484" spans="2:2">
      <c r="B484" s="4"/>
    </row>
    <row r="485" spans="2:2">
      <c r="B485" s="4"/>
    </row>
    <row r="486" spans="2:2">
      <c r="B486" s="4"/>
    </row>
    <row r="487" spans="2:2">
      <c r="B487" s="4"/>
    </row>
    <row r="488" spans="2:2">
      <c r="B488" s="4"/>
    </row>
    <row r="489" spans="2:2">
      <c r="B489" s="4"/>
    </row>
    <row r="490" spans="2:2">
      <c r="B490" s="4"/>
    </row>
    <row r="491" spans="2:2">
      <c r="B491" s="4"/>
    </row>
    <row r="492" spans="2:2">
      <c r="B492" s="4"/>
    </row>
    <row r="493" spans="2:2">
      <c r="B493" s="4"/>
    </row>
    <row r="494" spans="2:2">
      <c r="B494" s="4"/>
    </row>
    <row r="495" spans="2:2">
      <c r="B495" s="4"/>
    </row>
    <row r="496" spans="2:2">
      <c r="B496" s="4"/>
    </row>
    <row r="497" spans="2:2">
      <c r="B497" s="4"/>
    </row>
    <row r="498" spans="2:2">
      <c r="B498" s="4"/>
    </row>
    <row r="499" spans="2:2">
      <c r="B499" s="4"/>
    </row>
    <row r="500" spans="2:2">
      <c r="B500" s="4"/>
    </row>
    <row r="501" spans="2:2">
      <c r="B501" s="4"/>
    </row>
    <row r="502" spans="2:2">
      <c r="B502" s="4"/>
    </row>
    <row r="503" spans="2:2">
      <c r="B503" s="4"/>
    </row>
    <row r="504" spans="2:2">
      <c r="B504" s="4"/>
    </row>
    <row r="505" spans="2:2">
      <c r="B505" s="4"/>
    </row>
    <row r="506" spans="2:2">
      <c r="B506" s="4"/>
    </row>
    <row r="507" spans="2:2">
      <c r="B507" s="4"/>
    </row>
    <row r="508" spans="2:2">
      <c r="B508" s="4"/>
    </row>
    <row r="509" spans="2:2">
      <c r="B509" s="4"/>
    </row>
    <row r="510" spans="2:2">
      <c r="B510" s="4"/>
    </row>
    <row r="511" spans="2:2">
      <c r="B511" s="4"/>
    </row>
    <row r="512" spans="2:2">
      <c r="B512" s="4"/>
    </row>
    <row r="513" spans="2:2">
      <c r="B513" s="4"/>
    </row>
    <row r="514" spans="2:2">
      <c r="B514" s="4"/>
    </row>
    <row r="515" spans="2:2">
      <c r="B515" s="4"/>
    </row>
    <row r="516" spans="2:2">
      <c r="B516" s="4"/>
    </row>
    <row r="517" spans="2:2">
      <c r="B517" s="4"/>
    </row>
    <row r="518" spans="2:2">
      <c r="B518" s="4"/>
    </row>
    <row r="519" spans="2:2">
      <c r="B519" s="4"/>
    </row>
    <row r="520" spans="2:2">
      <c r="B520" s="4"/>
    </row>
    <row r="521" spans="2:2">
      <c r="B521" s="4"/>
    </row>
    <row r="522" spans="2:2">
      <c r="B522" s="4"/>
    </row>
    <row r="523" spans="2:2">
      <c r="B523" s="4"/>
    </row>
    <row r="524" spans="2:2">
      <c r="B524" s="4"/>
    </row>
    <row r="525" spans="2:2">
      <c r="B525" s="4"/>
    </row>
    <row r="526" spans="2:2">
      <c r="B526" s="4"/>
    </row>
    <row r="527" spans="2:2">
      <c r="B527" s="4"/>
    </row>
    <row r="528" spans="2:2">
      <c r="B528" s="4"/>
    </row>
    <row r="529" spans="2:2">
      <c r="B529" s="4"/>
    </row>
    <row r="530" spans="2:2">
      <c r="B530" s="4"/>
    </row>
    <row r="531" spans="2:2">
      <c r="B531" s="4"/>
    </row>
    <row r="532" spans="2:2">
      <c r="B532" s="4"/>
    </row>
    <row r="533" spans="2:2">
      <c r="B533" s="4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9"/>
  <sheetViews>
    <sheetView workbookViewId="0">
      <pane xSplit="1" ySplit="2" topLeftCell="B9" activePane="bottomRight" state="frozen"/>
      <selection pane="bottomLeft" activeCell="A3" sqref="A3"/>
      <selection pane="topRight" activeCell="B1" sqref="B1"/>
      <selection pane="bottomRight" activeCell="E18" sqref="E18"/>
    </sheetView>
  </sheetViews>
  <sheetFormatPr defaultRowHeight="12.75"/>
  <cols>
    <col min="1" max="1" width="15.42578125" customWidth="1"/>
  </cols>
  <sheetData>
    <row r="1" spans="1:39">
      <c r="B1" s="57" t="s">
        <v>1292</v>
      </c>
      <c r="C1" s="39" t="s">
        <v>1293</v>
      </c>
      <c r="D1" s="39" t="s">
        <v>1294</v>
      </c>
      <c r="E1" s="39" t="s">
        <v>1295</v>
      </c>
      <c r="F1" s="39" t="s">
        <v>1296</v>
      </c>
      <c r="G1" s="59" t="s">
        <v>1297</v>
      </c>
      <c r="H1" s="59" t="s">
        <v>1298</v>
      </c>
      <c r="I1" s="59" t="s">
        <v>1299</v>
      </c>
      <c r="J1" s="59" t="s">
        <v>1300</v>
      </c>
      <c r="K1" s="59" t="s">
        <v>1301</v>
      </c>
      <c r="L1" s="59" t="s">
        <v>1302</v>
      </c>
      <c r="M1" s="59" t="s">
        <v>1303</v>
      </c>
      <c r="N1" s="59" t="s">
        <v>1304</v>
      </c>
      <c r="O1" s="59" t="s">
        <v>1305</v>
      </c>
      <c r="P1" s="59" t="s">
        <v>1306</v>
      </c>
      <c r="Q1" s="59" t="s">
        <v>1307</v>
      </c>
      <c r="R1" s="59" t="s">
        <v>1308</v>
      </c>
      <c r="S1" s="59" t="s">
        <v>1309</v>
      </c>
      <c r="T1" s="59" t="s">
        <v>1310</v>
      </c>
      <c r="U1" s="59" t="s">
        <v>1311</v>
      </c>
      <c r="V1" s="59" t="s">
        <v>1312</v>
      </c>
      <c r="W1" s="59" t="s">
        <v>1313</v>
      </c>
      <c r="X1" s="59" t="s">
        <v>1314</v>
      </c>
      <c r="Y1" s="59" t="s">
        <v>1315</v>
      </c>
      <c r="Z1" s="59" t="s">
        <v>1316</v>
      </c>
      <c r="AA1" s="59" t="s">
        <v>1317</v>
      </c>
      <c r="AB1" s="59" t="s">
        <v>1318</v>
      </c>
      <c r="AC1" s="59" t="s">
        <v>1319</v>
      </c>
      <c r="AD1" s="59" t="s">
        <v>1320</v>
      </c>
      <c r="AE1" s="59" t="s">
        <v>1321</v>
      </c>
      <c r="AF1" s="59" t="s">
        <v>1322</v>
      </c>
      <c r="AG1" s="59" t="s">
        <v>1323</v>
      </c>
      <c r="AH1" s="59" t="s">
        <v>1324</v>
      </c>
      <c r="AI1" s="59" t="s">
        <v>1325</v>
      </c>
      <c r="AJ1" s="59" t="s">
        <v>1326</v>
      </c>
      <c r="AK1" s="59" t="s">
        <v>1327</v>
      </c>
      <c r="AL1" s="59" t="s">
        <v>1328</v>
      </c>
      <c r="AM1" s="59" t="s">
        <v>1329</v>
      </c>
    </row>
    <row r="2" spans="1:39">
      <c r="B2" s="1" t="s">
        <v>1330</v>
      </c>
      <c r="C2" s="1" t="s">
        <v>165</v>
      </c>
      <c r="D2" s="1" t="s">
        <v>1331</v>
      </c>
      <c r="E2" s="1" t="s">
        <v>1330</v>
      </c>
      <c r="F2" s="1" t="s">
        <v>1332</v>
      </c>
      <c r="G2" s="58" t="s">
        <v>165</v>
      </c>
      <c r="H2" s="58" t="s">
        <v>1333</v>
      </c>
      <c r="I2" s="58" t="s">
        <v>1330</v>
      </c>
      <c r="J2" s="58" t="s">
        <v>1330</v>
      </c>
      <c r="K2" s="58" t="s">
        <v>1334</v>
      </c>
      <c r="L2" s="58" t="s">
        <v>1332</v>
      </c>
      <c r="M2" s="58" t="s">
        <v>165</v>
      </c>
      <c r="N2" s="58" t="s">
        <v>1333</v>
      </c>
      <c r="O2" s="58" t="s">
        <v>1330</v>
      </c>
      <c r="P2" s="58" t="s">
        <v>1332</v>
      </c>
      <c r="Q2" s="58" t="s">
        <v>165</v>
      </c>
      <c r="R2" s="58" t="s">
        <v>1334</v>
      </c>
      <c r="S2" s="58" t="s">
        <v>1330</v>
      </c>
      <c r="T2" s="58" t="s">
        <v>1332</v>
      </c>
      <c r="U2" s="58" t="s">
        <v>1330</v>
      </c>
      <c r="V2" s="58" t="s">
        <v>165</v>
      </c>
      <c r="W2" s="58" t="s">
        <v>1333</v>
      </c>
      <c r="X2" s="58" t="s">
        <v>1330</v>
      </c>
      <c r="Y2" s="58" t="s">
        <v>165</v>
      </c>
      <c r="Z2" s="58" t="s">
        <v>47</v>
      </c>
      <c r="AA2" s="58" t="s">
        <v>1333</v>
      </c>
      <c r="AB2" s="58" t="s">
        <v>1330</v>
      </c>
      <c r="AC2" s="58" t="s">
        <v>165</v>
      </c>
      <c r="AD2" s="58" t="s">
        <v>1333</v>
      </c>
      <c r="AE2" s="58" t="s">
        <v>1330</v>
      </c>
      <c r="AF2" s="58" t="s">
        <v>1335</v>
      </c>
      <c r="AG2" s="58" t="s">
        <v>1335</v>
      </c>
      <c r="AH2" s="58" t="s">
        <v>1335</v>
      </c>
      <c r="AI2" s="58" t="s">
        <v>165</v>
      </c>
      <c r="AJ2" s="58" t="s">
        <v>1333</v>
      </c>
      <c r="AK2" s="58" t="s">
        <v>1330</v>
      </c>
      <c r="AL2" s="58" t="s">
        <v>165</v>
      </c>
      <c r="AM2" s="58" t="s">
        <v>1333</v>
      </c>
    </row>
    <row r="3" spans="1:39">
      <c r="A3" t="s">
        <v>0</v>
      </c>
      <c r="B3" s="21"/>
      <c r="G3" s="21"/>
    </row>
    <row r="4" spans="1:39">
      <c r="A4" t="s">
        <v>219</v>
      </c>
      <c r="J4" s="21"/>
    </row>
    <row r="5" spans="1:39">
      <c r="A5" t="s">
        <v>273</v>
      </c>
      <c r="B5" s="21"/>
    </row>
    <row r="6" spans="1:39">
      <c r="A6" t="s">
        <v>305</v>
      </c>
      <c r="B6" s="21"/>
    </row>
    <row r="7" spans="1:39">
      <c r="A7" t="s">
        <v>420</v>
      </c>
      <c r="B7" s="21"/>
      <c r="G7" s="21"/>
      <c r="H7" s="21"/>
      <c r="I7" s="21"/>
      <c r="J7" s="21"/>
      <c r="L7" s="21"/>
      <c r="M7" s="21"/>
      <c r="O7" s="21"/>
      <c r="P7" s="21"/>
      <c r="R7" s="21"/>
      <c r="S7" s="21"/>
      <c r="T7" s="63"/>
      <c r="U7" s="21"/>
      <c r="V7" s="21"/>
      <c r="X7" s="21"/>
      <c r="Y7" s="21"/>
      <c r="AB7" s="21"/>
      <c r="AC7" s="21"/>
      <c r="AD7" s="21"/>
      <c r="AE7" s="21"/>
      <c r="AF7" s="21"/>
      <c r="AG7" s="21"/>
      <c r="AH7" s="21"/>
    </row>
    <row r="8" spans="1:39">
      <c r="A8" t="s">
        <v>452</v>
      </c>
      <c r="B8" s="21"/>
      <c r="AC8" s="21"/>
      <c r="AD8" s="21"/>
    </row>
    <row r="9" spans="1:39">
      <c r="A9" t="s">
        <v>497</v>
      </c>
    </row>
    <row r="10" spans="1:39">
      <c r="A10" t="s">
        <v>516</v>
      </c>
      <c r="B10" s="21"/>
      <c r="G10" s="21"/>
    </row>
    <row r="11" spans="1:39">
      <c r="A11" t="s">
        <v>552</v>
      </c>
      <c r="B11" s="21"/>
    </row>
    <row r="12" spans="1:39">
      <c r="A12" t="s">
        <v>580</v>
      </c>
      <c r="B12" s="21"/>
    </row>
    <row r="13" spans="1:39">
      <c r="A13" t="s">
        <v>1039</v>
      </c>
      <c r="B13" s="21"/>
    </row>
    <row r="14" spans="1:39">
      <c r="A14" t="s">
        <v>615</v>
      </c>
      <c r="Z14" s="21"/>
    </row>
    <row r="15" spans="1:39">
      <c r="A15" t="s">
        <v>629</v>
      </c>
      <c r="B15" s="21"/>
      <c r="G15" s="21"/>
      <c r="H15" s="21"/>
      <c r="I15" s="21"/>
      <c r="T15" s="62"/>
    </row>
    <row r="16" spans="1:39">
      <c r="A16" t="s">
        <v>1041</v>
      </c>
    </row>
    <row r="17" spans="1:26">
      <c r="A17" t="s">
        <v>1042</v>
      </c>
    </row>
    <row r="18" spans="1:26">
      <c r="A18" t="s">
        <v>686</v>
      </c>
    </row>
    <row r="19" spans="1:26">
      <c r="A19" t="s">
        <v>697</v>
      </c>
      <c r="B19" s="21"/>
    </row>
    <row r="20" spans="1:26">
      <c r="A20" t="s">
        <v>737</v>
      </c>
      <c r="B20" s="21"/>
      <c r="Z20" s="21"/>
    </row>
    <row r="21" spans="1:26">
      <c r="A21" t="s">
        <v>746</v>
      </c>
    </row>
    <row r="22" spans="1:26">
      <c r="A22" t="s">
        <v>764</v>
      </c>
      <c r="G22" s="21"/>
    </row>
    <row r="23" spans="1:26">
      <c r="A23" t="s">
        <v>1043</v>
      </c>
      <c r="B23" s="21"/>
    </row>
    <row r="24" spans="1:26">
      <c r="A24" t="s">
        <v>787</v>
      </c>
      <c r="B24" s="21"/>
      <c r="G24" s="21"/>
      <c r="Z24" s="21"/>
    </row>
    <row r="25" spans="1:26">
      <c r="A25" t="s">
        <v>815</v>
      </c>
    </row>
    <row r="26" spans="1:26">
      <c r="A26" t="s">
        <v>824</v>
      </c>
    </row>
    <row r="27" spans="1:26">
      <c r="A27" t="s">
        <v>832</v>
      </c>
      <c r="B27" s="21"/>
      <c r="G27" s="21"/>
    </row>
    <row r="28" spans="1:26">
      <c r="A28" t="s">
        <v>945</v>
      </c>
      <c r="B28" s="21"/>
    </row>
    <row r="29" spans="1:26">
      <c r="A29" t="s">
        <v>844</v>
      </c>
    </row>
    <row r="30" spans="1:26">
      <c r="A30" t="s">
        <v>878</v>
      </c>
      <c r="J30" s="21"/>
    </row>
    <row r="31" spans="1:26">
      <c r="A31" t="s">
        <v>1336</v>
      </c>
      <c r="J31" s="21"/>
    </row>
    <row r="32" spans="1:26">
      <c r="A32" t="s">
        <v>883</v>
      </c>
      <c r="B32" s="21"/>
    </row>
    <row r="33" spans="1:20">
      <c r="A33" t="s">
        <v>894</v>
      </c>
      <c r="B33" s="21"/>
      <c r="G33" s="21"/>
      <c r="P33" s="21"/>
      <c r="Q33" s="21"/>
    </row>
    <row r="34" spans="1:20">
      <c r="A34" t="s">
        <v>904</v>
      </c>
    </row>
    <row r="35" spans="1:20">
      <c r="A35" t="s">
        <v>1047</v>
      </c>
    </row>
    <row r="36" spans="1:20">
      <c r="A36" t="s">
        <v>1048</v>
      </c>
      <c r="B36" s="21"/>
      <c r="C36" s="21"/>
      <c r="D36" s="21"/>
      <c r="E36" s="21"/>
      <c r="F36" s="21"/>
      <c r="G36" s="21"/>
      <c r="M36" s="21"/>
      <c r="N36" s="21"/>
      <c r="O36" s="21"/>
      <c r="S36" s="21"/>
      <c r="T36" s="21"/>
    </row>
    <row r="37" spans="1:20">
      <c r="A37" t="s">
        <v>481</v>
      </c>
      <c r="T37" s="62"/>
    </row>
    <row r="38" spans="1:20">
      <c r="A38" t="s">
        <v>934</v>
      </c>
    </row>
    <row r="39" spans="1:20">
      <c r="A39" t="s">
        <v>1050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opLeftCell="A7" workbookViewId="0">
      <selection activeCell="B36" sqref="B36"/>
    </sheetView>
  </sheetViews>
  <sheetFormatPr defaultRowHeight="12.75"/>
  <cols>
    <col min="1" max="1" width="14.28515625" customWidth="1"/>
  </cols>
  <sheetData>
    <row r="1" spans="1:4">
      <c r="A1" s="60" t="s">
        <v>1337</v>
      </c>
      <c r="B1" s="60" t="s">
        <v>1338</v>
      </c>
      <c r="C1" s="60" t="s">
        <v>1339</v>
      </c>
      <c r="D1" s="60" t="s">
        <v>1340</v>
      </c>
    </row>
    <row r="3" spans="1:4">
      <c r="A3" t="s">
        <v>0</v>
      </c>
      <c r="B3" s="1" t="s">
        <v>1341</v>
      </c>
      <c r="C3" s="1"/>
      <c r="D3" s="1"/>
    </row>
    <row r="4" spans="1:4">
      <c r="A4" t="s">
        <v>219</v>
      </c>
      <c r="B4" s="1"/>
      <c r="C4" s="1"/>
      <c r="D4" s="1" t="s">
        <v>1341</v>
      </c>
    </row>
    <row r="5" spans="1:4">
      <c r="A5" t="s">
        <v>273</v>
      </c>
      <c r="B5" s="1" t="s">
        <v>1341</v>
      </c>
      <c r="C5" s="1"/>
      <c r="D5" s="1"/>
    </row>
    <row r="6" spans="1:4">
      <c r="A6" t="s">
        <v>305</v>
      </c>
      <c r="B6" s="1" t="s">
        <v>1341</v>
      </c>
      <c r="C6" s="1"/>
      <c r="D6" s="1"/>
    </row>
    <row r="7" spans="1:4">
      <c r="A7" t="s">
        <v>420</v>
      </c>
      <c r="B7" s="58" t="s">
        <v>1341</v>
      </c>
      <c r="C7" s="1"/>
      <c r="D7" s="1"/>
    </row>
    <row r="8" spans="1:4">
      <c r="A8" t="s">
        <v>452</v>
      </c>
      <c r="B8" s="1" t="s">
        <v>1341</v>
      </c>
      <c r="C8" s="1"/>
      <c r="D8" s="1"/>
    </row>
    <row r="9" spans="1:4">
      <c r="A9" t="s">
        <v>497</v>
      </c>
      <c r="B9" s="1" t="s">
        <v>1341</v>
      </c>
      <c r="C9" s="1"/>
      <c r="D9" s="1"/>
    </row>
    <row r="10" spans="1:4">
      <c r="A10" t="s">
        <v>516</v>
      </c>
      <c r="B10" s="1" t="s">
        <v>1341</v>
      </c>
      <c r="C10" s="1"/>
      <c r="D10" s="1"/>
    </row>
    <row r="11" spans="1:4">
      <c r="A11" t="s">
        <v>552</v>
      </c>
      <c r="B11" s="1" t="s">
        <v>1341</v>
      </c>
      <c r="C11" s="1"/>
      <c r="D11" s="1"/>
    </row>
    <row r="12" spans="1:4">
      <c r="A12" t="s">
        <v>580</v>
      </c>
      <c r="B12" s="1" t="s">
        <v>1341</v>
      </c>
      <c r="C12" s="1"/>
      <c r="D12" s="1"/>
    </row>
    <row r="13" spans="1:4">
      <c r="A13" t="s">
        <v>1039</v>
      </c>
      <c r="B13" s="58" t="s">
        <v>1341</v>
      </c>
      <c r="C13" s="1"/>
      <c r="D13" s="1"/>
    </row>
    <row r="14" spans="1:4">
      <c r="A14" t="s">
        <v>615</v>
      </c>
      <c r="B14" s="1" t="s">
        <v>1341</v>
      </c>
      <c r="C14" s="1"/>
      <c r="D14" s="1"/>
    </row>
    <row r="15" spans="1:4">
      <c r="A15" t="s">
        <v>629</v>
      </c>
      <c r="B15" s="1" t="s">
        <v>1341</v>
      </c>
      <c r="C15" s="1"/>
      <c r="D15" s="1"/>
    </row>
    <row r="16" spans="1:4">
      <c r="A16" t="s">
        <v>1041</v>
      </c>
      <c r="B16" s="1" t="s">
        <v>1341</v>
      </c>
      <c r="C16" s="1"/>
      <c r="D16" s="1"/>
    </row>
    <row r="17" spans="1:4">
      <c r="A17" t="s">
        <v>1042</v>
      </c>
      <c r="B17" s="1" t="s">
        <v>1341</v>
      </c>
      <c r="C17" s="1"/>
      <c r="D17" s="1"/>
    </row>
    <row r="18" spans="1:4">
      <c r="A18" t="s">
        <v>686</v>
      </c>
      <c r="B18" s="1" t="s">
        <v>1341</v>
      </c>
      <c r="C18" s="1"/>
      <c r="D18" s="1"/>
    </row>
    <row r="19" spans="1:4">
      <c r="A19" t="s">
        <v>697</v>
      </c>
      <c r="B19" s="1" t="s">
        <v>1341</v>
      </c>
      <c r="C19" s="1"/>
      <c r="D19" s="1"/>
    </row>
    <row r="20" spans="1:4">
      <c r="A20" t="s">
        <v>737</v>
      </c>
      <c r="B20" s="58" t="s">
        <v>1341</v>
      </c>
      <c r="C20" s="1"/>
      <c r="D20" s="1"/>
    </row>
    <row r="21" spans="1:4">
      <c r="A21" t="s">
        <v>764</v>
      </c>
      <c r="B21" s="1" t="s">
        <v>1341</v>
      </c>
      <c r="C21" s="1"/>
      <c r="D21" s="1"/>
    </row>
    <row r="22" spans="1:4">
      <c r="A22" t="s">
        <v>1043</v>
      </c>
      <c r="B22" s="1" t="s">
        <v>1341</v>
      </c>
      <c r="C22" s="1"/>
      <c r="D22" s="1"/>
    </row>
    <row r="23" spans="1:4">
      <c r="A23" t="s">
        <v>787</v>
      </c>
      <c r="B23" s="1" t="s">
        <v>1341</v>
      </c>
      <c r="C23" s="1"/>
      <c r="D23" s="1"/>
    </row>
    <row r="24" spans="1:4">
      <c r="A24" t="s">
        <v>815</v>
      </c>
      <c r="B24" s="1" t="s">
        <v>1341</v>
      </c>
      <c r="C24" s="1"/>
      <c r="D24" s="1"/>
    </row>
    <row r="25" spans="1:4">
      <c r="A25" t="s">
        <v>824</v>
      </c>
      <c r="B25" s="1" t="s">
        <v>1341</v>
      </c>
      <c r="C25" s="1"/>
      <c r="D25" s="1"/>
    </row>
    <row r="26" spans="1:4">
      <c r="A26" t="s">
        <v>832</v>
      </c>
      <c r="B26" s="1" t="s">
        <v>1341</v>
      </c>
      <c r="C26" s="1"/>
      <c r="D26" s="1"/>
    </row>
    <row r="27" spans="1:4">
      <c r="A27" t="s">
        <v>945</v>
      </c>
      <c r="B27" s="1" t="s">
        <v>1341</v>
      </c>
      <c r="C27" s="1"/>
      <c r="D27" s="1"/>
    </row>
    <row r="28" spans="1:4">
      <c r="A28" t="s">
        <v>844</v>
      </c>
      <c r="B28" s="1" t="s">
        <v>1341</v>
      </c>
      <c r="C28" s="1"/>
      <c r="D28" s="58"/>
    </row>
    <row r="29" spans="1:4">
      <c r="A29" t="s">
        <v>878</v>
      </c>
      <c r="B29" s="1" t="s">
        <v>1341</v>
      </c>
      <c r="C29" s="1"/>
      <c r="D29" s="1"/>
    </row>
    <row r="30" spans="1:4">
      <c r="A30" t="s">
        <v>883</v>
      </c>
      <c r="B30" s="1" t="s">
        <v>1341</v>
      </c>
      <c r="C30" s="1"/>
      <c r="D30" s="1"/>
    </row>
    <row r="31" spans="1:4">
      <c r="A31" t="s">
        <v>894</v>
      </c>
      <c r="B31" s="1" t="s">
        <v>1341</v>
      </c>
      <c r="C31" s="1"/>
      <c r="D31" s="1"/>
    </row>
    <row r="32" spans="1:4">
      <c r="A32" t="s">
        <v>904</v>
      </c>
      <c r="B32" s="58" t="s">
        <v>1341</v>
      </c>
      <c r="C32" s="1"/>
      <c r="D32" s="1"/>
    </row>
    <row r="33" spans="1:4">
      <c r="A33" t="s">
        <v>1047</v>
      </c>
      <c r="B33" s="58" t="s">
        <v>1341</v>
      </c>
      <c r="C33" s="1"/>
      <c r="D33" s="1"/>
    </row>
    <row r="34" spans="1:4">
      <c r="A34" t="s">
        <v>1048</v>
      </c>
      <c r="B34" s="1"/>
      <c r="C34" s="1"/>
      <c r="D34" s="1"/>
    </row>
    <row r="35" spans="1:4">
      <c r="A35" t="s">
        <v>481</v>
      </c>
      <c r="B35" s="1"/>
      <c r="C35" s="1"/>
      <c r="D35" s="1"/>
    </row>
    <row r="36" spans="1:4">
      <c r="A36" t="s">
        <v>934</v>
      </c>
      <c r="B36" s="1" t="s">
        <v>1341</v>
      </c>
      <c r="C36" s="1"/>
      <c r="D36" s="1"/>
    </row>
    <row r="37" spans="1:4">
      <c r="A37" t="s">
        <v>1050</v>
      </c>
      <c r="B37" s="1" t="s">
        <v>1341</v>
      </c>
      <c r="C37" s="1"/>
      <c r="D37" s="1"/>
    </row>
    <row r="38" spans="1:4">
      <c r="D38" s="1"/>
    </row>
    <row r="39" spans="1:4">
      <c r="B39" s="1">
        <f>COUNTA(B3:B37)</f>
        <v>32</v>
      </c>
      <c r="C39" s="1">
        <f>COUNTA(C3:C37)</f>
        <v>0</v>
      </c>
      <c r="D39" s="1">
        <f>COUNTA(D3:D37)</f>
        <v>1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"/>
  <sheetViews>
    <sheetView workbookViewId="0">
      <selection activeCell="U7" sqref="U7"/>
    </sheetView>
  </sheetViews>
  <sheetFormatPr defaultRowHeight="12.75"/>
  <cols>
    <col min="1" max="1" width="11.42578125" customWidth="1"/>
    <col min="2" max="38" width="5.140625" customWidth="1"/>
  </cols>
  <sheetData>
    <row r="1" spans="1:38">
      <c r="B1" s="1" t="s">
        <v>246</v>
      </c>
      <c r="C1" s="1" t="s">
        <v>100</v>
      </c>
      <c r="D1" s="1" t="s">
        <v>61</v>
      </c>
      <c r="E1" s="1" t="s">
        <v>71</v>
      </c>
      <c r="F1" s="1" t="s">
        <v>97</v>
      </c>
      <c r="G1" s="1" t="s">
        <v>66</v>
      </c>
      <c r="H1" s="1" t="s">
        <v>151</v>
      </c>
      <c r="I1" s="1" t="s">
        <v>262</v>
      </c>
      <c r="J1" s="1" t="s">
        <v>245</v>
      </c>
      <c r="K1" s="1" t="s">
        <v>249</v>
      </c>
      <c r="L1" s="1" t="s">
        <v>72</v>
      </c>
      <c r="M1" s="1" t="s">
        <v>67</v>
      </c>
      <c r="N1" s="1" t="s">
        <v>181</v>
      </c>
      <c r="O1" s="1" t="s">
        <v>257</v>
      </c>
      <c r="P1" s="1" t="s">
        <v>254</v>
      </c>
      <c r="Q1" s="1" t="s">
        <v>973</v>
      </c>
      <c r="R1" s="1" t="s">
        <v>103</v>
      </c>
      <c r="S1" s="1" t="s">
        <v>62</v>
      </c>
      <c r="T1" s="1" t="s">
        <v>75</v>
      </c>
      <c r="U1" s="1" t="s">
        <v>184</v>
      </c>
      <c r="V1" s="1" t="s">
        <v>108</v>
      </c>
      <c r="W1" s="1" t="s">
        <v>58</v>
      </c>
      <c r="X1" s="1" t="s">
        <v>76</v>
      </c>
      <c r="Y1" s="1" t="s">
        <v>109</v>
      </c>
      <c r="Z1" s="1" t="s">
        <v>974</v>
      </c>
      <c r="AA1" s="1" t="s">
        <v>194</v>
      </c>
      <c r="AB1" s="1" t="s">
        <v>59</v>
      </c>
      <c r="AC1" s="1" t="s">
        <v>120</v>
      </c>
      <c r="AD1" s="1" t="s">
        <v>94</v>
      </c>
      <c r="AE1" s="1" t="s">
        <v>68</v>
      </c>
      <c r="AF1" s="1" t="s">
        <v>90</v>
      </c>
      <c r="AG1" s="1" t="s">
        <v>333</v>
      </c>
      <c r="AH1" s="1" t="s">
        <v>63</v>
      </c>
      <c r="AI1" s="1" t="s">
        <v>82</v>
      </c>
      <c r="AJ1" s="1" t="s">
        <v>86</v>
      </c>
      <c r="AK1" s="1" t="s">
        <v>105</v>
      </c>
      <c r="AL1" s="1" t="s">
        <v>101</v>
      </c>
    </row>
    <row r="2" spans="1:38">
      <c r="A2" t="s">
        <v>0</v>
      </c>
      <c r="B2" s="1"/>
      <c r="C2" s="1">
        <v>2</v>
      </c>
      <c r="D2" s="1">
        <v>2</v>
      </c>
      <c r="E2" s="1">
        <v>7</v>
      </c>
      <c r="F2" s="1">
        <v>2</v>
      </c>
      <c r="G2" s="1">
        <v>2</v>
      </c>
      <c r="H2" s="1">
        <v>1</v>
      </c>
      <c r="I2" s="1"/>
      <c r="J2" s="1"/>
      <c r="K2" s="1"/>
      <c r="L2" s="1">
        <v>4</v>
      </c>
      <c r="M2" s="1">
        <v>5</v>
      </c>
      <c r="N2" s="1">
        <v>1</v>
      </c>
      <c r="O2" s="1"/>
      <c r="P2" s="1"/>
      <c r="Q2" s="1">
        <v>2</v>
      </c>
      <c r="R2" s="1">
        <v>3</v>
      </c>
      <c r="S2" s="1">
        <v>4</v>
      </c>
      <c r="T2" s="1">
        <v>2</v>
      </c>
      <c r="U2" s="1">
        <v>1</v>
      </c>
      <c r="V2" s="1">
        <v>7</v>
      </c>
      <c r="W2" s="1">
        <v>9</v>
      </c>
      <c r="X2" s="1">
        <v>3</v>
      </c>
      <c r="Y2" s="1">
        <v>3</v>
      </c>
      <c r="Z2" s="1">
        <v>7</v>
      </c>
      <c r="AA2" s="1">
        <v>2</v>
      </c>
      <c r="AB2" s="1">
        <v>8</v>
      </c>
      <c r="AC2" s="1">
        <v>3</v>
      </c>
      <c r="AD2" s="1">
        <v>3</v>
      </c>
      <c r="AE2" s="1">
        <v>4</v>
      </c>
      <c r="AF2" s="1">
        <v>4</v>
      </c>
      <c r="AG2" s="1"/>
      <c r="AH2" s="1">
        <v>3</v>
      </c>
      <c r="AI2" s="1">
        <v>1</v>
      </c>
      <c r="AJ2" s="1">
        <v>2</v>
      </c>
      <c r="AK2" s="1">
        <v>1</v>
      </c>
      <c r="AL2" s="1">
        <v>1</v>
      </c>
    </row>
    <row r="3" spans="1:38">
      <c r="A3" t="s">
        <v>219</v>
      </c>
      <c r="B3" s="1">
        <v>2</v>
      </c>
      <c r="C3" s="1"/>
      <c r="D3" s="1"/>
      <c r="E3" s="1">
        <v>2</v>
      </c>
      <c r="F3" s="1"/>
      <c r="G3" s="1">
        <v>2</v>
      </c>
      <c r="H3" s="1">
        <v>1</v>
      </c>
      <c r="I3" s="1">
        <v>1</v>
      </c>
      <c r="J3" s="1">
        <v>1</v>
      </c>
      <c r="K3" s="1">
        <v>1</v>
      </c>
      <c r="L3" s="1"/>
      <c r="M3" s="1">
        <v>1</v>
      </c>
      <c r="N3" s="1"/>
      <c r="O3" s="1">
        <v>2</v>
      </c>
      <c r="P3" s="1">
        <v>1</v>
      </c>
      <c r="Q3" s="1">
        <v>5</v>
      </c>
      <c r="R3" s="1">
        <v>5</v>
      </c>
      <c r="S3" s="1">
        <v>1</v>
      </c>
      <c r="T3" s="1">
        <v>1</v>
      </c>
      <c r="U3" s="1"/>
      <c r="V3" s="1">
        <v>1</v>
      </c>
      <c r="W3" s="1">
        <v>1</v>
      </c>
      <c r="X3" s="1">
        <v>3</v>
      </c>
      <c r="Y3" s="1">
        <v>2</v>
      </c>
      <c r="Z3" s="1">
        <v>1</v>
      </c>
      <c r="AA3" s="1">
        <v>2</v>
      </c>
      <c r="AB3" s="1"/>
      <c r="AC3" s="1">
        <v>2</v>
      </c>
      <c r="AD3" s="1"/>
      <c r="AE3" s="1">
        <v>3</v>
      </c>
      <c r="AF3" s="1">
        <v>2</v>
      </c>
      <c r="AG3" s="1"/>
      <c r="AH3" s="1"/>
      <c r="AI3" s="1">
        <v>1</v>
      </c>
      <c r="AJ3" s="1">
        <v>1</v>
      </c>
      <c r="AK3" s="1">
        <v>2</v>
      </c>
      <c r="AL3" s="1">
        <v>3</v>
      </c>
    </row>
    <row r="4" spans="1:38">
      <c r="A4" t="s">
        <v>273</v>
      </c>
      <c r="B4" s="1">
        <v>2</v>
      </c>
      <c r="C4" s="1"/>
      <c r="D4" s="1"/>
      <c r="E4" s="1">
        <v>4</v>
      </c>
      <c r="F4" s="1">
        <v>1</v>
      </c>
      <c r="G4" s="1">
        <v>5</v>
      </c>
      <c r="H4" s="1"/>
      <c r="I4" s="1"/>
      <c r="J4" s="1"/>
      <c r="K4" s="1"/>
      <c r="L4" s="1">
        <v>2</v>
      </c>
      <c r="M4" s="1">
        <v>7</v>
      </c>
      <c r="N4" s="1">
        <v>1</v>
      </c>
      <c r="O4" s="1"/>
      <c r="P4" s="1"/>
      <c r="Q4" s="1">
        <v>1</v>
      </c>
      <c r="R4" s="1"/>
      <c r="S4" s="1">
        <v>1</v>
      </c>
      <c r="T4" s="1"/>
      <c r="U4" s="1"/>
      <c r="V4" s="1"/>
      <c r="W4" s="1"/>
      <c r="X4" s="1"/>
      <c r="Y4" s="1">
        <v>1</v>
      </c>
      <c r="Z4" s="1"/>
      <c r="AA4" s="1"/>
      <c r="AB4" s="1"/>
      <c r="AC4" s="1"/>
      <c r="AD4" s="1"/>
      <c r="AE4" s="1"/>
      <c r="AF4" s="1"/>
      <c r="AG4" s="1"/>
      <c r="AH4" s="1">
        <v>1</v>
      </c>
      <c r="AI4" s="1"/>
      <c r="AJ4" s="1"/>
      <c r="AK4" s="1"/>
      <c r="AL4" s="1"/>
    </row>
    <row r="5" spans="1:38">
      <c r="A5" t="s">
        <v>305</v>
      </c>
      <c r="B5" s="1">
        <v>7</v>
      </c>
      <c r="C5" s="1">
        <v>2</v>
      </c>
      <c r="D5" s="1">
        <v>4</v>
      </c>
      <c r="E5" s="1"/>
      <c r="F5" s="1">
        <v>3</v>
      </c>
      <c r="G5" s="1">
        <v>16</v>
      </c>
      <c r="H5" s="1">
        <v>3</v>
      </c>
      <c r="I5" s="1"/>
      <c r="J5" s="1">
        <v>4</v>
      </c>
      <c r="K5" s="1">
        <v>5</v>
      </c>
      <c r="L5" s="1">
        <v>7</v>
      </c>
      <c r="M5" s="1"/>
      <c r="N5" s="1"/>
      <c r="O5" s="1">
        <v>4</v>
      </c>
      <c r="P5" s="1"/>
      <c r="Q5" s="1">
        <v>5</v>
      </c>
      <c r="R5" s="1">
        <v>3</v>
      </c>
      <c r="S5" s="1">
        <v>10</v>
      </c>
      <c r="T5" s="1">
        <v>2</v>
      </c>
      <c r="U5" s="1"/>
      <c r="V5" s="1">
        <v>4</v>
      </c>
      <c r="W5" s="1">
        <v>9</v>
      </c>
      <c r="X5" s="1">
        <v>4</v>
      </c>
      <c r="Y5" s="1"/>
      <c r="Z5" s="1">
        <v>1</v>
      </c>
      <c r="AA5" s="1">
        <v>3</v>
      </c>
      <c r="AB5" s="1">
        <v>6</v>
      </c>
      <c r="AC5" s="1">
        <v>4</v>
      </c>
      <c r="AD5" s="1">
        <v>3</v>
      </c>
      <c r="AE5" s="1">
        <v>6</v>
      </c>
      <c r="AF5" s="1">
        <v>8</v>
      </c>
      <c r="AG5" s="1">
        <v>3</v>
      </c>
      <c r="AH5" s="1"/>
      <c r="AI5" s="1">
        <v>3</v>
      </c>
      <c r="AJ5" s="1"/>
      <c r="AK5" s="1">
        <v>2</v>
      </c>
      <c r="AL5" s="1">
        <v>3</v>
      </c>
    </row>
    <row r="6" spans="1:38">
      <c r="A6" t="s">
        <v>420</v>
      </c>
      <c r="B6" s="1">
        <v>2</v>
      </c>
      <c r="C6" s="1"/>
      <c r="D6" s="1">
        <v>1</v>
      </c>
      <c r="E6" s="1">
        <v>3</v>
      </c>
      <c r="F6" s="1"/>
      <c r="G6" s="1">
        <v>4</v>
      </c>
      <c r="H6" s="1"/>
      <c r="I6" s="1"/>
      <c r="J6" s="1">
        <v>1</v>
      </c>
      <c r="K6" s="1">
        <v>1</v>
      </c>
      <c r="L6" s="1">
        <v>1</v>
      </c>
      <c r="M6" s="1">
        <v>4</v>
      </c>
      <c r="N6" s="1"/>
      <c r="O6" s="1"/>
      <c r="P6" s="1"/>
      <c r="Q6" s="1">
        <v>6</v>
      </c>
      <c r="R6" s="1">
        <v>1</v>
      </c>
      <c r="S6" s="1">
        <v>7</v>
      </c>
      <c r="T6" s="1"/>
      <c r="U6" s="1">
        <v>1</v>
      </c>
      <c r="V6" s="1">
        <v>1</v>
      </c>
      <c r="W6" s="1">
        <v>4</v>
      </c>
      <c r="X6" s="1">
        <v>5</v>
      </c>
      <c r="Y6" s="1">
        <v>1</v>
      </c>
      <c r="Z6" s="1"/>
      <c r="AA6" s="1">
        <v>4</v>
      </c>
      <c r="AB6" s="1">
        <v>7</v>
      </c>
      <c r="AC6" s="1">
        <v>4</v>
      </c>
      <c r="AD6" s="1"/>
      <c r="AE6" s="1">
        <v>7</v>
      </c>
      <c r="AF6" s="1">
        <v>4</v>
      </c>
      <c r="AG6" s="1"/>
      <c r="AH6" s="1">
        <v>2</v>
      </c>
      <c r="AI6" s="1">
        <v>4</v>
      </c>
      <c r="AJ6" s="1">
        <v>1</v>
      </c>
      <c r="AK6" s="1">
        <v>2</v>
      </c>
      <c r="AL6" s="1">
        <v>1</v>
      </c>
    </row>
    <row r="7" spans="1:38">
      <c r="A7" t="s">
        <v>452</v>
      </c>
      <c r="B7" s="1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>
      <c r="A8" t="s">
        <v>497</v>
      </c>
      <c r="B8" s="1">
        <v>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>
      <c r="A9" t="s">
        <v>966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>
      <c r="A10" t="s">
        <v>516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>
      <c r="A11" t="s">
        <v>552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>
      <c r="A12" t="s">
        <v>580</v>
      </c>
      <c r="B12" s="1">
        <v>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>
      <c r="A13" t="s">
        <v>604</v>
      </c>
      <c r="B13" s="1">
        <v>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>
      <c r="A14" t="s">
        <v>615</v>
      </c>
      <c r="B14" s="1">
        <v>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>
      <c r="A15" t="s">
        <v>629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>
      <c r="A16" t="s">
        <v>645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>
      <c r="A17" t="s">
        <v>654</v>
      </c>
      <c r="B17" s="1">
        <v>2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>
      <c r="A18" t="s">
        <v>686</v>
      </c>
      <c r="B18" s="1">
        <v>3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>
      <c r="A19" t="s">
        <v>697</v>
      </c>
      <c r="B19" s="1">
        <v>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>
      <c r="A20" t="s">
        <v>737</v>
      </c>
      <c r="B20" s="1">
        <v>2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>
      <c r="A21" t="s">
        <v>746</v>
      </c>
      <c r="B21" s="1">
        <v>1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>
      <c r="A22" t="s">
        <v>764</v>
      </c>
      <c r="B22" s="1">
        <v>7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>
      <c r="A23" t="s">
        <v>768</v>
      </c>
      <c r="B23" s="1">
        <v>9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>
      <c r="A24" t="s">
        <v>787</v>
      </c>
      <c r="B24" s="1">
        <v>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>
      <c r="A25" t="s">
        <v>815</v>
      </c>
      <c r="B25" s="1">
        <v>3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>
      <c r="A26" t="s">
        <v>824</v>
      </c>
      <c r="B26" s="1">
        <v>7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>
      <c r="A27" t="s">
        <v>832</v>
      </c>
      <c r="B27" s="1">
        <v>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>
      <c r="A28" t="s">
        <v>945</v>
      </c>
      <c r="B28" s="1">
        <v>8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>
      <c r="A29" t="s">
        <v>844</v>
      </c>
      <c r="B29" s="1">
        <v>3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>
      <c r="A30" t="s">
        <v>878</v>
      </c>
      <c r="B30" s="1">
        <v>3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>
      <c r="A31" t="s">
        <v>883</v>
      </c>
      <c r="B31" s="1">
        <v>4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>
      <c r="A32" t="s">
        <v>894</v>
      </c>
      <c r="B32" s="1">
        <v>4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>
      <c r="A33" t="s">
        <v>904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>
      <c r="A34" t="s">
        <v>911</v>
      </c>
      <c r="B34" s="1">
        <v>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>
      <c r="A35" t="s">
        <v>928</v>
      </c>
      <c r="B35" s="1">
        <v>1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>
      <c r="A36" t="s">
        <v>481</v>
      </c>
      <c r="B36" s="1">
        <v>2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>
      <c r="A37" t="s">
        <v>934</v>
      </c>
      <c r="B37" s="1">
        <v>1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>
      <c r="A38" t="s">
        <v>940</v>
      </c>
      <c r="B38" s="1">
        <v>1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40" spans="1:38">
      <c r="B40">
        <f>SUM(B2:B39)</f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S89"/>
  <sheetViews>
    <sheetView tabSelected="1" topLeftCell="A4" workbookViewId="0">
      <selection activeCell="Q16" sqref="Q16"/>
    </sheetView>
  </sheetViews>
  <sheetFormatPr defaultRowHeight="12.75"/>
  <cols>
    <col min="1" max="1" width="13.28515625" customWidth="1"/>
    <col min="2" max="2" width="9.5703125" customWidth="1"/>
    <col min="3" max="3" width="6.140625" customWidth="1"/>
    <col min="4" max="5" width="6.7109375" customWidth="1"/>
    <col min="6" max="6" width="1.140625" customWidth="1"/>
    <col min="7" max="7" width="7.7109375" customWidth="1"/>
    <col min="8" max="8" width="1" customWidth="1"/>
    <col min="9" max="9" width="7.7109375" customWidth="1"/>
    <col min="10" max="10" width="0.7109375" customWidth="1"/>
    <col min="11" max="11" width="6.7109375" customWidth="1"/>
    <col min="12" max="12" width="1.140625" customWidth="1"/>
    <col min="13" max="13" width="6.7109375" customWidth="1"/>
    <col min="14" max="14" width="1.28515625" customWidth="1"/>
    <col min="15" max="15" width="6.7109375" customWidth="1"/>
    <col min="16" max="16" width="1" customWidth="1"/>
    <col min="17" max="17" width="11" customWidth="1"/>
    <col min="18" max="18" width="10.7109375" customWidth="1"/>
    <col min="19" max="19" width="9.28515625" bestFit="1" customWidth="1"/>
  </cols>
  <sheetData>
    <row r="1" spans="1:19">
      <c r="A1" s="6">
        <f ca="1">TODAY()</f>
        <v>42496</v>
      </c>
      <c r="B1" s="6"/>
      <c r="E1" t="s">
        <v>975</v>
      </c>
    </row>
    <row r="3" spans="1:19">
      <c r="C3" s="1"/>
      <c r="D3" s="1"/>
      <c r="E3" s="1"/>
      <c r="F3" s="1"/>
      <c r="G3" s="1" t="s">
        <v>7</v>
      </c>
      <c r="H3" s="1"/>
      <c r="I3" s="1" t="s">
        <v>8</v>
      </c>
      <c r="J3" s="1"/>
      <c r="K3" s="1" t="s">
        <v>976</v>
      </c>
      <c r="L3" s="1"/>
      <c r="M3" s="1" t="s">
        <v>976</v>
      </c>
      <c r="N3" s="1"/>
      <c r="O3" s="1" t="s">
        <v>976</v>
      </c>
      <c r="P3" s="1"/>
      <c r="Q3" s="1"/>
      <c r="R3" s="1" t="s">
        <v>977</v>
      </c>
      <c r="S3" s="1" t="s">
        <v>978</v>
      </c>
    </row>
    <row r="4" spans="1:19">
      <c r="B4" s="64" t="s">
        <v>979</v>
      </c>
      <c r="C4" s="1" t="s">
        <v>6</v>
      </c>
      <c r="D4" s="1" t="s">
        <v>7</v>
      </c>
      <c r="E4" s="1" t="s">
        <v>8</v>
      </c>
      <c r="F4" s="1"/>
      <c r="G4" s="1" t="s">
        <v>980</v>
      </c>
      <c r="H4" s="1"/>
      <c r="I4" s="1" t="s">
        <v>7</v>
      </c>
      <c r="J4" s="1"/>
      <c r="K4" s="1" t="s">
        <v>18</v>
      </c>
      <c r="L4" s="1"/>
      <c r="M4" s="1" t="s">
        <v>981</v>
      </c>
      <c r="N4" s="1"/>
      <c r="O4" s="1" t="s">
        <v>982</v>
      </c>
      <c r="P4" s="1"/>
      <c r="Q4" s="1" t="s">
        <v>13</v>
      </c>
      <c r="R4" s="1" t="s">
        <v>983</v>
      </c>
      <c r="S4" s="1" t="s">
        <v>984</v>
      </c>
    </row>
    <row r="5" spans="1:19">
      <c r="B5" s="65"/>
    </row>
    <row r="6" spans="1:19">
      <c r="A6" t="str">
        <f>'DGA Book'!A1</f>
        <v>Babetski</v>
      </c>
      <c r="B6" s="65">
        <f>'DGA Book'!D1</f>
        <v>3348634</v>
      </c>
      <c r="C6">
        <f>'DGA Book'!A100</f>
        <v>40</v>
      </c>
      <c r="D6">
        <f>'DGA Book'!B100</f>
        <v>37</v>
      </c>
      <c r="E6">
        <f>'DGA Book'!C100</f>
        <v>26</v>
      </c>
      <c r="G6" s="8">
        <f>'DGA Book'!F100</f>
        <v>90.378378378378372</v>
      </c>
      <c r="H6" s="8"/>
      <c r="I6" s="8">
        <f>'DGA Book'!H100</f>
        <v>75.65384615384616</v>
      </c>
      <c r="J6" s="8"/>
      <c r="K6" s="4">
        <f>'DGA Book'!D3</f>
        <v>160.9</v>
      </c>
      <c r="L6" s="4"/>
      <c r="M6" s="4">
        <f>TRUNC(K6*0.096,1)</f>
        <v>15.4</v>
      </c>
      <c r="N6" s="4"/>
      <c r="O6" s="69">
        <v>0.9</v>
      </c>
      <c r="P6" s="4"/>
      <c r="Q6" s="5">
        <f>'DGA Book'!I100</f>
        <v>802.85</v>
      </c>
      <c r="R6" s="4">
        <f>'DGA Book'!J100</f>
        <v>0</v>
      </c>
      <c r="S6" s="55">
        <f t="shared" ref="S6:S42" si="0">D6*G6</f>
        <v>3343.9999999999995</v>
      </c>
    </row>
    <row r="7" spans="1:19">
      <c r="A7" t="str">
        <f>'DGA Book'!A101</f>
        <v>Cavallo</v>
      </c>
      <c r="B7" s="66">
        <f>'DGA Book'!D101</f>
        <v>3348641</v>
      </c>
      <c r="C7">
        <f>'DGA Book'!A200</f>
        <v>21</v>
      </c>
      <c r="D7">
        <f>'DGA Book'!B200</f>
        <v>20</v>
      </c>
      <c r="E7">
        <f>'DGA Book'!C200</f>
        <v>20</v>
      </c>
      <c r="G7" s="8">
        <f>'DGA Book'!F200</f>
        <v>100.1</v>
      </c>
      <c r="H7" s="8"/>
      <c r="I7" s="8">
        <f>'DGA Book'!H200</f>
        <v>78</v>
      </c>
      <c r="J7" s="8"/>
      <c r="K7" s="4">
        <f>'DGA Book'!D103</f>
        <v>217.1</v>
      </c>
      <c r="L7" s="4"/>
      <c r="M7" s="4">
        <f t="shared" ref="M7:M42" si="1">TRUNC(K7*0.096,1)</f>
        <v>20.8</v>
      </c>
      <c r="N7" s="4"/>
      <c r="O7" s="69">
        <v>0</v>
      </c>
      <c r="P7" s="4"/>
      <c r="Q7" s="5">
        <f>'DGA Book'!I200</f>
        <v>-84.649999999999977</v>
      </c>
      <c r="R7" s="4">
        <f>'DGA Book'!J200</f>
        <v>0</v>
      </c>
      <c r="S7" s="55">
        <f t="shared" si="0"/>
        <v>2002</v>
      </c>
    </row>
    <row r="8" spans="1:19">
      <c r="A8" t="str">
        <f>'DGA Book'!A201</f>
        <v>Ceglia, Jr</v>
      </c>
      <c r="B8" s="65">
        <f>'DGA Book'!D201</f>
        <v>5792674</v>
      </c>
      <c r="C8">
        <f>'DGA Book'!A300</f>
        <v>8</v>
      </c>
      <c r="D8">
        <f>'DGA Book'!B300</f>
        <v>8</v>
      </c>
      <c r="E8">
        <f>'DGA Book'!C300</f>
        <v>6</v>
      </c>
      <c r="G8" s="8">
        <f>'DGA Book'!F300</f>
        <v>91.875</v>
      </c>
      <c r="H8" s="8"/>
      <c r="I8" s="8">
        <f>'DGA Book'!H300</f>
        <v>74.333333333333329</v>
      </c>
      <c r="J8" s="8"/>
      <c r="K8" s="4">
        <f>'DGA Book'!D203</f>
        <v>159.1</v>
      </c>
      <c r="L8" s="4"/>
      <c r="M8" s="4">
        <f t="shared" si="1"/>
        <v>15.2</v>
      </c>
      <c r="N8" s="4"/>
      <c r="O8" s="69">
        <v>0</v>
      </c>
      <c r="P8" s="4"/>
      <c r="Q8" s="5">
        <f>'DGA Book'!I300</f>
        <v>-95</v>
      </c>
      <c r="R8" s="4">
        <f>'DGA Book'!J300</f>
        <v>0</v>
      </c>
      <c r="S8" s="55">
        <f t="shared" si="0"/>
        <v>735</v>
      </c>
    </row>
    <row r="9" spans="1:19">
      <c r="A9" t="str">
        <f>'DGA Book'!A301</f>
        <v>Ceglia, Sr</v>
      </c>
      <c r="B9" s="65">
        <f>'DGA Book'!D301</f>
        <v>3484547</v>
      </c>
      <c r="C9">
        <f>'DGA Book'!A410</f>
        <v>64</v>
      </c>
      <c r="D9">
        <f>'DGA Book'!B410</f>
        <v>59</v>
      </c>
      <c r="E9">
        <f>'DGA Book'!C410</f>
        <v>50</v>
      </c>
      <c r="G9" s="8">
        <f>'DGA Book'!F410</f>
        <v>85</v>
      </c>
      <c r="H9" s="8"/>
      <c r="I9" s="8">
        <f>'DGA Book'!H410</f>
        <v>73.58</v>
      </c>
      <c r="J9" s="8"/>
      <c r="K9" s="4">
        <f>'DGA Book'!D303</f>
        <v>106.5</v>
      </c>
      <c r="L9" s="4"/>
      <c r="M9" s="4">
        <f t="shared" si="1"/>
        <v>10.199999999999999</v>
      </c>
      <c r="N9" s="4"/>
      <c r="O9" s="69">
        <v>1.4</v>
      </c>
      <c r="P9" s="4"/>
      <c r="Q9" s="5">
        <f>'DGA Book'!I410</f>
        <v>627.25</v>
      </c>
      <c r="R9" s="4">
        <f>'DGA Book'!J410</f>
        <v>0</v>
      </c>
      <c r="S9" s="55">
        <f t="shared" si="0"/>
        <v>5015</v>
      </c>
    </row>
    <row r="10" spans="1:19">
      <c r="A10" t="str">
        <f>'DGA Book'!A411</f>
        <v>Conway</v>
      </c>
      <c r="B10" s="65">
        <f>'DGA Book'!D411</f>
        <v>3348644</v>
      </c>
      <c r="C10">
        <f>'DGA Book'!A510</f>
        <v>31</v>
      </c>
      <c r="D10">
        <f>'DGA Book'!B510</f>
        <v>29</v>
      </c>
      <c r="E10">
        <f>'DGA Book'!C510</f>
        <v>26</v>
      </c>
      <c r="G10" s="8">
        <f>'DGA Book'!F510</f>
        <v>88.206896551724142</v>
      </c>
      <c r="H10" s="8"/>
      <c r="I10" s="8">
        <f>'DGA Book'!H510</f>
        <v>75.115384615384613</v>
      </c>
      <c r="J10" s="8"/>
      <c r="K10" s="4">
        <f>'DGA Book'!D413</f>
        <v>118.8</v>
      </c>
      <c r="L10" s="4"/>
      <c r="M10" s="4">
        <f t="shared" si="1"/>
        <v>11.4</v>
      </c>
      <c r="N10" s="4"/>
      <c r="O10" s="69">
        <v>0</v>
      </c>
      <c r="P10" s="4"/>
      <c r="Q10" s="5">
        <f>'DGA Book'!I510</f>
        <v>56.7</v>
      </c>
      <c r="R10" s="4">
        <f>'DGA Book'!J510</f>
        <v>5</v>
      </c>
      <c r="S10" s="55">
        <f t="shared" si="0"/>
        <v>2558</v>
      </c>
    </row>
    <row r="11" spans="1:19">
      <c r="A11" t="str">
        <f>'DGA Book'!A511</f>
        <v>DeLeon</v>
      </c>
      <c r="B11" s="65">
        <f>'DGA Book'!D511</f>
        <v>5807499</v>
      </c>
      <c r="C11">
        <f>'DGA Book'!A630</f>
        <v>38</v>
      </c>
      <c r="D11">
        <f>'DGA Book'!B630</f>
        <v>35</v>
      </c>
      <c r="E11">
        <f>'DGA Book'!C630</f>
        <v>31</v>
      </c>
      <c r="G11" s="8">
        <f>'DGA Book'!F630</f>
        <v>96.257142857142853</v>
      </c>
      <c r="H11" s="8"/>
      <c r="I11" s="8">
        <f>'DGA Book'!H630</f>
        <v>77.774193548387103</v>
      </c>
      <c r="J11" s="8"/>
      <c r="K11" s="4">
        <f>'DGA Book'!D513</f>
        <v>182.9</v>
      </c>
      <c r="L11" s="4"/>
      <c r="M11" s="4">
        <f t="shared" si="1"/>
        <v>17.5</v>
      </c>
      <c r="N11" s="4"/>
      <c r="O11" s="69">
        <v>0</v>
      </c>
      <c r="P11" s="4"/>
      <c r="Q11" s="5">
        <f>'DGA Book'!I630</f>
        <v>226.20000000000002</v>
      </c>
      <c r="R11" s="4">
        <f>'DGA Book'!J630</f>
        <v>0</v>
      </c>
      <c r="S11" s="55">
        <f t="shared" si="0"/>
        <v>3369</v>
      </c>
    </row>
    <row r="12" spans="1:19">
      <c r="A12" t="str">
        <f>'DGA Book'!A731</f>
        <v>DeSimone</v>
      </c>
      <c r="B12" s="65">
        <f>'DGA Book'!D731</f>
        <v>3484555</v>
      </c>
      <c r="C12">
        <f>'DGA Book'!A830</f>
        <v>7</v>
      </c>
      <c r="D12">
        <f>'DGA Book'!B830</f>
        <v>7</v>
      </c>
      <c r="E12">
        <f>'DGA Book'!C830</f>
        <v>7</v>
      </c>
      <c r="G12" s="8">
        <f>'DGA Book'!F830</f>
        <v>97.714285714285708</v>
      </c>
      <c r="H12" s="8"/>
      <c r="I12" s="8">
        <f>'DGA Book'!H830</f>
        <v>74</v>
      </c>
      <c r="J12" s="8"/>
      <c r="K12" s="4">
        <f>'DGA Book'!D733</f>
        <v>220.9</v>
      </c>
      <c r="L12" s="4"/>
      <c r="M12" s="4">
        <f t="shared" si="1"/>
        <v>21.2</v>
      </c>
      <c r="N12" s="4"/>
      <c r="O12" s="69">
        <v>0</v>
      </c>
      <c r="P12" s="4"/>
      <c r="Q12" s="5">
        <f>'DGA Book'!I830</f>
        <v>25.099999999999994</v>
      </c>
      <c r="R12" s="4">
        <f>'DGA Book'!J830</f>
        <v>0</v>
      </c>
      <c r="S12" s="55">
        <f t="shared" si="0"/>
        <v>684</v>
      </c>
    </row>
    <row r="13" spans="1:19">
      <c r="A13" t="str">
        <f>'DGA Book'!A3672</f>
        <v>Ellis</v>
      </c>
      <c r="B13" s="65">
        <v>2</v>
      </c>
      <c r="C13">
        <f>'DGA Book'!A3771</f>
        <v>10</v>
      </c>
      <c r="D13">
        <f>'DGA Book'!B3771</f>
        <v>10</v>
      </c>
      <c r="E13">
        <f>'DGA Book'!C3771</f>
        <v>4</v>
      </c>
      <c r="G13" s="8">
        <f>'DGA Book'!F3771</f>
        <v>88</v>
      </c>
      <c r="H13" s="8"/>
      <c r="I13" s="8">
        <f>'DGA Book'!H3771</f>
        <v>73</v>
      </c>
      <c r="J13" s="8"/>
      <c r="K13" s="4">
        <f>'DGA Book'!D3674</f>
        <v>129.30000000000001</v>
      </c>
      <c r="L13" s="4"/>
      <c r="M13" s="4">
        <f t="shared" ref="M13" si="2">TRUNC(K13*0.096,1)</f>
        <v>12.4</v>
      </c>
      <c r="N13" s="4"/>
      <c r="O13" s="69">
        <v>-0.9</v>
      </c>
      <c r="P13" s="4"/>
      <c r="Q13" s="5">
        <f>'DGA Book'!I3771</f>
        <v>-57.35</v>
      </c>
      <c r="R13" s="4">
        <f>'DGA Book'!J3771</f>
        <v>0</v>
      </c>
      <c r="S13" s="55">
        <f t="shared" ref="S13" si="3">D13*G13</f>
        <v>880</v>
      </c>
    </row>
    <row r="14" spans="1:19">
      <c r="A14" t="str">
        <f>'DGA Book'!A831</f>
        <v>Emma</v>
      </c>
      <c r="B14" s="65">
        <f>'DGA Book'!D831</f>
        <v>5792673</v>
      </c>
      <c r="C14">
        <f>'DGA Book'!A930</f>
        <v>39</v>
      </c>
      <c r="D14">
        <f>'DGA Book'!B930</f>
        <v>36</v>
      </c>
      <c r="E14">
        <f>'DGA Book'!C930</f>
        <v>36</v>
      </c>
      <c r="G14" s="8">
        <f>'DGA Book'!F930</f>
        <v>92.527777777777771</v>
      </c>
      <c r="H14" s="8"/>
      <c r="I14" s="8">
        <f>'DGA Book'!H930</f>
        <v>76.25</v>
      </c>
      <c r="J14" s="8"/>
      <c r="K14" s="4">
        <f>'DGA Book'!D833</f>
        <v>161.30000000000001</v>
      </c>
      <c r="L14" s="4"/>
      <c r="M14" s="4">
        <f t="shared" si="1"/>
        <v>15.4</v>
      </c>
      <c r="N14" s="4"/>
      <c r="O14" s="69">
        <v>0.9</v>
      </c>
      <c r="P14" s="4"/>
      <c r="Q14" s="5">
        <f>'DGA Book'!I930</f>
        <v>-187.95</v>
      </c>
      <c r="R14" s="4">
        <f>'DGA Book'!J930</f>
        <v>0</v>
      </c>
      <c r="S14" s="55">
        <f t="shared" si="0"/>
        <v>3331</v>
      </c>
    </row>
    <row r="15" spans="1:19">
      <c r="A15" t="str">
        <f>'DGA Book'!A931</f>
        <v>Evans</v>
      </c>
      <c r="B15" s="65">
        <f>'DGA Book'!D931</f>
        <v>5807500</v>
      </c>
      <c r="C15">
        <f>'DGA Book'!A1030</f>
        <v>38</v>
      </c>
      <c r="D15">
        <f>'DGA Book'!B1030</f>
        <v>35</v>
      </c>
      <c r="E15">
        <f>'DGA Book'!C1030</f>
        <v>35</v>
      </c>
      <c r="G15" s="8">
        <f>'DGA Book'!F1030</f>
        <v>83.657142857142858</v>
      </c>
      <c r="H15" s="8"/>
      <c r="I15" s="8">
        <f>'DGA Book'!H1030</f>
        <v>75.342857142857142</v>
      </c>
      <c r="J15" s="8"/>
      <c r="K15" s="4">
        <f>'DGA Book'!D933</f>
        <v>77.900000000000006</v>
      </c>
      <c r="L15" s="4"/>
      <c r="M15" s="4">
        <f t="shared" si="1"/>
        <v>7.4</v>
      </c>
      <c r="N15" s="4"/>
      <c r="O15" s="69">
        <v>0</v>
      </c>
      <c r="P15" s="4"/>
      <c r="Q15" s="5">
        <f>'DGA Book'!I1030</f>
        <v>49.050000000000011</v>
      </c>
      <c r="R15" s="4">
        <f>'DGA Book'!J1030</f>
        <v>3</v>
      </c>
      <c r="S15" s="55">
        <f t="shared" si="0"/>
        <v>2928</v>
      </c>
    </row>
    <row r="16" spans="1:19">
      <c r="A16" t="str">
        <f>'DGA Book'!A1031</f>
        <v>Fitzgerald</v>
      </c>
      <c r="B16" s="65">
        <f>'DGA Book'!D1031</f>
        <v>3348653</v>
      </c>
      <c r="C16">
        <f>'DGA Book'!A1130</f>
        <v>50</v>
      </c>
      <c r="D16">
        <f>'DGA Book'!B1130</f>
        <v>47</v>
      </c>
      <c r="E16">
        <f>'DGA Book'!C1130</f>
        <v>37</v>
      </c>
      <c r="G16" s="8">
        <f>'DGA Book'!F1130</f>
        <v>108.55319148936171</v>
      </c>
      <c r="H16" s="8"/>
      <c r="I16" s="8">
        <f>'DGA Book'!H1130</f>
        <v>78.918918918918919</v>
      </c>
      <c r="J16" s="8"/>
      <c r="K16" s="4">
        <f>'DGA Book'!D1033</f>
        <v>293.3</v>
      </c>
      <c r="L16" s="4"/>
      <c r="M16" s="4">
        <f t="shared" si="1"/>
        <v>28.1</v>
      </c>
      <c r="N16" s="4"/>
      <c r="O16" s="69">
        <v>0</v>
      </c>
      <c r="P16" s="4"/>
      <c r="Q16" s="5">
        <f>'DGA Book'!I1130</f>
        <v>-370.6</v>
      </c>
      <c r="R16" s="4">
        <f>'DGA Book'!J1130</f>
        <v>4.5</v>
      </c>
      <c r="S16" s="55">
        <f t="shared" si="0"/>
        <v>5102</v>
      </c>
    </row>
    <row r="17" spans="1:19">
      <c r="A17" t="str">
        <f>'DGA Book'!A1131</f>
        <v>Grote</v>
      </c>
      <c r="B17" s="65">
        <f>'DGA Book'!D1131</f>
        <v>3484557</v>
      </c>
      <c r="C17">
        <f>'DGA Book'!A1230</f>
        <v>44</v>
      </c>
      <c r="D17">
        <f>'DGA Book'!B1230</f>
        <v>42</v>
      </c>
      <c r="E17">
        <f>'DGA Book'!C1230</f>
        <v>32</v>
      </c>
      <c r="G17" s="8">
        <f>'DGA Book'!F1230</f>
        <v>89.857142857142861</v>
      </c>
      <c r="H17" s="8"/>
      <c r="I17" s="8">
        <f>'DGA Book'!H1230</f>
        <v>74.65625</v>
      </c>
      <c r="J17" s="8"/>
      <c r="K17" s="4">
        <f>'DGA Book'!D1133</f>
        <v>143.30000000000001</v>
      </c>
      <c r="L17" s="4"/>
      <c r="M17" s="4">
        <f t="shared" si="1"/>
        <v>13.7</v>
      </c>
      <c r="N17" s="4"/>
      <c r="O17" s="69">
        <v>0.1</v>
      </c>
      <c r="P17" s="4"/>
      <c r="Q17" s="5">
        <f>'DGA Book'!I1230</f>
        <v>-49.449999999999989</v>
      </c>
      <c r="R17" s="4">
        <f>'DGA Book'!J1230</f>
        <v>0</v>
      </c>
      <c r="S17" s="55">
        <f t="shared" si="0"/>
        <v>3774</v>
      </c>
    </row>
    <row r="18" spans="1:19">
      <c r="A18" t="str">
        <f>'DGA Book'!A1231</f>
        <v>Heda</v>
      </c>
      <c r="B18" s="65">
        <f>'DGA Book'!D1231</f>
        <v>3484545</v>
      </c>
      <c r="C18">
        <f>'DGA Book'!A1330</f>
        <v>11</v>
      </c>
      <c r="D18">
        <f>'DGA Book'!B1330</f>
        <v>11</v>
      </c>
      <c r="E18">
        <f>'DGA Book'!C1330</f>
        <v>11</v>
      </c>
      <c r="G18" s="8">
        <f>'DGA Book'!F1330</f>
        <v>127.63636363636364</v>
      </c>
      <c r="H18" s="8"/>
      <c r="I18" s="8">
        <f>'DGA Book'!H1330</f>
        <v>88.63636363636364</v>
      </c>
      <c r="J18" s="8"/>
      <c r="K18" s="4">
        <f>'DGA Book'!D1233</f>
        <v>380</v>
      </c>
      <c r="L18" s="4"/>
      <c r="M18" s="4">
        <f t="shared" si="1"/>
        <v>36.4</v>
      </c>
      <c r="N18" s="4"/>
      <c r="O18" s="69">
        <v>1</v>
      </c>
      <c r="P18" s="4"/>
      <c r="Q18" s="5">
        <f>'DGA Book'!I1330</f>
        <v>-215.3</v>
      </c>
      <c r="R18" s="4">
        <f>'DGA Book'!J1330</f>
        <v>0</v>
      </c>
      <c r="S18" s="55">
        <f t="shared" si="0"/>
        <v>1404</v>
      </c>
    </row>
    <row r="19" spans="1:19">
      <c r="A19" t="str">
        <f>'DGA Book'!A1331</f>
        <v>Jeffries</v>
      </c>
      <c r="B19" s="65">
        <f>'DGA Book'!D1331</f>
        <v>5792653</v>
      </c>
      <c r="C19">
        <f>'DGA Book'!A1430</f>
        <v>41</v>
      </c>
      <c r="D19">
        <f>'DGA Book'!B1430</f>
        <v>37</v>
      </c>
      <c r="E19">
        <f>'DGA Book'!C1430</f>
        <v>36</v>
      </c>
      <c r="G19" s="8">
        <f>'DGA Book'!F1430</f>
        <v>90.945945945945951</v>
      </c>
      <c r="H19" s="8"/>
      <c r="I19" s="8">
        <f>'DGA Book'!H1430</f>
        <v>76.333333333333329</v>
      </c>
      <c r="J19" s="8"/>
      <c r="K19" s="4">
        <f>'DGA Book'!D1333</f>
        <v>142.80000000000001</v>
      </c>
      <c r="L19" s="4"/>
      <c r="M19" s="4">
        <f t="shared" si="1"/>
        <v>13.7</v>
      </c>
      <c r="N19" s="4"/>
      <c r="O19" s="69">
        <v>0</v>
      </c>
      <c r="P19" s="4"/>
      <c r="Q19" s="5">
        <f>'DGA Book'!I1430</f>
        <v>-331.35</v>
      </c>
      <c r="R19" s="4">
        <f>'DGA Book'!J1430</f>
        <v>0</v>
      </c>
      <c r="S19" s="55">
        <f t="shared" si="0"/>
        <v>3365</v>
      </c>
    </row>
    <row r="20" spans="1:19">
      <c r="A20" t="str">
        <f>'DGA Book'!A1431</f>
        <v>Keller, B.</v>
      </c>
      <c r="B20" s="65">
        <f>'DGA Book'!D1431</f>
        <v>3348637</v>
      </c>
      <c r="C20">
        <f>'DGA Book'!A1530</f>
        <v>15</v>
      </c>
      <c r="D20">
        <f>'DGA Book'!B1530</f>
        <v>15</v>
      </c>
      <c r="E20">
        <f>'DGA Book'!C1530</f>
        <v>15</v>
      </c>
      <c r="G20" s="8">
        <f>'DGA Book'!F1530</f>
        <v>90.6</v>
      </c>
      <c r="H20" s="8"/>
      <c r="I20" s="8">
        <f>'DGA Book'!H1530</f>
        <v>73.599999999999994</v>
      </c>
      <c r="J20" s="8"/>
      <c r="K20" s="4">
        <f>'DGA Book'!D1433</f>
        <v>166.4</v>
      </c>
      <c r="L20" s="4"/>
      <c r="M20" s="4">
        <f t="shared" si="1"/>
        <v>15.9</v>
      </c>
      <c r="N20" s="4"/>
      <c r="O20" s="69">
        <v>0</v>
      </c>
      <c r="P20" s="4"/>
      <c r="Q20" s="5">
        <f>'DGA Book'!I1530</f>
        <v>-126.20000000000003</v>
      </c>
      <c r="R20" s="4">
        <f>'DGA Book'!J1530</f>
        <v>0</v>
      </c>
      <c r="S20" s="55">
        <f t="shared" si="0"/>
        <v>1359</v>
      </c>
    </row>
    <row r="21" spans="1:19">
      <c r="A21" t="str">
        <f>'DGA Book'!A1531</f>
        <v>Keller, G.</v>
      </c>
      <c r="B21" s="65">
        <f>'DGA Book'!D1531</f>
        <v>3348635</v>
      </c>
      <c r="C21">
        <f>'DGA Book'!A1630</f>
        <v>55</v>
      </c>
      <c r="D21">
        <f>'DGA Book'!B1630</f>
        <v>50</v>
      </c>
      <c r="E21">
        <f>'DGA Book'!C1630</f>
        <v>46</v>
      </c>
      <c r="G21" s="8">
        <f>'DGA Book'!F1630</f>
        <v>90.4</v>
      </c>
      <c r="H21" s="8"/>
      <c r="I21" s="8">
        <f>'DGA Book'!H1630</f>
        <v>74.695652173913047</v>
      </c>
      <c r="J21" s="8"/>
      <c r="K21" s="4">
        <f>'DGA Book'!D1533</f>
        <v>158.1</v>
      </c>
      <c r="L21" s="4"/>
      <c r="M21" s="4">
        <f t="shared" si="1"/>
        <v>15.1</v>
      </c>
      <c r="N21" s="4"/>
      <c r="O21" s="69">
        <v>1</v>
      </c>
      <c r="P21" s="4"/>
      <c r="Q21" s="5">
        <f>'DGA Book'!I1630</f>
        <v>-333.1</v>
      </c>
      <c r="R21" s="4">
        <f>'DGA Book'!J1630</f>
        <v>0</v>
      </c>
      <c r="S21" s="55">
        <f t="shared" si="0"/>
        <v>4520</v>
      </c>
    </row>
    <row r="22" spans="1:19">
      <c r="A22" t="str">
        <f>'DGA Book'!A1631</f>
        <v>Korleski</v>
      </c>
      <c r="B22" s="65">
        <f>'DGA Book'!D1631</f>
        <v>3484549</v>
      </c>
      <c r="C22">
        <f>'DGA Book'!A1730</f>
        <v>27</v>
      </c>
      <c r="D22">
        <f>'DGA Book'!B1730</f>
        <v>26</v>
      </c>
      <c r="E22">
        <f>'DGA Book'!C1730</f>
        <v>26</v>
      </c>
      <c r="G22" s="8">
        <f>'DGA Book'!F1730</f>
        <v>89.807692307692307</v>
      </c>
      <c r="H22" s="8"/>
      <c r="I22" s="8">
        <f>'DGA Book'!H1730</f>
        <v>73.961538461538467</v>
      </c>
      <c r="J22" s="8"/>
      <c r="K22" s="4">
        <f>'DGA Book'!D1633</f>
        <v>131.4</v>
      </c>
      <c r="L22" s="4"/>
      <c r="M22" s="4">
        <f t="shared" si="1"/>
        <v>12.6</v>
      </c>
      <c r="N22" s="4"/>
      <c r="O22" s="69">
        <v>0.3</v>
      </c>
      <c r="P22" s="4"/>
      <c r="Q22" s="5">
        <f>'DGA Book'!I1730</f>
        <v>68.25</v>
      </c>
      <c r="R22" s="4">
        <f>'DGA Book'!J1730</f>
        <v>0</v>
      </c>
      <c r="S22" s="55">
        <f t="shared" si="0"/>
        <v>2335</v>
      </c>
    </row>
    <row r="23" spans="1:19">
      <c r="A23" t="str">
        <f>'DGA Book'!A1731</f>
        <v>Minutello</v>
      </c>
      <c r="B23" s="65">
        <f>'DGA Book'!D1731</f>
        <v>3348645</v>
      </c>
      <c r="C23">
        <f>'DGA Book'!A1850</f>
        <v>75</v>
      </c>
      <c r="D23">
        <f>'DGA Book'!B1850</f>
        <v>71</v>
      </c>
      <c r="E23">
        <f>'DGA Book'!C1850</f>
        <v>61</v>
      </c>
      <c r="G23" s="8">
        <f>'DGA Book'!F1850</f>
        <v>94.126760563380287</v>
      </c>
      <c r="H23" s="8"/>
      <c r="I23" s="8">
        <f>'DGA Book'!H1850</f>
        <v>74.426229508196727</v>
      </c>
      <c r="J23" s="8"/>
      <c r="K23" s="4">
        <f>'DGA Book'!D1733</f>
        <v>171</v>
      </c>
      <c r="L23" s="4"/>
      <c r="M23" s="4">
        <f t="shared" si="1"/>
        <v>16.399999999999999</v>
      </c>
      <c r="N23" s="4"/>
      <c r="O23" s="69">
        <v>1.6</v>
      </c>
      <c r="P23" s="4"/>
      <c r="Q23" s="5">
        <f>'DGA Book'!I1850</f>
        <v>-243.60000000000002</v>
      </c>
      <c r="R23" s="4">
        <f>'DGA Book'!J1850</f>
        <v>11.5</v>
      </c>
      <c r="S23" s="55">
        <f t="shared" si="0"/>
        <v>6683</v>
      </c>
    </row>
    <row r="24" spans="1:19">
      <c r="A24" t="str">
        <f>'DGA Book'!A1851</f>
        <v>Musella</v>
      </c>
      <c r="B24" s="65">
        <f>'DGA Book'!D1851</f>
        <v>5792675</v>
      </c>
      <c r="C24">
        <f>'DGA Book'!A1950</f>
        <v>27</v>
      </c>
      <c r="D24">
        <f>'DGA Book'!B1950</f>
        <v>26</v>
      </c>
      <c r="E24">
        <f>'DGA Book'!C1950</f>
        <v>22</v>
      </c>
      <c r="G24" s="8">
        <f>'DGA Book'!F1950</f>
        <v>89.65384615384616</v>
      </c>
      <c r="H24" s="8"/>
      <c r="I24" s="8">
        <f>'DGA Book'!H1950</f>
        <v>73.772727272727266</v>
      </c>
      <c r="J24" s="8"/>
      <c r="K24" s="4">
        <f>'DGA Book'!D1853</f>
        <v>117.7</v>
      </c>
      <c r="L24" s="4"/>
      <c r="M24" s="4">
        <f t="shared" si="1"/>
        <v>11.2</v>
      </c>
      <c r="N24" s="4"/>
      <c r="O24" s="69">
        <v>0</v>
      </c>
      <c r="P24" s="4"/>
      <c r="Q24" s="5">
        <f>'DGA Book'!I1950</f>
        <v>119.05000000000001</v>
      </c>
      <c r="R24" s="4">
        <f>'DGA Book'!J1950</f>
        <v>8</v>
      </c>
      <c r="S24" s="55">
        <f t="shared" si="0"/>
        <v>2331</v>
      </c>
    </row>
    <row r="25" spans="1:19">
      <c r="A25" t="str">
        <f>'DGA Book'!A1951</f>
        <v>Nolan</v>
      </c>
      <c r="B25" s="65">
        <f>'DGA Book'!D1951</f>
        <v>919352</v>
      </c>
      <c r="C25">
        <f>'DGA Book'!A2050</f>
        <v>11</v>
      </c>
      <c r="D25">
        <f>'DGA Book'!B2050</f>
        <v>11</v>
      </c>
      <c r="E25">
        <f>'DGA Book'!C2050</f>
        <v>0</v>
      </c>
      <c r="G25" s="8">
        <f>'DGA Book'!F2050</f>
        <v>94.272727272727266</v>
      </c>
      <c r="H25" s="8"/>
      <c r="I25" s="8" t="e">
        <f>'DGA Book'!H2050</f>
        <v>#DIV/0!</v>
      </c>
      <c r="J25" s="8"/>
      <c r="K25" s="4">
        <f>'DGA Book'!D1953</f>
        <v>206</v>
      </c>
      <c r="L25" s="4"/>
      <c r="M25" s="4">
        <f t="shared" si="1"/>
        <v>19.7</v>
      </c>
      <c r="N25" s="4"/>
      <c r="O25" s="69">
        <v>0</v>
      </c>
      <c r="P25" s="4"/>
      <c r="Q25" s="5">
        <f>'DGA Book'!I2050</f>
        <v>33.349999999999994</v>
      </c>
      <c r="R25" s="4">
        <f>'DGA Book'!J2050</f>
        <v>0</v>
      </c>
      <c r="S25" s="55">
        <f t="shared" si="0"/>
        <v>1037</v>
      </c>
    </row>
    <row r="26" spans="1:19">
      <c r="A26" t="str">
        <f>'DGA Book'!A2051</f>
        <v>Nowark</v>
      </c>
      <c r="B26" s="65">
        <f>'DGA Book'!D2051</f>
        <v>3348649</v>
      </c>
      <c r="C26">
        <f>'DGA Book'!A2150</f>
        <v>15</v>
      </c>
      <c r="D26">
        <f>'DGA Book'!B2150</f>
        <v>14</v>
      </c>
      <c r="E26">
        <f>'DGA Book'!C2150</f>
        <v>14</v>
      </c>
      <c r="G26" s="8">
        <f>'DGA Book'!F2150</f>
        <v>105.5</v>
      </c>
      <c r="H26" s="8"/>
      <c r="I26" s="8">
        <f>'DGA Book'!H2150</f>
        <v>75.714285714285708</v>
      </c>
      <c r="J26" s="8"/>
      <c r="K26" s="4">
        <f>'DGA Book'!D2053</f>
        <v>285.3</v>
      </c>
      <c r="L26" s="4"/>
      <c r="M26" s="4">
        <f t="shared" si="1"/>
        <v>27.3</v>
      </c>
      <c r="N26" s="4"/>
      <c r="O26" s="69">
        <v>0.2</v>
      </c>
      <c r="P26" s="4"/>
      <c r="Q26" s="5">
        <f>'DGA Book'!I2150</f>
        <v>196.7</v>
      </c>
      <c r="R26" s="4">
        <f>'DGA Book'!J2150</f>
        <v>0</v>
      </c>
      <c r="S26" s="55">
        <f t="shared" si="0"/>
        <v>1477</v>
      </c>
    </row>
    <row r="27" spans="1:19">
      <c r="A27" t="str">
        <f>'DGA Book'!A2151</f>
        <v>Perry, D.</v>
      </c>
      <c r="B27" s="65">
        <f>'DGA Book'!D2151</f>
        <v>3348651</v>
      </c>
      <c r="C27">
        <f>'DGA Book'!A2254</f>
        <v>61</v>
      </c>
      <c r="D27">
        <f>'DGA Book'!B2254</f>
        <v>58</v>
      </c>
      <c r="E27">
        <f>'DGA Book'!C2254</f>
        <v>45</v>
      </c>
      <c r="G27" s="8">
        <f>'DGA Book'!F2254</f>
        <v>90.448275862068968</v>
      </c>
      <c r="H27" s="8"/>
      <c r="I27" s="8">
        <f>'DGA Book'!H2254</f>
        <v>76.644444444444446</v>
      </c>
      <c r="J27" s="8"/>
      <c r="K27" s="4">
        <f>'DGA Book'!D2153</f>
        <v>163.80000000000001</v>
      </c>
      <c r="L27" s="4"/>
      <c r="M27" s="4">
        <f t="shared" si="1"/>
        <v>15.7</v>
      </c>
      <c r="N27" s="4"/>
      <c r="O27" s="69">
        <v>1.3</v>
      </c>
      <c r="P27" s="4"/>
      <c r="Q27" s="5">
        <f>'DGA Book'!I2254</f>
        <v>62.350000000000009</v>
      </c>
      <c r="R27" s="4">
        <f>'DGA Book'!J2254</f>
        <v>6</v>
      </c>
      <c r="S27" s="55">
        <f t="shared" si="0"/>
        <v>5246</v>
      </c>
    </row>
    <row r="28" spans="1:19">
      <c r="A28" t="str">
        <f>'DGA Book'!A2255</f>
        <v>Petronchak</v>
      </c>
      <c r="B28" s="65">
        <f>'DGA Book'!D2255</f>
        <v>0</v>
      </c>
      <c r="C28">
        <f>'DGA Book'!A2354</f>
        <v>60</v>
      </c>
      <c r="D28">
        <f>'DGA Book'!B2354</f>
        <v>53</v>
      </c>
      <c r="E28">
        <f>'DGA Book'!C2354</f>
        <v>41</v>
      </c>
      <c r="G28" s="8">
        <f>'DGA Book'!F2354</f>
        <v>79.943396226415089</v>
      </c>
      <c r="H28" s="8"/>
      <c r="I28" s="8">
        <f>'DGA Book'!H2354</f>
        <v>73.512195121951223</v>
      </c>
      <c r="J28" s="8"/>
      <c r="K28" s="4">
        <f>'DGA Book'!D2257</f>
        <v>54.6</v>
      </c>
      <c r="L28" s="4"/>
      <c r="M28" s="4">
        <f t="shared" si="1"/>
        <v>5.2</v>
      </c>
      <c r="N28" s="4"/>
      <c r="O28" s="69">
        <v>0.4</v>
      </c>
      <c r="P28" s="4"/>
      <c r="Q28" s="5">
        <f>'DGA Book'!I2354</f>
        <v>113.99999999999997</v>
      </c>
      <c r="R28" s="4">
        <f>'DGA Book'!J2354</f>
        <v>7.5</v>
      </c>
      <c r="S28" s="55">
        <f t="shared" si="0"/>
        <v>4237</v>
      </c>
    </row>
    <row r="29" spans="1:19">
      <c r="A29" t="str">
        <f>'DGA Book'!A2355</f>
        <v>Price</v>
      </c>
      <c r="B29" s="65">
        <f>'DGA Book'!D2355</f>
        <v>3701639</v>
      </c>
      <c r="C29">
        <f>'DGA Book'!A2454</f>
        <v>48</v>
      </c>
      <c r="D29">
        <f>'DGA Book'!B2454</f>
        <v>47</v>
      </c>
      <c r="E29">
        <f>'DGA Book'!C2454</f>
        <v>47</v>
      </c>
      <c r="G29" s="8">
        <f>'DGA Book'!F2454</f>
        <v>84.276595744680847</v>
      </c>
      <c r="H29" s="8"/>
      <c r="I29" s="8">
        <f>'DGA Book'!H2454</f>
        <v>73.170212765957444</v>
      </c>
      <c r="J29" s="8"/>
      <c r="K29" s="4">
        <f>'DGA Book'!D2357</f>
        <v>94.2</v>
      </c>
      <c r="L29" s="4"/>
      <c r="M29" s="4">
        <f t="shared" si="1"/>
        <v>9</v>
      </c>
      <c r="N29" s="4"/>
      <c r="O29" s="69">
        <v>0</v>
      </c>
      <c r="P29" s="4"/>
      <c r="Q29" s="5">
        <f>'DGA Book'!I2454</f>
        <v>-203.14999999999992</v>
      </c>
      <c r="R29" s="4">
        <f>'DGA Book'!J2454</f>
        <v>4.5</v>
      </c>
      <c r="S29" s="55">
        <f t="shared" si="0"/>
        <v>3961</v>
      </c>
    </row>
    <row r="30" spans="1:19">
      <c r="A30" t="str">
        <f>'DGA Book'!A2455</f>
        <v>Rapp</v>
      </c>
      <c r="B30" s="65">
        <f>'DGA Book'!D2455</f>
        <v>3348852</v>
      </c>
      <c r="C30">
        <f>'DGA Book'!A2554</f>
        <v>20</v>
      </c>
      <c r="D30">
        <f>'DGA Book'!B2554</f>
        <v>19</v>
      </c>
      <c r="E30">
        <f>'DGA Book'!C2554</f>
        <v>17</v>
      </c>
      <c r="G30" s="8">
        <f>'DGA Book'!F2554</f>
        <v>96.15789473684211</v>
      </c>
      <c r="H30" s="8"/>
      <c r="I30" s="8">
        <f>'DGA Book'!H2554</f>
        <v>74.82352941176471</v>
      </c>
      <c r="J30" s="8"/>
      <c r="K30" s="4">
        <f>'DGA Book'!D2457</f>
        <v>187.7</v>
      </c>
      <c r="L30" s="4"/>
      <c r="M30" s="4">
        <f t="shared" si="1"/>
        <v>18</v>
      </c>
      <c r="N30" s="4"/>
      <c r="O30" s="69">
        <v>-0.7</v>
      </c>
      <c r="P30" s="4"/>
      <c r="Q30" s="5">
        <f>'DGA Book'!I2554</f>
        <v>-11.550000000000006</v>
      </c>
      <c r="R30" s="4">
        <f>'DGA Book'!J2554</f>
        <v>0</v>
      </c>
      <c r="S30" s="55">
        <f t="shared" si="0"/>
        <v>1827</v>
      </c>
    </row>
    <row r="31" spans="1:19">
      <c r="A31" t="str">
        <f>'DGA Book'!A2555</f>
        <v>Rinaldi</v>
      </c>
      <c r="B31" s="65">
        <f>'DGA Book'!D2555</f>
        <v>5792659</v>
      </c>
      <c r="C31">
        <f>'DGA Book'!A2663</f>
        <v>62</v>
      </c>
      <c r="D31">
        <f>'DGA Book'!B2663</f>
        <v>57</v>
      </c>
      <c r="E31">
        <f>'DGA Book'!C2663</f>
        <v>47</v>
      </c>
      <c r="G31" s="8">
        <f>'DGA Book'!F2663</f>
        <v>84.368421052631575</v>
      </c>
      <c r="H31" s="8"/>
      <c r="I31" s="8">
        <f>'DGA Book'!H2663</f>
        <v>73.723404255319153</v>
      </c>
      <c r="J31" s="8"/>
      <c r="K31" s="4">
        <f>'DGA Book'!D2557</f>
        <v>95.7</v>
      </c>
      <c r="L31" s="4"/>
      <c r="M31" s="4">
        <f t="shared" si="1"/>
        <v>9.1</v>
      </c>
      <c r="N31" s="4"/>
      <c r="O31" s="69">
        <v>-0.1</v>
      </c>
      <c r="P31" s="4"/>
      <c r="Q31" s="5">
        <f>'DGA Book'!I2663</f>
        <v>-18.249999999999979</v>
      </c>
      <c r="R31" s="4">
        <f>'DGA Book'!J2663</f>
        <v>10.5</v>
      </c>
      <c r="S31" s="55">
        <f t="shared" si="0"/>
        <v>4809</v>
      </c>
    </row>
    <row r="32" spans="1:19">
      <c r="A32" t="str">
        <f>'DGA Book'!A3564</f>
        <v>Rismanchi</v>
      </c>
      <c r="B32" s="65">
        <f>'DGA Book'!D3564</f>
        <v>5807502</v>
      </c>
      <c r="C32">
        <f>'DGA Book'!A3671</f>
        <v>71</v>
      </c>
      <c r="D32">
        <f>'DGA Book'!B3671</f>
        <v>69</v>
      </c>
      <c r="E32">
        <f>'DGA Book'!C3671</f>
        <v>57</v>
      </c>
      <c r="G32" s="8">
        <f>'DGA Book'!F3671</f>
        <v>96.478260869565219</v>
      </c>
      <c r="H32" s="8"/>
      <c r="I32" s="8">
        <f>'DGA Book'!H3671</f>
        <v>74.228070175438603</v>
      </c>
      <c r="J32" s="8"/>
      <c r="K32" s="4">
        <f>'DGA Book'!D3566</f>
        <v>179</v>
      </c>
      <c r="L32" s="4"/>
      <c r="M32" s="4">
        <f t="shared" si="1"/>
        <v>17.100000000000001</v>
      </c>
      <c r="N32" s="4"/>
      <c r="O32" s="69">
        <v>0.1</v>
      </c>
      <c r="P32" s="4"/>
      <c r="Q32" s="5">
        <f>'DGA Book'!I3671</f>
        <v>64.500000000000057</v>
      </c>
      <c r="R32" s="4">
        <f>'DGA Book'!J3671</f>
        <v>22</v>
      </c>
      <c r="S32" s="55">
        <f t="shared" si="0"/>
        <v>6657</v>
      </c>
    </row>
    <row r="33" spans="1:19">
      <c r="A33" t="str">
        <f>'DGA Book'!A2664</f>
        <v>Rolph</v>
      </c>
      <c r="B33" s="65">
        <f>'DGA Book'!D2664</f>
        <v>5807496</v>
      </c>
      <c r="C33">
        <f>'DGA Book'!A2763</f>
        <v>51</v>
      </c>
      <c r="D33">
        <f>'DGA Book'!B2763</f>
        <v>48</v>
      </c>
      <c r="E33">
        <f>'DGA Book'!C2763</f>
        <v>43</v>
      </c>
      <c r="G33" s="8">
        <f>'DGA Book'!F2763</f>
        <v>89.291666666666671</v>
      </c>
      <c r="H33" s="8"/>
      <c r="I33" s="8">
        <f>'DGA Book'!H2763</f>
        <v>73.837209302325576</v>
      </c>
      <c r="J33" s="8"/>
      <c r="K33" s="4">
        <f>'DGA Book'!D2666</f>
        <v>130.69999999999999</v>
      </c>
      <c r="L33" s="4"/>
      <c r="M33" s="4">
        <f t="shared" si="1"/>
        <v>12.5</v>
      </c>
      <c r="N33" s="4"/>
      <c r="O33" s="69">
        <v>0</v>
      </c>
      <c r="P33" s="4"/>
      <c r="Q33" s="5">
        <f>'DGA Book'!I2763</f>
        <v>205.45</v>
      </c>
      <c r="R33" s="4">
        <f>'DGA Book'!J2763</f>
        <v>1.5</v>
      </c>
      <c r="S33" s="55">
        <f t="shared" si="0"/>
        <v>4286</v>
      </c>
    </row>
    <row r="34" spans="1:19">
      <c r="A34" t="str">
        <f>'DGA Book'!A2764</f>
        <v>Rutigliano</v>
      </c>
      <c r="B34" s="65">
        <f>'DGA Book'!D2764</f>
        <v>1</v>
      </c>
      <c r="C34">
        <f>'DGA Book'!A2863</f>
        <v>27</v>
      </c>
      <c r="D34">
        <f>'DGA Book'!B2863</f>
        <v>25</v>
      </c>
      <c r="E34">
        <f>'DGA Book'!C2863</f>
        <v>24</v>
      </c>
      <c r="G34" s="8">
        <f>'DGA Book'!F2863</f>
        <v>100.84</v>
      </c>
      <c r="H34" s="8"/>
      <c r="I34" s="8">
        <f>'DGA Book'!H2863</f>
        <v>77.125</v>
      </c>
      <c r="J34" s="8"/>
      <c r="K34" s="4">
        <f>'DGA Book'!D2766</f>
        <v>214.3</v>
      </c>
      <c r="L34" s="4"/>
      <c r="M34" s="4">
        <f t="shared" si="1"/>
        <v>20.5</v>
      </c>
      <c r="N34" s="4"/>
      <c r="O34" s="69">
        <v>0.1</v>
      </c>
      <c r="P34" s="4"/>
      <c r="Q34" s="5">
        <f>'DGA Book'!I2863</f>
        <v>88.3</v>
      </c>
      <c r="R34" s="4">
        <f>'DGA Book'!J2863</f>
        <v>10</v>
      </c>
      <c r="S34" s="55">
        <f t="shared" si="0"/>
        <v>2521</v>
      </c>
    </row>
    <row r="35" spans="1:19">
      <c r="A35" t="str">
        <f>'DGA Book'!A2864</f>
        <v>Schuler</v>
      </c>
      <c r="B35" s="65">
        <f>'DGA Book'!D2864</f>
        <v>5792666</v>
      </c>
      <c r="C35">
        <f>'DGA Book'!A2963</f>
        <v>50</v>
      </c>
      <c r="D35">
        <f>'DGA Book'!B2963</f>
        <v>47</v>
      </c>
      <c r="E35">
        <f>'DGA Book'!C2963</f>
        <v>33</v>
      </c>
      <c r="G35" s="8">
        <f>'DGA Book'!F2963</f>
        <v>84.638297872340431</v>
      </c>
      <c r="H35" s="8"/>
      <c r="I35" s="8">
        <f>'DGA Book'!H2963</f>
        <v>74.848484848484844</v>
      </c>
      <c r="J35" s="8"/>
      <c r="K35" s="4">
        <f>'DGA Book'!D2866</f>
        <v>86.2</v>
      </c>
      <c r="L35" s="4"/>
      <c r="M35" s="4">
        <f t="shared" si="1"/>
        <v>8.1999999999999993</v>
      </c>
      <c r="N35" s="4"/>
      <c r="O35" s="69">
        <v>0</v>
      </c>
      <c r="P35" s="4"/>
      <c r="Q35" s="5">
        <f>'DGA Book'!I2963</f>
        <v>-160.54999999999998</v>
      </c>
      <c r="R35" s="4">
        <f>'DGA Book'!J2963</f>
        <v>0</v>
      </c>
      <c r="S35" s="55">
        <f t="shared" si="0"/>
        <v>3978.0000000000005</v>
      </c>
    </row>
    <row r="36" spans="1:19">
      <c r="A36" t="str">
        <f>'DGA Book'!A2964</f>
        <v>Sinclair</v>
      </c>
      <c r="B36" s="65">
        <f>'DGA Book'!D2964</f>
        <v>3348854</v>
      </c>
      <c r="C36">
        <f>'DGA Book'!A3063</f>
        <v>48</v>
      </c>
      <c r="D36">
        <f>'DGA Book'!B3063</f>
        <v>46</v>
      </c>
      <c r="E36">
        <f>'DGA Book'!C3063</f>
        <v>40</v>
      </c>
      <c r="G36" s="8">
        <f>'DGA Book'!F3063</f>
        <v>95.869565217391298</v>
      </c>
      <c r="H36" s="8"/>
      <c r="I36" s="8">
        <f>'DGA Book'!H3063</f>
        <v>75.95</v>
      </c>
      <c r="J36" s="8"/>
      <c r="K36" s="4">
        <f>'DGA Book'!D2966</f>
        <v>161.5</v>
      </c>
      <c r="L36" s="4"/>
      <c r="M36" s="4">
        <f t="shared" si="1"/>
        <v>15.5</v>
      </c>
      <c r="N36" s="4"/>
      <c r="O36" s="69">
        <v>0</v>
      </c>
      <c r="P36" s="4"/>
      <c r="Q36" s="5">
        <f>'DGA Book'!I3063</f>
        <v>91.550000000000011</v>
      </c>
      <c r="R36" s="4">
        <f>'DGA Book'!J3063</f>
        <v>16</v>
      </c>
      <c r="S36" s="55">
        <f t="shared" si="0"/>
        <v>4410</v>
      </c>
    </row>
    <row r="37" spans="1:19">
      <c r="A37" t="str">
        <f>'DGA Book'!A3064</f>
        <v>Smith</v>
      </c>
      <c r="B37" s="65">
        <f>'DGA Book'!D3064</f>
        <v>5792663</v>
      </c>
      <c r="C37">
        <f>'DGA Book'!A3163</f>
        <v>12</v>
      </c>
      <c r="D37">
        <f>'DGA Book'!B3163</f>
        <v>11</v>
      </c>
      <c r="E37">
        <f>'DGA Book'!C3163</f>
        <v>11</v>
      </c>
      <c r="G37" s="8">
        <f>'DGA Book'!F3163</f>
        <v>89.090909090909093</v>
      </c>
      <c r="H37" s="8"/>
      <c r="I37" s="8">
        <f>'DGA Book'!H3163</f>
        <v>74</v>
      </c>
      <c r="J37" s="8"/>
      <c r="K37" s="4">
        <f>'DGA Book'!D3066</f>
        <v>143.4</v>
      </c>
      <c r="L37" s="4"/>
      <c r="M37" s="4">
        <f t="shared" si="1"/>
        <v>13.7</v>
      </c>
      <c r="N37" s="4"/>
      <c r="O37" s="69">
        <v>0</v>
      </c>
      <c r="P37" s="4"/>
      <c r="Q37" s="38">
        <f>'DGA Book'!I3163</f>
        <v>-106.95</v>
      </c>
      <c r="R37" s="29">
        <f>'DGA Book'!J3163</f>
        <v>2.5</v>
      </c>
      <c r="S37" s="55">
        <f t="shared" si="0"/>
        <v>980</v>
      </c>
    </row>
    <row r="38" spans="1:19">
      <c r="A38" t="str">
        <f>'DGA Book'!A3164</f>
        <v>Thiry, F.</v>
      </c>
      <c r="B38" s="65">
        <f>'DGA Book'!D3164</f>
        <v>3484544</v>
      </c>
      <c r="C38">
        <f>'DGA Book'!A3263</f>
        <v>38</v>
      </c>
      <c r="D38">
        <f>'DGA Book'!B3263</f>
        <v>35</v>
      </c>
      <c r="E38">
        <f>'DGA Book'!C3263</f>
        <v>26</v>
      </c>
      <c r="G38" s="8">
        <f>'DGA Book'!F3263</f>
        <v>110.08571428571429</v>
      </c>
      <c r="H38" s="8"/>
      <c r="I38" s="8">
        <f>'DGA Book'!H3263</f>
        <v>76.730769230769226</v>
      </c>
      <c r="J38" s="8"/>
      <c r="K38" s="4">
        <f>'DGA Book'!D3166</f>
        <v>291.89999999999998</v>
      </c>
      <c r="L38" s="4"/>
      <c r="M38" s="4">
        <f t="shared" si="1"/>
        <v>28</v>
      </c>
      <c r="N38" s="4"/>
      <c r="O38" s="69">
        <v>0</v>
      </c>
      <c r="P38" s="4"/>
      <c r="Q38" s="5">
        <f>'DGA Book'!I3263</f>
        <v>22.399999999999984</v>
      </c>
      <c r="R38" s="4">
        <f>'DGA Book'!J3263</f>
        <v>3</v>
      </c>
      <c r="S38" s="55">
        <f t="shared" si="0"/>
        <v>3853</v>
      </c>
    </row>
    <row r="39" spans="1:19">
      <c r="A39" t="str">
        <f>'DGA Book'!A3264</f>
        <v>Thiry, L.</v>
      </c>
      <c r="B39" s="65">
        <f>'DGA Book'!D3264</f>
        <v>3348857</v>
      </c>
      <c r="C39">
        <f>'DGA Book'!A3363</f>
        <v>34</v>
      </c>
      <c r="D39">
        <f>'DGA Book'!B3363</f>
        <v>31</v>
      </c>
      <c r="E39">
        <f>'DGA Book'!C3363</f>
        <v>23</v>
      </c>
      <c r="G39" s="8">
        <f>'DGA Book'!F3363</f>
        <v>99.387096774193552</v>
      </c>
      <c r="H39" s="8"/>
      <c r="I39" s="72">
        <f>'DGA Book'!H3363</f>
        <v>75.347826086956516</v>
      </c>
      <c r="J39" s="8"/>
      <c r="K39" s="4">
        <f>'DGA Book'!D3266</f>
        <v>215.7</v>
      </c>
      <c r="L39" s="4"/>
      <c r="M39" s="4">
        <f t="shared" si="1"/>
        <v>20.7</v>
      </c>
      <c r="N39" s="4"/>
      <c r="O39" s="69">
        <v>-0.2</v>
      </c>
      <c r="P39" s="4"/>
      <c r="Q39" s="5">
        <f>'DGA Book'!I3363</f>
        <v>270.15000000000009</v>
      </c>
      <c r="R39" s="4">
        <f>'DGA Book'!J3363</f>
        <v>0</v>
      </c>
      <c r="S39" s="55">
        <f t="shared" si="0"/>
        <v>3081</v>
      </c>
    </row>
    <row r="40" spans="1:19">
      <c r="A40" t="str">
        <f>'DGA Book'!A631</f>
        <v>Tucci</v>
      </c>
      <c r="B40" s="65">
        <f>'DGA Book'!D631</f>
        <v>5807501</v>
      </c>
      <c r="C40">
        <f>'DGA Book'!A730</f>
        <v>12</v>
      </c>
      <c r="D40">
        <f>'DGA Book'!B730</f>
        <v>11</v>
      </c>
      <c r="E40">
        <f>'DGA Book'!C730</f>
        <v>11</v>
      </c>
      <c r="G40" s="8">
        <f>'DGA Book'!F730</f>
        <v>89.818181818181813</v>
      </c>
      <c r="H40" s="8"/>
      <c r="I40" s="8">
        <f>'DGA Book'!H730</f>
        <v>74.545454545454547</v>
      </c>
      <c r="J40" s="8"/>
      <c r="K40" s="4">
        <f>'DGA Book'!D633</f>
        <v>139</v>
      </c>
      <c r="L40" s="4"/>
      <c r="M40" s="4">
        <f t="shared" si="1"/>
        <v>13.3</v>
      </c>
      <c r="N40" s="4"/>
      <c r="O40" s="69">
        <v>0</v>
      </c>
      <c r="P40" s="4"/>
      <c r="Q40" s="5">
        <f>'DGA Book'!I730</f>
        <v>-160.35</v>
      </c>
      <c r="R40" s="4">
        <f>'DGA Book'!J730</f>
        <v>0</v>
      </c>
      <c r="S40" s="55">
        <f t="shared" si="0"/>
        <v>988</v>
      </c>
    </row>
    <row r="41" spans="1:19">
      <c r="A41" t="str">
        <f>'DGA Book'!A3364</f>
        <v>Wolters</v>
      </c>
      <c r="B41" s="65">
        <f>'DGA Book'!D3364</f>
        <v>5792661</v>
      </c>
      <c r="C41">
        <f>'DGA Book'!A3463</f>
        <v>24</v>
      </c>
      <c r="D41">
        <f>'DGA Book'!B3463</f>
        <v>23</v>
      </c>
      <c r="E41">
        <f>'DGA Book'!C3463</f>
        <v>23</v>
      </c>
      <c r="G41" s="8">
        <f>'DGA Book'!F3463</f>
        <v>89.478260869565219</v>
      </c>
      <c r="H41" s="8"/>
      <c r="I41" s="8">
        <f>'DGA Book'!H3463</f>
        <v>76.260869565217391</v>
      </c>
      <c r="J41" s="8"/>
      <c r="K41" s="4">
        <f>'DGA Book'!D3366</f>
        <v>128.4</v>
      </c>
      <c r="L41" s="4"/>
      <c r="M41" s="4">
        <f t="shared" si="1"/>
        <v>12.3</v>
      </c>
      <c r="N41" s="4"/>
      <c r="O41" s="69">
        <v>0</v>
      </c>
      <c r="P41" s="4"/>
      <c r="Q41" s="5">
        <f>'DGA Book'!I3463</f>
        <v>-85.599999999999966</v>
      </c>
      <c r="R41" s="4">
        <f>'DGA Book'!J3463</f>
        <v>2.5</v>
      </c>
      <c r="S41" s="55">
        <f t="shared" si="0"/>
        <v>2058</v>
      </c>
    </row>
    <row r="42" spans="1:19">
      <c r="A42" t="str">
        <f>'DGA Book'!A3464</f>
        <v>Wrobel, T.</v>
      </c>
      <c r="B42" s="65">
        <f>'DGA Book'!D3464</f>
        <v>3348860</v>
      </c>
      <c r="C42">
        <f>'DGA Book'!A3563</f>
        <v>21</v>
      </c>
      <c r="D42">
        <f>'DGA Book'!B3563</f>
        <v>19</v>
      </c>
      <c r="E42">
        <f>'DGA Book'!C3563</f>
        <v>19</v>
      </c>
      <c r="G42" s="8">
        <f>'DGA Book'!F3563</f>
        <v>91.15789473684211</v>
      </c>
      <c r="H42" s="8"/>
      <c r="I42" s="8">
        <f>'DGA Book'!H3563</f>
        <v>76.05263157894737</v>
      </c>
      <c r="J42" s="8"/>
      <c r="K42" s="4">
        <f>'DGA Book'!D3466</f>
        <v>155.9</v>
      </c>
      <c r="L42" s="4"/>
      <c r="M42" s="4">
        <f t="shared" si="1"/>
        <v>14.9</v>
      </c>
      <c r="N42" s="4"/>
      <c r="O42" s="69">
        <v>0</v>
      </c>
      <c r="P42" s="4"/>
      <c r="Q42" s="5">
        <f>'DGA Book'!I3563</f>
        <v>-308.99999999999989</v>
      </c>
      <c r="R42" s="4">
        <f>'DGA Book'!J3563</f>
        <v>0</v>
      </c>
      <c r="S42" s="55">
        <f t="shared" si="0"/>
        <v>1732</v>
      </c>
    </row>
    <row r="44" spans="1:19">
      <c r="A44" t="s">
        <v>978</v>
      </c>
      <c r="C44">
        <f>SUM(C6:C42)</f>
        <v>1306</v>
      </c>
      <c r="D44">
        <f>SUM(D6:D42)</f>
        <v>1225</v>
      </c>
      <c r="E44">
        <f>SUM(E6:E42)</f>
        <v>1048</v>
      </c>
      <c r="Q44" s="15">
        <f>SUM(Q6:Q42)</f>
        <v>-26.749999999999602</v>
      </c>
      <c r="R44" s="15">
        <f>SUM(Q6:Q42)</f>
        <v>-26.749999999999602</v>
      </c>
      <c r="S44" s="56">
        <f>SUM(S6:S43)</f>
        <v>112857</v>
      </c>
    </row>
    <row r="45" spans="1:19">
      <c r="Q45" s="15"/>
      <c r="S45" s="12">
        <f>S44/D44</f>
        <v>92.128163265306128</v>
      </c>
    </row>
    <row r="46" spans="1:19">
      <c r="Q46" s="15"/>
    </row>
    <row r="47" spans="1:19">
      <c r="K47" t="s">
        <v>22</v>
      </c>
      <c r="Q47" s="5">
        <f>'DGA Book'!I3877</f>
        <v>-384</v>
      </c>
      <c r="R47" s="5">
        <v>0</v>
      </c>
    </row>
    <row r="48" spans="1:19">
      <c r="K48" t="s">
        <v>23</v>
      </c>
      <c r="Q48" s="5">
        <f>'DGA Book'!I3878</f>
        <v>-348</v>
      </c>
      <c r="R48" s="5">
        <v>0</v>
      </c>
    </row>
    <row r="49" spans="1:18">
      <c r="K49" t="s">
        <v>985</v>
      </c>
      <c r="Q49" s="5">
        <f>'DGA Book'!I3879</f>
        <v>-510</v>
      </c>
      <c r="R49" s="5">
        <v>0</v>
      </c>
    </row>
    <row r="50" spans="1:18">
      <c r="Q50" s="7"/>
    </row>
    <row r="51" spans="1:18">
      <c r="K51" t="s">
        <v>986</v>
      </c>
      <c r="Q51" s="5">
        <f>+Q44-Q47-Q48-Q49</f>
        <v>1215.2500000000005</v>
      </c>
      <c r="R51" s="5">
        <f>+R44-R47-R48-R49+R50</f>
        <v>-26.749999999999602</v>
      </c>
    </row>
    <row r="52" spans="1:18">
      <c r="Q52" s="5"/>
      <c r="R52" s="5"/>
    </row>
    <row r="53" spans="1:18">
      <c r="Q53" s="5"/>
      <c r="R53" s="5"/>
    </row>
    <row r="54" spans="1:18">
      <c r="Q54" s="5"/>
      <c r="R54" s="5"/>
    </row>
    <row r="55" spans="1:18">
      <c r="Q55" s="5"/>
      <c r="R55" s="5"/>
    </row>
    <row r="56" spans="1:18">
      <c r="Q56" s="5"/>
      <c r="R56" s="5"/>
    </row>
    <row r="57" spans="1:18">
      <c r="Q57" s="5"/>
      <c r="R57" s="5"/>
    </row>
    <row r="58" spans="1:18">
      <c r="Q58" s="5"/>
      <c r="R58" s="5"/>
    </row>
    <row r="59" spans="1:18">
      <c r="Q59" s="5"/>
      <c r="R59" s="5"/>
    </row>
    <row r="60" spans="1:18">
      <c r="Q60" s="5"/>
      <c r="R60" s="5"/>
    </row>
    <row r="61" spans="1:18">
      <c r="Q61" s="5"/>
      <c r="R61" s="5"/>
    </row>
    <row r="63" spans="1:18">
      <c r="A63" s="11" t="s">
        <v>987</v>
      </c>
      <c r="B63" s="11"/>
    </row>
    <row r="65" spans="1:18">
      <c r="A65" t="s">
        <v>57</v>
      </c>
      <c r="B65" s="21" t="s">
        <v>988</v>
      </c>
      <c r="C65" s="21"/>
      <c r="I65" s="19" t="s">
        <v>989</v>
      </c>
      <c r="R65" s="7">
        <v>192</v>
      </c>
    </row>
    <row r="66" spans="1:18">
      <c r="A66" t="s">
        <v>174</v>
      </c>
      <c r="B66" s="21" t="s">
        <v>990</v>
      </c>
      <c r="C66" s="21"/>
      <c r="R66" s="7">
        <v>96</v>
      </c>
    </row>
    <row r="67" spans="1:18">
      <c r="A67" t="s">
        <v>991</v>
      </c>
      <c r="B67" s="21" t="s">
        <v>992</v>
      </c>
      <c r="C67" s="21"/>
      <c r="R67" s="7">
        <v>48</v>
      </c>
    </row>
    <row r="68" spans="1:18">
      <c r="A68" t="s">
        <v>991</v>
      </c>
      <c r="B68" s="21" t="s">
        <v>993</v>
      </c>
      <c r="C68" s="21"/>
      <c r="R68" s="7">
        <v>48</v>
      </c>
    </row>
    <row r="70" spans="1:18">
      <c r="A70" s="11" t="s">
        <v>994</v>
      </c>
      <c r="B70" s="11"/>
    </row>
    <row r="72" spans="1:18">
      <c r="A72" t="s">
        <v>57</v>
      </c>
      <c r="B72" s="21" t="s">
        <v>995</v>
      </c>
      <c r="C72" s="24"/>
      <c r="D72" s="18"/>
      <c r="E72" s="67"/>
      <c r="F72" s="18"/>
      <c r="H72" s="18"/>
      <c r="I72" s="59" t="s">
        <v>996</v>
      </c>
      <c r="K72" s="1"/>
      <c r="R72" s="7">
        <v>145</v>
      </c>
    </row>
    <row r="73" spans="1:18">
      <c r="A73" s="21" t="s">
        <v>174</v>
      </c>
      <c r="B73" s="21" t="s">
        <v>997</v>
      </c>
      <c r="D73" s="18"/>
      <c r="E73" s="67"/>
      <c r="F73" s="18"/>
      <c r="G73" s="21"/>
      <c r="H73" s="18"/>
      <c r="I73" s="1">
        <v>80</v>
      </c>
      <c r="K73" s="1"/>
      <c r="R73" s="7">
        <v>65</v>
      </c>
    </row>
    <row r="74" spans="1:18">
      <c r="A74" s="21" t="s">
        <v>148</v>
      </c>
      <c r="B74" s="21" t="s">
        <v>990</v>
      </c>
      <c r="C74" s="24"/>
      <c r="D74" s="18"/>
      <c r="E74" s="67"/>
      <c r="F74" s="18"/>
      <c r="G74" s="21"/>
      <c r="H74" s="18"/>
      <c r="I74" s="59">
        <v>81</v>
      </c>
      <c r="K74" s="1"/>
      <c r="R74" s="7">
        <v>46</v>
      </c>
    </row>
    <row r="75" spans="1:18">
      <c r="A75" s="21" t="s">
        <v>901</v>
      </c>
      <c r="B75" s="21" t="s">
        <v>993</v>
      </c>
      <c r="C75" s="24"/>
      <c r="D75" s="18"/>
      <c r="E75" s="67"/>
      <c r="F75" s="18"/>
      <c r="G75" s="21"/>
      <c r="H75" s="18"/>
      <c r="I75" s="1">
        <v>84</v>
      </c>
      <c r="K75" s="1"/>
      <c r="R75" s="7">
        <v>29</v>
      </c>
    </row>
    <row r="76" spans="1:18">
      <c r="A76" s="21" t="s">
        <v>840</v>
      </c>
      <c r="B76" s="21" t="s">
        <v>998</v>
      </c>
      <c r="C76" s="24"/>
      <c r="D76" s="18"/>
      <c r="E76" s="67"/>
      <c r="F76" s="18"/>
      <c r="G76" s="21"/>
      <c r="H76" s="18"/>
      <c r="I76" s="1">
        <v>85</v>
      </c>
      <c r="K76" s="1"/>
      <c r="R76" s="7">
        <v>19</v>
      </c>
    </row>
    <row r="77" spans="1:18">
      <c r="A77" s="19" t="s">
        <v>745</v>
      </c>
      <c r="B77" s="21" t="s">
        <v>999</v>
      </c>
      <c r="C77" s="25"/>
      <c r="D77" s="18"/>
      <c r="E77" s="67"/>
      <c r="F77" s="18"/>
      <c r="G77" s="21"/>
      <c r="H77" s="18"/>
      <c r="I77" s="1">
        <v>86</v>
      </c>
      <c r="K77" s="1"/>
      <c r="R77" s="7">
        <v>17</v>
      </c>
    </row>
    <row r="78" spans="1:18">
      <c r="A78" s="21" t="s">
        <v>958</v>
      </c>
      <c r="B78" s="21" t="s">
        <v>992</v>
      </c>
      <c r="C78" s="25"/>
      <c r="D78" s="18"/>
      <c r="E78" s="67"/>
      <c r="F78" s="18"/>
      <c r="G78" s="21"/>
      <c r="H78" s="18"/>
      <c r="I78" s="1">
        <v>96</v>
      </c>
      <c r="K78" s="1"/>
      <c r="R78" s="7">
        <v>15</v>
      </c>
    </row>
    <row r="79" spans="1:18">
      <c r="A79" s="21" t="s">
        <v>694</v>
      </c>
      <c r="B79" s="21" t="s">
        <v>1000</v>
      </c>
      <c r="C79" s="24"/>
      <c r="D79" s="18"/>
      <c r="E79" s="67"/>
      <c r="F79" s="18"/>
      <c r="G79" s="21"/>
      <c r="H79" s="18"/>
      <c r="I79" s="58" t="s">
        <v>1001</v>
      </c>
      <c r="K79" s="1"/>
      <c r="R79" s="7">
        <v>12</v>
      </c>
    </row>
    <row r="80" spans="1:18">
      <c r="A80" s="19"/>
      <c r="B80" s="19"/>
      <c r="C80" s="24"/>
      <c r="D80" s="18"/>
      <c r="E80" s="18"/>
      <c r="F80" s="18"/>
      <c r="G80" s="18"/>
      <c r="H80" s="18"/>
      <c r="R80" s="7"/>
    </row>
    <row r="81" spans="1:19">
      <c r="A81" s="19"/>
      <c r="B81" s="19"/>
      <c r="C81" s="25"/>
      <c r="R81" s="7"/>
    </row>
    <row r="82" spans="1:19">
      <c r="A82" s="11" t="s">
        <v>1002</v>
      </c>
      <c r="B82" s="11"/>
    </row>
    <row r="84" spans="1:19">
      <c r="A84" s="2" t="s">
        <v>57</v>
      </c>
      <c r="B84" s="21" t="s">
        <v>1003</v>
      </c>
      <c r="C84" s="21"/>
      <c r="G84" s="2"/>
      <c r="I84" s="19" t="s">
        <v>1004</v>
      </c>
      <c r="K84" s="39"/>
      <c r="R84" s="7">
        <v>240</v>
      </c>
      <c r="S84" t="s">
        <v>1005</v>
      </c>
    </row>
    <row r="85" spans="1:19">
      <c r="A85" s="2" t="s">
        <v>174</v>
      </c>
      <c r="B85" s="21" t="s">
        <v>1006</v>
      </c>
      <c r="C85" s="21"/>
      <c r="R85" s="7">
        <v>140</v>
      </c>
      <c r="S85" t="s">
        <v>1005</v>
      </c>
    </row>
    <row r="86" spans="1:19">
      <c r="A86" t="s">
        <v>991</v>
      </c>
      <c r="B86" s="21" t="s">
        <v>1007</v>
      </c>
      <c r="C86" s="21"/>
      <c r="R86" s="7">
        <v>50</v>
      </c>
      <c r="S86" t="s">
        <v>1005</v>
      </c>
    </row>
    <row r="87" spans="1:19">
      <c r="A87" t="s">
        <v>991</v>
      </c>
      <c r="B87" s="21" t="s">
        <v>1008</v>
      </c>
      <c r="C87" s="21"/>
      <c r="R87" s="7">
        <v>50</v>
      </c>
      <c r="S87" t="s">
        <v>1005</v>
      </c>
    </row>
    <row r="89" spans="1:19">
      <c r="C89" s="21"/>
    </row>
  </sheetData>
  <sortState ref="A6:P41">
    <sortCondition ref="A6:A41"/>
  </sortState>
  <phoneticPr fontId="0" type="noConversion"/>
  <printOptions gridLines="1" gridLinesSet="0"/>
  <pageMargins left="0.75" right="0.75" top="1" bottom="1" header="0.5" footer="0.5"/>
  <pageSetup scale="79" fitToHeight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topLeftCell="A13" workbookViewId="0">
      <selection sqref="A1:N42"/>
    </sheetView>
  </sheetViews>
  <sheetFormatPr defaultRowHeight="12.75"/>
  <cols>
    <col min="1" max="1" width="13.28515625" customWidth="1"/>
    <col min="2" max="2" width="6.140625" customWidth="1"/>
    <col min="3" max="4" width="6.7109375" customWidth="1"/>
    <col min="5" max="5" width="1.140625" customWidth="1"/>
    <col min="6" max="6" width="7.7109375" customWidth="1"/>
    <col min="7" max="7" width="1" customWidth="1"/>
    <col min="8" max="8" width="7.7109375" customWidth="1"/>
    <col min="9" max="9" width="0.7109375" customWidth="1"/>
    <col min="10" max="10" width="6.7109375" customWidth="1"/>
    <col min="11" max="11" width="1.140625" customWidth="1"/>
    <col min="12" max="12" width="6.7109375" customWidth="1"/>
    <col min="13" max="13" width="1" customWidth="1"/>
    <col min="14" max="14" width="11" customWidth="1"/>
  </cols>
  <sheetData>
    <row r="1" spans="1:14">
      <c r="A1" s="6">
        <f ca="1">TODAY()</f>
        <v>42496</v>
      </c>
      <c r="D1" t="s">
        <v>1009</v>
      </c>
    </row>
    <row r="3" spans="1:14">
      <c r="B3" s="1"/>
      <c r="C3" s="1"/>
      <c r="D3" s="1"/>
      <c r="E3" s="1"/>
      <c r="F3" s="1" t="s">
        <v>7</v>
      </c>
      <c r="G3" s="1"/>
      <c r="H3" s="1" t="s">
        <v>8</v>
      </c>
      <c r="I3" s="1"/>
      <c r="J3" s="1" t="s">
        <v>976</v>
      </c>
      <c r="K3" s="1"/>
      <c r="L3" s="1" t="s">
        <v>976</v>
      </c>
      <c r="M3" s="1"/>
      <c r="N3" s="1"/>
    </row>
    <row r="4" spans="1:14">
      <c r="B4" s="1" t="s">
        <v>6</v>
      </c>
      <c r="C4" s="1" t="s">
        <v>7</v>
      </c>
      <c r="D4" s="1" t="s">
        <v>8</v>
      </c>
      <c r="E4" s="1"/>
      <c r="F4" s="1" t="s">
        <v>980</v>
      </c>
      <c r="G4" s="1"/>
      <c r="H4" s="1" t="s">
        <v>7</v>
      </c>
      <c r="I4" s="1"/>
      <c r="J4" s="1" t="s">
        <v>18</v>
      </c>
      <c r="K4" s="1"/>
      <c r="L4" s="1" t="s">
        <v>981</v>
      </c>
      <c r="M4" s="1"/>
      <c r="N4" s="1" t="s">
        <v>13</v>
      </c>
    </row>
    <row r="6" spans="1:14">
      <c r="A6" t="str">
        <f>'DGA Book'!A3672</f>
        <v>Ellis</v>
      </c>
      <c r="B6">
        <f>'DGA Book'!A3771</f>
        <v>10</v>
      </c>
      <c r="C6">
        <f>'DGA Book'!B3771</f>
        <v>10</v>
      </c>
      <c r="D6">
        <f>'DGA Book'!C3771</f>
        <v>4</v>
      </c>
      <c r="F6" s="8">
        <f>'DGA Book'!F3771</f>
        <v>88</v>
      </c>
      <c r="G6" s="8"/>
      <c r="H6" s="8">
        <f>'DGA Book'!H3771</f>
        <v>73</v>
      </c>
      <c r="I6" s="8"/>
      <c r="J6" s="4">
        <f>'DGA Book'!D3674</f>
        <v>129.30000000000001</v>
      </c>
      <c r="K6" s="4"/>
      <c r="L6" s="4">
        <f t="shared" ref="L6:L42" si="0">(J6*0.096)-0.05</f>
        <v>12.3628</v>
      </c>
      <c r="M6" s="4"/>
      <c r="N6" s="5">
        <f>'DGA Book'!I3771</f>
        <v>-57.35</v>
      </c>
    </row>
    <row r="7" spans="1:14">
      <c r="A7" t="str">
        <f>'DGA Book'!A2355</f>
        <v>Price</v>
      </c>
      <c r="B7">
        <f>'DGA Book'!A2454</f>
        <v>48</v>
      </c>
      <c r="C7">
        <f>'DGA Book'!B2454</f>
        <v>47</v>
      </c>
      <c r="D7">
        <f>'DGA Book'!C2454</f>
        <v>47</v>
      </c>
      <c r="F7" s="8">
        <f>'DGA Book'!F2454</f>
        <v>84.276595744680847</v>
      </c>
      <c r="G7" s="8"/>
      <c r="H7" s="8">
        <f>'DGA Book'!H2454</f>
        <v>73.170212765957444</v>
      </c>
      <c r="I7" s="8"/>
      <c r="J7" s="4">
        <f>'DGA Book'!D2357</f>
        <v>94.2</v>
      </c>
      <c r="K7" s="4"/>
      <c r="L7" s="4">
        <f t="shared" si="0"/>
        <v>8.9931999999999999</v>
      </c>
      <c r="M7" s="4"/>
      <c r="N7" s="5">
        <f>'DGA Book'!I2454</f>
        <v>-203.14999999999992</v>
      </c>
    </row>
    <row r="8" spans="1:14">
      <c r="A8" t="str">
        <f>'DGA Book'!A2255</f>
        <v>Petronchak</v>
      </c>
      <c r="B8">
        <f>'DGA Book'!A2354</f>
        <v>60</v>
      </c>
      <c r="C8">
        <f>'DGA Book'!B2354</f>
        <v>53</v>
      </c>
      <c r="D8">
        <f>'DGA Book'!C2354</f>
        <v>41</v>
      </c>
      <c r="F8" s="8">
        <f>'DGA Book'!F2354</f>
        <v>79.943396226415089</v>
      </c>
      <c r="G8" s="8"/>
      <c r="H8" s="8">
        <f>'DGA Book'!H2354</f>
        <v>73.512195121951223</v>
      </c>
      <c r="I8" s="8"/>
      <c r="J8" s="4">
        <f>'DGA Book'!D2257</f>
        <v>54.6</v>
      </c>
      <c r="K8" s="4"/>
      <c r="L8" s="4">
        <f t="shared" si="0"/>
        <v>5.1916000000000002</v>
      </c>
      <c r="M8" s="4"/>
      <c r="N8" s="5">
        <f>'DGA Book'!I2354</f>
        <v>113.99999999999997</v>
      </c>
    </row>
    <row r="9" spans="1:14">
      <c r="A9" t="str">
        <f>'DGA Book'!A301</f>
        <v>Ceglia, Sr</v>
      </c>
      <c r="B9">
        <f>'DGA Book'!A410</f>
        <v>64</v>
      </c>
      <c r="C9">
        <f>'DGA Book'!B410</f>
        <v>59</v>
      </c>
      <c r="D9">
        <f>'DGA Book'!C410</f>
        <v>50</v>
      </c>
      <c r="F9" s="8">
        <f>'DGA Book'!F410</f>
        <v>85</v>
      </c>
      <c r="G9" s="8"/>
      <c r="H9" s="8">
        <f>'DGA Book'!H410</f>
        <v>73.58</v>
      </c>
      <c r="I9" s="8"/>
      <c r="J9" s="4">
        <f>'DGA Book'!D303</f>
        <v>106.5</v>
      </c>
      <c r="K9" s="4"/>
      <c r="L9" s="4">
        <f t="shared" si="0"/>
        <v>10.173999999999999</v>
      </c>
      <c r="M9" s="4"/>
      <c r="N9" s="5">
        <f>'DGA Book'!I410</f>
        <v>627.25</v>
      </c>
    </row>
    <row r="10" spans="1:14">
      <c r="A10" t="str">
        <f>'DGA Book'!A1431</f>
        <v>Keller, B.</v>
      </c>
      <c r="B10">
        <f>'DGA Book'!A1530</f>
        <v>15</v>
      </c>
      <c r="C10">
        <f>'DGA Book'!B1530</f>
        <v>15</v>
      </c>
      <c r="D10">
        <f>'DGA Book'!C1530</f>
        <v>15</v>
      </c>
      <c r="F10" s="8">
        <f>'DGA Book'!F1530</f>
        <v>90.6</v>
      </c>
      <c r="G10" s="8"/>
      <c r="H10" s="8">
        <f>'DGA Book'!H1530</f>
        <v>73.599999999999994</v>
      </c>
      <c r="I10" s="8"/>
      <c r="J10" s="4">
        <f>'DGA Book'!D1433</f>
        <v>166.4</v>
      </c>
      <c r="K10" s="4"/>
      <c r="L10" s="4">
        <f t="shared" si="0"/>
        <v>15.9244</v>
      </c>
      <c r="M10" s="4"/>
      <c r="N10" s="5">
        <f>'DGA Book'!I1530</f>
        <v>-126.20000000000003</v>
      </c>
    </row>
    <row r="11" spans="1:14">
      <c r="A11" t="str">
        <f>'DGA Book'!A2555</f>
        <v>Rinaldi</v>
      </c>
      <c r="B11">
        <f>'DGA Book'!A2663</f>
        <v>62</v>
      </c>
      <c r="C11">
        <f>'DGA Book'!B2663</f>
        <v>57</v>
      </c>
      <c r="D11">
        <f>'DGA Book'!C2663</f>
        <v>47</v>
      </c>
      <c r="F11" s="8">
        <f>'DGA Book'!F2663</f>
        <v>84.368421052631575</v>
      </c>
      <c r="G11" s="8"/>
      <c r="H11" s="8">
        <f>'DGA Book'!H2663</f>
        <v>73.723404255319153</v>
      </c>
      <c r="I11" s="8"/>
      <c r="J11" s="4">
        <f>'DGA Book'!D2557</f>
        <v>95.7</v>
      </c>
      <c r="K11" s="4"/>
      <c r="L11" s="4">
        <f t="shared" si="0"/>
        <v>9.1372</v>
      </c>
      <c r="M11" s="4"/>
      <c r="N11" s="5">
        <f>'DGA Book'!I2663</f>
        <v>-18.249999999999979</v>
      </c>
    </row>
    <row r="12" spans="1:14">
      <c r="A12" t="str">
        <f>'DGA Book'!A1851</f>
        <v>Musella</v>
      </c>
      <c r="B12">
        <f>'DGA Book'!A1950</f>
        <v>27</v>
      </c>
      <c r="C12">
        <f>'DGA Book'!B1950</f>
        <v>26</v>
      </c>
      <c r="D12">
        <f>'DGA Book'!C1950</f>
        <v>22</v>
      </c>
      <c r="F12" s="8">
        <f>'DGA Book'!F1950</f>
        <v>89.65384615384616</v>
      </c>
      <c r="G12" s="8"/>
      <c r="H12" s="8">
        <f>'DGA Book'!H1950</f>
        <v>73.772727272727266</v>
      </c>
      <c r="I12" s="8"/>
      <c r="J12" s="4">
        <f>'DGA Book'!D1853</f>
        <v>117.7</v>
      </c>
      <c r="K12" s="4"/>
      <c r="L12" s="4">
        <f t="shared" si="0"/>
        <v>11.2492</v>
      </c>
      <c r="M12" s="4"/>
      <c r="N12" s="5">
        <f>'DGA Book'!I1950</f>
        <v>119.05000000000001</v>
      </c>
    </row>
    <row r="13" spans="1:14">
      <c r="A13" t="str">
        <f>'DGA Book'!A2664</f>
        <v>Rolph</v>
      </c>
      <c r="B13">
        <f>'DGA Book'!A2763</f>
        <v>51</v>
      </c>
      <c r="C13">
        <f>'DGA Book'!B2763</f>
        <v>48</v>
      </c>
      <c r="D13">
        <f>'DGA Book'!C2763</f>
        <v>43</v>
      </c>
      <c r="F13" s="8">
        <f>'DGA Book'!F2763</f>
        <v>89.291666666666671</v>
      </c>
      <c r="G13" s="8"/>
      <c r="H13" s="8">
        <f>'DGA Book'!H2763</f>
        <v>73.837209302325576</v>
      </c>
      <c r="I13" s="8"/>
      <c r="J13" s="4">
        <f>'DGA Book'!D2666</f>
        <v>130.69999999999999</v>
      </c>
      <c r="K13" s="4"/>
      <c r="L13" s="4">
        <f t="shared" si="0"/>
        <v>12.497199999999998</v>
      </c>
      <c r="M13" s="4"/>
      <c r="N13" s="5">
        <f>'DGA Book'!I2763</f>
        <v>205.45</v>
      </c>
    </row>
    <row r="14" spans="1:14">
      <c r="A14" t="str">
        <f>'DGA Book'!A1631</f>
        <v>Korleski</v>
      </c>
      <c r="B14">
        <f>'DGA Book'!A1730</f>
        <v>27</v>
      </c>
      <c r="C14">
        <f>'DGA Book'!B1730</f>
        <v>26</v>
      </c>
      <c r="D14">
        <f>'DGA Book'!C1730</f>
        <v>26</v>
      </c>
      <c r="F14" s="8">
        <f>'DGA Book'!F1730</f>
        <v>89.807692307692307</v>
      </c>
      <c r="G14" s="8"/>
      <c r="H14" s="8">
        <f>'DGA Book'!H1730</f>
        <v>73.961538461538467</v>
      </c>
      <c r="I14" s="8"/>
      <c r="J14" s="4">
        <f>'DGA Book'!D1633</f>
        <v>131.4</v>
      </c>
      <c r="K14" s="4"/>
      <c r="L14" s="4">
        <f t="shared" si="0"/>
        <v>12.564400000000001</v>
      </c>
      <c r="M14" s="4"/>
      <c r="N14" s="5">
        <f>'DGA Book'!I1730</f>
        <v>68.25</v>
      </c>
    </row>
    <row r="15" spans="1:14">
      <c r="A15" t="str">
        <f>'DGA Book'!A3064</f>
        <v>Smith</v>
      </c>
      <c r="B15">
        <f>'DGA Book'!A3163</f>
        <v>12</v>
      </c>
      <c r="C15">
        <f>'DGA Book'!B3163</f>
        <v>11</v>
      </c>
      <c r="D15">
        <f>'DGA Book'!C3163</f>
        <v>11</v>
      </c>
      <c r="F15" s="8">
        <f>'DGA Book'!F3163</f>
        <v>89.090909090909093</v>
      </c>
      <c r="G15" s="8"/>
      <c r="H15" s="8">
        <f>'DGA Book'!H3163</f>
        <v>74</v>
      </c>
      <c r="I15" s="8"/>
      <c r="J15" s="4">
        <f>'DGA Book'!D3066</f>
        <v>143.4</v>
      </c>
      <c r="K15" s="4"/>
      <c r="L15" s="4">
        <f t="shared" si="0"/>
        <v>13.7164</v>
      </c>
      <c r="M15" s="4"/>
      <c r="N15" s="38">
        <f>'DGA Book'!I3163</f>
        <v>-106.95</v>
      </c>
    </row>
    <row r="16" spans="1:14">
      <c r="A16" t="str">
        <f>'DGA Book'!A731</f>
        <v>DeSimone</v>
      </c>
      <c r="B16">
        <f>'DGA Book'!A830</f>
        <v>7</v>
      </c>
      <c r="C16">
        <f>'DGA Book'!B830</f>
        <v>7</v>
      </c>
      <c r="D16">
        <f>'DGA Book'!C830</f>
        <v>7</v>
      </c>
      <c r="F16" s="8">
        <f>'DGA Book'!F830</f>
        <v>97.714285714285708</v>
      </c>
      <c r="G16" s="8"/>
      <c r="H16" s="8">
        <f>'DGA Book'!H830</f>
        <v>74</v>
      </c>
      <c r="I16" s="8"/>
      <c r="J16" s="4">
        <f>'DGA Book'!D733</f>
        <v>220.9</v>
      </c>
      <c r="K16" s="4"/>
      <c r="L16" s="4">
        <f t="shared" si="0"/>
        <v>21.156400000000001</v>
      </c>
      <c r="M16" s="4"/>
      <c r="N16" s="5">
        <f>'DGA Book'!I830</f>
        <v>25.099999999999994</v>
      </c>
    </row>
    <row r="17" spans="1:14">
      <c r="A17" t="str">
        <f>'DGA Book'!A3564</f>
        <v>Rismanchi</v>
      </c>
      <c r="B17">
        <f>'DGA Book'!A3671</f>
        <v>71</v>
      </c>
      <c r="C17">
        <f>'DGA Book'!B3671</f>
        <v>69</v>
      </c>
      <c r="D17">
        <f>'DGA Book'!C3671</f>
        <v>57</v>
      </c>
      <c r="F17" s="8">
        <f>'DGA Book'!F3671</f>
        <v>96.478260869565219</v>
      </c>
      <c r="G17" s="8"/>
      <c r="H17" s="8">
        <f>'DGA Book'!H3671</f>
        <v>74.228070175438603</v>
      </c>
      <c r="I17" s="8"/>
      <c r="J17" s="4">
        <f>'DGA Book'!D3566</f>
        <v>179</v>
      </c>
      <c r="K17" s="4"/>
      <c r="L17" s="4">
        <f t="shared" si="0"/>
        <v>17.134</v>
      </c>
      <c r="M17" s="4"/>
      <c r="N17" s="5">
        <f>'DGA Book'!I3671</f>
        <v>64.500000000000057</v>
      </c>
    </row>
    <row r="18" spans="1:14">
      <c r="A18" t="str">
        <f>'DGA Book'!A201</f>
        <v>Ceglia, Jr</v>
      </c>
      <c r="B18">
        <f>'DGA Book'!A300</f>
        <v>8</v>
      </c>
      <c r="C18">
        <f>'DGA Book'!B300</f>
        <v>8</v>
      </c>
      <c r="D18">
        <f>'DGA Book'!C300</f>
        <v>6</v>
      </c>
      <c r="F18" s="8">
        <f>'DGA Book'!F300</f>
        <v>91.875</v>
      </c>
      <c r="G18" s="8"/>
      <c r="H18" s="8">
        <f>'DGA Book'!H300</f>
        <v>74.333333333333329</v>
      </c>
      <c r="I18" s="8"/>
      <c r="J18" s="4">
        <f>'DGA Book'!D203</f>
        <v>159.1</v>
      </c>
      <c r="K18" s="4"/>
      <c r="L18" s="4">
        <f t="shared" si="0"/>
        <v>15.223599999999999</v>
      </c>
      <c r="M18" s="4"/>
      <c r="N18" s="5">
        <f>'DGA Book'!I300</f>
        <v>-95</v>
      </c>
    </row>
    <row r="19" spans="1:14">
      <c r="A19" t="str">
        <f>'DGA Book'!A1731</f>
        <v>Minutello</v>
      </c>
      <c r="B19">
        <f>'DGA Book'!A1850</f>
        <v>75</v>
      </c>
      <c r="C19">
        <f>'DGA Book'!B1850</f>
        <v>71</v>
      </c>
      <c r="D19">
        <f>'DGA Book'!C1850</f>
        <v>61</v>
      </c>
      <c r="F19" s="8">
        <f>'DGA Book'!F1850</f>
        <v>94.126760563380287</v>
      </c>
      <c r="G19" s="8"/>
      <c r="H19" s="8">
        <f>'DGA Book'!H1850</f>
        <v>74.426229508196727</v>
      </c>
      <c r="I19" s="8"/>
      <c r="J19" s="4">
        <f>'DGA Book'!D1733</f>
        <v>171</v>
      </c>
      <c r="K19" s="4"/>
      <c r="L19" s="4">
        <f t="shared" si="0"/>
        <v>16.366</v>
      </c>
      <c r="M19" s="4"/>
      <c r="N19" s="5">
        <f>'DGA Book'!I1850</f>
        <v>-243.60000000000002</v>
      </c>
    </row>
    <row r="20" spans="1:14">
      <c r="A20" t="str">
        <f>'DGA Book'!A631</f>
        <v>Tucci</v>
      </c>
      <c r="B20">
        <f>'DGA Book'!A730</f>
        <v>12</v>
      </c>
      <c r="C20">
        <f>'DGA Book'!B730</f>
        <v>11</v>
      </c>
      <c r="D20">
        <f>'DGA Book'!C730</f>
        <v>11</v>
      </c>
      <c r="F20" s="8">
        <f>'DGA Book'!F730</f>
        <v>89.818181818181813</v>
      </c>
      <c r="G20" s="8"/>
      <c r="H20" s="8">
        <f>'DGA Book'!H730</f>
        <v>74.545454545454547</v>
      </c>
      <c r="I20" s="8"/>
      <c r="J20" s="4">
        <f>'DGA Book'!D633</f>
        <v>139</v>
      </c>
      <c r="K20" s="4"/>
      <c r="L20" s="4">
        <f t="shared" si="0"/>
        <v>13.293999999999999</v>
      </c>
      <c r="M20" s="4"/>
      <c r="N20" s="5">
        <f>'DGA Book'!I730</f>
        <v>-160.35</v>
      </c>
    </row>
    <row r="21" spans="1:14">
      <c r="A21" t="str">
        <f>'DGA Book'!A1131</f>
        <v>Grote</v>
      </c>
      <c r="B21">
        <f>'DGA Book'!A1230</f>
        <v>44</v>
      </c>
      <c r="C21">
        <f>'DGA Book'!B1230</f>
        <v>42</v>
      </c>
      <c r="D21">
        <f>'DGA Book'!C1230</f>
        <v>32</v>
      </c>
      <c r="F21" s="8">
        <f>'DGA Book'!F1230</f>
        <v>89.857142857142861</v>
      </c>
      <c r="G21" s="8"/>
      <c r="H21" s="8">
        <f>'DGA Book'!H1230</f>
        <v>74.65625</v>
      </c>
      <c r="I21" s="8"/>
      <c r="J21" s="4">
        <f>'DGA Book'!D1133</f>
        <v>143.30000000000001</v>
      </c>
      <c r="K21" s="4"/>
      <c r="L21" s="4">
        <f t="shared" si="0"/>
        <v>13.706800000000001</v>
      </c>
      <c r="M21" s="4"/>
      <c r="N21" s="5">
        <f>'DGA Book'!I1230</f>
        <v>-49.449999999999989</v>
      </c>
    </row>
    <row r="22" spans="1:14">
      <c r="A22" t="str">
        <f>'DGA Book'!A1531</f>
        <v>Keller, G.</v>
      </c>
      <c r="B22">
        <f>'DGA Book'!A1630</f>
        <v>55</v>
      </c>
      <c r="C22">
        <f>'DGA Book'!B1630</f>
        <v>50</v>
      </c>
      <c r="D22">
        <f>'DGA Book'!C1630</f>
        <v>46</v>
      </c>
      <c r="F22" s="8">
        <f>'DGA Book'!F1630</f>
        <v>90.4</v>
      </c>
      <c r="G22" s="8"/>
      <c r="H22" s="8">
        <f>'DGA Book'!H1630</f>
        <v>74.695652173913047</v>
      </c>
      <c r="I22" s="8"/>
      <c r="J22" s="4">
        <f>'DGA Book'!D1533</f>
        <v>158.1</v>
      </c>
      <c r="K22" s="4"/>
      <c r="L22" s="4">
        <f t="shared" si="0"/>
        <v>15.127599999999999</v>
      </c>
      <c r="M22" s="4"/>
      <c r="N22" s="5">
        <f>'DGA Book'!I1630</f>
        <v>-333.1</v>
      </c>
    </row>
    <row r="23" spans="1:14">
      <c r="A23" t="str">
        <f>'DGA Book'!A2455</f>
        <v>Rapp</v>
      </c>
      <c r="B23">
        <f>'DGA Book'!A2554</f>
        <v>20</v>
      </c>
      <c r="C23">
        <f>'DGA Book'!B2554</f>
        <v>19</v>
      </c>
      <c r="D23">
        <f>'DGA Book'!C2554</f>
        <v>17</v>
      </c>
      <c r="F23" s="8">
        <f>'DGA Book'!F2554</f>
        <v>96.15789473684211</v>
      </c>
      <c r="G23" s="8"/>
      <c r="H23" s="8">
        <f>'DGA Book'!H2554</f>
        <v>74.82352941176471</v>
      </c>
      <c r="I23" s="8"/>
      <c r="J23" s="4">
        <f>'DGA Book'!D2457</f>
        <v>187.7</v>
      </c>
      <c r="K23" s="4"/>
      <c r="L23" s="4">
        <f t="shared" si="0"/>
        <v>17.969199999999997</v>
      </c>
      <c r="M23" s="4"/>
      <c r="N23" s="5">
        <f>'DGA Book'!I2554</f>
        <v>-11.550000000000006</v>
      </c>
    </row>
    <row r="24" spans="1:14">
      <c r="A24" t="str">
        <f>'DGA Book'!A2864</f>
        <v>Schuler</v>
      </c>
      <c r="B24">
        <f>'DGA Book'!A2963</f>
        <v>50</v>
      </c>
      <c r="C24">
        <f>'DGA Book'!B2963</f>
        <v>47</v>
      </c>
      <c r="D24">
        <f>'DGA Book'!C2963</f>
        <v>33</v>
      </c>
      <c r="F24" s="8">
        <f>'DGA Book'!F2963</f>
        <v>84.638297872340431</v>
      </c>
      <c r="G24" s="8"/>
      <c r="H24" s="8">
        <f>'DGA Book'!H2963</f>
        <v>74.848484848484844</v>
      </c>
      <c r="I24" s="8"/>
      <c r="J24" s="4">
        <f>'DGA Book'!D2866</f>
        <v>86.2</v>
      </c>
      <c r="K24" s="4"/>
      <c r="L24" s="4">
        <f t="shared" si="0"/>
        <v>8.2251999999999992</v>
      </c>
      <c r="M24" s="4"/>
      <c r="N24" s="5">
        <f>'DGA Book'!I2963</f>
        <v>-160.54999999999998</v>
      </c>
    </row>
    <row r="25" spans="1:14">
      <c r="A25" t="str">
        <f>'DGA Book'!A411</f>
        <v>Conway</v>
      </c>
      <c r="B25">
        <f>'DGA Book'!A510</f>
        <v>31</v>
      </c>
      <c r="C25">
        <f>'DGA Book'!B510</f>
        <v>29</v>
      </c>
      <c r="D25">
        <f>'DGA Book'!C510</f>
        <v>26</v>
      </c>
      <c r="F25" s="8">
        <f>'DGA Book'!F510</f>
        <v>88.206896551724142</v>
      </c>
      <c r="G25" s="8"/>
      <c r="H25" s="8">
        <f>'DGA Book'!H510</f>
        <v>75.115384615384613</v>
      </c>
      <c r="I25" s="8"/>
      <c r="J25" s="4">
        <f>'DGA Book'!D413</f>
        <v>118.8</v>
      </c>
      <c r="K25" s="4"/>
      <c r="L25" s="4">
        <f t="shared" si="0"/>
        <v>11.354799999999999</v>
      </c>
      <c r="M25" s="4"/>
      <c r="N25" s="5">
        <f>'DGA Book'!I510</f>
        <v>56.7</v>
      </c>
    </row>
    <row r="26" spans="1:14">
      <c r="A26" t="str">
        <f>'DGA Book'!A931</f>
        <v>Evans</v>
      </c>
      <c r="B26">
        <f>'DGA Book'!A1030</f>
        <v>38</v>
      </c>
      <c r="C26">
        <f>'DGA Book'!B1030</f>
        <v>35</v>
      </c>
      <c r="D26">
        <f>'DGA Book'!C1030</f>
        <v>35</v>
      </c>
      <c r="F26" s="8">
        <f>'DGA Book'!F1030</f>
        <v>83.657142857142858</v>
      </c>
      <c r="G26" s="8"/>
      <c r="H26" s="8">
        <f>'DGA Book'!H1030</f>
        <v>75.342857142857142</v>
      </c>
      <c r="I26" s="8"/>
      <c r="J26" s="4">
        <f>'DGA Book'!D933</f>
        <v>77.900000000000006</v>
      </c>
      <c r="K26" s="4"/>
      <c r="L26" s="4">
        <f t="shared" si="0"/>
        <v>7.4284000000000008</v>
      </c>
      <c r="M26" s="4"/>
      <c r="N26" s="5">
        <f>'DGA Book'!I1030</f>
        <v>49.050000000000011</v>
      </c>
    </row>
    <row r="27" spans="1:14">
      <c r="A27" t="str">
        <f>'DGA Book'!A3264</f>
        <v>Thiry, L.</v>
      </c>
      <c r="B27">
        <f>'DGA Book'!A3363</f>
        <v>34</v>
      </c>
      <c r="C27">
        <f>'DGA Book'!B3363</f>
        <v>31</v>
      </c>
      <c r="D27">
        <f>'DGA Book'!C3363</f>
        <v>23</v>
      </c>
      <c r="F27" s="8">
        <f>'DGA Book'!F3363</f>
        <v>99.387096774193552</v>
      </c>
      <c r="G27" s="8"/>
      <c r="H27" s="72">
        <f>'DGA Book'!H3363</f>
        <v>75.347826086956516</v>
      </c>
      <c r="I27" s="8"/>
      <c r="J27" s="4">
        <f>'DGA Book'!D3266</f>
        <v>215.7</v>
      </c>
      <c r="K27" s="4"/>
      <c r="L27" s="4">
        <f t="shared" si="0"/>
        <v>20.6572</v>
      </c>
      <c r="M27" s="4"/>
      <c r="N27" s="5">
        <f>'DGA Book'!I3363</f>
        <v>270.15000000000009</v>
      </c>
    </row>
    <row r="28" spans="1:14">
      <c r="A28" t="str">
        <f>'DGA Book'!A1</f>
        <v>Babetski</v>
      </c>
      <c r="B28">
        <f>'DGA Book'!A100</f>
        <v>40</v>
      </c>
      <c r="C28">
        <f>'DGA Book'!B100</f>
        <v>37</v>
      </c>
      <c r="D28">
        <f>'DGA Book'!C100</f>
        <v>26</v>
      </c>
      <c r="F28" s="8">
        <f>'DGA Book'!F100</f>
        <v>90.378378378378372</v>
      </c>
      <c r="G28" s="8"/>
      <c r="H28" s="8">
        <f>'DGA Book'!H100</f>
        <v>75.65384615384616</v>
      </c>
      <c r="I28" s="8"/>
      <c r="J28" s="4">
        <f>'DGA Book'!D3</f>
        <v>160.9</v>
      </c>
      <c r="K28" s="4"/>
      <c r="L28" s="4">
        <f t="shared" si="0"/>
        <v>15.3964</v>
      </c>
      <c r="M28" s="4"/>
      <c r="N28" s="5">
        <f>'DGA Book'!I100</f>
        <v>802.85</v>
      </c>
    </row>
    <row r="29" spans="1:14">
      <c r="A29" t="str">
        <f>'DGA Book'!A2051</f>
        <v>Nowark</v>
      </c>
      <c r="B29">
        <f>'DGA Book'!A2150</f>
        <v>15</v>
      </c>
      <c r="C29">
        <f>'DGA Book'!B2150</f>
        <v>14</v>
      </c>
      <c r="D29">
        <f>'DGA Book'!C2150</f>
        <v>14</v>
      </c>
      <c r="F29" s="8">
        <f>'DGA Book'!F2150</f>
        <v>105.5</v>
      </c>
      <c r="G29" s="8"/>
      <c r="H29" s="8">
        <f>'DGA Book'!H2150</f>
        <v>75.714285714285708</v>
      </c>
      <c r="I29" s="8"/>
      <c r="J29" s="4">
        <f>'DGA Book'!D2053</f>
        <v>285.3</v>
      </c>
      <c r="K29" s="4"/>
      <c r="L29" s="4">
        <f t="shared" si="0"/>
        <v>27.338800000000003</v>
      </c>
      <c r="M29" s="4"/>
      <c r="N29" s="5">
        <f>'DGA Book'!I2150</f>
        <v>196.7</v>
      </c>
    </row>
    <row r="30" spans="1:14">
      <c r="A30" t="str">
        <f>'DGA Book'!A2964</f>
        <v>Sinclair</v>
      </c>
      <c r="B30">
        <f>'DGA Book'!A3063</f>
        <v>48</v>
      </c>
      <c r="C30">
        <f>'DGA Book'!B3063</f>
        <v>46</v>
      </c>
      <c r="D30">
        <f>'DGA Book'!C3063</f>
        <v>40</v>
      </c>
      <c r="F30" s="8">
        <f>'DGA Book'!F3063</f>
        <v>95.869565217391298</v>
      </c>
      <c r="G30" s="8"/>
      <c r="H30" s="8">
        <f>'DGA Book'!H3063</f>
        <v>75.95</v>
      </c>
      <c r="I30" s="8"/>
      <c r="J30" s="4">
        <f>'DGA Book'!D2966</f>
        <v>161.5</v>
      </c>
      <c r="K30" s="4"/>
      <c r="L30" s="4">
        <f t="shared" si="0"/>
        <v>15.453999999999999</v>
      </c>
      <c r="M30" s="4"/>
      <c r="N30" s="5">
        <f>'DGA Book'!I3063</f>
        <v>91.550000000000011</v>
      </c>
    </row>
    <row r="31" spans="1:14">
      <c r="A31" t="str">
        <f>'DGA Book'!A3464</f>
        <v>Wrobel, T.</v>
      </c>
      <c r="B31">
        <f>'DGA Book'!A3563</f>
        <v>21</v>
      </c>
      <c r="C31">
        <f>'DGA Book'!B3563</f>
        <v>19</v>
      </c>
      <c r="D31">
        <f>'DGA Book'!C3563</f>
        <v>19</v>
      </c>
      <c r="F31" s="8">
        <f>'DGA Book'!F3563</f>
        <v>91.15789473684211</v>
      </c>
      <c r="G31" s="8"/>
      <c r="H31" s="8">
        <f>'DGA Book'!H3563</f>
        <v>76.05263157894737</v>
      </c>
      <c r="I31" s="8"/>
      <c r="J31" s="4">
        <f>'DGA Book'!D3466</f>
        <v>155.9</v>
      </c>
      <c r="K31" s="4"/>
      <c r="L31" s="4">
        <f t="shared" si="0"/>
        <v>14.916399999999999</v>
      </c>
      <c r="M31" s="4"/>
      <c r="N31" s="5">
        <f>'DGA Book'!I3563</f>
        <v>-308.99999999999989</v>
      </c>
    </row>
    <row r="32" spans="1:14">
      <c r="A32" t="str">
        <f>'DGA Book'!A831</f>
        <v>Emma</v>
      </c>
      <c r="B32">
        <f>'DGA Book'!A930</f>
        <v>39</v>
      </c>
      <c r="C32">
        <f>'DGA Book'!B930</f>
        <v>36</v>
      </c>
      <c r="D32">
        <f>'DGA Book'!C930</f>
        <v>36</v>
      </c>
      <c r="F32" s="8">
        <f>'DGA Book'!F930</f>
        <v>92.527777777777771</v>
      </c>
      <c r="G32" s="8"/>
      <c r="H32" s="8">
        <f>'DGA Book'!H930</f>
        <v>76.25</v>
      </c>
      <c r="I32" s="8"/>
      <c r="J32" s="4">
        <f>'DGA Book'!D833</f>
        <v>161.30000000000001</v>
      </c>
      <c r="K32" s="4"/>
      <c r="L32" s="4">
        <f t="shared" si="0"/>
        <v>15.434800000000001</v>
      </c>
      <c r="M32" s="4"/>
      <c r="N32" s="5">
        <f>'DGA Book'!I930</f>
        <v>-187.95</v>
      </c>
    </row>
    <row r="33" spans="1:14">
      <c r="A33" t="str">
        <f>'DGA Book'!A3364</f>
        <v>Wolters</v>
      </c>
      <c r="B33">
        <f>'DGA Book'!A3463</f>
        <v>24</v>
      </c>
      <c r="C33">
        <f>'DGA Book'!B3463</f>
        <v>23</v>
      </c>
      <c r="D33">
        <f>'DGA Book'!C3463</f>
        <v>23</v>
      </c>
      <c r="F33" s="8">
        <f>'DGA Book'!F3463</f>
        <v>89.478260869565219</v>
      </c>
      <c r="G33" s="8"/>
      <c r="H33" s="8">
        <f>'DGA Book'!H3463</f>
        <v>76.260869565217391</v>
      </c>
      <c r="I33" s="8"/>
      <c r="J33" s="4">
        <f>'DGA Book'!D3366</f>
        <v>128.4</v>
      </c>
      <c r="K33" s="4"/>
      <c r="L33" s="4">
        <f t="shared" si="0"/>
        <v>12.276400000000001</v>
      </c>
      <c r="M33" s="4"/>
      <c r="N33" s="5">
        <f>'DGA Book'!I3463</f>
        <v>-85.599999999999966</v>
      </c>
    </row>
    <row r="34" spans="1:14">
      <c r="A34" t="str">
        <f>'DGA Book'!A1331</f>
        <v>Jeffries</v>
      </c>
      <c r="B34">
        <f>'DGA Book'!A1430</f>
        <v>41</v>
      </c>
      <c r="C34">
        <f>'DGA Book'!B1430</f>
        <v>37</v>
      </c>
      <c r="D34">
        <f>'DGA Book'!C1430</f>
        <v>36</v>
      </c>
      <c r="F34" s="8">
        <f>'DGA Book'!F1430</f>
        <v>90.945945945945951</v>
      </c>
      <c r="G34" s="8"/>
      <c r="H34" s="8">
        <f>'DGA Book'!H1430</f>
        <v>76.333333333333329</v>
      </c>
      <c r="I34" s="8"/>
      <c r="J34" s="4">
        <f>'DGA Book'!D1333</f>
        <v>142.80000000000001</v>
      </c>
      <c r="K34" s="4"/>
      <c r="L34" s="4">
        <f t="shared" si="0"/>
        <v>13.658800000000001</v>
      </c>
      <c r="M34" s="4"/>
      <c r="N34" s="5">
        <f>'DGA Book'!I1430</f>
        <v>-331.35</v>
      </c>
    </row>
    <row r="35" spans="1:14">
      <c r="A35" t="str">
        <f>'DGA Book'!A2151</f>
        <v>Perry, D.</v>
      </c>
      <c r="B35">
        <f>'DGA Book'!A2254</f>
        <v>61</v>
      </c>
      <c r="C35">
        <f>'DGA Book'!B2254</f>
        <v>58</v>
      </c>
      <c r="D35">
        <f>'DGA Book'!C2254</f>
        <v>45</v>
      </c>
      <c r="F35" s="8">
        <f>'DGA Book'!F2254</f>
        <v>90.448275862068968</v>
      </c>
      <c r="G35" s="8"/>
      <c r="H35" s="8">
        <f>'DGA Book'!H2254</f>
        <v>76.644444444444446</v>
      </c>
      <c r="I35" s="8"/>
      <c r="J35" s="4">
        <f>'DGA Book'!D2153</f>
        <v>163.80000000000001</v>
      </c>
      <c r="K35" s="4"/>
      <c r="L35" s="4">
        <f t="shared" si="0"/>
        <v>15.674800000000001</v>
      </c>
      <c r="M35" s="4"/>
      <c r="N35" s="5">
        <f>'DGA Book'!I2254</f>
        <v>62.350000000000009</v>
      </c>
    </row>
    <row r="36" spans="1:14">
      <c r="A36" t="str">
        <f>'DGA Book'!A3164</f>
        <v>Thiry, F.</v>
      </c>
      <c r="B36">
        <f>'DGA Book'!A3263</f>
        <v>38</v>
      </c>
      <c r="C36">
        <f>'DGA Book'!B3263</f>
        <v>35</v>
      </c>
      <c r="D36">
        <f>'DGA Book'!C3263</f>
        <v>26</v>
      </c>
      <c r="F36" s="8">
        <f>'DGA Book'!F3263</f>
        <v>110.08571428571429</v>
      </c>
      <c r="G36" s="8"/>
      <c r="H36" s="8">
        <f>'DGA Book'!H3263</f>
        <v>76.730769230769226</v>
      </c>
      <c r="I36" s="8"/>
      <c r="J36" s="4">
        <f>'DGA Book'!D3166</f>
        <v>291.89999999999998</v>
      </c>
      <c r="K36" s="4"/>
      <c r="L36" s="4">
        <f t="shared" si="0"/>
        <v>27.972399999999997</v>
      </c>
      <c r="M36" s="4"/>
      <c r="N36" s="5">
        <f>'DGA Book'!I3263</f>
        <v>22.399999999999984</v>
      </c>
    </row>
    <row r="37" spans="1:14">
      <c r="A37" t="str">
        <f>'DGA Book'!A2764</f>
        <v>Rutigliano</v>
      </c>
      <c r="B37">
        <f>'DGA Book'!A2863</f>
        <v>27</v>
      </c>
      <c r="C37">
        <f>'DGA Book'!B2863</f>
        <v>25</v>
      </c>
      <c r="D37">
        <f>'DGA Book'!C2863</f>
        <v>24</v>
      </c>
      <c r="F37" s="8">
        <f>'DGA Book'!F2863</f>
        <v>100.84</v>
      </c>
      <c r="G37" s="8"/>
      <c r="H37" s="8">
        <f>'DGA Book'!H2863</f>
        <v>77.125</v>
      </c>
      <c r="I37" s="8"/>
      <c r="J37" s="4">
        <f>'DGA Book'!D2766</f>
        <v>214.3</v>
      </c>
      <c r="K37" s="4"/>
      <c r="L37" s="4">
        <f t="shared" si="0"/>
        <v>20.5228</v>
      </c>
      <c r="M37" s="4"/>
      <c r="N37" s="5">
        <f>'DGA Book'!I2863</f>
        <v>88.3</v>
      </c>
    </row>
    <row r="38" spans="1:14">
      <c r="A38" t="str">
        <f>'DGA Book'!A511</f>
        <v>DeLeon</v>
      </c>
      <c r="B38">
        <f>'DGA Book'!A630</f>
        <v>38</v>
      </c>
      <c r="C38">
        <f>'DGA Book'!B630</f>
        <v>35</v>
      </c>
      <c r="D38">
        <f>'DGA Book'!C630</f>
        <v>31</v>
      </c>
      <c r="F38" s="8">
        <f>'DGA Book'!F630</f>
        <v>96.257142857142853</v>
      </c>
      <c r="G38" s="8"/>
      <c r="H38" s="8">
        <f>'DGA Book'!H630</f>
        <v>77.774193548387103</v>
      </c>
      <c r="I38" s="8"/>
      <c r="J38" s="4">
        <f>'DGA Book'!D513</f>
        <v>182.9</v>
      </c>
      <c r="K38" s="4"/>
      <c r="L38" s="4">
        <f t="shared" si="0"/>
        <v>17.508400000000002</v>
      </c>
      <c r="M38" s="4"/>
      <c r="N38" s="5">
        <f>'DGA Book'!I630</f>
        <v>226.20000000000002</v>
      </c>
    </row>
    <row r="39" spans="1:14">
      <c r="A39" t="str">
        <f>'DGA Book'!A101</f>
        <v>Cavallo</v>
      </c>
      <c r="B39">
        <f>'DGA Book'!A200</f>
        <v>21</v>
      </c>
      <c r="C39">
        <f>'DGA Book'!B200</f>
        <v>20</v>
      </c>
      <c r="D39">
        <f>'DGA Book'!C200</f>
        <v>20</v>
      </c>
      <c r="F39" s="8">
        <f>'DGA Book'!F200</f>
        <v>100.1</v>
      </c>
      <c r="G39" s="8"/>
      <c r="H39" s="8">
        <f>'DGA Book'!H200</f>
        <v>78</v>
      </c>
      <c r="I39" s="8"/>
      <c r="J39" s="4">
        <f>'DGA Book'!D103</f>
        <v>217.1</v>
      </c>
      <c r="K39" s="4"/>
      <c r="L39" s="4">
        <f t="shared" si="0"/>
        <v>20.791599999999999</v>
      </c>
      <c r="M39" s="4"/>
      <c r="N39" s="5">
        <f>'DGA Book'!I200</f>
        <v>-84.649999999999977</v>
      </c>
    </row>
    <row r="40" spans="1:14">
      <c r="A40" t="str">
        <f>'DGA Book'!A1031</f>
        <v>Fitzgerald</v>
      </c>
      <c r="B40">
        <f>'DGA Book'!A1130</f>
        <v>50</v>
      </c>
      <c r="C40">
        <f>'DGA Book'!B1130</f>
        <v>47</v>
      </c>
      <c r="D40">
        <f>'DGA Book'!C1130</f>
        <v>37</v>
      </c>
      <c r="F40" s="8">
        <f>'DGA Book'!F1130</f>
        <v>108.55319148936171</v>
      </c>
      <c r="G40" s="8"/>
      <c r="H40" s="8">
        <f>'DGA Book'!H1130</f>
        <v>78.918918918918919</v>
      </c>
      <c r="I40" s="8"/>
      <c r="J40" s="4">
        <f>'DGA Book'!D1033</f>
        <v>293.3</v>
      </c>
      <c r="K40" s="4"/>
      <c r="L40" s="4">
        <f t="shared" si="0"/>
        <v>28.1068</v>
      </c>
      <c r="M40" s="4"/>
      <c r="N40" s="5">
        <f>'DGA Book'!I1130</f>
        <v>-370.6</v>
      </c>
    </row>
    <row r="41" spans="1:14">
      <c r="A41" t="str">
        <f>'DGA Book'!A1231</f>
        <v>Heda</v>
      </c>
      <c r="B41">
        <f>'DGA Book'!A1330</f>
        <v>11</v>
      </c>
      <c r="C41">
        <f>'DGA Book'!B1330</f>
        <v>11</v>
      </c>
      <c r="D41">
        <f>'DGA Book'!C1330</f>
        <v>11</v>
      </c>
      <c r="F41" s="8">
        <f>'DGA Book'!F1330</f>
        <v>127.63636363636364</v>
      </c>
      <c r="G41" s="8"/>
      <c r="H41" s="8">
        <f>'DGA Book'!H1330</f>
        <v>88.63636363636364</v>
      </c>
      <c r="I41" s="8"/>
      <c r="J41" s="4">
        <f>'DGA Book'!D1233</f>
        <v>380</v>
      </c>
      <c r="K41" s="4"/>
      <c r="L41" s="4">
        <f t="shared" si="0"/>
        <v>36.430000000000007</v>
      </c>
      <c r="M41" s="4"/>
      <c r="N41" s="5">
        <f>'DGA Book'!I1330</f>
        <v>-215.3</v>
      </c>
    </row>
    <row r="42" spans="1:14">
      <c r="A42" t="str">
        <f>'DGA Book'!A1951</f>
        <v>Nolan</v>
      </c>
      <c r="B42">
        <f>'DGA Book'!A2050</f>
        <v>11</v>
      </c>
      <c r="C42">
        <f>'DGA Book'!B2050</f>
        <v>11</v>
      </c>
      <c r="D42">
        <f>'DGA Book'!C2050</f>
        <v>0</v>
      </c>
      <c r="F42" s="8">
        <f>'DGA Book'!F2050</f>
        <v>94.272727272727266</v>
      </c>
      <c r="G42" s="8"/>
      <c r="H42" s="8" t="e">
        <f>'DGA Book'!H2050</f>
        <v>#DIV/0!</v>
      </c>
      <c r="I42" s="8"/>
      <c r="J42" s="4">
        <f>'DGA Book'!D1953</f>
        <v>206</v>
      </c>
      <c r="K42" s="4"/>
      <c r="L42" s="4">
        <f t="shared" si="0"/>
        <v>19.725999999999999</v>
      </c>
      <c r="M42" s="4"/>
      <c r="N42" s="5">
        <f>'DGA Book'!I2050</f>
        <v>33.349999999999994</v>
      </c>
    </row>
    <row r="44" spans="1:14">
      <c r="A44" t="s">
        <v>978</v>
      </c>
      <c r="B44">
        <f>SUM(B6:B42)</f>
        <v>1306</v>
      </c>
      <c r="C44">
        <f>SUM(C6:C42)</f>
        <v>1225</v>
      </c>
      <c r="D44">
        <f>SUM(D6:D42)</f>
        <v>1048</v>
      </c>
      <c r="N44" s="15">
        <f>SUM(N6:N42)</f>
        <v>-26.749999999999631</v>
      </c>
    </row>
    <row r="45" spans="1:14">
      <c r="N45" s="15"/>
    </row>
    <row r="46" spans="1:14">
      <c r="N46" s="15"/>
    </row>
    <row r="47" spans="1:14">
      <c r="J47" t="s">
        <v>22</v>
      </c>
      <c r="N47" s="5">
        <f>'DGA Book'!I3877</f>
        <v>-384</v>
      </c>
    </row>
    <row r="48" spans="1:14">
      <c r="J48" t="s">
        <v>23</v>
      </c>
      <c r="N48" s="5">
        <f>'DGA Book'!I3878</f>
        <v>-348</v>
      </c>
    </row>
    <row r="49" spans="1:14">
      <c r="J49" t="s">
        <v>985</v>
      </c>
      <c r="N49" s="5">
        <f>'DGA Book'!I3879</f>
        <v>-510</v>
      </c>
    </row>
    <row r="50" spans="1:14">
      <c r="N50" s="7"/>
    </row>
    <row r="51" spans="1:14">
      <c r="J51" t="s">
        <v>986</v>
      </c>
      <c r="N51" s="5">
        <f>+N44-N47-N48-N49</f>
        <v>1215.2500000000005</v>
      </c>
    </row>
    <row r="53" spans="1:14">
      <c r="A53" s="11" t="s">
        <v>987</v>
      </c>
    </row>
    <row r="55" spans="1:14">
      <c r="A55" t="s">
        <v>57</v>
      </c>
      <c r="B55" s="21" t="s">
        <v>997</v>
      </c>
      <c r="H55" s="21" t="s">
        <v>1010</v>
      </c>
    </row>
    <row r="56" spans="1:14">
      <c r="A56" t="s">
        <v>174</v>
      </c>
      <c r="B56" s="21" t="s">
        <v>1011</v>
      </c>
    </row>
    <row r="57" spans="1:14">
      <c r="A57" t="s">
        <v>991</v>
      </c>
      <c r="B57" s="21" t="s">
        <v>988</v>
      </c>
    </row>
    <row r="58" spans="1:14">
      <c r="A58" t="s">
        <v>991</v>
      </c>
      <c r="B58" s="23" t="s">
        <v>1012</v>
      </c>
    </row>
    <row r="60" spans="1:14">
      <c r="A60" s="11" t="s">
        <v>994</v>
      </c>
    </row>
    <row r="62" spans="1:14">
      <c r="A62" t="s">
        <v>57</v>
      </c>
      <c r="B62" s="24" t="s">
        <v>990</v>
      </c>
      <c r="C62" s="18"/>
      <c r="D62" s="18"/>
      <c r="E62" s="18"/>
      <c r="F62" s="18"/>
      <c r="G62" s="18"/>
      <c r="H62">
        <v>70</v>
      </c>
    </row>
    <row r="63" spans="1:14">
      <c r="A63" s="21" t="s">
        <v>174</v>
      </c>
      <c r="B63" s="24" t="s">
        <v>1013</v>
      </c>
      <c r="C63" s="18"/>
      <c r="D63" s="18"/>
      <c r="E63" s="18"/>
      <c r="F63" s="18"/>
      <c r="G63" s="18"/>
      <c r="H63">
        <v>72</v>
      </c>
    </row>
    <row r="64" spans="1:14">
      <c r="A64" t="s">
        <v>1014</v>
      </c>
      <c r="B64" t="s">
        <v>995</v>
      </c>
      <c r="C64" s="18"/>
      <c r="D64" s="18"/>
      <c r="E64" s="18"/>
      <c r="F64" s="18"/>
      <c r="G64" s="18"/>
      <c r="H64">
        <v>73</v>
      </c>
    </row>
    <row r="65" spans="1:10">
      <c r="A65" s="21" t="s">
        <v>1015</v>
      </c>
      <c r="B65" s="24" t="s">
        <v>998</v>
      </c>
      <c r="C65" s="18"/>
      <c r="D65" s="18"/>
      <c r="E65" s="18"/>
      <c r="F65" s="18"/>
      <c r="G65" s="18"/>
      <c r="H65">
        <v>73</v>
      </c>
    </row>
    <row r="66" spans="1:10">
      <c r="A66" s="21" t="s">
        <v>840</v>
      </c>
      <c r="B66" s="24" t="s">
        <v>1016</v>
      </c>
      <c r="C66" s="18"/>
      <c r="D66" s="18"/>
      <c r="E66" s="18"/>
      <c r="F66" s="18"/>
      <c r="G66" s="18"/>
      <c r="H66">
        <v>79</v>
      </c>
    </row>
    <row r="67" spans="1:10">
      <c r="A67" s="19" t="s">
        <v>745</v>
      </c>
      <c r="B67" s="24" t="s">
        <v>1017</v>
      </c>
      <c r="C67" s="18"/>
      <c r="D67" s="18"/>
      <c r="E67" s="18"/>
      <c r="F67" s="18"/>
      <c r="G67" s="18"/>
      <c r="H67">
        <v>84</v>
      </c>
    </row>
    <row r="68" spans="1:10">
      <c r="A68" s="19"/>
      <c r="B68" s="25"/>
    </row>
    <row r="69" spans="1:10">
      <c r="A69" s="11" t="s">
        <v>1002</v>
      </c>
    </row>
    <row r="71" spans="1:10">
      <c r="A71" s="2" t="s">
        <v>57</v>
      </c>
      <c r="B71" s="21" t="s">
        <v>1003</v>
      </c>
      <c r="F71" s="2"/>
      <c r="H71" s="2" t="s">
        <v>1018</v>
      </c>
      <c r="J71" s="2"/>
    </row>
    <row r="72" spans="1:10">
      <c r="A72" s="2" t="s">
        <v>174</v>
      </c>
      <c r="B72" s="21" t="s">
        <v>1019</v>
      </c>
    </row>
    <row r="73" spans="1:10">
      <c r="A73" t="s">
        <v>991</v>
      </c>
      <c r="B73" s="21" t="s">
        <v>1020</v>
      </c>
    </row>
    <row r="74" spans="1:10">
      <c r="A74" t="s">
        <v>991</v>
      </c>
      <c r="B74" s="21" t="s">
        <v>1021</v>
      </c>
    </row>
  </sheetData>
  <sortState ref="A6:N42">
    <sortCondition ref="H6:H42"/>
    <sortCondition ref="J6:J42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F44"/>
  <sheetViews>
    <sheetView topLeftCell="A11" workbookViewId="0">
      <selection sqref="A1:F43"/>
    </sheetView>
  </sheetViews>
  <sheetFormatPr defaultRowHeight="12.75"/>
  <cols>
    <col min="1" max="1" width="17.7109375" customWidth="1"/>
  </cols>
  <sheetData>
    <row r="1" spans="1:6">
      <c r="A1" s="10">
        <f ca="1">TODAY()</f>
        <v>42496</v>
      </c>
      <c r="B1" t="s">
        <v>1022</v>
      </c>
    </row>
    <row r="3" spans="1:6">
      <c r="A3" t="s">
        <v>770</v>
      </c>
      <c r="F3" t="s">
        <v>1023</v>
      </c>
    </row>
    <row r="4" spans="1:6">
      <c r="B4" t="s">
        <v>1024</v>
      </c>
      <c r="D4" t="s">
        <v>1025</v>
      </c>
      <c r="F4" t="s">
        <v>1026</v>
      </c>
    </row>
    <row r="5" spans="1:6">
      <c r="A5" t="s">
        <v>1027</v>
      </c>
      <c r="B5" t="s">
        <v>18</v>
      </c>
      <c r="D5" t="s">
        <v>18</v>
      </c>
      <c r="F5" t="s">
        <v>1028</v>
      </c>
    </row>
    <row r="7" spans="1:6">
      <c r="A7" t="str">
        <f>'DGA Book'!A3564</f>
        <v>Rismanchi</v>
      </c>
      <c r="B7" s="4">
        <f>'DGA Book'!D3565</f>
        <v>254.8</v>
      </c>
      <c r="C7" s="4"/>
      <c r="D7" s="4">
        <f>'DGA Book'!D3566</f>
        <v>179</v>
      </c>
      <c r="E7" s="4"/>
      <c r="F7" s="16">
        <f t="shared" ref="F7:F43" si="0">((B7*0.096)+12)/((D7*0.096)+12)</f>
        <v>1.2493421052631581</v>
      </c>
    </row>
    <row r="8" spans="1:6">
      <c r="A8" t="str">
        <f>'DGA Book'!A1851</f>
        <v>Musella</v>
      </c>
      <c r="B8" s="4">
        <f>'DGA Book'!D1852</f>
        <v>162.4</v>
      </c>
      <c r="C8" s="4"/>
      <c r="D8" s="4">
        <f>'DGA Book'!D1853</f>
        <v>117.7</v>
      </c>
      <c r="E8" s="4"/>
      <c r="F8" s="16">
        <f t="shared" si="0"/>
        <v>1.1841779975278122</v>
      </c>
    </row>
    <row r="9" spans="1:6">
      <c r="A9" t="str">
        <f>'DGA Book'!A2964</f>
        <v>Sinclair</v>
      </c>
      <c r="B9" s="4">
        <f>'DGA Book'!D2965</f>
        <v>210.8</v>
      </c>
      <c r="C9" s="4"/>
      <c r="D9" s="4">
        <f>'DGA Book'!D2966</f>
        <v>161.5</v>
      </c>
      <c r="E9" s="4"/>
      <c r="F9" s="16">
        <f t="shared" si="0"/>
        <v>1.1720767888307158</v>
      </c>
    </row>
    <row r="10" spans="1:6">
      <c r="A10" t="str">
        <f>'DGA Book'!A1631</f>
        <v>Korleski</v>
      </c>
      <c r="B10" s="4">
        <f>'DGA Book'!D1632</f>
        <v>161.4</v>
      </c>
      <c r="C10" s="4"/>
      <c r="D10" s="4">
        <f>'DGA Book'!D1633</f>
        <v>131.4</v>
      </c>
      <c r="E10" s="4"/>
      <c r="F10" s="16">
        <f t="shared" si="0"/>
        <v>1.1170046801872073</v>
      </c>
    </row>
    <row r="11" spans="1:6">
      <c r="A11" t="str">
        <f>'DGA Book'!A2664</f>
        <v>Rolph</v>
      </c>
      <c r="B11" s="4">
        <f>'DGA Book'!D2665</f>
        <v>155</v>
      </c>
      <c r="C11" s="4"/>
      <c r="D11" s="4">
        <f>'DGA Book'!D2666</f>
        <v>130.69999999999999</v>
      </c>
      <c r="E11" s="4"/>
      <c r="F11" s="16">
        <f t="shared" si="0"/>
        <v>1.0950332420805635</v>
      </c>
    </row>
    <row r="12" spans="1:6">
      <c r="A12" t="str">
        <f>'DGA Book'!A2455</f>
        <v>Rapp</v>
      </c>
      <c r="B12" s="4">
        <f>'DGA Book'!D2456</f>
        <v>216.7</v>
      </c>
      <c r="C12" s="4"/>
      <c r="D12" s="4">
        <f>'DGA Book'!D2457</f>
        <v>187.7</v>
      </c>
      <c r="E12" s="4"/>
      <c r="F12" s="16">
        <f t="shared" si="0"/>
        <v>1.0927406459865687</v>
      </c>
    </row>
    <row r="13" spans="1:6">
      <c r="A13" t="str">
        <f>'DGA Book'!A1</f>
        <v>Babetski</v>
      </c>
      <c r="B13" s="4">
        <f>'DGA Book'!D2</f>
        <v>185.8</v>
      </c>
      <c r="C13" s="4"/>
      <c r="D13" s="4">
        <f>'DGA Book'!D3</f>
        <v>160.9</v>
      </c>
      <c r="E13" s="4"/>
      <c r="F13" s="16">
        <f t="shared" si="0"/>
        <v>1.087093389296957</v>
      </c>
    </row>
    <row r="14" spans="1:6">
      <c r="A14" t="str">
        <f>'DGA Book'!A1731</f>
        <v>Minutello</v>
      </c>
      <c r="B14" s="4">
        <f>'DGA Book'!D1732</f>
        <v>195.9</v>
      </c>
      <c r="C14" s="4"/>
      <c r="D14" s="4">
        <f>'DGA Book'!D1733</f>
        <v>171</v>
      </c>
      <c r="E14" s="4"/>
      <c r="F14" s="16">
        <f t="shared" si="0"/>
        <v>1.0841216216216216</v>
      </c>
    </row>
    <row r="15" spans="1:6">
      <c r="A15" t="str">
        <f>'DGA Book'!A2255</f>
        <v>Petronchak</v>
      </c>
      <c r="B15" s="4">
        <f>'DGA Book'!D2256</f>
        <v>66.900000000000006</v>
      </c>
      <c r="C15" s="4"/>
      <c r="D15" s="4">
        <f>'DGA Book'!D2257</f>
        <v>54.6</v>
      </c>
      <c r="E15" s="4"/>
      <c r="F15" s="16">
        <f t="shared" si="0"/>
        <v>1.0684855233853008</v>
      </c>
    </row>
    <row r="16" spans="1:6">
      <c r="A16" t="str">
        <f>'DGA Book'!A2864</f>
        <v>Schuler</v>
      </c>
      <c r="B16" s="4">
        <f>'DGA Book'!D2865</f>
        <v>97.9</v>
      </c>
      <c r="C16" s="4"/>
      <c r="D16" s="4">
        <f>'DGA Book'!D2866</f>
        <v>86.2</v>
      </c>
      <c r="E16" s="4"/>
      <c r="F16" s="16">
        <f t="shared" si="0"/>
        <v>1.0553977272727275</v>
      </c>
    </row>
    <row r="17" spans="1:6">
      <c r="A17" t="str">
        <f>'DGA Book'!A2764</f>
        <v>Rutigliano</v>
      </c>
      <c r="B17" s="4">
        <f>'DGA Book'!D2765</f>
        <v>230.8</v>
      </c>
      <c r="C17" s="4"/>
      <c r="D17" s="4">
        <f>'DGA Book'!D2766</f>
        <v>214.3</v>
      </c>
      <c r="E17" s="4"/>
      <c r="F17" s="16">
        <f t="shared" si="0"/>
        <v>1.0486295313881522</v>
      </c>
    </row>
    <row r="18" spans="1:6">
      <c r="A18" t="str">
        <f>'DGA Book'!A411</f>
        <v>Conway</v>
      </c>
      <c r="B18" s="4">
        <f>'DGA Book'!D412</f>
        <v>128.5</v>
      </c>
      <c r="C18" s="4"/>
      <c r="D18" s="4">
        <f>'DGA Book'!D413</f>
        <v>118.8</v>
      </c>
      <c r="E18" s="4"/>
      <c r="F18" s="16">
        <f t="shared" si="0"/>
        <v>1.0397867104183756</v>
      </c>
    </row>
    <row r="19" spans="1:6">
      <c r="A19" t="str">
        <f>'DGA Book'!A511</f>
        <v>DeLeon</v>
      </c>
      <c r="B19" s="4">
        <f>'DGA Book'!D512</f>
        <v>189.3</v>
      </c>
      <c r="C19" s="4"/>
      <c r="D19" s="4">
        <f>'DGA Book'!D513</f>
        <v>182.9</v>
      </c>
      <c r="E19" s="4"/>
      <c r="F19" s="16">
        <f t="shared" si="0"/>
        <v>1.0207859694706074</v>
      </c>
    </row>
    <row r="20" spans="1:6">
      <c r="A20" t="str">
        <f>'DGA Book'!A1131</f>
        <v>Grote</v>
      </c>
      <c r="B20" s="4">
        <f>'DGA Book'!D1132</f>
        <v>146.9</v>
      </c>
      <c r="C20" s="4"/>
      <c r="D20" s="4">
        <f>'DGA Book'!D1133</f>
        <v>143.30000000000001</v>
      </c>
      <c r="E20" s="4"/>
      <c r="F20" s="16">
        <f t="shared" si="0"/>
        <v>1.0134178158777489</v>
      </c>
    </row>
    <row r="21" spans="1:6">
      <c r="A21" t="str">
        <f>'DGA Book'!A3164</f>
        <v>Thiry, F.</v>
      </c>
      <c r="B21" s="4">
        <f>'DGA Book'!D3165</f>
        <v>293.8</v>
      </c>
      <c r="C21" s="4"/>
      <c r="D21" s="4">
        <f>'DGA Book'!D3166</f>
        <v>291.89999999999998</v>
      </c>
      <c r="E21" s="4"/>
      <c r="F21" s="16">
        <f t="shared" si="0"/>
        <v>1.0045574478292159</v>
      </c>
    </row>
    <row r="22" spans="1:6">
      <c r="A22" t="str">
        <f>'DGA Book'!A3672</f>
        <v>Ellis</v>
      </c>
      <c r="B22" s="4">
        <f>'DGA Book'!D3673</f>
        <v>138</v>
      </c>
      <c r="C22" s="4"/>
      <c r="D22" s="4">
        <f>'DGA Book'!D3673</f>
        <v>138</v>
      </c>
      <c r="E22" s="4"/>
      <c r="F22" s="16">
        <f t="shared" si="0"/>
        <v>1</v>
      </c>
    </row>
    <row r="23" spans="1:6">
      <c r="A23" t="str">
        <f>'DGA Book'!A2355</f>
        <v>Price</v>
      </c>
      <c r="B23" s="4">
        <f>'DGA Book'!D2356</f>
        <v>94.1</v>
      </c>
      <c r="C23" s="4"/>
      <c r="D23" s="4">
        <f>'DGA Book'!D2357</f>
        <v>94.2</v>
      </c>
      <c r="E23" s="4"/>
      <c r="F23" s="16">
        <f t="shared" si="0"/>
        <v>0.99954379562043805</v>
      </c>
    </row>
    <row r="24" spans="1:6">
      <c r="A24" t="str">
        <f>'DGA Book'!A3264</f>
        <v>Thiry, L.</v>
      </c>
      <c r="B24" s="4">
        <f>'DGA Book'!D3265</f>
        <v>215</v>
      </c>
      <c r="C24" s="4"/>
      <c r="D24" s="4">
        <f>'DGA Book'!D3266</f>
        <v>215.7</v>
      </c>
      <c r="E24" s="4"/>
      <c r="F24" s="16">
        <f t="shared" si="0"/>
        <v>0.9979454065159965</v>
      </c>
    </row>
    <row r="25" spans="1:6">
      <c r="A25" t="str">
        <f>'DGA Book'!A631</f>
        <v>Tucci</v>
      </c>
      <c r="B25" s="4">
        <f>'DGA Book'!D632</f>
        <v>138.30000000000001</v>
      </c>
      <c r="C25" s="4"/>
      <c r="D25" s="4">
        <f>'DGA Book'!D633</f>
        <v>139</v>
      </c>
      <c r="E25" s="4"/>
      <c r="F25" s="16">
        <f t="shared" si="0"/>
        <v>0.99734848484848482</v>
      </c>
    </row>
    <row r="26" spans="1:6">
      <c r="A26" t="str">
        <f>'DGA Book'!A3064</f>
        <v>Smith</v>
      </c>
      <c r="B26" s="4">
        <f>'DGA Book'!D3065</f>
        <v>142.6</v>
      </c>
      <c r="C26" s="4"/>
      <c r="D26" s="4">
        <f>'DGA Book'!D3066</f>
        <v>143.4</v>
      </c>
      <c r="E26" s="4"/>
      <c r="F26" s="16">
        <f t="shared" si="0"/>
        <v>0.99701937406855434</v>
      </c>
    </row>
    <row r="27" spans="1:6">
      <c r="A27" t="str">
        <f>'DGA Book'!A731</f>
        <v>DeSimone</v>
      </c>
      <c r="B27" s="4">
        <f>'DGA Book'!D732</f>
        <v>219.1</v>
      </c>
      <c r="C27" s="4"/>
      <c r="D27" s="4">
        <f>'DGA Book'!D733</f>
        <v>220.9</v>
      </c>
      <c r="E27" s="4"/>
      <c r="F27" s="16">
        <f t="shared" si="0"/>
        <v>0.99479618386816993</v>
      </c>
    </row>
    <row r="28" spans="1:6">
      <c r="A28" t="str">
        <f>'DGA Book'!A931</f>
        <v>Evans</v>
      </c>
      <c r="B28" s="4">
        <f>'DGA Book'!D932</f>
        <v>76</v>
      </c>
      <c r="C28" s="4"/>
      <c r="D28" s="4">
        <f>'DGA Book'!D933</f>
        <v>77.900000000000006</v>
      </c>
      <c r="E28" s="4"/>
      <c r="F28" s="16">
        <f t="shared" si="0"/>
        <v>0.99063578117299156</v>
      </c>
    </row>
    <row r="29" spans="1:6">
      <c r="A29" t="str">
        <f>'DGA Book'!A2555</f>
        <v>Rinaldi</v>
      </c>
      <c r="B29" s="4">
        <f>'DGA Book'!D2556</f>
        <v>92.1</v>
      </c>
      <c r="C29" s="4"/>
      <c r="D29" s="4">
        <f>'DGA Book'!D2557</f>
        <v>95.7</v>
      </c>
      <c r="E29" s="4"/>
      <c r="F29" s="16">
        <f t="shared" si="0"/>
        <v>0.98368826461259629</v>
      </c>
    </row>
    <row r="30" spans="1:6">
      <c r="A30" t="str">
        <f>'DGA Book'!A2051</f>
        <v>Nowark</v>
      </c>
      <c r="B30" s="4">
        <f>'DGA Book'!D2052</f>
        <v>278.5</v>
      </c>
      <c r="C30" s="4"/>
      <c r="D30" s="4">
        <f>'DGA Book'!D2053</f>
        <v>285.3</v>
      </c>
      <c r="E30" s="4"/>
      <c r="F30" s="16">
        <f t="shared" si="0"/>
        <v>0.98342676090665371</v>
      </c>
    </row>
    <row r="31" spans="1:6">
      <c r="A31" t="str">
        <f>'DGA Book'!A1031</f>
        <v>Fitzgerald</v>
      </c>
      <c r="B31" s="4">
        <f>'DGA Book'!D1032</f>
        <v>286</v>
      </c>
      <c r="C31" s="4"/>
      <c r="D31" s="4">
        <f>'DGA Book'!D1033</f>
        <v>293.3</v>
      </c>
      <c r="E31" s="4"/>
      <c r="F31" s="16">
        <f t="shared" si="0"/>
        <v>0.98254841023189099</v>
      </c>
    </row>
    <row r="32" spans="1:6">
      <c r="A32" t="str">
        <f>'DGA Book'!A201</f>
        <v>Ceglia, Jr</v>
      </c>
      <c r="B32" s="4">
        <f>'DGA Book'!D202</f>
        <v>152.6</v>
      </c>
      <c r="C32" s="4"/>
      <c r="D32" s="4">
        <f>'DGA Book'!D203</f>
        <v>159.1</v>
      </c>
      <c r="E32" s="4"/>
      <c r="F32" s="16">
        <f t="shared" si="0"/>
        <v>0.97712073213657158</v>
      </c>
    </row>
    <row r="33" spans="1:6">
      <c r="A33" t="str">
        <f>'DGA Book'!A3364</f>
        <v>Wolters</v>
      </c>
      <c r="B33" s="4">
        <f>'DGA Book'!D3365</f>
        <v>121.3</v>
      </c>
      <c r="C33" s="4"/>
      <c r="D33" s="4">
        <f>'DGA Book'!D3366</f>
        <v>128.4</v>
      </c>
      <c r="E33" s="4"/>
      <c r="F33" s="16">
        <f t="shared" si="0"/>
        <v>0.97198105761641673</v>
      </c>
    </row>
    <row r="34" spans="1:6">
      <c r="A34" t="str">
        <f>'DGA Book'!A301</f>
        <v>Ceglia, Sr</v>
      </c>
      <c r="B34" s="4">
        <f>'DGA Book'!D302</f>
        <v>98.1</v>
      </c>
      <c r="C34" s="4"/>
      <c r="D34" s="4">
        <f>'DGA Book'!D303</f>
        <v>106.5</v>
      </c>
      <c r="E34" s="4"/>
      <c r="F34" s="16">
        <f t="shared" si="0"/>
        <v>0.96371490280777539</v>
      </c>
    </row>
    <row r="35" spans="1:6">
      <c r="A35" t="str">
        <f>'DGA Book'!A1431</f>
        <v>Keller, B.</v>
      </c>
      <c r="B35" s="4">
        <f>'DGA Book'!D1432</f>
        <v>154.69999999999999</v>
      </c>
      <c r="C35" s="4"/>
      <c r="D35" s="4">
        <f>'DGA Book'!D1433</f>
        <v>166.4</v>
      </c>
      <c r="E35" s="4"/>
      <c r="F35" s="16">
        <f t="shared" si="0"/>
        <v>0.95984900480439239</v>
      </c>
    </row>
    <row r="36" spans="1:6">
      <c r="A36" t="str">
        <f>'DGA Book'!A1231</f>
        <v>Heda</v>
      </c>
      <c r="B36" s="4">
        <f>'DGA Book'!D1232</f>
        <v>358.1</v>
      </c>
      <c r="C36" s="4"/>
      <c r="D36" s="4">
        <f>'DGA Book'!D1233</f>
        <v>380</v>
      </c>
      <c r="E36" s="4"/>
      <c r="F36" s="16">
        <f t="shared" si="0"/>
        <v>0.9566336633663366</v>
      </c>
    </row>
    <row r="37" spans="1:6">
      <c r="A37" t="str">
        <f>'DGA Book'!A1331</f>
        <v>Jeffries</v>
      </c>
      <c r="B37" s="4">
        <f>'DGA Book'!D1332</f>
        <v>131.1</v>
      </c>
      <c r="C37" s="4"/>
      <c r="D37" s="4">
        <f>'DGA Book'!D1333</f>
        <v>142.80000000000001</v>
      </c>
      <c r="E37" s="4"/>
      <c r="F37" s="16">
        <f t="shared" si="0"/>
        <v>0.95631067961165028</v>
      </c>
    </row>
    <row r="38" spans="1:6">
      <c r="A38" t="str">
        <f>'DGA Book'!A1951</f>
        <v>Nolan</v>
      </c>
      <c r="B38" s="4">
        <f>'DGA Book'!D1952</f>
        <v>188</v>
      </c>
      <c r="C38" s="4"/>
      <c r="D38" s="4">
        <f>'DGA Book'!D1953</f>
        <v>206</v>
      </c>
      <c r="E38" s="4"/>
      <c r="F38" s="16">
        <f t="shared" si="0"/>
        <v>0.94561933534743203</v>
      </c>
    </row>
    <row r="39" spans="1:6">
      <c r="A39" t="str">
        <f>'DGA Book'!A3464</f>
        <v>Wrobel, T.</v>
      </c>
      <c r="B39" s="4">
        <f>'DGA Book'!D3465</f>
        <v>139.30000000000001</v>
      </c>
      <c r="C39" s="4"/>
      <c r="D39" s="4">
        <f>'DGA Book'!D3466</f>
        <v>155.9</v>
      </c>
      <c r="E39" s="4"/>
      <c r="F39" s="16">
        <f t="shared" si="0"/>
        <v>0.94090423638305454</v>
      </c>
    </row>
    <row r="40" spans="1:6">
      <c r="A40" t="str">
        <f>'DGA Book'!A1531</f>
        <v>Keller, G.</v>
      </c>
      <c r="B40" s="4">
        <f>'DGA Book'!D1532</f>
        <v>140.1</v>
      </c>
      <c r="C40" s="4"/>
      <c r="D40" s="4">
        <f>'DGA Book'!D1533</f>
        <v>158.1</v>
      </c>
      <c r="E40" s="4"/>
      <c r="F40" s="16">
        <f t="shared" si="0"/>
        <v>0.9364182267749912</v>
      </c>
    </row>
    <row r="41" spans="1:6">
      <c r="A41" t="str">
        <f>'DGA Book'!A101</f>
        <v>Cavallo</v>
      </c>
      <c r="B41" s="4">
        <f>'DGA Book'!D102</f>
        <v>191.9</v>
      </c>
      <c r="C41" s="4"/>
      <c r="D41" s="4">
        <f>'DGA Book'!D103</f>
        <v>217.1</v>
      </c>
      <c r="E41" s="4"/>
      <c r="F41" s="16">
        <f t="shared" si="0"/>
        <v>0.92633732826658877</v>
      </c>
    </row>
    <row r="42" spans="1:6">
      <c r="A42" t="str">
        <f>'DGA Book'!A831</f>
        <v>Emma</v>
      </c>
      <c r="B42" s="4">
        <f>'DGA Book'!D832</f>
        <v>136.69999999999999</v>
      </c>
      <c r="C42" s="4"/>
      <c r="D42" s="4">
        <f>'DGA Book'!D833</f>
        <v>161.30000000000001</v>
      </c>
      <c r="E42" s="4"/>
      <c r="F42" s="16">
        <f t="shared" si="0"/>
        <v>0.9140761439049947</v>
      </c>
    </row>
    <row r="43" spans="1:6">
      <c r="A43" t="str">
        <f>'DGA Book'!A2151</f>
        <v>Perry, D.</v>
      </c>
      <c r="B43" s="4">
        <f>'DGA Book'!D2152</f>
        <v>127</v>
      </c>
      <c r="C43" s="4"/>
      <c r="D43" s="4">
        <f>'DGA Book'!D2153</f>
        <v>163.80000000000001</v>
      </c>
      <c r="E43" s="4"/>
      <c r="F43" s="16">
        <f t="shared" si="0"/>
        <v>0.87257617728531855</v>
      </c>
    </row>
    <row r="44" spans="1:6">
      <c r="B44" s="4"/>
      <c r="C44" s="4"/>
      <c r="D44" s="4"/>
      <c r="E44" s="4"/>
      <c r="F44" s="16"/>
    </row>
  </sheetData>
  <sortState ref="A7:F43">
    <sortCondition descending="1" ref="F7:F43"/>
    <sortCondition ref="A7:A43"/>
  </sortState>
  <phoneticPr fontId="0" type="noConversion"/>
  <printOptions gridLines="1" gridLinesSet="0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43"/>
  <sheetViews>
    <sheetView workbookViewId="0">
      <selection activeCell="F14" sqref="F14"/>
    </sheetView>
  </sheetViews>
  <sheetFormatPr defaultRowHeight="12.75"/>
  <cols>
    <col min="1" max="1" width="14" customWidth="1"/>
    <col min="2" max="2" width="11.85546875" customWidth="1"/>
    <col min="3" max="3" width="5.7109375" customWidth="1"/>
    <col min="5" max="5" width="5" customWidth="1"/>
    <col min="7" max="7" width="5.28515625" customWidth="1"/>
    <col min="9" max="9" width="4.85546875" customWidth="1"/>
    <col min="10" max="10" width="10.85546875" customWidth="1"/>
  </cols>
  <sheetData>
    <row r="1" spans="1:10">
      <c r="A1" s="10">
        <f ca="1">TODAY()</f>
        <v>42496</v>
      </c>
      <c r="B1" s="10"/>
      <c r="C1" s="10"/>
      <c r="D1" t="s">
        <v>1029</v>
      </c>
    </row>
    <row r="3" spans="1:10">
      <c r="A3" t="s">
        <v>770</v>
      </c>
      <c r="H3" t="s">
        <v>770</v>
      </c>
    </row>
    <row r="4" spans="1:10">
      <c r="B4" s="1" t="s">
        <v>1030</v>
      </c>
      <c r="C4" s="1"/>
      <c r="D4" s="1" t="s">
        <v>11</v>
      </c>
      <c r="E4" s="1"/>
      <c r="F4" s="1" t="s">
        <v>12</v>
      </c>
      <c r="G4" s="1"/>
      <c r="H4" s="1" t="s">
        <v>770</v>
      </c>
      <c r="I4" s="1"/>
      <c r="J4" s="1" t="s">
        <v>1031</v>
      </c>
    </row>
    <row r="5" spans="1:10">
      <c r="A5" t="s">
        <v>1027</v>
      </c>
      <c r="D5" s="1" t="s">
        <v>7</v>
      </c>
      <c r="E5" s="1"/>
      <c r="F5" s="1" t="s">
        <v>7</v>
      </c>
      <c r="G5" s="1"/>
      <c r="H5" s="1" t="s">
        <v>18</v>
      </c>
      <c r="I5" s="1"/>
      <c r="J5" s="1" t="s">
        <v>1032</v>
      </c>
    </row>
    <row r="7" spans="1:10">
      <c r="A7" t="str">
        <f>'DGA Book'!A1</f>
        <v>Babetski</v>
      </c>
      <c r="B7" s="17">
        <f>'DGA Book'!B100</f>
        <v>37</v>
      </c>
      <c r="C7" s="17"/>
      <c r="D7" s="4">
        <f>'DGA Book'!F100</f>
        <v>90.378378378378372</v>
      </c>
      <c r="E7" s="4"/>
      <c r="F7" s="4">
        <f>'DGA Book'!G100</f>
        <v>89.675675675675677</v>
      </c>
      <c r="G7" s="4"/>
      <c r="H7" s="12">
        <f t="shared" ref="H7:H43" si="0">D7-F7</f>
        <v>0.70270270270269464</v>
      </c>
      <c r="I7" s="12"/>
      <c r="J7" s="17">
        <f t="shared" ref="J7:J43" si="1">B7*H7</f>
        <v>25.999999999999702</v>
      </c>
    </row>
    <row r="8" spans="1:10">
      <c r="A8" t="str">
        <f>'DGA Book'!A101</f>
        <v>Cavallo</v>
      </c>
      <c r="B8" s="17">
        <f>'DGA Book'!B200</f>
        <v>20</v>
      </c>
      <c r="C8" s="17"/>
      <c r="D8" s="4">
        <f>'DGA Book'!F200</f>
        <v>100.1</v>
      </c>
      <c r="E8" s="4"/>
      <c r="F8" s="4">
        <f>'DGA Book'!G200</f>
        <v>98.6</v>
      </c>
      <c r="G8" s="4"/>
      <c r="H8" s="12">
        <f t="shared" si="0"/>
        <v>1.5</v>
      </c>
      <c r="I8" s="12"/>
      <c r="J8" s="17">
        <f t="shared" si="1"/>
        <v>30</v>
      </c>
    </row>
    <row r="9" spans="1:10">
      <c r="A9" t="str">
        <f>'DGA Book'!A201</f>
        <v>Ceglia, Jr</v>
      </c>
      <c r="B9" s="17">
        <f>'DGA Book'!B300</f>
        <v>8</v>
      </c>
      <c r="C9" s="17"/>
      <c r="D9" s="4">
        <f>'DGA Book'!F300</f>
        <v>91.875</v>
      </c>
      <c r="E9" s="4"/>
      <c r="F9" s="4">
        <f>'DGA Book'!G300</f>
        <v>91.5</v>
      </c>
      <c r="G9" s="4"/>
      <c r="H9" s="12">
        <f t="shared" si="0"/>
        <v>0.375</v>
      </c>
      <c r="I9" s="12"/>
      <c r="J9" s="17">
        <f t="shared" si="1"/>
        <v>3</v>
      </c>
    </row>
    <row r="10" spans="1:10">
      <c r="A10" t="str">
        <f>'DGA Book'!A301</f>
        <v>Ceglia, Sr</v>
      </c>
      <c r="B10" s="17">
        <f>'DGA Book'!B410</f>
        <v>59</v>
      </c>
      <c r="C10" s="17"/>
      <c r="D10" s="4">
        <f>'DGA Book'!F410</f>
        <v>85</v>
      </c>
      <c r="E10" s="4"/>
      <c r="F10" s="4">
        <f>'DGA Book'!G410</f>
        <v>84.33898305084746</v>
      </c>
      <c r="G10" s="4"/>
      <c r="H10" s="12">
        <f t="shared" si="0"/>
        <v>0.66101694915253972</v>
      </c>
      <c r="I10" s="12"/>
      <c r="J10" s="17">
        <f t="shared" si="1"/>
        <v>38.999999999999844</v>
      </c>
    </row>
    <row r="11" spans="1:10">
      <c r="A11" t="str">
        <f>'DGA Book'!A411</f>
        <v>Conway</v>
      </c>
      <c r="B11" s="17">
        <f>'DGA Book'!B510</f>
        <v>29</v>
      </c>
      <c r="C11" s="17"/>
      <c r="D11" s="4">
        <f>'DGA Book'!F510</f>
        <v>88.206896551724142</v>
      </c>
      <c r="E11" s="4"/>
      <c r="F11" s="4">
        <f>'DGA Book'!G510</f>
        <v>87.379310344827587</v>
      </c>
      <c r="G11" s="4"/>
      <c r="H11" s="12">
        <f t="shared" si="0"/>
        <v>0.82758620689655515</v>
      </c>
      <c r="I11" s="12"/>
      <c r="J11" s="17">
        <f t="shared" si="1"/>
        <v>24.000000000000099</v>
      </c>
    </row>
    <row r="12" spans="1:10">
      <c r="A12" t="str">
        <f>'DGA Book'!A511</f>
        <v>DeLeon</v>
      </c>
      <c r="B12" s="17">
        <f>'DGA Book'!B630</f>
        <v>35</v>
      </c>
      <c r="C12" s="17"/>
      <c r="D12" s="4">
        <f>'DGA Book'!F630</f>
        <v>96.257142857142853</v>
      </c>
      <c r="E12" s="4"/>
      <c r="F12" s="4">
        <f>'DGA Book'!G630</f>
        <v>94.571428571428569</v>
      </c>
      <c r="G12" s="4"/>
      <c r="H12" s="12">
        <f t="shared" si="0"/>
        <v>1.6857142857142833</v>
      </c>
      <c r="I12" s="12"/>
      <c r="J12" s="17">
        <f t="shared" si="1"/>
        <v>58.999999999999915</v>
      </c>
    </row>
    <row r="13" spans="1:10">
      <c r="A13" t="str">
        <f>'DGA Book'!A731</f>
        <v>DeSimone</v>
      </c>
      <c r="B13" s="17">
        <f>'DGA Book'!B3771</f>
        <v>10</v>
      </c>
      <c r="C13" s="17"/>
      <c r="D13" s="4">
        <f>'DGA Book'!F3771</f>
        <v>88</v>
      </c>
      <c r="E13" s="4"/>
      <c r="F13" s="4">
        <f>'DGA Book'!G3771</f>
        <v>87.8</v>
      </c>
      <c r="G13" s="4"/>
      <c r="H13" s="12">
        <f t="shared" si="0"/>
        <v>0.20000000000000284</v>
      </c>
      <c r="I13" s="12"/>
      <c r="J13" s="17">
        <f t="shared" si="1"/>
        <v>2.0000000000000284</v>
      </c>
    </row>
    <row r="14" spans="1:10">
      <c r="A14" t="str">
        <f>'DGA Book'!A3672</f>
        <v>Ellis</v>
      </c>
      <c r="B14" s="17">
        <f>'DGA Book'!B831</f>
        <v>0</v>
      </c>
      <c r="C14" s="17"/>
      <c r="D14" s="4">
        <f>'DGA Book'!F831</f>
        <v>0</v>
      </c>
      <c r="E14" s="4"/>
      <c r="F14" s="4">
        <f>'DGA Book'!G831</f>
        <v>0</v>
      </c>
      <c r="G14" s="4"/>
      <c r="H14" s="12">
        <f t="shared" ref="H14" si="2">D14-F14</f>
        <v>0</v>
      </c>
      <c r="I14" s="12"/>
      <c r="J14" s="17">
        <f t="shared" ref="J14" si="3">B14*H14</f>
        <v>0</v>
      </c>
    </row>
    <row r="15" spans="1:10">
      <c r="A15" t="str">
        <f>'DGA Book'!A831</f>
        <v>Emma</v>
      </c>
      <c r="B15" s="17">
        <f>'DGA Book'!B930</f>
        <v>36</v>
      </c>
      <c r="C15" s="17"/>
      <c r="D15" s="4">
        <f>'DGA Book'!F930</f>
        <v>92.527777777777771</v>
      </c>
      <c r="E15" s="4"/>
      <c r="F15" s="4">
        <f>'DGA Book'!G930</f>
        <v>90.833333333333329</v>
      </c>
      <c r="G15" s="4"/>
      <c r="H15" s="12">
        <f t="shared" si="0"/>
        <v>1.6944444444444429</v>
      </c>
      <c r="I15" s="12"/>
      <c r="J15" s="17">
        <f t="shared" si="1"/>
        <v>60.999999999999943</v>
      </c>
    </row>
    <row r="16" spans="1:10">
      <c r="A16" t="str">
        <f>'DGA Book'!A931</f>
        <v>Evans</v>
      </c>
      <c r="B16" s="17">
        <f>'DGA Book'!B1030</f>
        <v>35</v>
      </c>
      <c r="C16" s="17"/>
      <c r="D16" s="4">
        <f>'DGA Book'!F1030</f>
        <v>83.657142857142858</v>
      </c>
      <c r="E16" s="4"/>
      <c r="F16" s="4">
        <f>'DGA Book'!G1030</f>
        <v>82.714285714285708</v>
      </c>
      <c r="G16" s="4"/>
      <c r="H16" s="12">
        <f t="shared" si="0"/>
        <v>0.94285714285715017</v>
      </c>
      <c r="I16" s="12"/>
      <c r="J16" s="17">
        <f t="shared" si="1"/>
        <v>33.000000000000256</v>
      </c>
    </row>
    <row r="17" spans="1:10">
      <c r="A17" t="str">
        <f>'DGA Book'!A1031</f>
        <v>Fitzgerald</v>
      </c>
      <c r="B17" s="17">
        <f>'DGA Book'!B1130</f>
        <v>47</v>
      </c>
      <c r="C17" s="17"/>
      <c r="D17" s="4">
        <f>'DGA Book'!F1130</f>
        <v>108.55319148936171</v>
      </c>
      <c r="E17" s="4"/>
      <c r="F17" s="4">
        <f>'DGA Book'!G1130</f>
        <v>107.06382978723404</v>
      </c>
      <c r="G17" s="4"/>
      <c r="H17" s="12">
        <f t="shared" si="0"/>
        <v>1.4893617021276668</v>
      </c>
      <c r="I17" s="12"/>
      <c r="J17" s="17">
        <f t="shared" si="1"/>
        <v>70.000000000000341</v>
      </c>
    </row>
    <row r="18" spans="1:10">
      <c r="A18" t="str">
        <f>'DGA Book'!A1131</f>
        <v>Grote</v>
      </c>
      <c r="B18" s="17">
        <f>'DGA Book'!B1230</f>
        <v>42</v>
      </c>
      <c r="C18" s="17"/>
      <c r="D18" s="4">
        <f>'DGA Book'!F1230</f>
        <v>89.857142857142861</v>
      </c>
      <c r="E18" s="4"/>
      <c r="F18" s="4">
        <f>'DGA Book'!G1230</f>
        <v>88.833333333333329</v>
      </c>
      <c r="G18" s="4"/>
      <c r="H18" s="12">
        <f t="shared" si="0"/>
        <v>1.0238095238095326</v>
      </c>
      <c r="I18" s="12"/>
      <c r="J18" s="17">
        <f t="shared" si="1"/>
        <v>43.000000000000369</v>
      </c>
    </row>
    <row r="19" spans="1:10">
      <c r="A19" t="str">
        <f>'DGA Book'!A1231</f>
        <v>Heda</v>
      </c>
      <c r="B19" s="17">
        <f>'DGA Book'!B1330</f>
        <v>11</v>
      </c>
      <c r="C19" s="17"/>
      <c r="D19" s="4">
        <f>'DGA Book'!F1330</f>
        <v>127.63636363636364</v>
      </c>
      <c r="E19" s="4"/>
      <c r="F19" s="4">
        <f>'DGA Book'!G1330</f>
        <v>124.27272727272727</v>
      </c>
      <c r="G19" s="4"/>
      <c r="H19" s="12">
        <f t="shared" si="0"/>
        <v>3.363636363636374</v>
      </c>
      <c r="I19" s="12"/>
      <c r="J19" s="17">
        <f t="shared" si="1"/>
        <v>37.000000000000114</v>
      </c>
    </row>
    <row r="20" spans="1:10">
      <c r="A20" t="str">
        <f>'DGA Book'!A1331</f>
        <v>Jeffries</v>
      </c>
      <c r="B20" s="17">
        <f>'DGA Book'!B1430</f>
        <v>37</v>
      </c>
      <c r="C20" s="17"/>
      <c r="D20" s="4">
        <f>'DGA Book'!F1430</f>
        <v>90.945945945945951</v>
      </c>
      <c r="E20" s="4"/>
      <c r="F20" s="4">
        <f>'DGA Book'!G1430</f>
        <v>89.243243243243242</v>
      </c>
      <c r="G20" s="4"/>
      <c r="H20" s="12">
        <f t="shared" si="0"/>
        <v>1.7027027027027088</v>
      </c>
      <c r="I20" s="12"/>
      <c r="J20" s="17">
        <f t="shared" si="1"/>
        <v>63.000000000000227</v>
      </c>
    </row>
    <row r="21" spans="1:10">
      <c r="A21" t="str">
        <f>'DGA Book'!A1431</f>
        <v>Keller, B.</v>
      </c>
      <c r="B21" s="17">
        <f>'DGA Book'!B1530</f>
        <v>15</v>
      </c>
      <c r="C21" s="17"/>
      <c r="D21" s="4">
        <f>'DGA Book'!F1530</f>
        <v>90.6</v>
      </c>
      <c r="E21" s="4"/>
      <c r="F21" s="4">
        <f>'DGA Book'!G1530</f>
        <v>90</v>
      </c>
      <c r="G21" s="4"/>
      <c r="H21" s="12">
        <f t="shared" si="0"/>
        <v>0.59999999999999432</v>
      </c>
      <c r="I21" s="12"/>
      <c r="J21" s="17">
        <f t="shared" si="1"/>
        <v>8.9999999999999147</v>
      </c>
    </row>
    <row r="22" spans="1:10">
      <c r="A22" t="str">
        <f>'DGA Book'!A1531</f>
        <v>Keller, G.</v>
      </c>
      <c r="B22" s="17">
        <f>'DGA Book'!B1630</f>
        <v>50</v>
      </c>
      <c r="C22" s="17"/>
      <c r="D22" s="4">
        <f>'DGA Book'!F1630</f>
        <v>90.4</v>
      </c>
      <c r="E22" s="4"/>
      <c r="F22" s="4">
        <f>'DGA Book'!G1630</f>
        <v>89.74</v>
      </c>
      <c r="G22" s="4"/>
      <c r="H22" s="12">
        <f t="shared" si="0"/>
        <v>0.6600000000000108</v>
      </c>
      <c r="I22" s="12"/>
      <c r="J22" s="17">
        <f t="shared" si="1"/>
        <v>33.00000000000054</v>
      </c>
    </row>
    <row r="23" spans="1:10">
      <c r="A23" t="str">
        <f>'DGA Book'!A1631</f>
        <v>Korleski</v>
      </c>
      <c r="B23" s="17">
        <f>'DGA Book'!B1730</f>
        <v>26</v>
      </c>
      <c r="C23" s="17"/>
      <c r="D23" s="4">
        <f>'DGA Book'!F1730</f>
        <v>89.807692307692307</v>
      </c>
      <c r="E23" s="4"/>
      <c r="F23" s="4">
        <f>'DGA Book'!G1730</f>
        <v>88.57692307692308</v>
      </c>
      <c r="G23" s="4"/>
      <c r="H23" s="12">
        <f t="shared" si="0"/>
        <v>1.2307692307692264</v>
      </c>
      <c r="I23" s="12"/>
      <c r="J23" s="17">
        <f t="shared" si="1"/>
        <v>31.999999999999886</v>
      </c>
    </row>
    <row r="24" spans="1:10">
      <c r="A24" t="str">
        <f>'DGA Book'!A1731</f>
        <v>Minutello</v>
      </c>
      <c r="B24" s="17">
        <f>'DGA Book'!B1850</f>
        <v>71</v>
      </c>
      <c r="C24" s="17"/>
      <c r="D24" s="4">
        <f>'DGA Book'!F1850</f>
        <v>94.126760563380287</v>
      </c>
      <c r="E24" s="4"/>
      <c r="F24" s="4">
        <f>'DGA Book'!G1850</f>
        <v>93.521126760563376</v>
      </c>
      <c r="G24" s="4"/>
      <c r="H24" s="12">
        <f t="shared" si="0"/>
        <v>0.60563380281691082</v>
      </c>
      <c r="I24" s="12"/>
      <c r="J24" s="17">
        <f t="shared" si="1"/>
        <v>43.000000000000668</v>
      </c>
    </row>
    <row r="25" spans="1:10">
      <c r="A25" t="str">
        <f>'DGA Book'!A1851</f>
        <v>Musella</v>
      </c>
      <c r="B25" s="17">
        <f>'DGA Book'!B1950</f>
        <v>26</v>
      </c>
      <c r="C25" s="17"/>
      <c r="D25" s="4">
        <f>'DGA Book'!F1950</f>
        <v>89.65384615384616</v>
      </c>
      <c r="E25" s="4"/>
      <c r="F25" s="4">
        <f>'DGA Book'!G1950</f>
        <v>88.34615384615384</v>
      </c>
      <c r="G25" s="4"/>
      <c r="H25" s="12">
        <f t="shared" si="0"/>
        <v>1.3076923076923208</v>
      </c>
      <c r="I25" s="12"/>
      <c r="J25" s="17">
        <f t="shared" si="1"/>
        <v>34.000000000000341</v>
      </c>
    </row>
    <row r="26" spans="1:10">
      <c r="A26" t="str">
        <f>'DGA Book'!A1951</f>
        <v>Nolan</v>
      </c>
      <c r="B26" s="17">
        <f>'DGA Book'!B2050</f>
        <v>11</v>
      </c>
      <c r="C26" s="17"/>
      <c r="D26" s="4">
        <f>'DGA Book'!F2050</f>
        <v>94.272727272727266</v>
      </c>
      <c r="E26" s="4"/>
      <c r="F26" s="4">
        <f>'DGA Book'!G2050</f>
        <v>93.181818181818187</v>
      </c>
      <c r="G26" s="4"/>
      <c r="H26" s="12">
        <f t="shared" si="0"/>
        <v>1.0909090909090793</v>
      </c>
      <c r="I26" s="12"/>
      <c r="J26" s="17">
        <f t="shared" si="1"/>
        <v>11.999999999999872</v>
      </c>
    </row>
    <row r="27" spans="1:10">
      <c r="A27" t="str">
        <f>'DGA Book'!A2051</f>
        <v>Nowark</v>
      </c>
      <c r="B27" s="17">
        <f>'DGA Book'!B2150</f>
        <v>14</v>
      </c>
      <c r="C27" s="17"/>
      <c r="D27" s="4">
        <f>'DGA Book'!F2150</f>
        <v>105.5</v>
      </c>
      <c r="E27" s="4"/>
      <c r="F27" s="4">
        <f>'DGA Book'!G2150</f>
        <v>104.64285714285714</v>
      </c>
      <c r="G27" s="4"/>
      <c r="H27" s="12">
        <f t="shared" si="0"/>
        <v>0.8571428571428612</v>
      </c>
      <c r="I27" s="12"/>
      <c r="J27" s="17">
        <f t="shared" si="1"/>
        <v>12.000000000000057</v>
      </c>
    </row>
    <row r="28" spans="1:10">
      <c r="A28" t="str">
        <f>'DGA Book'!A2151</f>
        <v>Perry, D.</v>
      </c>
      <c r="B28" s="17">
        <f>'DGA Book'!B2254</f>
        <v>58</v>
      </c>
      <c r="C28" s="17"/>
      <c r="D28" s="4">
        <f>'DGA Book'!F2254</f>
        <v>90.448275862068968</v>
      </c>
      <c r="E28" s="4"/>
      <c r="F28" s="4">
        <f>'DGA Book'!G2254</f>
        <v>89.258620689655174</v>
      </c>
      <c r="G28" s="4"/>
      <c r="H28" s="12">
        <f t="shared" si="0"/>
        <v>1.1896551724137936</v>
      </c>
      <c r="I28" s="12"/>
      <c r="J28" s="17">
        <f t="shared" si="1"/>
        <v>69.000000000000028</v>
      </c>
    </row>
    <row r="29" spans="1:10">
      <c r="A29" t="str">
        <f>'DGA Book'!A2255</f>
        <v>Petronchak</v>
      </c>
      <c r="B29" s="17">
        <f>'DGA Book'!B2354</f>
        <v>53</v>
      </c>
      <c r="C29" s="17"/>
      <c r="D29" s="4">
        <f>'DGA Book'!F2354</f>
        <v>79.943396226415089</v>
      </c>
      <c r="E29" s="4"/>
      <c r="F29" s="4">
        <f>'DGA Book'!G2354</f>
        <v>79.452830188679243</v>
      </c>
      <c r="G29" s="4"/>
      <c r="H29" s="12">
        <f t="shared" si="0"/>
        <v>0.49056603773584584</v>
      </c>
      <c r="I29" s="12"/>
      <c r="J29" s="17">
        <f t="shared" si="1"/>
        <v>25.999999999999829</v>
      </c>
    </row>
    <row r="30" spans="1:10">
      <c r="A30" t="str">
        <f>'DGA Book'!A2355</f>
        <v>Price</v>
      </c>
      <c r="B30" s="17">
        <f>'DGA Book'!B2454</f>
        <v>47</v>
      </c>
      <c r="C30" s="17"/>
      <c r="D30" s="4">
        <f>'DGA Book'!F2454</f>
        <v>84.276595744680847</v>
      </c>
      <c r="E30" s="4"/>
      <c r="F30" s="4">
        <f>'DGA Book'!G2454</f>
        <v>84</v>
      </c>
      <c r="G30" s="4"/>
      <c r="H30" s="12">
        <f t="shared" si="0"/>
        <v>0.27659574468084713</v>
      </c>
      <c r="I30" s="12"/>
      <c r="J30" s="17">
        <f t="shared" si="1"/>
        <v>12.999999999999815</v>
      </c>
    </row>
    <row r="31" spans="1:10">
      <c r="A31" t="str">
        <f>'DGA Book'!A2455</f>
        <v>Rapp</v>
      </c>
      <c r="B31" s="17">
        <f>'DGA Book'!B2554</f>
        <v>19</v>
      </c>
      <c r="C31" s="17"/>
      <c r="D31" s="4">
        <f>'DGA Book'!F2554</f>
        <v>96.15789473684211</v>
      </c>
      <c r="E31" s="4"/>
      <c r="F31" s="4">
        <f>'DGA Book'!G2554</f>
        <v>95.631578947368425</v>
      </c>
      <c r="G31" s="4"/>
      <c r="H31" s="12">
        <f t="shared" si="0"/>
        <v>0.52631578947368496</v>
      </c>
      <c r="I31" s="12"/>
      <c r="J31" s="17">
        <f t="shared" si="1"/>
        <v>10.000000000000014</v>
      </c>
    </row>
    <row r="32" spans="1:10">
      <c r="A32" t="str">
        <f>'DGA Book'!A2555</f>
        <v>Rinaldi</v>
      </c>
      <c r="B32" s="17">
        <f>'DGA Book'!B2663</f>
        <v>57</v>
      </c>
      <c r="C32" s="17"/>
      <c r="D32" s="4">
        <f>'DGA Book'!F2663</f>
        <v>84.368421052631575</v>
      </c>
      <c r="E32" s="4"/>
      <c r="F32" s="4">
        <f>'DGA Book'!G2663</f>
        <v>84.070175438596493</v>
      </c>
      <c r="G32" s="4"/>
      <c r="H32" s="12">
        <f t="shared" si="0"/>
        <v>0.29824561403508199</v>
      </c>
      <c r="I32" s="12"/>
      <c r="J32" s="17">
        <f t="shared" si="1"/>
        <v>16.999999999999673</v>
      </c>
    </row>
    <row r="33" spans="1:10">
      <c r="A33" t="str">
        <f>'DGA Book'!A3564</f>
        <v>Rismanchi</v>
      </c>
      <c r="B33" s="17">
        <f>'DGA Book'!B3671</f>
        <v>69</v>
      </c>
      <c r="C33" s="17"/>
      <c r="D33" s="4">
        <f>'DGA Book'!F3671</f>
        <v>96.478260869565219</v>
      </c>
      <c r="E33" s="4"/>
      <c r="F33" s="4">
        <f>'DGA Book'!G3671</f>
        <v>95.550724637681157</v>
      </c>
      <c r="G33" s="4"/>
      <c r="H33" s="12">
        <f t="shared" si="0"/>
        <v>0.92753623188406209</v>
      </c>
      <c r="I33" s="12"/>
      <c r="J33" s="17">
        <f t="shared" si="1"/>
        <v>64.000000000000284</v>
      </c>
    </row>
    <row r="34" spans="1:10">
      <c r="A34" t="str">
        <f>'DGA Book'!A2664</f>
        <v>Rolph</v>
      </c>
      <c r="B34" s="17">
        <f>'DGA Book'!B2763</f>
        <v>48</v>
      </c>
      <c r="C34" s="17"/>
      <c r="D34" s="4">
        <f>'DGA Book'!F2763</f>
        <v>89.291666666666671</v>
      </c>
      <c r="E34" s="4"/>
      <c r="F34" s="4">
        <f>'DGA Book'!G2763</f>
        <v>88.666666666666671</v>
      </c>
      <c r="G34" s="4"/>
      <c r="H34" s="12">
        <f t="shared" si="0"/>
        <v>0.625</v>
      </c>
      <c r="I34" s="12"/>
      <c r="J34" s="17">
        <f t="shared" si="1"/>
        <v>30</v>
      </c>
    </row>
    <row r="35" spans="1:10">
      <c r="A35" t="str">
        <f>'DGA Book'!A2764</f>
        <v>Rutigliano</v>
      </c>
      <c r="B35" s="17">
        <f>'DGA Book'!B2863</f>
        <v>25</v>
      </c>
      <c r="C35" s="17"/>
      <c r="D35" s="4">
        <f>'DGA Book'!F2863</f>
        <v>100.84</v>
      </c>
      <c r="E35" s="4"/>
      <c r="F35" s="4">
        <f>'DGA Book'!G2863</f>
        <v>99.32</v>
      </c>
      <c r="G35" s="4"/>
      <c r="H35" s="12">
        <f t="shared" si="0"/>
        <v>1.5200000000000102</v>
      </c>
      <c r="I35" s="12"/>
      <c r="J35" s="17">
        <f t="shared" si="1"/>
        <v>38.000000000000256</v>
      </c>
    </row>
    <row r="36" spans="1:10">
      <c r="A36" t="str">
        <f>'DGA Book'!A2864</f>
        <v>Schuler</v>
      </c>
      <c r="B36" s="17">
        <f>'DGA Book'!B2963</f>
        <v>47</v>
      </c>
      <c r="C36" s="17"/>
      <c r="D36" s="4">
        <f>'DGA Book'!F2963</f>
        <v>84.638297872340431</v>
      </c>
      <c r="E36" s="4"/>
      <c r="F36" s="4">
        <f>'DGA Book'!G2963</f>
        <v>83.829787234042556</v>
      </c>
      <c r="G36" s="4"/>
      <c r="H36" s="12">
        <f t="shared" si="0"/>
        <v>0.80851063829787506</v>
      </c>
      <c r="I36" s="12"/>
      <c r="J36" s="17">
        <f t="shared" si="1"/>
        <v>38.000000000000128</v>
      </c>
    </row>
    <row r="37" spans="1:10">
      <c r="A37" t="str">
        <f>'DGA Book'!A2964</f>
        <v>Sinclair</v>
      </c>
      <c r="B37" s="17">
        <f>'DGA Book'!B3063</f>
        <v>46</v>
      </c>
      <c r="C37" s="17"/>
      <c r="D37" s="4">
        <f>'DGA Book'!F3063</f>
        <v>95.869565217391298</v>
      </c>
      <c r="E37" s="4"/>
      <c r="F37" s="4">
        <f>'DGA Book'!G3063</f>
        <v>94.434782608695656</v>
      </c>
      <c r="G37" s="4"/>
      <c r="H37" s="12">
        <f t="shared" si="0"/>
        <v>1.4347826086956417</v>
      </c>
      <c r="I37" s="12"/>
      <c r="J37" s="17">
        <f t="shared" si="1"/>
        <v>65.999999999999517</v>
      </c>
    </row>
    <row r="38" spans="1:10">
      <c r="A38" t="str">
        <f>'DGA Book'!A3064</f>
        <v>Smith</v>
      </c>
      <c r="B38" s="17">
        <f>'DGA Book'!B3163</f>
        <v>11</v>
      </c>
      <c r="C38" s="17"/>
      <c r="D38" s="4">
        <f>'DGA Book'!F3163</f>
        <v>89.090909090909093</v>
      </c>
      <c r="E38" s="4"/>
      <c r="F38" s="4">
        <f>'DGA Book'!G3163</f>
        <v>88</v>
      </c>
      <c r="G38" s="4"/>
      <c r="H38" s="12">
        <f t="shared" si="0"/>
        <v>1.0909090909090935</v>
      </c>
      <c r="I38" s="12"/>
      <c r="J38" s="17">
        <f t="shared" si="1"/>
        <v>12.000000000000028</v>
      </c>
    </row>
    <row r="39" spans="1:10">
      <c r="A39" t="str">
        <f>'DGA Book'!A3164</f>
        <v>Thiry, F.</v>
      </c>
      <c r="B39" s="17">
        <f>'DGA Book'!B3263</f>
        <v>35</v>
      </c>
      <c r="C39" s="17"/>
      <c r="D39" s="4">
        <f>'DGA Book'!F3263</f>
        <v>110.08571428571429</v>
      </c>
      <c r="E39" s="4"/>
      <c r="F39" s="4">
        <f>'DGA Book'!G3263</f>
        <v>108.65714285714286</v>
      </c>
      <c r="G39" s="4"/>
      <c r="H39" s="12">
        <f t="shared" si="0"/>
        <v>1.4285714285714306</v>
      </c>
      <c r="I39" s="12"/>
      <c r="J39" s="17">
        <f t="shared" si="1"/>
        <v>50.000000000000071</v>
      </c>
    </row>
    <row r="40" spans="1:10">
      <c r="A40" t="str">
        <f>'DGA Book'!A3264</f>
        <v>Thiry, L.</v>
      </c>
      <c r="B40" s="17">
        <f>'DGA Book'!B3363</f>
        <v>31</v>
      </c>
      <c r="C40" s="17"/>
      <c r="D40" s="4">
        <f>'DGA Book'!F3363</f>
        <v>99.387096774193552</v>
      </c>
      <c r="E40" s="4"/>
      <c r="F40" s="4">
        <f>'DGA Book'!G3363</f>
        <v>98.387096774193552</v>
      </c>
      <c r="G40" s="4"/>
      <c r="H40" s="12">
        <f t="shared" si="0"/>
        <v>1</v>
      </c>
      <c r="I40" s="12"/>
      <c r="J40" s="17">
        <f t="shared" si="1"/>
        <v>31</v>
      </c>
    </row>
    <row r="41" spans="1:10">
      <c r="A41" t="str">
        <f>'DGA Book'!A631</f>
        <v>Tucci</v>
      </c>
      <c r="B41" s="17">
        <f>'DGA Book'!B730</f>
        <v>11</v>
      </c>
      <c r="C41" s="17"/>
      <c r="D41" s="4">
        <f>'DGA Book'!F730</f>
        <v>89.818181818181813</v>
      </c>
      <c r="E41" s="4"/>
      <c r="F41" s="4">
        <f>'DGA Book'!G730</f>
        <v>89.36363636363636</v>
      </c>
      <c r="G41" s="4"/>
      <c r="H41" s="12">
        <f t="shared" si="0"/>
        <v>0.45454545454545325</v>
      </c>
      <c r="I41" s="12"/>
      <c r="J41" s="17">
        <f t="shared" si="1"/>
        <v>4.9999999999999858</v>
      </c>
    </row>
    <row r="42" spans="1:10">
      <c r="A42" t="str">
        <f>'DGA Book'!A3364</f>
        <v>Wolters</v>
      </c>
      <c r="B42" s="17">
        <f>'DGA Book'!B3463</f>
        <v>23</v>
      </c>
      <c r="C42" s="17"/>
      <c r="D42" s="4">
        <f>'DGA Book'!F3463</f>
        <v>89.478260869565219</v>
      </c>
      <c r="E42" s="4"/>
      <c r="F42" s="4">
        <f>'DGA Book'!G3463</f>
        <v>88.304347826086953</v>
      </c>
      <c r="G42" s="4"/>
      <c r="H42" s="12">
        <f t="shared" si="0"/>
        <v>1.1739130434782652</v>
      </c>
      <c r="I42" s="12"/>
      <c r="J42" s="17">
        <f t="shared" si="1"/>
        <v>27.000000000000099</v>
      </c>
    </row>
    <row r="43" spans="1:10">
      <c r="A43" t="str">
        <f>'DGA Book'!A3464</f>
        <v>Wrobel, T.</v>
      </c>
      <c r="B43" s="17">
        <f>'DGA Book'!B3563</f>
        <v>19</v>
      </c>
      <c r="C43" s="17"/>
      <c r="D43" s="4">
        <f>'DGA Book'!F3563</f>
        <v>91.15789473684211</v>
      </c>
      <c r="E43" s="4"/>
      <c r="F43" s="4">
        <f>'DGA Book'!G3563</f>
        <v>90.736842105263165</v>
      </c>
      <c r="G43" s="4"/>
      <c r="H43" s="12">
        <f t="shared" si="0"/>
        <v>0.42105263157894512</v>
      </c>
      <c r="I43" s="12"/>
      <c r="J43" s="17">
        <f t="shared" si="1"/>
        <v>7.9999999999999574</v>
      </c>
    </row>
  </sheetData>
  <sortState ref="A7:J42">
    <sortCondition ref="A7:A42"/>
  </sortState>
  <phoneticPr fontId="0" type="noConversion"/>
  <pageMargins left="0.75" right="0.75" top="1" bottom="1" header="0.5" footer="0.5"/>
  <pageSetup orientation="portrait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8" sqref="K18"/>
    </sheetView>
  </sheetViews>
  <sheetFormatPr defaultRowHeight="12.7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opLeftCell="A7" workbookViewId="0">
      <selection activeCell="D31" sqref="D31"/>
    </sheetView>
  </sheetViews>
  <sheetFormatPr defaultRowHeight="12.75"/>
  <cols>
    <col min="1" max="1" width="14.140625" customWidth="1"/>
    <col min="2" max="7" width="11.7109375" customWidth="1"/>
  </cols>
  <sheetData>
    <row r="1" spans="1:12">
      <c r="A1" s="46" t="s">
        <v>1027</v>
      </c>
      <c r="B1" s="46"/>
      <c r="C1" s="46"/>
      <c r="D1" s="46"/>
      <c r="E1" s="46"/>
      <c r="F1" s="46"/>
      <c r="G1" s="46"/>
      <c r="H1" s="46"/>
      <c r="I1" s="47" t="s">
        <v>978</v>
      </c>
      <c r="J1" s="47" t="s">
        <v>1033</v>
      </c>
      <c r="K1" s="47" t="s">
        <v>1034</v>
      </c>
      <c r="L1" s="47" t="s">
        <v>1035</v>
      </c>
    </row>
    <row r="2" spans="1:12">
      <c r="A2" s="48" t="s">
        <v>0</v>
      </c>
      <c r="B2" s="54" t="s">
        <v>1036</v>
      </c>
      <c r="C2" s="50"/>
      <c r="D2" s="53"/>
      <c r="E2" s="50"/>
      <c r="F2" s="48"/>
      <c r="G2" s="48"/>
      <c r="H2" s="48"/>
      <c r="I2" s="49">
        <f>COUNTA(B2:H2)</f>
        <v>1</v>
      </c>
      <c r="J2" s="49">
        <v>1</v>
      </c>
      <c r="K2" s="49">
        <v>0</v>
      </c>
      <c r="L2" s="49">
        <v>0</v>
      </c>
    </row>
    <row r="3" spans="1:12">
      <c r="A3" s="48" t="s">
        <v>219</v>
      </c>
      <c r="B3" s="50" t="s">
        <v>168</v>
      </c>
      <c r="C3" s="53"/>
      <c r="D3" s="50"/>
      <c r="E3" s="53"/>
      <c r="F3" s="48"/>
      <c r="G3" s="48"/>
      <c r="H3" s="48"/>
      <c r="I3" s="49">
        <f t="shared" ref="I3:I40" si="0">COUNTA(B3:H3)</f>
        <v>1</v>
      </c>
      <c r="J3" s="49">
        <v>0</v>
      </c>
      <c r="K3" s="49">
        <v>0</v>
      </c>
      <c r="L3" s="49">
        <v>0</v>
      </c>
    </row>
    <row r="4" spans="1:12">
      <c r="A4" s="48" t="s">
        <v>273</v>
      </c>
      <c r="B4" s="50"/>
      <c r="C4" s="50"/>
      <c r="D4" s="48"/>
      <c r="E4" s="48"/>
      <c r="F4" s="48"/>
      <c r="G4" s="48"/>
      <c r="H4" s="48"/>
      <c r="I4" s="49">
        <f t="shared" si="0"/>
        <v>0</v>
      </c>
      <c r="J4" s="49">
        <v>0</v>
      </c>
      <c r="K4" s="49">
        <v>0</v>
      </c>
      <c r="L4" s="49">
        <v>0</v>
      </c>
    </row>
    <row r="5" spans="1:12">
      <c r="A5" s="48" t="s">
        <v>305</v>
      </c>
      <c r="B5" s="53" t="s">
        <v>324</v>
      </c>
      <c r="C5" s="50" t="s">
        <v>263</v>
      </c>
      <c r="D5" s="48"/>
      <c r="E5" s="48"/>
      <c r="F5" s="48"/>
      <c r="G5" s="48"/>
      <c r="H5" s="48"/>
      <c r="I5" s="49">
        <f t="shared" si="0"/>
        <v>2</v>
      </c>
      <c r="J5" s="49">
        <v>0</v>
      </c>
      <c r="K5" s="49">
        <v>0</v>
      </c>
      <c r="L5" s="49">
        <v>0</v>
      </c>
    </row>
    <row r="6" spans="1:12">
      <c r="A6" s="48" t="s">
        <v>420</v>
      </c>
      <c r="B6" s="53" t="s">
        <v>322</v>
      </c>
      <c r="C6" s="48"/>
      <c r="D6" s="48"/>
      <c r="E6" s="48"/>
      <c r="F6" s="48"/>
      <c r="G6" s="48"/>
      <c r="H6" s="48"/>
      <c r="I6" s="49">
        <f t="shared" si="0"/>
        <v>1</v>
      </c>
      <c r="J6" s="49">
        <v>0</v>
      </c>
      <c r="K6" s="49">
        <v>0</v>
      </c>
      <c r="L6" s="49">
        <v>0</v>
      </c>
    </row>
    <row r="7" spans="1:12">
      <c r="A7" s="48" t="s">
        <v>452</v>
      </c>
      <c r="B7" s="54" t="s">
        <v>318</v>
      </c>
      <c r="C7" s="50" t="s">
        <v>239</v>
      </c>
      <c r="D7" s="50"/>
      <c r="E7" s="50"/>
      <c r="F7" s="50"/>
      <c r="G7" s="53"/>
      <c r="H7" s="50"/>
      <c r="I7" s="49">
        <f t="shared" si="0"/>
        <v>2</v>
      </c>
      <c r="J7" s="49">
        <v>0</v>
      </c>
      <c r="K7" s="49">
        <v>0</v>
      </c>
      <c r="L7" s="49">
        <v>0</v>
      </c>
    </row>
    <row r="8" spans="1:12">
      <c r="A8" s="48" t="s">
        <v>1037</v>
      </c>
      <c r="B8" s="48"/>
      <c r="C8" s="48"/>
      <c r="D8" s="48"/>
      <c r="E8" s="48"/>
      <c r="F8" s="48"/>
      <c r="G8" s="48"/>
      <c r="H8" s="48"/>
      <c r="I8" s="49">
        <f t="shared" si="0"/>
        <v>0</v>
      </c>
      <c r="J8" s="49">
        <v>0</v>
      </c>
      <c r="K8" s="49">
        <v>0</v>
      </c>
      <c r="L8" s="49">
        <v>0</v>
      </c>
    </row>
    <row r="9" spans="1:12">
      <c r="A9" s="48" t="s">
        <v>497</v>
      </c>
      <c r="B9" s="50"/>
      <c r="C9" s="48"/>
      <c r="D9" s="48"/>
      <c r="E9" s="48"/>
      <c r="F9" s="48"/>
      <c r="G9" s="48"/>
      <c r="H9" s="48"/>
      <c r="I9" s="49">
        <f t="shared" si="0"/>
        <v>0</v>
      </c>
      <c r="J9" s="49">
        <v>0</v>
      </c>
      <c r="K9" s="49">
        <v>0</v>
      </c>
      <c r="L9" s="49">
        <v>0</v>
      </c>
    </row>
    <row r="10" spans="1:12">
      <c r="A10" s="48" t="s">
        <v>966</v>
      </c>
      <c r="B10" s="50" t="s">
        <v>111</v>
      </c>
      <c r="C10" s="48"/>
      <c r="D10" s="48"/>
      <c r="E10" s="48"/>
      <c r="F10" s="48"/>
      <c r="G10" s="48"/>
      <c r="H10" s="48"/>
      <c r="I10" s="49">
        <f t="shared" ref="I10" si="1">COUNTA(B10:H10)</f>
        <v>1</v>
      </c>
      <c r="J10" s="49">
        <v>0</v>
      </c>
      <c r="K10" s="49">
        <v>0</v>
      </c>
      <c r="L10" s="49">
        <v>0</v>
      </c>
    </row>
    <row r="11" spans="1:12">
      <c r="A11" s="48" t="s">
        <v>516</v>
      </c>
      <c r="B11" s="50" t="s">
        <v>106</v>
      </c>
      <c r="C11" s="50"/>
      <c r="D11" s="50"/>
      <c r="E11" s="50"/>
      <c r="F11" s="48"/>
      <c r="G11" s="48"/>
      <c r="H11" s="48"/>
      <c r="I11" s="49">
        <f t="shared" si="0"/>
        <v>1</v>
      </c>
      <c r="J11" s="49">
        <v>0</v>
      </c>
      <c r="K11" s="49">
        <v>0</v>
      </c>
      <c r="L11" s="49">
        <v>0</v>
      </c>
    </row>
    <row r="12" spans="1:12">
      <c r="A12" s="48" t="s">
        <v>552</v>
      </c>
      <c r="B12" s="48"/>
      <c r="C12" s="48"/>
      <c r="D12" s="48"/>
      <c r="E12" s="48"/>
      <c r="F12" s="48"/>
      <c r="G12" s="48"/>
      <c r="H12" s="48"/>
      <c r="I12" s="49">
        <f t="shared" si="0"/>
        <v>0</v>
      </c>
      <c r="J12" s="49">
        <v>0</v>
      </c>
      <c r="K12" s="49">
        <v>0</v>
      </c>
      <c r="L12" s="49">
        <v>0</v>
      </c>
    </row>
    <row r="13" spans="1:12">
      <c r="A13" s="48" t="s">
        <v>580</v>
      </c>
      <c r="B13" s="53" t="s">
        <v>1038</v>
      </c>
      <c r="C13" s="53" t="s">
        <v>377</v>
      </c>
      <c r="D13" s="50"/>
      <c r="E13" s="53"/>
      <c r="F13" s="50"/>
      <c r="G13" s="48"/>
      <c r="H13" s="48"/>
      <c r="I13" s="49">
        <f t="shared" si="0"/>
        <v>2</v>
      </c>
      <c r="J13" s="49">
        <v>1</v>
      </c>
      <c r="K13" s="49">
        <v>0</v>
      </c>
      <c r="L13" s="49">
        <v>0</v>
      </c>
    </row>
    <row r="14" spans="1:12">
      <c r="A14" s="48" t="s">
        <v>1039</v>
      </c>
      <c r="B14" s="53" t="s">
        <v>294</v>
      </c>
      <c r="C14" s="53"/>
      <c r="D14" s="48"/>
      <c r="E14" s="48"/>
      <c r="F14" s="48"/>
      <c r="G14" s="48"/>
      <c r="H14" s="48"/>
      <c r="I14" s="49">
        <f t="shared" si="0"/>
        <v>1</v>
      </c>
      <c r="J14" s="49">
        <v>0</v>
      </c>
      <c r="K14" s="49">
        <v>0</v>
      </c>
      <c r="L14" s="49">
        <v>0</v>
      </c>
    </row>
    <row r="15" spans="1:12">
      <c r="A15" s="48" t="s">
        <v>615</v>
      </c>
      <c r="B15" s="50"/>
      <c r="C15" s="50"/>
      <c r="D15" s="50"/>
      <c r="E15" s="48"/>
      <c r="F15" s="48"/>
      <c r="G15" s="48"/>
      <c r="H15" s="48"/>
      <c r="I15" s="49">
        <f t="shared" si="0"/>
        <v>0</v>
      </c>
      <c r="J15" s="49">
        <v>0</v>
      </c>
      <c r="K15" s="49">
        <v>0</v>
      </c>
      <c r="L15" s="49">
        <v>0</v>
      </c>
    </row>
    <row r="16" spans="1:12">
      <c r="A16" s="48" t="s">
        <v>629</v>
      </c>
      <c r="B16" s="50" t="s">
        <v>1040</v>
      </c>
      <c r="C16" s="50" t="s">
        <v>122</v>
      </c>
      <c r="D16" s="50" t="s">
        <v>168</v>
      </c>
      <c r="E16" s="48"/>
      <c r="F16" s="48"/>
      <c r="G16" s="48"/>
      <c r="H16" s="48"/>
      <c r="I16" s="49">
        <f t="shared" si="0"/>
        <v>3</v>
      </c>
      <c r="J16" s="49">
        <v>1</v>
      </c>
      <c r="K16" s="49">
        <v>0</v>
      </c>
      <c r="L16" s="49">
        <v>0</v>
      </c>
    </row>
    <row r="17" spans="1:12">
      <c r="A17" s="48" t="s">
        <v>1041</v>
      </c>
      <c r="B17" s="50" t="s">
        <v>106</v>
      </c>
      <c r="C17" s="48"/>
      <c r="D17" s="48"/>
      <c r="E17" s="48"/>
      <c r="F17" s="48"/>
      <c r="G17" s="48"/>
      <c r="H17" s="48"/>
      <c r="I17" s="49">
        <f t="shared" si="0"/>
        <v>1</v>
      </c>
      <c r="J17" s="49">
        <v>0</v>
      </c>
      <c r="K17" s="49">
        <v>0</v>
      </c>
      <c r="L17" s="49">
        <v>0</v>
      </c>
    </row>
    <row r="18" spans="1:12">
      <c r="A18" s="48" t="s">
        <v>1042</v>
      </c>
      <c r="B18" s="50" t="s">
        <v>297</v>
      </c>
      <c r="C18" s="50"/>
      <c r="D18" s="50"/>
      <c r="E18" s="50"/>
      <c r="F18" s="48"/>
      <c r="G18" s="48"/>
      <c r="H18" s="48"/>
      <c r="I18" s="49">
        <f t="shared" si="0"/>
        <v>1</v>
      </c>
      <c r="J18" s="49">
        <v>0</v>
      </c>
      <c r="K18" s="49">
        <v>0</v>
      </c>
      <c r="L18" s="49">
        <v>0</v>
      </c>
    </row>
    <row r="19" spans="1:12">
      <c r="A19" s="48" t="s">
        <v>686</v>
      </c>
      <c r="B19" s="71">
        <v>41918</v>
      </c>
      <c r="C19" s="50"/>
      <c r="D19" s="50"/>
      <c r="E19" s="48"/>
      <c r="F19" s="48"/>
      <c r="G19" s="48"/>
      <c r="H19" s="48"/>
      <c r="I19" s="49">
        <f t="shared" si="0"/>
        <v>1</v>
      </c>
      <c r="J19" s="49">
        <v>0</v>
      </c>
      <c r="K19" s="49">
        <v>0</v>
      </c>
      <c r="L19" s="49">
        <v>0</v>
      </c>
    </row>
    <row r="20" spans="1:12">
      <c r="A20" s="48" t="s">
        <v>697</v>
      </c>
      <c r="B20" s="50"/>
      <c r="C20" s="53"/>
      <c r="D20" s="48"/>
      <c r="E20" s="48"/>
      <c r="F20" s="48"/>
      <c r="G20" s="48"/>
      <c r="H20" s="48"/>
      <c r="I20" s="49">
        <f t="shared" si="0"/>
        <v>0</v>
      </c>
      <c r="J20" s="49">
        <v>0</v>
      </c>
      <c r="K20" s="49">
        <v>0</v>
      </c>
      <c r="L20" s="49">
        <v>0</v>
      </c>
    </row>
    <row r="21" spans="1:12">
      <c r="A21" s="48" t="s">
        <v>737</v>
      </c>
      <c r="B21" s="53" t="s">
        <v>73</v>
      </c>
      <c r="C21" s="53"/>
      <c r="D21" s="53"/>
      <c r="E21" s="48"/>
      <c r="F21" s="48"/>
      <c r="G21" s="48"/>
      <c r="H21" s="48"/>
      <c r="I21" s="49">
        <f t="shared" si="0"/>
        <v>1</v>
      </c>
      <c r="J21" s="49">
        <v>0</v>
      </c>
      <c r="K21" s="49">
        <v>0</v>
      </c>
      <c r="L21" s="49">
        <v>0</v>
      </c>
    </row>
    <row r="22" spans="1:12">
      <c r="A22" s="48" t="s">
        <v>746</v>
      </c>
      <c r="B22" s="50"/>
      <c r="C22" s="50"/>
      <c r="D22" s="48"/>
      <c r="E22" s="48"/>
      <c r="F22" s="48"/>
      <c r="G22" s="48"/>
      <c r="H22" s="48"/>
      <c r="I22" s="49">
        <f t="shared" si="0"/>
        <v>0</v>
      </c>
      <c r="J22" s="49">
        <v>0</v>
      </c>
      <c r="K22" s="49">
        <v>0</v>
      </c>
      <c r="L22" s="49">
        <v>0</v>
      </c>
    </row>
    <row r="23" spans="1:12">
      <c r="A23" s="48" t="s">
        <v>764</v>
      </c>
      <c r="B23" s="50"/>
      <c r="C23" s="50"/>
      <c r="D23" s="48"/>
      <c r="E23" s="48"/>
      <c r="F23" s="48"/>
      <c r="G23" s="48"/>
      <c r="H23" s="48"/>
      <c r="I23" s="49">
        <f t="shared" si="0"/>
        <v>0</v>
      </c>
      <c r="J23" s="49">
        <v>0</v>
      </c>
      <c r="K23" s="49">
        <v>0</v>
      </c>
      <c r="L23" s="49">
        <v>0</v>
      </c>
    </row>
    <row r="24" spans="1:12">
      <c r="A24" s="48" t="s">
        <v>1043</v>
      </c>
      <c r="B24" s="50" t="s">
        <v>297</v>
      </c>
      <c r="C24" s="50" t="s">
        <v>355</v>
      </c>
      <c r="D24" s="53" t="s">
        <v>1044</v>
      </c>
      <c r="E24" s="50"/>
      <c r="F24" s="50"/>
      <c r="G24" s="48"/>
      <c r="H24" s="48"/>
      <c r="I24" s="49">
        <f t="shared" si="0"/>
        <v>3</v>
      </c>
      <c r="J24" s="49">
        <v>1</v>
      </c>
      <c r="K24" s="49">
        <v>0</v>
      </c>
      <c r="L24" s="49">
        <v>0</v>
      </c>
    </row>
    <row r="25" spans="1:12">
      <c r="A25" s="48" t="s">
        <v>1045</v>
      </c>
      <c r="B25" s="50"/>
      <c r="C25" s="50"/>
      <c r="D25" s="48"/>
      <c r="E25" s="48"/>
      <c r="F25" s="48"/>
      <c r="G25" s="48"/>
      <c r="H25" s="48"/>
      <c r="I25" s="49">
        <f t="shared" si="0"/>
        <v>0</v>
      </c>
      <c r="J25" s="49">
        <v>0</v>
      </c>
      <c r="K25" s="49">
        <v>0</v>
      </c>
      <c r="L25" s="49">
        <v>0</v>
      </c>
    </row>
    <row r="26" spans="1:12">
      <c r="A26" s="48" t="s">
        <v>787</v>
      </c>
      <c r="B26" s="53" t="s">
        <v>327</v>
      </c>
      <c r="C26" s="50"/>
      <c r="D26" s="48"/>
      <c r="E26" s="48"/>
      <c r="F26" s="48"/>
      <c r="G26" s="48"/>
      <c r="H26" s="48"/>
      <c r="I26" s="49">
        <f t="shared" si="0"/>
        <v>1</v>
      </c>
      <c r="J26" s="49">
        <v>0</v>
      </c>
      <c r="K26" s="49">
        <v>0</v>
      </c>
      <c r="L26" s="49">
        <v>0</v>
      </c>
    </row>
    <row r="27" spans="1:12">
      <c r="A27" s="48" t="s">
        <v>815</v>
      </c>
      <c r="B27" s="50"/>
      <c r="C27" s="48"/>
      <c r="D27" s="48"/>
      <c r="E27" s="48"/>
      <c r="F27" s="48"/>
      <c r="G27" s="48"/>
      <c r="H27" s="48"/>
      <c r="I27" s="49">
        <f t="shared" si="0"/>
        <v>0</v>
      </c>
      <c r="J27" s="49">
        <v>0</v>
      </c>
      <c r="K27" s="49">
        <v>0</v>
      </c>
      <c r="L27" s="49">
        <v>0</v>
      </c>
    </row>
    <row r="28" spans="1:12">
      <c r="A28" s="48" t="s">
        <v>824</v>
      </c>
      <c r="B28" s="48"/>
      <c r="C28" s="48"/>
      <c r="D28" s="48"/>
      <c r="E28" s="48"/>
      <c r="F28" s="48"/>
      <c r="G28" s="48"/>
      <c r="H28" s="48"/>
      <c r="I28" s="49">
        <f t="shared" si="0"/>
        <v>0</v>
      </c>
      <c r="J28" s="49">
        <v>0</v>
      </c>
      <c r="K28" s="49">
        <v>0</v>
      </c>
      <c r="L28" s="49">
        <v>0</v>
      </c>
    </row>
    <row r="29" spans="1:12">
      <c r="A29" s="48" t="s">
        <v>832</v>
      </c>
      <c r="B29" s="48"/>
      <c r="C29" s="48"/>
      <c r="D29" s="48"/>
      <c r="E29" s="48"/>
      <c r="F29" s="48"/>
      <c r="G29" s="48"/>
      <c r="H29" s="48"/>
      <c r="I29" s="49">
        <f t="shared" si="0"/>
        <v>0</v>
      </c>
      <c r="J29" s="49">
        <v>0</v>
      </c>
      <c r="K29" s="49">
        <v>0</v>
      </c>
      <c r="L29" s="49">
        <v>0</v>
      </c>
    </row>
    <row r="30" spans="1:12">
      <c r="A30" s="48" t="s">
        <v>945</v>
      </c>
      <c r="B30" s="50" t="s">
        <v>91</v>
      </c>
      <c r="C30" s="50" t="s">
        <v>372</v>
      </c>
      <c r="D30" s="50" t="s">
        <v>210</v>
      </c>
      <c r="E30" s="48"/>
      <c r="F30" s="48"/>
      <c r="G30" s="48"/>
      <c r="H30" s="48"/>
      <c r="I30" s="49">
        <f t="shared" ref="I30" si="2">COUNTA(B30:H30)</f>
        <v>3</v>
      </c>
      <c r="J30" s="49">
        <v>0</v>
      </c>
      <c r="K30" s="49">
        <v>0</v>
      </c>
      <c r="L30" s="49">
        <v>0</v>
      </c>
    </row>
    <row r="31" spans="1:12">
      <c r="A31" s="48" t="s">
        <v>844</v>
      </c>
      <c r="B31" s="48"/>
      <c r="C31" s="48"/>
      <c r="D31" s="48"/>
      <c r="E31" s="48"/>
      <c r="F31" s="48"/>
      <c r="G31" s="48"/>
      <c r="H31" s="48"/>
      <c r="I31" s="49">
        <f t="shared" si="0"/>
        <v>0</v>
      </c>
      <c r="J31" s="49">
        <v>0</v>
      </c>
      <c r="K31" s="49">
        <v>0</v>
      </c>
      <c r="L31" s="49">
        <v>0</v>
      </c>
    </row>
    <row r="32" spans="1:12">
      <c r="A32" s="48" t="s">
        <v>878</v>
      </c>
      <c r="B32" s="53" t="s">
        <v>320</v>
      </c>
      <c r="C32" s="53"/>
      <c r="D32" s="50"/>
      <c r="E32" s="50"/>
      <c r="F32" s="53"/>
      <c r="G32" s="48"/>
      <c r="H32" s="48"/>
      <c r="I32" s="49">
        <f t="shared" si="0"/>
        <v>1</v>
      </c>
      <c r="J32" s="49">
        <v>0</v>
      </c>
      <c r="K32" s="49">
        <v>0</v>
      </c>
      <c r="L32" s="49">
        <v>0</v>
      </c>
    </row>
    <row r="33" spans="1:12">
      <c r="A33" s="48" t="s">
        <v>883</v>
      </c>
      <c r="B33" s="50" t="s">
        <v>83</v>
      </c>
      <c r="C33" s="50"/>
      <c r="D33" s="50"/>
      <c r="E33" s="48"/>
      <c r="F33" s="48"/>
      <c r="G33" s="48"/>
      <c r="H33" s="48"/>
      <c r="I33" s="49">
        <f t="shared" si="0"/>
        <v>1</v>
      </c>
      <c r="J33" s="49">
        <v>0</v>
      </c>
      <c r="K33" s="49">
        <v>0</v>
      </c>
      <c r="L33" s="49">
        <v>0</v>
      </c>
    </row>
    <row r="34" spans="1:12">
      <c r="A34" s="48" t="s">
        <v>894</v>
      </c>
      <c r="B34" s="50" t="s">
        <v>239</v>
      </c>
      <c r="C34" s="50" t="s">
        <v>260</v>
      </c>
      <c r="D34" s="50" t="s">
        <v>1046</v>
      </c>
      <c r="E34" s="54"/>
      <c r="F34" s="53"/>
      <c r="G34" s="48"/>
      <c r="H34" s="48"/>
      <c r="I34" s="49">
        <f t="shared" si="0"/>
        <v>3</v>
      </c>
      <c r="J34" s="49">
        <v>1</v>
      </c>
      <c r="K34" s="49">
        <v>0</v>
      </c>
      <c r="L34" s="49">
        <v>0</v>
      </c>
    </row>
    <row r="35" spans="1:12">
      <c r="A35" s="48" t="s">
        <v>904</v>
      </c>
      <c r="B35" s="50" t="s">
        <v>73</v>
      </c>
      <c r="C35" s="50" t="s">
        <v>95</v>
      </c>
      <c r="D35" s="48"/>
      <c r="E35" s="48"/>
      <c r="F35" s="48"/>
      <c r="G35" s="48"/>
      <c r="H35" s="48"/>
      <c r="I35" s="49">
        <f t="shared" si="0"/>
        <v>2</v>
      </c>
      <c r="J35" s="49">
        <v>0</v>
      </c>
      <c r="K35" s="49">
        <v>0</v>
      </c>
      <c r="L35" s="49">
        <v>0</v>
      </c>
    </row>
    <row r="36" spans="1:12">
      <c r="A36" s="48" t="s">
        <v>1047</v>
      </c>
      <c r="B36" s="53" t="s">
        <v>324</v>
      </c>
      <c r="C36" s="50" t="s">
        <v>178</v>
      </c>
      <c r="D36" s="50" t="s">
        <v>187</v>
      </c>
      <c r="E36" s="50"/>
      <c r="F36" s="50"/>
      <c r="G36" s="50"/>
      <c r="H36" s="48"/>
      <c r="I36" s="49">
        <f t="shared" si="0"/>
        <v>3</v>
      </c>
      <c r="J36" s="49">
        <v>0</v>
      </c>
      <c r="K36" s="49">
        <v>0</v>
      </c>
      <c r="L36" s="49">
        <v>0</v>
      </c>
    </row>
    <row r="37" spans="1:12">
      <c r="A37" s="48" t="s">
        <v>1048</v>
      </c>
      <c r="B37" s="50" t="s">
        <v>131</v>
      </c>
      <c r="C37" s="53"/>
      <c r="D37" s="53"/>
      <c r="E37" s="50"/>
      <c r="F37" s="48"/>
      <c r="G37" s="48"/>
      <c r="H37" s="48"/>
      <c r="I37" s="49">
        <f t="shared" si="0"/>
        <v>1</v>
      </c>
      <c r="J37" s="49">
        <v>0</v>
      </c>
      <c r="K37" s="49">
        <v>0</v>
      </c>
      <c r="L37" s="49">
        <v>0</v>
      </c>
    </row>
    <row r="38" spans="1:12">
      <c r="A38" s="48" t="s">
        <v>481</v>
      </c>
      <c r="B38" s="48"/>
      <c r="C38" s="48"/>
      <c r="D38" s="48"/>
      <c r="E38" s="48"/>
      <c r="F38" s="48"/>
      <c r="G38" s="48"/>
      <c r="H38" s="48"/>
      <c r="I38" s="49">
        <f t="shared" si="0"/>
        <v>0</v>
      </c>
      <c r="J38" s="49">
        <v>0</v>
      </c>
      <c r="K38" s="49">
        <v>0</v>
      </c>
      <c r="L38" s="49">
        <v>0</v>
      </c>
    </row>
    <row r="39" spans="1:12">
      <c r="A39" s="48" t="s">
        <v>934</v>
      </c>
      <c r="B39" s="50" t="s">
        <v>1049</v>
      </c>
      <c r="C39" s="50"/>
      <c r="D39" s="48"/>
      <c r="E39" s="48"/>
      <c r="F39" s="48"/>
      <c r="G39" s="48"/>
      <c r="H39" s="48"/>
      <c r="I39" s="49">
        <f t="shared" si="0"/>
        <v>1</v>
      </c>
      <c r="J39" s="49">
        <v>0</v>
      </c>
      <c r="K39" s="49">
        <v>1</v>
      </c>
      <c r="L39" s="49">
        <v>0</v>
      </c>
    </row>
    <row r="40" spans="1:12">
      <c r="A40" s="48" t="s">
        <v>1050</v>
      </c>
      <c r="B40" s="50" t="s">
        <v>131</v>
      </c>
      <c r="C40" s="48"/>
      <c r="D40" s="48"/>
      <c r="E40" s="48"/>
      <c r="F40" s="48"/>
      <c r="G40" s="48"/>
      <c r="H40" s="48"/>
      <c r="I40" s="49">
        <f t="shared" si="0"/>
        <v>1</v>
      </c>
      <c r="J40" s="49">
        <v>0</v>
      </c>
      <c r="K40" s="49">
        <v>0</v>
      </c>
      <c r="L40" s="49">
        <v>0</v>
      </c>
    </row>
    <row r="41" spans="1:1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</row>
    <row r="42" spans="1:12">
      <c r="A42" s="48"/>
      <c r="B42" s="48"/>
      <c r="C42" s="48"/>
      <c r="D42" s="48"/>
      <c r="E42" s="48"/>
      <c r="F42" s="48"/>
      <c r="G42" s="48"/>
      <c r="H42" s="48"/>
      <c r="I42" s="49">
        <f>SUM(I2:I40)</f>
        <v>39</v>
      </c>
      <c r="J42" s="49">
        <f>SUM(J2:J40)</f>
        <v>5</v>
      </c>
      <c r="K42" s="49">
        <f>SUM(K2:K40)</f>
        <v>1</v>
      </c>
      <c r="L42" s="49">
        <f>SUM(L2:L40)</f>
        <v>0</v>
      </c>
    </row>
  </sheetData>
  <pageMargins left="0.7" right="0.7" top="0.75" bottom="0.75" header="0.3" footer="0.3"/>
  <pageSetup scale="99" orientation="landscape" r:id="rId1"/>
  <headerFooter>
    <oddHeader>&amp;CJohnny Report - 2013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> </Manager>
  <Company> 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 </dc:title>
  <dc:subject> </dc:subject>
  <dc:creator>Douglas Conway</dc:creator>
  <cp:keywords> </cp:keywords>
  <dc:description> </dc:description>
  <cp:lastModifiedBy>Douglas Conway</cp:lastModifiedBy>
  <cp:revision/>
  <dcterms:created xsi:type="dcterms:W3CDTF">2007-10-31T17:46:23Z</dcterms:created>
  <dcterms:modified xsi:type="dcterms:W3CDTF">2016-05-06T02:04:33Z</dcterms:modified>
  <cp:category> </cp:category>
  <cp:contentStatus/>
</cp:coreProperties>
</file>