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cott's Mill\"/>
    </mc:Choice>
  </mc:AlternateContent>
  <xr:revisionPtr revIDLastSave="0" documentId="8_{C84F4597-0332-4F15-87CB-E0D4C15FCDEF}" xr6:coauthVersionLast="47" xr6:coauthVersionMax="47" xr10:uidLastSave="{00000000-0000-0000-0000-000000000000}"/>
  <bookViews>
    <workbookView xWindow="-96" yWindow="-96" windowWidth="23232" windowHeight="12552" xr2:uid="{909C4F05-9AA7-4906-9081-B7883BB0818F}"/>
  </bookViews>
  <sheets>
    <sheet name="Sheet1" sheetId="1" r:id="rId1"/>
    <sheet name="Sheet3" sheetId="3" r:id="rId2"/>
    <sheet name="Sheet2" sheetId="2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15" i="1" l="1"/>
  <c r="AR414" i="1"/>
  <c r="AR280" i="1"/>
  <c r="AR279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E8" i="2" l="1"/>
  <c r="AQ10" i="1"/>
  <c r="BI441" i="1"/>
  <c r="BJ441" i="1"/>
  <c r="BI442" i="1"/>
  <c r="BG442" i="1"/>
  <c r="BF442" i="1"/>
  <c r="BE442" i="1"/>
  <c r="K54" i="3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AP11" i="1"/>
  <c r="AP10" i="1"/>
  <c r="AH443" i="1"/>
  <c r="AI443" i="1" s="1"/>
  <c r="AH442" i="1"/>
  <c r="AI442" i="1" s="1"/>
  <c r="AH202" i="1"/>
  <c r="AH107" i="1"/>
  <c r="AH106" i="1"/>
  <c r="AX11" i="1"/>
  <c r="AM11" i="1"/>
  <c r="AN11" i="1" s="1"/>
  <c r="AJ11" i="1"/>
  <c r="AG11" i="1"/>
  <c r="AM10" i="1"/>
  <c r="AN10" i="1" s="1"/>
  <c r="AH10" i="1"/>
  <c r="AI10" i="1" s="1"/>
  <c r="O10" i="1"/>
  <c r="AG10" i="1"/>
  <c r="AJ10" i="1" s="1"/>
  <c r="H443" i="1"/>
  <c r="J443" i="1" s="1"/>
  <c r="H442" i="1"/>
  <c r="J442" i="1" s="1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F13" i="2"/>
  <c r="F12" i="2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H202" i="1"/>
  <c r="J202" i="1" s="1"/>
  <c r="H107" i="1"/>
  <c r="J107" i="1" s="1"/>
  <c r="H106" i="1"/>
  <c r="J106" i="1" s="1"/>
  <c r="Y11" i="1"/>
  <c r="O11" i="1" l="1"/>
  <c r="S11" i="1" s="1"/>
  <c r="N11" i="1"/>
  <c r="Q11" i="1" s="1"/>
  <c r="N10" i="1"/>
  <c r="Q10" i="1" s="1"/>
  <c r="R10" i="1" s="1"/>
  <c r="J24" i="3" l="1"/>
  <c r="I24" i="3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T70" i="3"/>
  <c r="T76" i="3"/>
  <c r="N76" i="3"/>
  <c r="M76" i="3"/>
  <c r="O76" i="3" s="1"/>
  <c r="I76" i="3"/>
  <c r="H76" i="3"/>
  <c r="F76" i="3"/>
  <c r="E76" i="3"/>
  <c r="N70" i="3"/>
  <c r="N64" i="3"/>
  <c r="T64" i="3" s="1"/>
  <c r="H70" i="3"/>
  <c r="E70" i="3"/>
  <c r="H64" i="3"/>
  <c r="I64" i="3" s="1"/>
  <c r="E64" i="3"/>
  <c r="E57" i="3"/>
  <c r="N57" i="3"/>
  <c r="M53" i="3"/>
  <c r="H57" i="3"/>
  <c r="I70" i="3" l="1"/>
  <c r="Q76" i="3"/>
  <c r="L24" i="3"/>
  <c r="S76" i="3"/>
  <c r="I57" i="3"/>
  <c r="L58" i="3"/>
  <c r="L57" i="3"/>
  <c r="T57" i="3" s="1"/>
  <c r="L56" i="3"/>
  <c r="L55" i="3"/>
  <c r="A54" i="3"/>
  <c r="A55" i="3" s="1"/>
  <c r="A56" i="3" s="1"/>
  <c r="A57" i="3" s="1"/>
  <c r="R45" i="3"/>
  <c r="H45" i="3"/>
  <c r="J45" i="3" s="1"/>
  <c r="C45" i="3"/>
  <c r="A45" i="3" s="1"/>
  <c r="R44" i="3"/>
  <c r="R43" i="3"/>
  <c r="H44" i="3"/>
  <c r="J44" i="3" s="1"/>
  <c r="C44" i="3"/>
  <c r="C43" i="3"/>
  <c r="A43" i="3" s="1"/>
  <c r="H43" i="3"/>
  <c r="J43" i="3" s="1"/>
  <c r="H42" i="3"/>
  <c r="J42" i="3" s="1"/>
  <c r="C42" i="3"/>
  <c r="A42" i="3" s="1"/>
  <c r="R42" i="3"/>
  <c r="E41" i="3"/>
  <c r="E40" i="3"/>
  <c r="F40" i="3" s="1"/>
  <c r="G40" i="3" s="1"/>
  <c r="H40" i="3" s="1"/>
  <c r="J40" i="3" s="1"/>
  <c r="M40" i="3" s="1"/>
  <c r="E39" i="3"/>
  <c r="F39" i="3" s="1"/>
  <c r="G39" i="3" s="1"/>
  <c r="H39" i="3" s="1"/>
  <c r="J39" i="3" s="1"/>
  <c r="M39" i="3" s="1"/>
  <c r="E38" i="3"/>
  <c r="F38" i="3" s="1"/>
  <c r="G38" i="3" s="1"/>
  <c r="H38" i="3" s="1"/>
  <c r="J38" i="3" s="1"/>
  <c r="M38" i="3" s="1"/>
  <c r="E37" i="3"/>
  <c r="E36" i="3"/>
  <c r="F36" i="3" s="1"/>
  <c r="G36" i="3" s="1"/>
  <c r="H36" i="3" s="1"/>
  <c r="J36" i="3" s="1"/>
  <c r="M36" i="3" s="1"/>
  <c r="E35" i="3"/>
  <c r="F35" i="3" s="1"/>
  <c r="G35" i="3" s="1"/>
  <c r="H35" i="3" s="1"/>
  <c r="J35" i="3" s="1"/>
  <c r="M35" i="3" s="1"/>
  <c r="E34" i="3"/>
  <c r="F34" i="3" s="1"/>
  <c r="G34" i="3" s="1"/>
  <c r="H34" i="3" s="1"/>
  <c r="J34" i="3" s="1"/>
  <c r="M34" i="3" s="1"/>
  <c r="E33" i="3"/>
  <c r="F33" i="3" s="1"/>
  <c r="G33" i="3" s="1"/>
  <c r="H33" i="3" s="1"/>
  <c r="J33" i="3" s="1"/>
  <c r="M33" i="3" s="1"/>
  <c r="B41" i="3"/>
  <c r="N53" i="3" s="1"/>
  <c r="B40" i="3"/>
  <c r="B39" i="3"/>
  <c r="B38" i="3"/>
  <c r="B37" i="3"/>
  <c r="B36" i="3"/>
  <c r="B35" i="3"/>
  <c r="B34" i="3"/>
  <c r="B33" i="3"/>
  <c r="F41" i="3"/>
  <c r="G41" i="3" s="1"/>
  <c r="H41" i="3" s="1"/>
  <c r="J41" i="3" s="1"/>
  <c r="M41" i="3" s="1"/>
  <c r="F37" i="3"/>
  <c r="G37" i="3" s="1"/>
  <c r="H37" i="3" s="1"/>
  <c r="J37" i="3" s="1"/>
  <c r="M37" i="3" s="1"/>
  <c r="D22" i="3"/>
  <c r="I22" i="3" s="1"/>
  <c r="E22" i="3"/>
  <c r="J22" i="3" s="1"/>
  <c r="J23" i="3"/>
  <c r="I23" i="3"/>
  <c r="E26" i="3"/>
  <c r="E25" i="3"/>
  <c r="E24" i="3"/>
  <c r="E23" i="3"/>
  <c r="E21" i="3"/>
  <c r="J21" i="3" s="1"/>
  <c r="E20" i="3"/>
  <c r="J20" i="3" s="1"/>
  <c r="E19" i="3"/>
  <c r="J19" i="3" s="1"/>
  <c r="E18" i="3"/>
  <c r="J18" i="3" s="1"/>
  <c r="E17" i="3"/>
  <c r="J17" i="3" s="1"/>
  <c r="E16" i="3"/>
  <c r="J16" i="3" s="1"/>
  <c r="E15" i="3"/>
  <c r="J15" i="3" s="1"/>
  <c r="E14" i="3"/>
  <c r="J14" i="3" s="1"/>
  <c r="E13" i="3"/>
  <c r="J13" i="3" s="1"/>
  <c r="E12" i="3"/>
  <c r="J12" i="3" s="1"/>
  <c r="E11" i="3"/>
  <c r="J11" i="3" s="1"/>
  <c r="E10" i="3"/>
  <c r="J10" i="3" s="1"/>
  <c r="D26" i="3"/>
  <c r="D25" i="3"/>
  <c r="D24" i="3"/>
  <c r="D23" i="3"/>
  <c r="D21" i="3"/>
  <c r="I21" i="3" s="1"/>
  <c r="D20" i="3"/>
  <c r="I20" i="3" s="1"/>
  <c r="D19" i="3"/>
  <c r="I19" i="3" s="1"/>
  <c r="D18" i="3"/>
  <c r="I18" i="3" s="1"/>
  <c r="D17" i="3"/>
  <c r="I17" i="3" s="1"/>
  <c r="D16" i="3"/>
  <c r="I16" i="3" s="1"/>
  <c r="D15" i="3"/>
  <c r="I15" i="3" s="1"/>
  <c r="D14" i="3"/>
  <c r="I14" i="3" s="1"/>
  <c r="D13" i="3"/>
  <c r="I13" i="3" s="1"/>
  <c r="D12" i="3"/>
  <c r="I12" i="3" s="1"/>
  <c r="D11" i="3"/>
  <c r="I11" i="3" s="1"/>
  <c r="D10" i="3"/>
  <c r="I10" i="3" s="1"/>
  <c r="T10" i="1"/>
  <c r="A261" i="2"/>
  <c r="A262" i="2" s="1"/>
  <c r="A260" i="2"/>
  <c r="A240" i="2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167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23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A111" i="2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7" i="2"/>
  <c r="M42" i="3" l="1"/>
  <c r="S43" i="3"/>
  <c r="D53" i="3"/>
  <c r="J53" i="3" s="1"/>
  <c r="A58" i="3"/>
  <c r="F57" i="3"/>
  <c r="M57" i="3"/>
  <c r="J57" i="3"/>
  <c r="M45" i="3"/>
  <c r="S42" i="3"/>
  <c r="F53" i="3"/>
  <c r="S45" i="3"/>
  <c r="E53" i="3"/>
  <c r="S44" i="3"/>
  <c r="A44" i="3"/>
  <c r="M44" i="3" s="1"/>
  <c r="G53" i="3"/>
  <c r="H53" i="3" s="1"/>
  <c r="M43" i="3"/>
  <c r="L21" i="3"/>
  <c r="L15" i="3"/>
  <c r="L11" i="3"/>
  <c r="L22" i="3"/>
  <c r="L23" i="3"/>
  <c r="L13" i="3"/>
  <c r="L12" i="3"/>
  <c r="L20" i="3"/>
  <c r="L19" i="3"/>
  <c r="L18" i="3"/>
  <c r="L17" i="3"/>
  <c r="L16" i="3"/>
  <c r="L14" i="3"/>
  <c r="L10" i="3"/>
  <c r="V10" i="1"/>
  <c r="S57" i="3" l="1"/>
  <c r="Q57" i="3"/>
  <c r="O57" i="3"/>
  <c r="I53" i="3"/>
  <c r="A59" i="3"/>
  <c r="AH203" i="1"/>
  <c r="E10" i="1"/>
  <c r="D11" i="1"/>
  <c r="D12" i="1" s="1"/>
  <c r="AH444" i="1" l="1"/>
  <c r="AI444" i="1" s="1"/>
  <c r="H444" i="1"/>
  <c r="J444" i="1" s="1"/>
  <c r="AH204" i="1"/>
  <c r="H203" i="1"/>
  <c r="J203" i="1" s="1"/>
  <c r="A60" i="3"/>
  <c r="D13" i="1"/>
  <c r="D14" i="1" s="1"/>
  <c r="E12" i="1"/>
  <c r="E11" i="1"/>
  <c r="AH445" i="1" l="1"/>
  <c r="AI445" i="1" s="1"/>
  <c r="H445" i="1"/>
  <c r="J445" i="1" s="1"/>
  <c r="AH205" i="1"/>
  <c r="H204" i="1"/>
  <c r="J204" i="1" s="1"/>
  <c r="A61" i="3"/>
  <c r="E13" i="1"/>
  <c r="D15" i="1"/>
  <c r="E14" i="1"/>
  <c r="AH446" i="1" l="1"/>
  <c r="AI446" i="1" s="1"/>
  <c r="H446" i="1"/>
  <c r="J446" i="1" s="1"/>
  <c r="AH206" i="1"/>
  <c r="H205" i="1"/>
  <c r="J205" i="1" s="1"/>
  <c r="A62" i="3"/>
  <c r="D16" i="1"/>
  <c r="E15" i="1"/>
  <c r="AH447" i="1" l="1"/>
  <c r="AI447" i="1" s="1"/>
  <c r="H447" i="1"/>
  <c r="J447" i="1" s="1"/>
  <c r="AH207" i="1"/>
  <c r="H206" i="1"/>
  <c r="J206" i="1" s="1"/>
  <c r="A63" i="3"/>
  <c r="D17" i="1"/>
  <c r="E16" i="1"/>
  <c r="AH448" i="1" l="1"/>
  <c r="AI448" i="1" s="1"/>
  <c r="H448" i="1"/>
  <c r="J448" i="1" s="1"/>
  <c r="AH208" i="1"/>
  <c r="H207" i="1"/>
  <c r="J207" i="1" s="1"/>
  <c r="A64" i="3"/>
  <c r="B63" i="3"/>
  <c r="D18" i="1"/>
  <c r="E17" i="1"/>
  <c r="M10" i="1" l="1"/>
  <c r="AR10" i="1"/>
  <c r="AF10" i="1"/>
  <c r="AK10" i="1" s="1"/>
  <c r="AU10" i="1" s="1"/>
  <c r="AH449" i="1"/>
  <c r="AI449" i="1" s="1"/>
  <c r="H449" i="1"/>
  <c r="J449" i="1" s="1"/>
  <c r="AH209" i="1"/>
  <c r="H208" i="1"/>
  <c r="J208" i="1" s="1"/>
  <c r="A65" i="3"/>
  <c r="F64" i="3"/>
  <c r="M64" i="3"/>
  <c r="B58" i="3"/>
  <c r="B59" i="3"/>
  <c r="B60" i="3"/>
  <c r="B61" i="3"/>
  <c r="B62" i="3"/>
  <c r="D19" i="1"/>
  <c r="E18" i="1"/>
  <c r="AE11" i="1" l="1"/>
  <c r="AQ11" i="1" s="1"/>
  <c r="AV10" i="1"/>
  <c r="R11" i="1"/>
  <c r="T11" i="1"/>
  <c r="AH450" i="1"/>
  <c r="AI450" i="1" s="1"/>
  <c r="H450" i="1"/>
  <c r="J450" i="1" s="1"/>
  <c r="AH210" i="1"/>
  <c r="H209" i="1"/>
  <c r="J209" i="1" s="1"/>
  <c r="S64" i="3"/>
  <c r="O64" i="3"/>
  <c r="Q64" i="3"/>
  <c r="A66" i="3"/>
  <c r="D20" i="1"/>
  <c r="E19" i="1"/>
  <c r="AF11" i="1" l="1"/>
  <c r="AK11" i="1" s="1"/>
  <c r="AR11" i="1"/>
  <c r="AH451" i="1"/>
  <c r="AI451" i="1" s="1"/>
  <c r="H451" i="1"/>
  <c r="J451" i="1" s="1"/>
  <c r="AH211" i="1"/>
  <c r="H210" i="1"/>
  <c r="J210" i="1" s="1"/>
  <c r="A67" i="3"/>
  <c r="D21" i="1"/>
  <c r="E20" i="1"/>
  <c r="AH452" i="1" l="1"/>
  <c r="AI452" i="1" s="1"/>
  <c r="H452" i="1"/>
  <c r="J452" i="1" s="1"/>
  <c r="AH212" i="1"/>
  <c r="H211" i="1"/>
  <c r="J211" i="1" s="1"/>
  <c r="A68" i="3"/>
  <c r="D22" i="1"/>
  <c r="E21" i="1"/>
  <c r="AH453" i="1" l="1"/>
  <c r="AI453" i="1" s="1"/>
  <c r="H453" i="1"/>
  <c r="J453" i="1" s="1"/>
  <c r="AH213" i="1"/>
  <c r="H212" i="1"/>
  <c r="J212" i="1" s="1"/>
  <c r="A69" i="3"/>
  <c r="D23" i="1"/>
  <c r="E22" i="1"/>
  <c r="AH454" i="1" l="1"/>
  <c r="AI454" i="1" s="1"/>
  <c r="H454" i="1"/>
  <c r="J454" i="1" s="1"/>
  <c r="AH214" i="1"/>
  <c r="H213" i="1"/>
  <c r="J213" i="1" s="1"/>
  <c r="A70" i="3"/>
  <c r="B69" i="3"/>
  <c r="D24" i="1"/>
  <c r="E23" i="1"/>
  <c r="AH455" i="1" l="1"/>
  <c r="AI455" i="1" s="1"/>
  <c r="H455" i="1"/>
  <c r="J455" i="1" s="1"/>
  <c r="AH215" i="1"/>
  <c r="H214" i="1"/>
  <c r="J214" i="1" s="1"/>
  <c r="A71" i="3"/>
  <c r="M70" i="3"/>
  <c r="F70" i="3"/>
  <c r="B65" i="3"/>
  <c r="B66" i="3"/>
  <c r="B67" i="3"/>
  <c r="B68" i="3"/>
  <c r="D25" i="1"/>
  <c r="E24" i="1"/>
  <c r="AH456" i="1" l="1"/>
  <c r="AI456" i="1" s="1"/>
  <c r="H456" i="1"/>
  <c r="J456" i="1" s="1"/>
  <c r="AH216" i="1"/>
  <c r="H215" i="1"/>
  <c r="J215" i="1" s="1"/>
  <c r="S70" i="3"/>
  <c r="Q70" i="3"/>
  <c r="O70" i="3"/>
  <c r="A72" i="3"/>
  <c r="D26" i="1"/>
  <c r="E25" i="1"/>
  <c r="AH457" i="1" l="1"/>
  <c r="AI457" i="1" s="1"/>
  <c r="H457" i="1"/>
  <c r="J457" i="1" s="1"/>
  <c r="AH217" i="1"/>
  <c r="H216" i="1"/>
  <c r="J216" i="1" s="1"/>
  <c r="A73" i="3"/>
  <c r="D27" i="1"/>
  <c r="E26" i="1"/>
  <c r="AH458" i="1" l="1"/>
  <c r="AI458" i="1" s="1"/>
  <c r="H458" i="1"/>
  <c r="J458" i="1" s="1"/>
  <c r="AH218" i="1"/>
  <c r="H217" i="1"/>
  <c r="J217" i="1" s="1"/>
  <c r="A74" i="3"/>
  <c r="D28" i="1"/>
  <c r="E27" i="1"/>
  <c r="AH459" i="1" l="1"/>
  <c r="AI459" i="1" s="1"/>
  <c r="H459" i="1"/>
  <c r="J459" i="1" s="1"/>
  <c r="AH219" i="1"/>
  <c r="H218" i="1"/>
  <c r="J218" i="1" s="1"/>
  <c r="A75" i="3"/>
  <c r="D29" i="1"/>
  <c r="E28" i="1"/>
  <c r="AH460" i="1" l="1"/>
  <c r="AI460" i="1" s="1"/>
  <c r="H460" i="1"/>
  <c r="J460" i="1" s="1"/>
  <c r="AH220" i="1"/>
  <c r="H219" i="1"/>
  <c r="J219" i="1" s="1"/>
  <c r="A76" i="3"/>
  <c r="D30" i="1"/>
  <c r="E29" i="1"/>
  <c r="AH461" i="1" l="1"/>
  <c r="AI461" i="1" s="1"/>
  <c r="H461" i="1"/>
  <c r="J461" i="1" s="1"/>
  <c r="AH221" i="1"/>
  <c r="H220" i="1"/>
  <c r="J220" i="1" s="1"/>
  <c r="B71" i="3"/>
  <c r="B72" i="3"/>
  <c r="B73" i="3"/>
  <c r="B74" i="3"/>
  <c r="B75" i="3"/>
  <c r="D31" i="1"/>
  <c r="E30" i="1"/>
  <c r="AH462" i="1" l="1"/>
  <c r="AI462" i="1" s="1"/>
  <c r="H462" i="1"/>
  <c r="J462" i="1" s="1"/>
  <c r="AH222" i="1"/>
  <c r="H221" i="1"/>
  <c r="J221" i="1" s="1"/>
  <c r="D32" i="1"/>
  <c r="E31" i="1"/>
  <c r="AH463" i="1" l="1"/>
  <c r="AI463" i="1" s="1"/>
  <c r="H463" i="1"/>
  <c r="J463" i="1" s="1"/>
  <c r="AH223" i="1"/>
  <c r="H222" i="1"/>
  <c r="J222" i="1" s="1"/>
  <c r="D33" i="1"/>
  <c r="E32" i="1"/>
  <c r="AH464" i="1" l="1"/>
  <c r="AI464" i="1" s="1"/>
  <c r="H464" i="1"/>
  <c r="J464" i="1" s="1"/>
  <c r="AH224" i="1"/>
  <c r="H223" i="1"/>
  <c r="J223" i="1" s="1"/>
  <c r="D34" i="1"/>
  <c r="E33" i="1"/>
  <c r="AH465" i="1" l="1"/>
  <c r="AI465" i="1" s="1"/>
  <c r="H465" i="1"/>
  <c r="J465" i="1" s="1"/>
  <c r="AH225" i="1"/>
  <c r="H224" i="1"/>
  <c r="J224" i="1" s="1"/>
  <c r="D35" i="1"/>
  <c r="E34" i="1"/>
  <c r="AH466" i="1" l="1"/>
  <c r="AI466" i="1" s="1"/>
  <c r="H466" i="1"/>
  <c r="J466" i="1" s="1"/>
  <c r="AH226" i="1"/>
  <c r="H225" i="1"/>
  <c r="J225" i="1" s="1"/>
  <c r="D36" i="1"/>
  <c r="E35" i="1"/>
  <c r="AH467" i="1" l="1"/>
  <c r="AI467" i="1" s="1"/>
  <c r="H467" i="1"/>
  <c r="J467" i="1" s="1"/>
  <c r="AH227" i="1"/>
  <c r="H226" i="1"/>
  <c r="J226" i="1" s="1"/>
  <c r="D37" i="1"/>
  <c r="E36" i="1"/>
  <c r="AH468" i="1" l="1"/>
  <c r="AI468" i="1" s="1"/>
  <c r="H468" i="1"/>
  <c r="J468" i="1" s="1"/>
  <c r="AH228" i="1"/>
  <c r="H227" i="1"/>
  <c r="J227" i="1" s="1"/>
  <c r="D38" i="1"/>
  <c r="E37" i="1"/>
  <c r="AH469" i="1" l="1"/>
  <c r="AI469" i="1" s="1"/>
  <c r="H469" i="1"/>
  <c r="J469" i="1" s="1"/>
  <c r="AH229" i="1"/>
  <c r="H228" i="1"/>
  <c r="J228" i="1" s="1"/>
  <c r="D39" i="1"/>
  <c r="E38" i="1"/>
  <c r="AH470" i="1" l="1"/>
  <c r="AI470" i="1" s="1"/>
  <c r="H470" i="1"/>
  <c r="J470" i="1" s="1"/>
  <c r="AH230" i="1"/>
  <c r="H229" i="1"/>
  <c r="J229" i="1" s="1"/>
  <c r="D40" i="1"/>
  <c r="E39" i="1"/>
  <c r="AH471" i="1" l="1"/>
  <c r="AI471" i="1" s="1"/>
  <c r="H471" i="1"/>
  <c r="J471" i="1" s="1"/>
  <c r="AH231" i="1"/>
  <c r="H230" i="1"/>
  <c r="J230" i="1" s="1"/>
  <c r="D41" i="1"/>
  <c r="E40" i="1"/>
  <c r="AH472" i="1" l="1"/>
  <c r="AI472" i="1" s="1"/>
  <c r="H472" i="1"/>
  <c r="J472" i="1" s="1"/>
  <c r="AH232" i="1"/>
  <c r="H231" i="1"/>
  <c r="J231" i="1" s="1"/>
  <c r="D42" i="1"/>
  <c r="E41" i="1"/>
  <c r="AH473" i="1" l="1"/>
  <c r="AI473" i="1" s="1"/>
  <c r="H473" i="1"/>
  <c r="J473" i="1" s="1"/>
  <c r="AH233" i="1"/>
  <c r="H232" i="1"/>
  <c r="J232" i="1" s="1"/>
  <c r="D43" i="1"/>
  <c r="E42" i="1"/>
  <c r="AH474" i="1" l="1"/>
  <c r="AI474" i="1" s="1"/>
  <c r="H474" i="1"/>
  <c r="J474" i="1" s="1"/>
  <c r="AH234" i="1"/>
  <c r="H233" i="1"/>
  <c r="J233" i="1" s="1"/>
  <c r="D44" i="1"/>
  <c r="E43" i="1"/>
  <c r="AH475" i="1" l="1"/>
  <c r="AI475" i="1" s="1"/>
  <c r="H475" i="1"/>
  <c r="J475" i="1" s="1"/>
  <c r="AH235" i="1"/>
  <c r="H234" i="1"/>
  <c r="J234" i="1" s="1"/>
  <c r="D45" i="1"/>
  <c r="E44" i="1"/>
  <c r="AH476" i="1" l="1"/>
  <c r="AI476" i="1" s="1"/>
  <c r="H476" i="1"/>
  <c r="J476" i="1" s="1"/>
  <c r="AH236" i="1"/>
  <c r="H235" i="1"/>
  <c r="J235" i="1" s="1"/>
  <c r="D46" i="1"/>
  <c r="E45" i="1"/>
  <c r="AH477" i="1" l="1"/>
  <c r="AI477" i="1" s="1"/>
  <c r="H477" i="1"/>
  <c r="J477" i="1" s="1"/>
  <c r="AH237" i="1"/>
  <c r="H236" i="1"/>
  <c r="J236" i="1" s="1"/>
  <c r="D47" i="1"/>
  <c r="E46" i="1"/>
  <c r="AH478" i="1" l="1"/>
  <c r="AI478" i="1" s="1"/>
  <c r="H478" i="1"/>
  <c r="J478" i="1" s="1"/>
  <c r="AH238" i="1"/>
  <c r="H237" i="1"/>
  <c r="J237" i="1" s="1"/>
  <c r="D48" i="1"/>
  <c r="E47" i="1"/>
  <c r="AH479" i="1" l="1"/>
  <c r="AI479" i="1" s="1"/>
  <c r="H479" i="1"/>
  <c r="J479" i="1" s="1"/>
  <c r="AH239" i="1"/>
  <c r="H238" i="1"/>
  <c r="J238" i="1" s="1"/>
  <c r="D49" i="1"/>
  <c r="E48" i="1"/>
  <c r="AH480" i="1" l="1"/>
  <c r="AI480" i="1" s="1"/>
  <c r="H480" i="1"/>
  <c r="J480" i="1" s="1"/>
  <c r="AH240" i="1"/>
  <c r="H239" i="1"/>
  <c r="J239" i="1" s="1"/>
  <c r="D50" i="1"/>
  <c r="E49" i="1"/>
  <c r="AH481" i="1" l="1"/>
  <c r="AI481" i="1" s="1"/>
  <c r="H481" i="1"/>
  <c r="J481" i="1" s="1"/>
  <c r="AH241" i="1"/>
  <c r="H240" i="1"/>
  <c r="J240" i="1" s="1"/>
  <c r="D51" i="1"/>
  <c r="E50" i="1"/>
  <c r="AH482" i="1" l="1"/>
  <c r="AI482" i="1" s="1"/>
  <c r="H482" i="1"/>
  <c r="J482" i="1" s="1"/>
  <c r="AH242" i="1"/>
  <c r="H241" i="1"/>
  <c r="J241" i="1" s="1"/>
  <c r="D52" i="1"/>
  <c r="E51" i="1"/>
  <c r="AH483" i="1" l="1"/>
  <c r="AI483" i="1" s="1"/>
  <c r="H483" i="1"/>
  <c r="J483" i="1" s="1"/>
  <c r="AH243" i="1"/>
  <c r="H242" i="1"/>
  <c r="J242" i="1" s="1"/>
  <c r="D53" i="1"/>
  <c r="E52" i="1"/>
  <c r="AH484" i="1" l="1"/>
  <c r="AI484" i="1" s="1"/>
  <c r="H484" i="1"/>
  <c r="J484" i="1" s="1"/>
  <c r="AH244" i="1"/>
  <c r="H243" i="1"/>
  <c r="J243" i="1" s="1"/>
  <c r="D54" i="1"/>
  <c r="E53" i="1"/>
  <c r="AH485" i="1" l="1"/>
  <c r="AI485" i="1" s="1"/>
  <c r="H485" i="1"/>
  <c r="J485" i="1" s="1"/>
  <c r="AH245" i="1"/>
  <c r="H244" i="1"/>
  <c r="J244" i="1" s="1"/>
  <c r="D55" i="1"/>
  <c r="E54" i="1"/>
  <c r="AH486" i="1" l="1"/>
  <c r="AI486" i="1" s="1"/>
  <c r="H486" i="1"/>
  <c r="J486" i="1" s="1"/>
  <c r="AH246" i="1"/>
  <c r="H245" i="1"/>
  <c r="J245" i="1" s="1"/>
  <c r="D56" i="1"/>
  <c r="E55" i="1"/>
  <c r="AH487" i="1" l="1"/>
  <c r="AI487" i="1" s="1"/>
  <c r="H487" i="1"/>
  <c r="J487" i="1" s="1"/>
  <c r="AH247" i="1"/>
  <c r="H246" i="1"/>
  <c r="J246" i="1" s="1"/>
  <c r="D57" i="1"/>
  <c r="E56" i="1"/>
  <c r="AH488" i="1" l="1"/>
  <c r="AI488" i="1" s="1"/>
  <c r="H488" i="1"/>
  <c r="J488" i="1" s="1"/>
  <c r="AH248" i="1"/>
  <c r="H247" i="1"/>
  <c r="J247" i="1" s="1"/>
  <c r="D58" i="1"/>
  <c r="E57" i="1"/>
  <c r="AH489" i="1" l="1"/>
  <c r="AI489" i="1" s="1"/>
  <c r="H489" i="1"/>
  <c r="J489" i="1" s="1"/>
  <c r="AH249" i="1"/>
  <c r="H248" i="1"/>
  <c r="J248" i="1" s="1"/>
  <c r="D59" i="1"/>
  <c r="E58" i="1"/>
  <c r="AH490" i="1" l="1"/>
  <c r="AI490" i="1" s="1"/>
  <c r="H490" i="1"/>
  <c r="J490" i="1" s="1"/>
  <c r="AH250" i="1"/>
  <c r="H249" i="1"/>
  <c r="J249" i="1" s="1"/>
  <c r="D60" i="1"/>
  <c r="E59" i="1"/>
  <c r="AH491" i="1" l="1"/>
  <c r="AI491" i="1" s="1"/>
  <c r="H491" i="1"/>
  <c r="J491" i="1" s="1"/>
  <c r="AH251" i="1"/>
  <c r="H250" i="1"/>
  <c r="J250" i="1" s="1"/>
  <c r="D61" i="1"/>
  <c r="E60" i="1"/>
  <c r="AH492" i="1" l="1"/>
  <c r="AI492" i="1" s="1"/>
  <c r="H492" i="1"/>
  <c r="J492" i="1" s="1"/>
  <c r="AH252" i="1"/>
  <c r="H251" i="1"/>
  <c r="J251" i="1" s="1"/>
  <c r="D62" i="1"/>
  <c r="E61" i="1"/>
  <c r="AH493" i="1" l="1"/>
  <c r="AI493" i="1" s="1"/>
  <c r="H493" i="1"/>
  <c r="J493" i="1" s="1"/>
  <c r="AH253" i="1"/>
  <c r="H252" i="1"/>
  <c r="J252" i="1" s="1"/>
  <c r="D63" i="1"/>
  <c r="E62" i="1"/>
  <c r="AH494" i="1" l="1"/>
  <c r="AI494" i="1" s="1"/>
  <c r="H494" i="1"/>
  <c r="J494" i="1" s="1"/>
  <c r="AH254" i="1"/>
  <c r="H253" i="1"/>
  <c r="J253" i="1" s="1"/>
  <c r="D64" i="1"/>
  <c r="E63" i="1"/>
  <c r="AH495" i="1" l="1"/>
  <c r="AI495" i="1" s="1"/>
  <c r="H495" i="1"/>
  <c r="J495" i="1" s="1"/>
  <c r="AH255" i="1"/>
  <c r="H254" i="1"/>
  <c r="J254" i="1" s="1"/>
  <c r="D65" i="1"/>
  <c r="E64" i="1"/>
  <c r="AH496" i="1" l="1"/>
  <c r="AI496" i="1" s="1"/>
  <c r="H496" i="1"/>
  <c r="J496" i="1" s="1"/>
  <c r="AH256" i="1"/>
  <c r="H255" i="1"/>
  <c r="J255" i="1" s="1"/>
  <c r="D66" i="1"/>
  <c r="E65" i="1"/>
  <c r="AH497" i="1" l="1"/>
  <c r="AI497" i="1" s="1"/>
  <c r="H497" i="1"/>
  <c r="J497" i="1" s="1"/>
  <c r="H256" i="1"/>
  <c r="J256" i="1" s="1"/>
  <c r="AH257" i="1"/>
  <c r="D67" i="1"/>
  <c r="E66" i="1"/>
  <c r="AH498" i="1" l="1"/>
  <c r="AI498" i="1" s="1"/>
  <c r="H498" i="1"/>
  <c r="J498" i="1" s="1"/>
  <c r="AH258" i="1"/>
  <c r="AI258" i="1" s="1"/>
  <c r="H257" i="1"/>
  <c r="J257" i="1" s="1"/>
  <c r="D68" i="1"/>
  <c r="E67" i="1"/>
  <c r="AH499" i="1" l="1"/>
  <c r="AI499" i="1" s="1"/>
  <c r="H499" i="1"/>
  <c r="J499" i="1" s="1"/>
  <c r="AH259" i="1"/>
  <c r="AI259" i="1" s="1"/>
  <c r="H258" i="1"/>
  <c r="J258" i="1" s="1"/>
  <c r="D69" i="1"/>
  <c r="E68" i="1"/>
  <c r="AH500" i="1" l="1"/>
  <c r="AI500" i="1" s="1"/>
  <c r="H500" i="1"/>
  <c r="J500" i="1" s="1"/>
  <c r="AH260" i="1"/>
  <c r="AI260" i="1" s="1"/>
  <c r="H259" i="1"/>
  <c r="J259" i="1" s="1"/>
  <c r="D70" i="1"/>
  <c r="E69" i="1"/>
  <c r="AH501" i="1" l="1"/>
  <c r="AI501" i="1" s="1"/>
  <c r="H501" i="1"/>
  <c r="J501" i="1" s="1"/>
  <c r="AH261" i="1"/>
  <c r="AI261" i="1" s="1"/>
  <c r="H260" i="1"/>
  <c r="J260" i="1" s="1"/>
  <c r="D71" i="1"/>
  <c r="E70" i="1"/>
  <c r="AH502" i="1" l="1"/>
  <c r="AI502" i="1" s="1"/>
  <c r="H502" i="1"/>
  <c r="J502" i="1" s="1"/>
  <c r="AH262" i="1"/>
  <c r="AI262" i="1" s="1"/>
  <c r="H261" i="1"/>
  <c r="J261" i="1" s="1"/>
  <c r="D72" i="1"/>
  <c r="E71" i="1"/>
  <c r="AH503" i="1" l="1"/>
  <c r="AI503" i="1" s="1"/>
  <c r="H503" i="1"/>
  <c r="J503" i="1" s="1"/>
  <c r="AH263" i="1"/>
  <c r="AI263" i="1" s="1"/>
  <c r="H262" i="1"/>
  <c r="J262" i="1" s="1"/>
  <c r="D73" i="1"/>
  <c r="E72" i="1"/>
  <c r="AH504" i="1" l="1"/>
  <c r="AI504" i="1" s="1"/>
  <c r="H504" i="1"/>
  <c r="J504" i="1" s="1"/>
  <c r="AH264" i="1"/>
  <c r="AI264" i="1" s="1"/>
  <c r="H263" i="1"/>
  <c r="J263" i="1" s="1"/>
  <c r="D74" i="1"/>
  <c r="E73" i="1"/>
  <c r="AH505" i="1" l="1"/>
  <c r="AI505" i="1" s="1"/>
  <c r="H505" i="1"/>
  <c r="J505" i="1" s="1"/>
  <c r="AH265" i="1"/>
  <c r="AI265" i="1" s="1"/>
  <c r="H264" i="1"/>
  <c r="J264" i="1" s="1"/>
  <c r="D75" i="1"/>
  <c r="E74" i="1"/>
  <c r="AH506" i="1" l="1"/>
  <c r="AI506" i="1" s="1"/>
  <c r="H506" i="1"/>
  <c r="J506" i="1" s="1"/>
  <c r="AH266" i="1"/>
  <c r="AI266" i="1" s="1"/>
  <c r="H265" i="1"/>
  <c r="J265" i="1" s="1"/>
  <c r="D76" i="1"/>
  <c r="E75" i="1"/>
  <c r="AH507" i="1" l="1"/>
  <c r="AI507" i="1" s="1"/>
  <c r="H507" i="1"/>
  <c r="J507" i="1" s="1"/>
  <c r="AH267" i="1"/>
  <c r="AI267" i="1" s="1"/>
  <c r="H266" i="1"/>
  <c r="J266" i="1" s="1"/>
  <c r="D77" i="1"/>
  <c r="E76" i="1"/>
  <c r="AH508" i="1" l="1"/>
  <c r="AI508" i="1" s="1"/>
  <c r="H508" i="1"/>
  <c r="J508" i="1" s="1"/>
  <c r="AH268" i="1"/>
  <c r="AI268" i="1" s="1"/>
  <c r="H267" i="1"/>
  <c r="J267" i="1" s="1"/>
  <c r="D78" i="1"/>
  <c r="E77" i="1"/>
  <c r="AH509" i="1" l="1"/>
  <c r="AI509" i="1" s="1"/>
  <c r="H509" i="1"/>
  <c r="J509" i="1" s="1"/>
  <c r="AH269" i="1"/>
  <c r="AI269" i="1" s="1"/>
  <c r="H268" i="1"/>
  <c r="J268" i="1" s="1"/>
  <c r="D79" i="1"/>
  <c r="E78" i="1"/>
  <c r="AH510" i="1" l="1"/>
  <c r="AI510" i="1" s="1"/>
  <c r="H510" i="1"/>
  <c r="J510" i="1" s="1"/>
  <c r="AH270" i="1"/>
  <c r="AI270" i="1" s="1"/>
  <c r="H269" i="1"/>
  <c r="J269" i="1" s="1"/>
  <c r="D80" i="1"/>
  <c r="E79" i="1"/>
  <c r="AH511" i="1" l="1"/>
  <c r="AI511" i="1" s="1"/>
  <c r="H511" i="1"/>
  <c r="J511" i="1" s="1"/>
  <c r="AH271" i="1"/>
  <c r="AI271" i="1" s="1"/>
  <c r="H270" i="1"/>
  <c r="J270" i="1" s="1"/>
  <c r="D81" i="1"/>
  <c r="E80" i="1"/>
  <c r="AH512" i="1" l="1"/>
  <c r="AI512" i="1" s="1"/>
  <c r="H512" i="1"/>
  <c r="J512" i="1" s="1"/>
  <c r="AH272" i="1"/>
  <c r="AI272" i="1" s="1"/>
  <c r="H271" i="1"/>
  <c r="J271" i="1" s="1"/>
  <c r="D82" i="1"/>
  <c r="E81" i="1"/>
  <c r="AH513" i="1" l="1"/>
  <c r="AI513" i="1" s="1"/>
  <c r="H513" i="1"/>
  <c r="J513" i="1" s="1"/>
  <c r="AH273" i="1"/>
  <c r="AI273" i="1" s="1"/>
  <c r="H272" i="1"/>
  <c r="J272" i="1" s="1"/>
  <c r="D83" i="1"/>
  <c r="E82" i="1"/>
  <c r="AH514" i="1" l="1"/>
  <c r="AI514" i="1" s="1"/>
  <c r="H514" i="1"/>
  <c r="J514" i="1" s="1"/>
  <c r="AH274" i="1"/>
  <c r="AI274" i="1" s="1"/>
  <c r="H273" i="1"/>
  <c r="J273" i="1" s="1"/>
  <c r="D84" i="1"/>
  <c r="E83" i="1"/>
  <c r="AH515" i="1" l="1"/>
  <c r="AI515" i="1" s="1"/>
  <c r="H515" i="1"/>
  <c r="J515" i="1" s="1"/>
  <c r="AH275" i="1"/>
  <c r="AI275" i="1" s="1"/>
  <c r="H274" i="1"/>
  <c r="J274" i="1" s="1"/>
  <c r="D85" i="1"/>
  <c r="E84" i="1"/>
  <c r="AH516" i="1" l="1"/>
  <c r="AI516" i="1" s="1"/>
  <c r="H516" i="1"/>
  <c r="J516" i="1" s="1"/>
  <c r="AH276" i="1"/>
  <c r="AI276" i="1" s="1"/>
  <c r="H275" i="1"/>
  <c r="J275" i="1" s="1"/>
  <c r="D86" i="1"/>
  <c r="E85" i="1"/>
  <c r="AH517" i="1" l="1"/>
  <c r="AI517" i="1" s="1"/>
  <c r="H517" i="1"/>
  <c r="J517" i="1" s="1"/>
  <c r="AH277" i="1"/>
  <c r="AI277" i="1" s="1"/>
  <c r="H276" i="1"/>
  <c r="J276" i="1" s="1"/>
  <c r="D87" i="1"/>
  <c r="E86" i="1"/>
  <c r="AH518" i="1" l="1"/>
  <c r="AI518" i="1" s="1"/>
  <c r="H518" i="1"/>
  <c r="J518" i="1" s="1"/>
  <c r="AH278" i="1"/>
  <c r="AI278" i="1" s="1"/>
  <c r="H277" i="1"/>
  <c r="J277" i="1" s="1"/>
  <c r="D88" i="1"/>
  <c r="E87" i="1"/>
  <c r="AH519" i="1" l="1"/>
  <c r="AI519" i="1" s="1"/>
  <c r="H519" i="1"/>
  <c r="J519" i="1" s="1"/>
  <c r="AH279" i="1"/>
  <c r="AI279" i="1" s="1"/>
  <c r="H278" i="1"/>
  <c r="J278" i="1" s="1"/>
  <c r="D89" i="1"/>
  <c r="E88" i="1"/>
  <c r="AH520" i="1" l="1"/>
  <c r="AI520" i="1" s="1"/>
  <c r="H520" i="1"/>
  <c r="J520" i="1" s="1"/>
  <c r="AH280" i="1"/>
  <c r="AI280" i="1" s="1"/>
  <c r="H279" i="1"/>
  <c r="J279" i="1" s="1"/>
  <c r="D90" i="1"/>
  <c r="E89" i="1"/>
  <c r="AH521" i="1" l="1"/>
  <c r="AI521" i="1" s="1"/>
  <c r="H521" i="1"/>
  <c r="J521" i="1" s="1"/>
  <c r="AH281" i="1"/>
  <c r="AI281" i="1" s="1"/>
  <c r="H280" i="1"/>
  <c r="J280" i="1" s="1"/>
  <c r="D91" i="1"/>
  <c r="E90" i="1"/>
  <c r="AH522" i="1" l="1"/>
  <c r="AI522" i="1" s="1"/>
  <c r="H522" i="1"/>
  <c r="J522" i="1" s="1"/>
  <c r="AH282" i="1"/>
  <c r="AI282" i="1" s="1"/>
  <c r="H281" i="1"/>
  <c r="J281" i="1" s="1"/>
  <c r="D92" i="1"/>
  <c r="E91" i="1"/>
  <c r="AH523" i="1" l="1"/>
  <c r="AI523" i="1" s="1"/>
  <c r="H523" i="1"/>
  <c r="J523" i="1" s="1"/>
  <c r="AH283" i="1"/>
  <c r="AI283" i="1" s="1"/>
  <c r="H282" i="1"/>
  <c r="J282" i="1" s="1"/>
  <c r="D93" i="1"/>
  <c r="E92" i="1"/>
  <c r="AH524" i="1" l="1"/>
  <c r="AI524" i="1" s="1"/>
  <c r="H524" i="1"/>
  <c r="J524" i="1" s="1"/>
  <c r="AH284" i="1"/>
  <c r="AI284" i="1" s="1"/>
  <c r="H283" i="1"/>
  <c r="J283" i="1" s="1"/>
  <c r="D94" i="1"/>
  <c r="E93" i="1"/>
  <c r="AH525" i="1" l="1"/>
  <c r="AI525" i="1" s="1"/>
  <c r="H525" i="1"/>
  <c r="J525" i="1" s="1"/>
  <c r="AH285" i="1"/>
  <c r="AI285" i="1" s="1"/>
  <c r="H284" i="1"/>
  <c r="J284" i="1" s="1"/>
  <c r="D95" i="1"/>
  <c r="E94" i="1"/>
  <c r="AH526" i="1" l="1"/>
  <c r="AI526" i="1" s="1"/>
  <c r="H526" i="1"/>
  <c r="J526" i="1" s="1"/>
  <c r="AH286" i="1"/>
  <c r="AI286" i="1" s="1"/>
  <c r="H285" i="1"/>
  <c r="J285" i="1" s="1"/>
  <c r="D96" i="1"/>
  <c r="E95" i="1"/>
  <c r="AH527" i="1" l="1"/>
  <c r="AI527" i="1" s="1"/>
  <c r="H527" i="1"/>
  <c r="J527" i="1" s="1"/>
  <c r="H286" i="1"/>
  <c r="J286" i="1" s="1"/>
  <c r="D97" i="1"/>
  <c r="E96" i="1"/>
  <c r="AH287" i="1" l="1"/>
  <c r="AI287" i="1" s="1"/>
  <c r="H287" i="1"/>
  <c r="J287" i="1" s="1"/>
  <c r="AH528" i="1"/>
  <c r="AI528" i="1" s="1"/>
  <c r="H528" i="1"/>
  <c r="J528" i="1" s="1"/>
  <c r="D98" i="1"/>
  <c r="E97" i="1"/>
  <c r="AH529" i="1" l="1"/>
  <c r="AI529" i="1" s="1"/>
  <c r="H529" i="1"/>
  <c r="J529" i="1" s="1"/>
  <c r="AH288" i="1"/>
  <c r="AI288" i="1" s="1"/>
  <c r="H288" i="1"/>
  <c r="J288" i="1" s="1"/>
  <c r="D99" i="1"/>
  <c r="E98" i="1"/>
  <c r="AH289" i="1" l="1"/>
  <c r="AI289" i="1" s="1"/>
  <c r="H289" i="1"/>
  <c r="J289" i="1" s="1"/>
  <c r="AH530" i="1"/>
  <c r="AI530" i="1" s="1"/>
  <c r="H530" i="1"/>
  <c r="J530" i="1" s="1"/>
  <c r="D100" i="1"/>
  <c r="E99" i="1"/>
  <c r="AH531" i="1" l="1"/>
  <c r="AI531" i="1" s="1"/>
  <c r="H531" i="1"/>
  <c r="J531" i="1" s="1"/>
  <c r="AH290" i="1"/>
  <c r="AI290" i="1" s="1"/>
  <c r="H290" i="1"/>
  <c r="J290" i="1" s="1"/>
  <c r="D101" i="1"/>
  <c r="E100" i="1"/>
  <c r="AH291" i="1" l="1"/>
  <c r="AI291" i="1" s="1"/>
  <c r="H291" i="1"/>
  <c r="J291" i="1" s="1"/>
  <c r="AH532" i="1"/>
  <c r="AI532" i="1" s="1"/>
  <c r="H532" i="1"/>
  <c r="J532" i="1" s="1"/>
  <c r="D102" i="1"/>
  <c r="E101" i="1"/>
  <c r="AH533" i="1" l="1"/>
  <c r="AI533" i="1" s="1"/>
  <c r="H533" i="1"/>
  <c r="J533" i="1" s="1"/>
  <c r="AH292" i="1"/>
  <c r="AI292" i="1" s="1"/>
  <c r="H292" i="1"/>
  <c r="J292" i="1" s="1"/>
  <c r="D103" i="1"/>
  <c r="E102" i="1"/>
  <c r="AH293" i="1" l="1"/>
  <c r="AI293" i="1" s="1"/>
  <c r="H293" i="1"/>
  <c r="J293" i="1" s="1"/>
  <c r="AH534" i="1"/>
  <c r="AI534" i="1" s="1"/>
  <c r="H534" i="1"/>
  <c r="J534" i="1" s="1"/>
  <c r="D104" i="1"/>
  <c r="E103" i="1"/>
  <c r="AH535" i="1" l="1"/>
  <c r="AI535" i="1" s="1"/>
  <c r="H535" i="1"/>
  <c r="J535" i="1" s="1"/>
  <c r="AH294" i="1"/>
  <c r="AI294" i="1" s="1"/>
  <c r="H294" i="1"/>
  <c r="J294" i="1" s="1"/>
  <c r="D105" i="1"/>
  <c r="E104" i="1"/>
  <c r="AH295" i="1" l="1"/>
  <c r="AI295" i="1" s="1"/>
  <c r="H295" i="1"/>
  <c r="J295" i="1" s="1"/>
  <c r="AH536" i="1"/>
  <c r="AI536" i="1" s="1"/>
  <c r="H536" i="1"/>
  <c r="J536" i="1" s="1"/>
  <c r="D106" i="1"/>
  <c r="E105" i="1"/>
  <c r="AH537" i="1" l="1"/>
  <c r="AI537" i="1" s="1"/>
  <c r="H537" i="1"/>
  <c r="J537" i="1" s="1"/>
  <c r="AH296" i="1"/>
  <c r="AI296" i="1" s="1"/>
  <c r="H296" i="1"/>
  <c r="J296" i="1" s="1"/>
  <c r="D107" i="1"/>
  <c r="E106" i="1"/>
  <c r="AH297" i="1" l="1"/>
  <c r="AI297" i="1" s="1"/>
  <c r="H297" i="1"/>
  <c r="J297" i="1" s="1"/>
  <c r="G298" i="1"/>
  <c r="AH11" i="1"/>
  <c r="AI11" i="1" s="1"/>
  <c r="AU11" i="1" s="1"/>
  <c r="AE12" i="1" s="1"/>
  <c r="AQ12" i="1" s="1"/>
  <c r="AH538" i="1"/>
  <c r="AI538" i="1" s="1"/>
  <c r="H538" i="1"/>
  <c r="J538" i="1" s="1"/>
  <c r="H11" i="1"/>
  <c r="J11" i="1" s="1"/>
  <c r="D108" i="1"/>
  <c r="E107" i="1"/>
  <c r="AH539" i="1" l="1"/>
  <c r="AI539" i="1" s="1"/>
  <c r="H539" i="1"/>
  <c r="J539" i="1" s="1"/>
  <c r="AV11" i="1"/>
  <c r="AW11" i="1" s="1"/>
  <c r="AY11" i="1" s="1"/>
  <c r="AZ11" i="1" s="1"/>
  <c r="AF12" i="1"/>
  <c r="AH12" i="1"/>
  <c r="AI12" i="1" s="1"/>
  <c r="AH298" i="1"/>
  <c r="AI298" i="1" s="1"/>
  <c r="H298" i="1"/>
  <c r="J298" i="1" s="1"/>
  <c r="H12" i="1"/>
  <c r="J12" i="1" s="1"/>
  <c r="D109" i="1"/>
  <c r="E108" i="1"/>
  <c r="AD12" i="1" l="1"/>
  <c r="AH13" i="1"/>
  <c r="AI13" i="1" s="1"/>
  <c r="AM12" i="1"/>
  <c r="AX12" i="1"/>
  <c r="AG12" i="1"/>
  <c r="AJ12" i="1" s="1"/>
  <c r="AK12" i="1" s="1"/>
  <c r="AH299" i="1"/>
  <c r="AI299" i="1" s="1"/>
  <c r="H299" i="1"/>
  <c r="J299" i="1" s="1"/>
  <c r="AH540" i="1"/>
  <c r="AI540" i="1" s="1"/>
  <c r="H540" i="1"/>
  <c r="J540" i="1" s="1"/>
  <c r="H13" i="1"/>
  <c r="J13" i="1" s="1"/>
  <c r="D110" i="1"/>
  <c r="E109" i="1"/>
  <c r="AN12" i="1" l="1"/>
  <c r="AP12" i="1"/>
  <c r="AR12" i="1" s="1"/>
  <c r="AH541" i="1"/>
  <c r="AI541" i="1" s="1"/>
  <c r="H541" i="1"/>
  <c r="J541" i="1" s="1"/>
  <c r="AH14" i="1"/>
  <c r="AI14" i="1" s="1"/>
  <c r="AH300" i="1"/>
  <c r="AI300" i="1" s="1"/>
  <c r="H300" i="1"/>
  <c r="J300" i="1" s="1"/>
  <c r="H14" i="1"/>
  <c r="J14" i="1" s="1"/>
  <c r="D111" i="1"/>
  <c r="E110" i="1"/>
  <c r="AU12" i="1" l="1"/>
  <c r="AE13" i="1" s="1"/>
  <c r="AH15" i="1"/>
  <c r="AI15" i="1" s="1"/>
  <c r="AH542" i="1"/>
  <c r="AI542" i="1" s="1"/>
  <c r="H542" i="1"/>
  <c r="J542" i="1" s="1"/>
  <c r="AH301" i="1"/>
  <c r="AI301" i="1" s="1"/>
  <c r="H301" i="1"/>
  <c r="J301" i="1" s="1"/>
  <c r="H15" i="1"/>
  <c r="J15" i="1" s="1"/>
  <c r="D112" i="1"/>
  <c r="E111" i="1"/>
  <c r="AF13" i="1" l="1"/>
  <c r="AQ13" i="1"/>
  <c r="AV12" i="1"/>
  <c r="AW12" i="1" s="1"/>
  <c r="AY12" i="1" s="1"/>
  <c r="AZ12" i="1" s="1"/>
  <c r="AH16" i="1"/>
  <c r="AI16" i="1" s="1"/>
  <c r="AH543" i="1"/>
  <c r="AI543" i="1" s="1"/>
  <c r="H543" i="1"/>
  <c r="J543" i="1" s="1"/>
  <c r="AH302" i="1"/>
  <c r="AI302" i="1" s="1"/>
  <c r="H302" i="1"/>
  <c r="J302" i="1" s="1"/>
  <c r="AH17" i="1"/>
  <c r="AI17" i="1" s="1"/>
  <c r="H16" i="1"/>
  <c r="J16" i="1" s="1"/>
  <c r="D113" i="1"/>
  <c r="E112" i="1"/>
  <c r="AD13" i="1" l="1"/>
  <c r="AG13" i="1" s="1"/>
  <c r="AJ13" i="1" s="1"/>
  <c r="AK13" i="1" s="1"/>
  <c r="AX13" i="1"/>
  <c r="AH303" i="1"/>
  <c r="AI303" i="1" s="1"/>
  <c r="H303" i="1"/>
  <c r="J303" i="1" s="1"/>
  <c r="AH544" i="1"/>
  <c r="AI544" i="1" s="1"/>
  <c r="H544" i="1"/>
  <c r="J544" i="1" s="1"/>
  <c r="H17" i="1"/>
  <c r="J17" i="1" s="1"/>
  <c r="D114" i="1"/>
  <c r="E113" i="1"/>
  <c r="AM13" i="1" l="1"/>
  <c r="AN13" i="1" s="1"/>
  <c r="AH304" i="1"/>
  <c r="AI304" i="1" s="1"/>
  <c r="H304" i="1"/>
  <c r="J304" i="1" s="1"/>
  <c r="AH18" i="1"/>
  <c r="AI18" i="1" s="1"/>
  <c r="AH545" i="1"/>
  <c r="AI545" i="1" s="1"/>
  <c r="H545" i="1"/>
  <c r="J545" i="1" s="1"/>
  <c r="H18" i="1"/>
  <c r="J18" i="1" s="1"/>
  <c r="D115" i="1"/>
  <c r="E114" i="1"/>
  <c r="AP13" i="1" l="1"/>
  <c r="AR13" i="1" s="1"/>
  <c r="AU13" i="1" s="1"/>
  <c r="AE14" i="1" s="1"/>
  <c r="AQ14" i="1" s="1"/>
  <c r="AH546" i="1"/>
  <c r="AI546" i="1" s="1"/>
  <c r="H546" i="1"/>
  <c r="J546" i="1" s="1"/>
  <c r="AH19" i="1"/>
  <c r="AI19" i="1" s="1"/>
  <c r="AH305" i="1"/>
  <c r="AI305" i="1" s="1"/>
  <c r="H305" i="1"/>
  <c r="J305" i="1" s="1"/>
  <c r="H19" i="1"/>
  <c r="J19" i="1" s="1"/>
  <c r="D116" i="1"/>
  <c r="E115" i="1"/>
  <c r="AV13" i="1" l="1"/>
  <c r="AW13" i="1" s="1"/>
  <c r="AY13" i="1" s="1"/>
  <c r="AZ13" i="1" s="1"/>
  <c r="AF14" i="1"/>
  <c r="AH20" i="1"/>
  <c r="AI20" i="1" s="1"/>
  <c r="AH306" i="1"/>
  <c r="AI306" i="1" s="1"/>
  <c r="H306" i="1"/>
  <c r="J306" i="1" s="1"/>
  <c r="AH547" i="1"/>
  <c r="AI547" i="1" s="1"/>
  <c r="H547" i="1"/>
  <c r="J547" i="1" s="1"/>
  <c r="H20" i="1"/>
  <c r="J20" i="1" s="1"/>
  <c r="D117" i="1"/>
  <c r="E116" i="1"/>
  <c r="AD14" i="1" l="1"/>
  <c r="AH548" i="1"/>
  <c r="AI548" i="1" s="1"/>
  <c r="H548" i="1"/>
  <c r="J548" i="1" s="1"/>
  <c r="AH307" i="1"/>
  <c r="AI307" i="1" s="1"/>
  <c r="H307" i="1"/>
  <c r="J307" i="1" s="1"/>
  <c r="AH21" i="1"/>
  <c r="AI21" i="1" s="1"/>
  <c r="AH22" i="1"/>
  <c r="AI22" i="1" s="1"/>
  <c r="H21" i="1"/>
  <c r="J21" i="1" s="1"/>
  <c r="D118" i="1"/>
  <c r="E117" i="1"/>
  <c r="AX14" i="1" l="1"/>
  <c r="AM14" i="1"/>
  <c r="AG14" i="1"/>
  <c r="AJ14" i="1" s="1"/>
  <c r="AK14" i="1" s="1"/>
  <c r="AH308" i="1"/>
  <c r="AI308" i="1" s="1"/>
  <c r="H308" i="1"/>
  <c r="J308" i="1" s="1"/>
  <c r="AH549" i="1"/>
  <c r="AI549" i="1" s="1"/>
  <c r="H549" i="1"/>
  <c r="J549" i="1" s="1"/>
  <c r="H22" i="1"/>
  <c r="J22" i="1" s="1"/>
  <c r="D119" i="1"/>
  <c r="E118" i="1"/>
  <c r="AP14" i="1" l="1"/>
  <c r="AR14" i="1" s="1"/>
  <c r="AU14" i="1" s="1"/>
  <c r="AE15" i="1" s="1"/>
  <c r="AN14" i="1"/>
  <c r="AV14" i="1"/>
  <c r="AW14" i="1" s="1"/>
  <c r="AY14" i="1" s="1"/>
  <c r="AZ14" i="1" s="1"/>
  <c r="AH550" i="1"/>
  <c r="AI550" i="1" s="1"/>
  <c r="H550" i="1"/>
  <c r="J550" i="1" s="1"/>
  <c r="AH23" i="1"/>
  <c r="AI23" i="1" s="1"/>
  <c r="AH309" i="1"/>
  <c r="AI309" i="1" s="1"/>
  <c r="H309" i="1"/>
  <c r="J309" i="1" s="1"/>
  <c r="H23" i="1"/>
  <c r="J23" i="1" s="1"/>
  <c r="D120" i="1"/>
  <c r="E119" i="1"/>
  <c r="AQ15" i="1" l="1"/>
  <c r="AF15" i="1"/>
  <c r="AD15" i="1"/>
  <c r="AG15" i="1"/>
  <c r="AJ15" i="1" s="1"/>
  <c r="AK15" i="1" s="1"/>
  <c r="AH24" i="1"/>
  <c r="AI24" i="1" s="1"/>
  <c r="AH310" i="1"/>
  <c r="AI310" i="1" s="1"/>
  <c r="H310" i="1"/>
  <c r="J310" i="1" s="1"/>
  <c r="AH551" i="1"/>
  <c r="AI551" i="1" s="1"/>
  <c r="H551" i="1"/>
  <c r="J551" i="1" s="1"/>
  <c r="H24" i="1"/>
  <c r="J24" i="1" s="1"/>
  <c r="D121" i="1"/>
  <c r="E120" i="1"/>
  <c r="AM15" i="1" l="1"/>
  <c r="AX15" i="1"/>
  <c r="AH311" i="1"/>
  <c r="AI311" i="1" s="1"/>
  <c r="H311" i="1"/>
  <c r="J311" i="1" s="1"/>
  <c r="AH25" i="1"/>
  <c r="AI25" i="1" s="1"/>
  <c r="AH552" i="1"/>
  <c r="AI552" i="1" s="1"/>
  <c r="H552" i="1"/>
  <c r="J552" i="1" s="1"/>
  <c r="H25" i="1"/>
  <c r="J25" i="1" s="1"/>
  <c r="D122" i="1"/>
  <c r="E121" i="1"/>
  <c r="AN15" i="1" l="1"/>
  <c r="AP15" i="1"/>
  <c r="AR15" i="1" s="1"/>
  <c r="AU15" i="1" s="1"/>
  <c r="AE16" i="1" s="1"/>
  <c r="AQ16" i="1" s="1"/>
  <c r="AV15" i="1"/>
  <c r="AW15" i="1" s="1"/>
  <c r="AY15" i="1" s="1"/>
  <c r="AZ15" i="1" s="1"/>
  <c r="AH26" i="1"/>
  <c r="AI26" i="1" s="1"/>
  <c r="AH312" i="1"/>
  <c r="AI312" i="1" s="1"/>
  <c r="H312" i="1"/>
  <c r="J312" i="1" s="1"/>
  <c r="AH553" i="1"/>
  <c r="AI553" i="1" s="1"/>
  <c r="H553" i="1"/>
  <c r="J553" i="1" s="1"/>
  <c r="H26" i="1"/>
  <c r="J26" i="1" s="1"/>
  <c r="D123" i="1"/>
  <c r="E122" i="1"/>
  <c r="AD16" i="1" l="1"/>
  <c r="AM16" i="1" s="1"/>
  <c r="AG16" i="1"/>
  <c r="AJ16" i="1" s="1"/>
  <c r="AX16" i="1"/>
  <c r="AF16" i="1"/>
  <c r="AH554" i="1"/>
  <c r="AI554" i="1" s="1"/>
  <c r="H554" i="1"/>
  <c r="J554" i="1" s="1"/>
  <c r="AH313" i="1"/>
  <c r="AI313" i="1" s="1"/>
  <c r="H313" i="1"/>
  <c r="J313" i="1" s="1"/>
  <c r="AH27" i="1"/>
  <c r="AI27" i="1" s="1"/>
  <c r="H27" i="1"/>
  <c r="J27" i="1" s="1"/>
  <c r="D124" i="1"/>
  <c r="E123" i="1"/>
  <c r="AK16" i="1" l="1"/>
  <c r="AN16" i="1"/>
  <c r="AP16" i="1"/>
  <c r="AH555" i="1"/>
  <c r="AI555" i="1" s="1"/>
  <c r="H555" i="1"/>
  <c r="J555" i="1" s="1"/>
  <c r="AH314" i="1"/>
  <c r="AI314" i="1" s="1"/>
  <c r="H314" i="1"/>
  <c r="J314" i="1" s="1"/>
  <c r="AH28" i="1"/>
  <c r="AI28" i="1" s="1"/>
  <c r="AH29" i="1"/>
  <c r="AI29" i="1" s="1"/>
  <c r="H28" i="1"/>
  <c r="J28" i="1" s="1"/>
  <c r="D125" i="1"/>
  <c r="E124" i="1"/>
  <c r="AR16" i="1" l="1"/>
  <c r="AU16" i="1" s="1"/>
  <c r="AH315" i="1"/>
  <c r="AI315" i="1" s="1"/>
  <c r="H315" i="1"/>
  <c r="J315" i="1" s="1"/>
  <c r="AH556" i="1"/>
  <c r="AI556" i="1" s="1"/>
  <c r="H556" i="1"/>
  <c r="J556" i="1" s="1"/>
  <c r="AH30" i="1"/>
  <c r="AI30" i="1" s="1"/>
  <c r="H29" i="1"/>
  <c r="J29" i="1" s="1"/>
  <c r="D126" i="1"/>
  <c r="E125" i="1"/>
  <c r="AE17" i="1" l="1"/>
  <c r="AQ17" i="1" s="1"/>
  <c r="AV16" i="1"/>
  <c r="AW16" i="1" s="1"/>
  <c r="AY16" i="1" s="1"/>
  <c r="AZ16" i="1" s="1"/>
  <c r="AH557" i="1"/>
  <c r="AI557" i="1" s="1"/>
  <c r="H557" i="1"/>
  <c r="J557" i="1" s="1"/>
  <c r="AH316" i="1"/>
  <c r="AI316" i="1" s="1"/>
  <c r="H316" i="1"/>
  <c r="J316" i="1" s="1"/>
  <c r="H30" i="1"/>
  <c r="J30" i="1" s="1"/>
  <c r="D127" i="1"/>
  <c r="E126" i="1"/>
  <c r="AD17" i="1" l="1"/>
  <c r="AM17" i="1" s="1"/>
  <c r="AF17" i="1"/>
  <c r="AG17" i="1"/>
  <c r="AJ17" i="1" s="1"/>
  <c r="AK17" i="1" s="1"/>
  <c r="AX17" i="1"/>
  <c r="AN17" i="1"/>
  <c r="AP17" i="1"/>
  <c r="AH317" i="1"/>
  <c r="AI317" i="1" s="1"/>
  <c r="H317" i="1"/>
  <c r="J317" i="1" s="1"/>
  <c r="AH31" i="1"/>
  <c r="AI31" i="1" s="1"/>
  <c r="AH558" i="1"/>
  <c r="AI558" i="1" s="1"/>
  <c r="H558" i="1"/>
  <c r="J558" i="1" s="1"/>
  <c r="H31" i="1"/>
  <c r="J31" i="1" s="1"/>
  <c r="D128" i="1"/>
  <c r="E127" i="1"/>
  <c r="AR17" i="1" l="1"/>
  <c r="AU17" i="1"/>
  <c r="AH559" i="1"/>
  <c r="AI559" i="1" s="1"/>
  <c r="H559" i="1"/>
  <c r="J559" i="1" s="1"/>
  <c r="AH32" i="1"/>
  <c r="AI32" i="1" s="1"/>
  <c r="AH318" i="1"/>
  <c r="AI318" i="1" s="1"/>
  <c r="H318" i="1"/>
  <c r="J318" i="1" s="1"/>
  <c r="H32" i="1"/>
  <c r="J32" i="1" s="1"/>
  <c r="D129" i="1"/>
  <c r="E128" i="1"/>
  <c r="AE18" i="1" l="1"/>
  <c r="AQ18" i="1" s="1"/>
  <c r="AV17" i="1"/>
  <c r="AW17" i="1" s="1"/>
  <c r="AY17" i="1" s="1"/>
  <c r="AZ17" i="1" s="1"/>
  <c r="AH319" i="1"/>
  <c r="AI319" i="1" s="1"/>
  <c r="H319" i="1"/>
  <c r="J319" i="1" s="1"/>
  <c r="AH33" i="1"/>
  <c r="AI33" i="1" s="1"/>
  <c r="AH560" i="1"/>
  <c r="AI560" i="1" s="1"/>
  <c r="H560" i="1"/>
  <c r="J560" i="1" s="1"/>
  <c r="H33" i="1"/>
  <c r="J33" i="1" s="1"/>
  <c r="D130" i="1"/>
  <c r="E129" i="1"/>
  <c r="AD18" i="1" l="1"/>
  <c r="AM18" i="1"/>
  <c r="AX18" i="1"/>
  <c r="AG18" i="1"/>
  <c r="AJ18" i="1" s="1"/>
  <c r="AF18" i="1"/>
  <c r="AH320" i="1"/>
  <c r="AI320" i="1" s="1"/>
  <c r="H320" i="1"/>
  <c r="J320" i="1" s="1"/>
  <c r="AH34" i="1"/>
  <c r="AI34" i="1" s="1"/>
  <c r="AH561" i="1"/>
  <c r="AI561" i="1" s="1"/>
  <c r="H561" i="1"/>
  <c r="J561" i="1" s="1"/>
  <c r="H34" i="1"/>
  <c r="J34" i="1" s="1"/>
  <c r="D131" i="1"/>
  <c r="E130" i="1"/>
  <c r="AK18" i="1" l="1"/>
  <c r="AN18" i="1"/>
  <c r="AP18" i="1"/>
  <c r="AH35" i="1"/>
  <c r="AI35" i="1" s="1"/>
  <c r="AH562" i="1"/>
  <c r="AI562" i="1" s="1"/>
  <c r="H562" i="1"/>
  <c r="J562" i="1" s="1"/>
  <c r="AH321" i="1"/>
  <c r="AI321" i="1" s="1"/>
  <c r="H321" i="1"/>
  <c r="J321" i="1" s="1"/>
  <c r="H35" i="1"/>
  <c r="J35" i="1" s="1"/>
  <c r="D132" i="1"/>
  <c r="E131" i="1"/>
  <c r="AR18" i="1" l="1"/>
  <c r="AU18" i="1" s="1"/>
  <c r="AH322" i="1"/>
  <c r="AI322" i="1" s="1"/>
  <c r="H322" i="1"/>
  <c r="J322" i="1" s="1"/>
  <c r="AH563" i="1"/>
  <c r="AI563" i="1" s="1"/>
  <c r="H563" i="1"/>
  <c r="J563" i="1" s="1"/>
  <c r="AH36" i="1"/>
  <c r="AI36" i="1" s="1"/>
  <c r="H36" i="1"/>
  <c r="J36" i="1" s="1"/>
  <c r="D133" i="1"/>
  <c r="E132" i="1"/>
  <c r="AV18" i="1" l="1"/>
  <c r="AW18" i="1" s="1"/>
  <c r="AY18" i="1" s="1"/>
  <c r="AZ18" i="1" s="1"/>
  <c r="AE19" i="1"/>
  <c r="AQ19" i="1" s="1"/>
  <c r="AH37" i="1"/>
  <c r="AI37" i="1" s="1"/>
  <c r="AH564" i="1"/>
  <c r="AI564" i="1" s="1"/>
  <c r="H564" i="1"/>
  <c r="J564" i="1" s="1"/>
  <c r="AH323" i="1"/>
  <c r="AI323" i="1" s="1"/>
  <c r="H323" i="1"/>
  <c r="J323" i="1" s="1"/>
  <c r="H37" i="1"/>
  <c r="J37" i="1" s="1"/>
  <c r="D134" i="1"/>
  <c r="E133" i="1"/>
  <c r="AD19" i="1" l="1"/>
  <c r="AM19" i="1" s="1"/>
  <c r="AF19" i="1"/>
  <c r="AG19" i="1"/>
  <c r="AJ19" i="1" s="1"/>
  <c r="AK19" i="1" s="1"/>
  <c r="AX19" i="1"/>
  <c r="AH38" i="1"/>
  <c r="AI38" i="1" s="1"/>
  <c r="AH324" i="1"/>
  <c r="AI324" i="1" s="1"/>
  <c r="H324" i="1"/>
  <c r="J324" i="1" s="1"/>
  <c r="AH565" i="1"/>
  <c r="AI565" i="1" s="1"/>
  <c r="H565" i="1"/>
  <c r="J565" i="1" s="1"/>
  <c r="H38" i="1"/>
  <c r="J38" i="1" s="1"/>
  <c r="D135" i="1"/>
  <c r="E134" i="1"/>
  <c r="AN19" i="1" l="1"/>
  <c r="AP19" i="1"/>
  <c r="AH39" i="1"/>
  <c r="AI39" i="1" s="1"/>
  <c r="AH566" i="1"/>
  <c r="AI566" i="1" s="1"/>
  <c r="H566" i="1"/>
  <c r="J566" i="1" s="1"/>
  <c r="AH325" i="1"/>
  <c r="AI325" i="1" s="1"/>
  <c r="H325" i="1"/>
  <c r="J325" i="1" s="1"/>
  <c r="H39" i="1"/>
  <c r="J39" i="1" s="1"/>
  <c r="D136" i="1"/>
  <c r="E135" i="1"/>
  <c r="AR19" i="1" l="1"/>
  <c r="AU19" i="1"/>
  <c r="AH567" i="1"/>
  <c r="AI567" i="1" s="1"/>
  <c r="H567" i="1"/>
  <c r="J567" i="1" s="1"/>
  <c r="AH40" i="1"/>
  <c r="AI40" i="1" s="1"/>
  <c r="AH326" i="1"/>
  <c r="AI326" i="1" s="1"/>
  <c r="H326" i="1"/>
  <c r="J326" i="1" s="1"/>
  <c r="AH41" i="1"/>
  <c r="AI41" i="1" s="1"/>
  <c r="H40" i="1"/>
  <c r="J40" i="1" s="1"/>
  <c r="D137" i="1"/>
  <c r="E136" i="1"/>
  <c r="AE20" i="1" l="1"/>
  <c r="AQ20" i="1" s="1"/>
  <c r="AV19" i="1"/>
  <c r="AW19" i="1" s="1"/>
  <c r="AY19" i="1" s="1"/>
  <c r="AZ19" i="1" s="1"/>
  <c r="AH327" i="1"/>
  <c r="AI327" i="1" s="1"/>
  <c r="H327" i="1"/>
  <c r="J327" i="1" s="1"/>
  <c r="AH568" i="1"/>
  <c r="AI568" i="1" s="1"/>
  <c r="H568" i="1"/>
  <c r="J568" i="1" s="1"/>
  <c r="H41" i="1"/>
  <c r="J41" i="1" s="1"/>
  <c r="D138" i="1"/>
  <c r="E137" i="1"/>
  <c r="AD20" i="1" l="1"/>
  <c r="AG20" i="1"/>
  <c r="AJ20" i="1" s="1"/>
  <c r="AX20" i="1"/>
  <c r="AM20" i="1"/>
  <c r="AF20" i="1"/>
  <c r="AH42" i="1"/>
  <c r="AI42" i="1" s="1"/>
  <c r="AH569" i="1"/>
  <c r="AI569" i="1" s="1"/>
  <c r="H569" i="1"/>
  <c r="J569" i="1" s="1"/>
  <c r="AH328" i="1"/>
  <c r="AI328" i="1" s="1"/>
  <c r="H328" i="1"/>
  <c r="J328" i="1" s="1"/>
  <c r="H42" i="1"/>
  <c r="J42" i="1" s="1"/>
  <c r="D139" i="1"/>
  <c r="E138" i="1"/>
  <c r="AK20" i="1" l="1"/>
  <c r="AN20" i="1"/>
  <c r="AP20" i="1"/>
  <c r="AH329" i="1"/>
  <c r="AI329" i="1" s="1"/>
  <c r="H329" i="1"/>
  <c r="J329" i="1" s="1"/>
  <c r="AH43" i="1"/>
  <c r="AI43" i="1" s="1"/>
  <c r="AH570" i="1"/>
  <c r="AI570" i="1" s="1"/>
  <c r="H570" i="1"/>
  <c r="J570" i="1" s="1"/>
  <c r="H43" i="1"/>
  <c r="J43" i="1" s="1"/>
  <c r="D140" i="1"/>
  <c r="E139" i="1"/>
  <c r="AR20" i="1" l="1"/>
  <c r="AU20" i="1" s="1"/>
  <c r="AH571" i="1"/>
  <c r="AI571" i="1" s="1"/>
  <c r="H571" i="1"/>
  <c r="J571" i="1" s="1"/>
  <c r="AH44" i="1"/>
  <c r="AI44" i="1" s="1"/>
  <c r="AH330" i="1"/>
  <c r="AI330" i="1" s="1"/>
  <c r="H330" i="1"/>
  <c r="J330" i="1" s="1"/>
  <c r="H44" i="1"/>
  <c r="J44" i="1" s="1"/>
  <c r="D141" i="1"/>
  <c r="E140" i="1"/>
  <c r="AE21" i="1" l="1"/>
  <c r="AQ21" i="1" s="1"/>
  <c r="AV20" i="1"/>
  <c r="AW20" i="1" s="1"/>
  <c r="AY20" i="1" s="1"/>
  <c r="AZ20" i="1" s="1"/>
  <c r="AH45" i="1"/>
  <c r="AI45" i="1" s="1"/>
  <c r="AH572" i="1"/>
  <c r="AI572" i="1" s="1"/>
  <c r="H572" i="1"/>
  <c r="J572" i="1" s="1"/>
  <c r="AH331" i="1"/>
  <c r="AI331" i="1" s="1"/>
  <c r="H331" i="1"/>
  <c r="J331" i="1" s="1"/>
  <c r="AH46" i="1"/>
  <c r="AI46" i="1" s="1"/>
  <c r="H45" i="1"/>
  <c r="J45" i="1" s="1"/>
  <c r="D142" i="1"/>
  <c r="E141" i="1"/>
  <c r="AD21" i="1" l="1"/>
  <c r="AM21" i="1"/>
  <c r="AP21" i="1" s="1"/>
  <c r="AF21" i="1"/>
  <c r="AH332" i="1"/>
  <c r="AI332" i="1" s="1"/>
  <c r="H332" i="1"/>
  <c r="J332" i="1" s="1"/>
  <c r="AH573" i="1"/>
  <c r="AI573" i="1" s="1"/>
  <c r="H573" i="1"/>
  <c r="J573" i="1" s="1"/>
  <c r="H46" i="1"/>
  <c r="J46" i="1" s="1"/>
  <c r="D143" i="1"/>
  <c r="E142" i="1"/>
  <c r="AN21" i="1" l="1"/>
  <c r="AR21" i="1" s="1"/>
  <c r="AG21" i="1"/>
  <c r="AJ21" i="1" s="1"/>
  <c r="AK21" i="1" s="1"/>
  <c r="AX21" i="1"/>
  <c r="AH47" i="1"/>
  <c r="AI47" i="1" s="1"/>
  <c r="AH574" i="1"/>
  <c r="AI574" i="1" s="1"/>
  <c r="H574" i="1"/>
  <c r="J574" i="1" s="1"/>
  <c r="AH333" i="1"/>
  <c r="AI333" i="1" s="1"/>
  <c r="H333" i="1"/>
  <c r="J333" i="1" s="1"/>
  <c r="H47" i="1"/>
  <c r="J47" i="1" s="1"/>
  <c r="D144" i="1"/>
  <c r="E143" i="1"/>
  <c r="AU21" i="1" l="1"/>
  <c r="AE22" i="1"/>
  <c r="AQ22" i="1" s="1"/>
  <c r="AV21" i="1"/>
  <c r="AW21" i="1" s="1"/>
  <c r="AY21" i="1" s="1"/>
  <c r="AZ21" i="1" s="1"/>
  <c r="AF22" i="1"/>
  <c r="AH334" i="1"/>
  <c r="AI334" i="1" s="1"/>
  <c r="H334" i="1"/>
  <c r="J334" i="1" s="1"/>
  <c r="AH48" i="1"/>
  <c r="AI48" i="1" s="1"/>
  <c r="AH575" i="1"/>
  <c r="AI575" i="1" s="1"/>
  <c r="H575" i="1"/>
  <c r="J575" i="1" s="1"/>
  <c r="H48" i="1"/>
  <c r="J48" i="1" s="1"/>
  <c r="D145" i="1"/>
  <c r="E144" i="1"/>
  <c r="AD22" i="1" l="1"/>
  <c r="AH49" i="1"/>
  <c r="AI49" i="1" s="1"/>
  <c r="AH335" i="1"/>
  <c r="AI335" i="1" s="1"/>
  <c r="H335" i="1"/>
  <c r="J335" i="1" s="1"/>
  <c r="AH576" i="1"/>
  <c r="AI576" i="1" s="1"/>
  <c r="H576" i="1"/>
  <c r="J576" i="1" s="1"/>
  <c r="H49" i="1"/>
  <c r="J49" i="1" s="1"/>
  <c r="D146" i="1"/>
  <c r="E145" i="1"/>
  <c r="AG22" i="1" l="1"/>
  <c r="AJ22" i="1" s="1"/>
  <c r="AK22" i="1" s="1"/>
  <c r="AM22" i="1"/>
  <c r="AX22" i="1"/>
  <c r="AH50" i="1"/>
  <c r="AI50" i="1" s="1"/>
  <c r="AH577" i="1"/>
  <c r="AI577" i="1" s="1"/>
  <c r="H577" i="1"/>
  <c r="J577" i="1" s="1"/>
  <c r="AH336" i="1"/>
  <c r="AI336" i="1" s="1"/>
  <c r="H336" i="1"/>
  <c r="J336" i="1" s="1"/>
  <c r="H50" i="1"/>
  <c r="J50" i="1" s="1"/>
  <c r="D147" i="1"/>
  <c r="E146" i="1"/>
  <c r="AN22" i="1" l="1"/>
  <c r="AP22" i="1"/>
  <c r="AR22" i="1" s="1"/>
  <c r="AU22" i="1" s="1"/>
  <c r="AE23" i="1" s="1"/>
  <c r="AH578" i="1"/>
  <c r="AI578" i="1" s="1"/>
  <c r="H578" i="1"/>
  <c r="J578" i="1" s="1"/>
  <c r="AH51" i="1"/>
  <c r="AI51" i="1" s="1"/>
  <c r="AH337" i="1"/>
  <c r="AI337" i="1" s="1"/>
  <c r="H337" i="1"/>
  <c r="J337" i="1" s="1"/>
  <c r="H51" i="1"/>
  <c r="J51" i="1" s="1"/>
  <c r="D148" i="1"/>
  <c r="E147" i="1"/>
  <c r="AQ23" i="1" l="1"/>
  <c r="AF23" i="1"/>
  <c r="AV22" i="1"/>
  <c r="AW22" i="1" s="1"/>
  <c r="AY22" i="1" s="1"/>
  <c r="AZ22" i="1" s="1"/>
  <c r="AH52" i="1"/>
  <c r="AI52" i="1" s="1"/>
  <c r="AH338" i="1"/>
  <c r="AI338" i="1" s="1"/>
  <c r="H338" i="1"/>
  <c r="J338" i="1" s="1"/>
  <c r="AH579" i="1"/>
  <c r="AI579" i="1" s="1"/>
  <c r="H579" i="1"/>
  <c r="J579" i="1" s="1"/>
  <c r="H52" i="1"/>
  <c r="J52" i="1" s="1"/>
  <c r="D149" i="1"/>
  <c r="E148" i="1"/>
  <c r="AD23" i="1" l="1"/>
  <c r="AH580" i="1"/>
  <c r="AI580" i="1" s="1"/>
  <c r="H580" i="1"/>
  <c r="J580" i="1" s="1"/>
  <c r="AH339" i="1"/>
  <c r="AI339" i="1" s="1"/>
  <c r="H339" i="1"/>
  <c r="J339" i="1" s="1"/>
  <c r="AH53" i="1"/>
  <c r="AI53" i="1" s="1"/>
  <c r="AH54" i="1"/>
  <c r="AI54" i="1" s="1"/>
  <c r="H53" i="1"/>
  <c r="J53" i="1" s="1"/>
  <c r="D150" i="1"/>
  <c r="E149" i="1"/>
  <c r="AX23" i="1" l="1"/>
  <c r="AG23" i="1"/>
  <c r="AJ23" i="1" s="1"/>
  <c r="AK23" i="1" s="1"/>
  <c r="AM23" i="1"/>
  <c r="AH340" i="1"/>
  <c r="AI340" i="1" s="1"/>
  <c r="H340" i="1"/>
  <c r="J340" i="1" s="1"/>
  <c r="AH581" i="1"/>
  <c r="AI581" i="1" s="1"/>
  <c r="H581" i="1"/>
  <c r="J581" i="1" s="1"/>
  <c r="H54" i="1"/>
  <c r="J54" i="1" s="1"/>
  <c r="D151" i="1"/>
  <c r="E150" i="1"/>
  <c r="AP23" i="1" l="1"/>
  <c r="AN23" i="1"/>
  <c r="AH582" i="1"/>
  <c r="AI582" i="1" s="1"/>
  <c r="H582" i="1"/>
  <c r="J582" i="1" s="1"/>
  <c r="AH55" i="1"/>
  <c r="AI55" i="1" s="1"/>
  <c r="AH341" i="1"/>
  <c r="AI341" i="1" s="1"/>
  <c r="H341" i="1"/>
  <c r="J341" i="1" s="1"/>
  <c r="H55" i="1"/>
  <c r="J55" i="1" s="1"/>
  <c r="D152" i="1"/>
  <c r="E151" i="1"/>
  <c r="AR23" i="1" l="1"/>
  <c r="AU23" i="1" s="1"/>
  <c r="AH342" i="1"/>
  <c r="AI342" i="1" s="1"/>
  <c r="H342" i="1"/>
  <c r="J342" i="1" s="1"/>
  <c r="AH56" i="1"/>
  <c r="AI56" i="1" s="1"/>
  <c r="AH583" i="1"/>
  <c r="AI583" i="1" s="1"/>
  <c r="H583" i="1"/>
  <c r="J583" i="1" s="1"/>
  <c r="H56" i="1"/>
  <c r="J56" i="1" s="1"/>
  <c r="D153" i="1"/>
  <c r="E152" i="1"/>
  <c r="AV23" i="1" l="1"/>
  <c r="AW23" i="1" s="1"/>
  <c r="AY23" i="1" s="1"/>
  <c r="AZ23" i="1" s="1"/>
  <c r="AE24" i="1"/>
  <c r="AH584" i="1"/>
  <c r="AI584" i="1" s="1"/>
  <c r="H584" i="1"/>
  <c r="J584" i="1" s="1"/>
  <c r="AH57" i="1"/>
  <c r="AI57" i="1" s="1"/>
  <c r="AH343" i="1"/>
  <c r="AI343" i="1" s="1"/>
  <c r="H343" i="1"/>
  <c r="J343" i="1" s="1"/>
  <c r="H57" i="1"/>
  <c r="J57" i="1" s="1"/>
  <c r="D154" i="1"/>
  <c r="E153" i="1"/>
  <c r="AQ24" i="1" l="1"/>
  <c r="AF24" i="1"/>
  <c r="AD24" i="1"/>
  <c r="AH344" i="1"/>
  <c r="AI344" i="1" s="1"/>
  <c r="H344" i="1"/>
  <c r="J344" i="1" s="1"/>
  <c r="AH58" i="1"/>
  <c r="AI58" i="1" s="1"/>
  <c r="AH585" i="1"/>
  <c r="AI585" i="1" s="1"/>
  <c r="H585" i="1"/>
  <c r="J585" i="1" s="1"/>
  <c r="H58" i="1"/>
  <c r="J58" i="1" s="1"/>
  <c r="D155" i="1"/>
  <c r="E154" i="1"/>
  <c r="AM24" i="1" l="1"/>
  <c r="AG24" i="1"/>
  <c r="AJ24" i="1" s="1"/>
  <c r="AK24" i="1" s="1"/>
  <c r="AX24" i="1"/>
  <c r="AH586" i="1"/>
  <c r="AI586" i="1" s="1"/>
  <c r="H586" i="1"/>
  <c r="J586" i="1" s="1"/>
  <c r="G586" i="1"/>
  <c r="AH59" i="1"/>
  <c r="AI59" i="1" s="1"/>
  <c r="AH345" i="1"/>
  <c r="AI345" i="1" s="1"/>
  <c r="H345" i="1"/>
  <c r="J345" i="1" s="1"/>
  <c r="H59" i="1"/>
  <c r="J59" i="1" s="1"/>
  <c r="D156" i="1"/>
  <c r="E155" i="1"/>
  <c r="AN24" i="1" l="1"/>
  <c r="AP24" i="1"/>
  <c r="AR24" i="1" s="1"/>
  <c r="AU24" i="1" s="1"/>
  <c r="AH60" i="1"/>
  <c r="AH346" i="1"/>
  <c r="AI346" i="1" s="1"/>
  <c r="H346" i="1"/>
  <c r="J346" i="1" s="1"/>
  <c r="AH587" i="1"/>
  <c r="AI587" i="1" s="1"/>
  <c r="H587" i="1"/>
  <c r="J587" i="1" s="1"/>
  <c r="H60" i="1"/>
  <c r="J60" i="1" s="1"/>
  <c r="D157" i="1"/>
  <c r="E156" i="1"/>
  <c r="AE25" i="1" l="1"/>
  <c r="AV24" i="1"/>
  <c r="AW24" i="1" s="1"/>
  <c r="AY24" i="1" s="1"/>
  <c r="AZ24" i="1" s="1"/>
  <c r="AH588" i="1"/>
  <c r="AI588" i="1" s="1"/>
  <c r="H588" i="1"/>
  <c r="J588" i="1" s="1"/>
  <c r="AH61" i="1"/>
  <c r="AH347" i="1"/>
  <c r="AI347" i="1" s="1"/>
  <c r="H347" i="1"/>
  <c r="J347" i="1" s="1"/>
  <c r="H61" i="1"/>
  <c r="J61" i="1" s="1"/>
  <c r="D158" i="1"/>
  <c r="E157" i="1"/>
  <c r="AD25" i="1" l="1"/>
  <c r="AQ25" i="1"/>
  <c r="AF25" i="1"/>
  <c r="AH348" i="1"/>
  <c r="AI348" i="1" s="1"/>
  <c r="H348" i="1"/>
  <c r="J348" i="1" s="1"/>
  <c r="AH62" i="1"/>
  <c r="AH589" i="1"/>
  <c r="AI589" i="1" s="1"/>
  <c r="H589" i="1"/>
  <c r="J589" i="1" s="1"/>
  <c r="H62" i="1"/>
  <c r="J62" i="1" s="1"/>
  <c r="D159" i="1"/>
  <c r="E158" i="1"/>
  <c r="AM25" i="1" l="1"/>
  <c r="AG25" i="1"/>
  <c r="AJ25" i="1" s="1"/>
  <c r="AK25" i="1" s="1"/>
  <c r="AX25" i="1"/>
  <c r="AH349" i="1"/>
  <c r="AI349" i="1" s="1"/>
  <c r="H349" i="1"/>
  <c r="J349" i="1" s="1"/>
  <c r="AH63" i="1"/>
  <c r="AH590" i="1"/>
  <c r="AI590" i="1" s="1"/>
  <c r="H590" i="1"/>
  <c r="J590" i="1" s="1"/>
  <c r="H63" i="1"/>
  <c r="J63" i="1" s="1"/>
  <c r="D160" i="1"/>
  <c r="E159" i="1"/>
  <c r="AP25" i="1" l="1"/>
  <c r="AN25" i="1"/>
  <c r="AH64" i="1"/>
  <c r="AH591" i="1"/>
  <c r="AI591" i="1" s="1"/>
  <c r="H591" i="1"/>
  <c r="J591" i="1" s="1"/>
  <c r="AH350" i="1"/>
  <c r="AI350" i="1" s="1"/>
  <c r="H350" i="1"/>
  <c r="J350" i="1" s="1"/>
  <c r="H64" i="1"/>
  <c r="J64" i="1" s="1"/>
  <c r="D161" i="1"/>
  <c r="E160" i="1"/>
  <c r="AR25" i="1" l="1"/>
  <c r="AU25" i="1" s="1"/>
  <c r="AH65" i="1"/>
  <c r="AH592" i="1"/>
  <c r="AI592" i="1" s="1"/>
  <c r="H592" i="1"/>
  <c r="J592" i="1" s="1"/>
  <c r="AH351" i="1"/>
  <c r="AI351" i="1" s="1"/>
  <c r="H351" i="1"/>
  <c r="J351" i="1" s="1"/>
  <c r="AH66" i="1"/>
  <c r="H65" i="1"/>
  <c r="J65" i="1" s="1"/>
  <c r="D162" i="1"/>
  <c r="E161" i="1"/>
  <c r="AE26" i="1" l="1"/>
  <c r="AV25" i="1"/>
  <c r="AW25" i="1" s="1"/>
  <c r="AY25" i="1" s="1"/>
  <c r="AZ25" i="1" s="1"/>
  <c r="AH593" i="1"/>
  <c r="AI593" i="1" s="1"/>
  <c r="H593" i="1"/>
  <c r="J593" i="1" s="1"/>
  <c r="AH352" i="1"/>
  <c r="AI352" i="1" s="1"/>
  <c r="H352" i="1"/>
  <c r="J352" i="1" s="1"/>
  <c r="AH67" i="1"/>
  <c r="H66" i="1"/>
  <c r="J66" i="1" s="1"/>
  <c r="D163" i="1"/>
  <c r="E162" i="1"/>
  <c r="AQ26" i="1" l="1"/>
  <c r="AF26" i="1"/>
  <c r="AD26" i="1"/>
  <c r="AH353" i="1"/>
  <c r="AI353" i="1" s="1"/>
  <c r="H353" i="1"/>
  <c r="J353" i="1" s="1"/>
  <c r="AH594" i="1"/>
  <c r="AI594" i="1" s="1"/>
  <c r="H594" i="1"/>
  <c r="J594" i="1" s="1"/>
  <c r="AH68" i="1"/>
  <c r="H67" i="1"/>
  <c r="J67" i="1" s="1"/>
  <c r="D164" i="1"/>
  <c r="E163" i="1"/>
  <c r="AG26" i="1" l="1"/>
  <c r="AJ26" i="1" s="1"/>
  <c r="AK26" i="1" s="1"/>
  <c r="AM26" i="1"/>
  <c r="AX26" i="1"/>
  <c r="AH595" i="1"/>
  <c r="AI595" i="1" s="1"/>
  <c r="H595" i="1"/>
  <c r="J595" i="1" s="1"/>
  <c r="AH354" i="1"/>
  <c r="AI354" i="1" s="1"/>
  <c r="H354" i="1"/>
  <c r="J354" i="1" s="1"/>
  <c r="AH69" i="1"/>
  <c r="H68" i="1"/>
  <c r="J68" i="1" s="1"/>
  <c r="D165" i="1"/>
  <c r="E164" i="1"/>
  <c r="AN26" i="1" l="1"/>
  <c r="AP26" i="1"/>
  <c r="AR26" i="1" s="1"/>
  <c r="AU26" i="1" s="1"/>
  <c r="AH355" i="1"/>
  <c r="AI355" i="1" s="1"/>
  <c r="H355" i="1"/>
  <c r="J355" i="1" s="1"/>
  <c r="AH596" i="1"/>
  <c r="AI596" i="1" s="1"/>
  <c r="H596" i="1"/>
  <c r="J596" i="1" s="1"/>
  <c r="AH70" i="1"/>
  <c r="H69" i="1"/>
  <c r="J69" i="1" s="1"/>
  <c r="E165" i="1"/>
  <c r="D166" i="1"/>
  <c r="AE27" i="1" l="1"/>
  <c r="AV26" i="1"/>
  <c r="AW26" i="1" s="1"/>
  <c r="AY26" i="1" s="1"/>
  <c r="AZ26" i="1" s="1"/>
  <c r="AH597" i="1"/>
  <c r="AI597" i="1" s="1"/>
  <c r="H597" i="1"/>
  <c r="J597" i="1" s="1"/>
  <c r="AH356" i="1"/>
  <c r="AI356" i="1" s="1"/>
  <c r="H356" i="1"/>
  <c r="J356" i="1" s="1"/>
  <c r="AH71" i="1"/>
  <c r="H70" i="1"/>
  <c r="J70" i="1" s="1"/>
  <c r="E166" i="1"/>
  <c r="D167" i="1"/>
  <c r="AD27" i="1" l="1"/>
  <c r="AQ27" i="1"/>
  <c r="AF27" i="1"/>
  <c r="AH357" i="1"/>
  <c r="AI357" i="1" s="1"/>
  <c r="H357" i="1"/>
  <c r="J357" i="1" s="1"/>
  <c r="AH598" i="1"/>
  <c r="AI598" i="1" s="1"/>
  <c r="H598" i="1"/>
  <c r="J598" i="1" s="1"/>
  <c r="AH72" i="1"/>
  <c r="H71" i="1"/>
  <c r="J71" i="1" s="1"/>
  <c r="D168" i="1"/>
  <c r="E167" i="1"/>
  <c r="AK27" i="1" l="1"/>
  <c r="AX27" i="1"/>
  <c r="AM27" i="1"/>
  <c r="AG27" i="1"/>
  <c r="AJ27" i="1" s="1"/>
  <c r="AH358" i="1"/>
  <c r="AI358" i="1" s="1"/>
  <c r="H358" i="1"/>
  <c r="J358" i="1" s="1"/>
  <c r="AH599" i="1"/>
  <c r="AI599" i="1" s="1"/>
  <c r="H599" i="1"/>
  <c r="J599" i="1" s="1"/>
  <c r="AH73" i="1"/>
  <c r="H72" i="1"/>
  <c r="J72" i="1" s="1"/>
  <c r="E168" i="1"/>
  <c r="D169" i="1"/>
  <c r="AN27" i="1" l="1"/>
  <c r="AP27" i="1"/>
  <c r="AR27" i="1" s="1"/>
  <c r="AU27" i="1" s="1"/>
  <c r="AH600" i="1"/>
  <c r="AI600" i="1" s="1"/>
  <c r="H600" i="1"/>
  <c r="J600" i="1" s="1"/>
  <c r="AH359" i="1"/>
  <c r="AI359" i="1" s="1"/>
  <c r="H359" i="1"/>
  <c r="J359" i="1" s="1"/>
  <c r="AH74" i="1"/>
  <c r="H73" i="1"/>
  <c r="J73" i="1" s="1"/>
  <c r="E169" i="1"/>
  <c r="D170" i="1"/>
  <c r="AE28" i="1" l="1"/>
  <c r="AV27" i="1"/>
  <c r="AW27" i="1" s="1"/>
  <c r="AY27" i="1" s="1"/>
  <c r="AZ27" i="1" s="1"/>
  <c r="AH360" i="1"/>
  <c r="AI360" i="1" s="1"/>
  <c r="H360" i="1"/>
  <c r="J360" i="1" s="1"/>
  <c r="AH601" i="1"/>
  <c r="AI601" i="1" s="1"/>
  <c r="H601" i="1"/>
  <c r="J601" i="1" s="1"/>
  <c r="AH75" i="1"/>
  <c r="H74" i="1"/>
  <c r="J74" i="1" s="1"/>
  <c r="D171" i="1"/>
  <c r="E170" i="1"/>
  <c r="AD28" i="1" l="1"/>
  <c r="AQ28" i="1"/>
  <c r="AF28" i="1"/>
  <c r="AH361" i="1"/>
  <c r="AI361" i="1" s="1"/>
  <c r="H361" i="1"/>
  <c r="J361" i="1" s="1"/>
  <c r="AH602" i="1"/>
  <c r="AI602" i="1" s="1"/>
  <c r="H602" i="1"/>
  <c r="J602" i="1" s="1"/>
  <c r="AH76" i="1"/>
  <c r="H75" i="1"/>
  <c r="J75" i="1" s="1"/>
  <c r="D172" i="1"/>
  <c r="E171" i="1"/>
  <c r="AG28" i="1" l="1"/>
  <c r="AJ28" i="1" s="1"/>
  <c r="AK28" i="1" s="1"/>
  <c r="AX28" i="1"/>
  <c r="AM28" i="1"/>
  <c r="AH603" i="1"/>
  <c r="AI603" i="1" s="1"/>
  <c r="H603" i="1"/>
  <c r="J603" i="1" s="1"/>
  <c r="AH362" i="1"/>
  <c r="AI362" i="1" s="1"/>
  <c r="H362" i="1"/>
  <c r="J362" i="1" s="1"/>
  <c r="AH77" i="1"/>
  <c r="H76" i="1"/>
  <c r="J76" i="1" s="1"/>
  <c r="D173" i="1"/>
  <c r="E172" i="1"/>
  <c r="AN28" i="1" l="1"/>
  <c r="AP28" i="1"/>
  <c r="AR28" i="1" s="1"/>
  <c r="AU28" i="1" s="1"/>
  <c r="AH604" i="1"/>
  <c r="AI604" i="1" s="1"/>
  <c r="H604" i="1"/>
  <c r="J604" i="1" s="1"/>
  <c r="AH363" i="1"/>
  <c r="AI363" i="1" s="1"/>
  <c r="H363" i="1"/>
  <c r="J363" i="1" s="1"/>
  <c r="AH78" i="1"/>
  <c r="H77" i="1"/>
  <c r="J77" i="1" s="1"/>
  <c r="D174" i="1"/>
  <c r="E173" i="1"/>
  <c r="AE29" i="1" l="1"/>
  <c r="AV28" i="1"/>
  <c r="AW28" i="1" s="1"/>
  <c r="AY28" i="1" s="1"/>
  <c r="AZ28" i="1" s="1"/>
  <c r="AH364" i="1"/>
  <c r="AI364" i="1" s="1"/>
  <c r="H364" i="1"/>
  <c r="J364" i="1" s="1"/>
  <c r="AH605" i="1"/>
  <c r="AI605" i="1" s="1"/>
  <c r="H605" i="1"/>
  <c r="J605" i="1" s="1"/>
  <c r="AH79" i="1"/>
  <c r="H78" i="1"/>
  <c r="J78" i="1" s="1"/>
  <c r="D175" i="1"/>
  <c r="E174" i="1"/>
  <c r="AQ29" i="1" l="1"/>
  <c r="AF29" i="1"/>
  <c r="AD29" i="1"/>
  <c r="AH365" i="1"/>
  <c r="AI365" i="1" s="1"/>
  <c r="H365" i="1"/>
  <c r="J365" i="1" s="1"/>
  <c r="AH606" i="1"/>
  <c r="AI606" i="1" s="1"/>
  <c r="H606" i="1"/>
  <c r="J606" i="1" s="1"/>
  <c r="AH80" i="1"/>
  <c r="H79" i="1"/>
  <c r="J79" i="1" s="1"/>
  <c r="D176" i="1"/>
  <c r="E175" i="1"/>
  <c r="AG29" i="1" l="1"/>
  <c r="AJ29" i="1" s="1"/>
  <c r="AX29" i="1"/>
  <c r="AM29" i="1"/>
  <c r="AK29" i="1"/>
  <c r="AH607" i="1"/>
  <c r="AI607" i="1" s="1"/>
  <c r="H607" i="1"/>
  <c r="J607" i="1" s="1"/>
  <c r="AH366" i="1"/>
  <c r="AI366" i="1" s="1"/>
  <c r="H366" i="1"/>
  <c r="J366" i="1" s="1"/>
  <c r="AH81" i="1"/>
  <c r="H80" i="1"/>
  <c r="J80" i="1" s="1"/>
  <c r="D177" i="1"/>
  <c r="E176" i="1"/>
  <c r="AN29" i="1" l="1"/>
  <c r="AP29" i="1"/>
  <c r="AR29" i="1" s="1"/>
  <c r="AU29" i="1" s="1"/>
  <c r="AH608" i="1"/>
  <c r="AI608" i="1" s="1"/>
  <c r="H608" i="1"/>
  <c r="J608" i="1" s="1"/>
  <c r="AH367" i="1"/>
  <c r="AI367" i="1" s="1"/>
  <c r="H367" i="1"/>
  <c r="J367" i="1" s="1"/>
  <c r="AH82" i="1"/>
  <c r="H81" i="1"/>
  <c r="J81" i="1" s="1"/>
  <c r="D178" i="1"/>
  <c r="E177" i="1"/>
  <c r="AE30" i="1" l="1"/>
  <c r="AV29" i="1"/>
  <c r="AW29" i="1" s="1"/>
  <c r="AY29" i="1" s="1"/>
  <c r="AZ29" i="1" s="1"/>
  <c r="AH368" i="1"/>
  <c r="AI368" i="1" s="1"/>
  <c r="H368" i="1"/>
  <c r="J368" i="1" s="1"/>
  <c r="AH609" i="1"/>
  <c r="AI609" i="1" s="1"/>
  <c r="H609" i="1"/>
  <c r="J609" i="1" s="1"/>
  <c r="AH83" i="1"/>
  <c r="H82" i="1"/>
  <c r="J82" i="1" s="1"/>
  <c r="D179" i="1"/>
  <c r="E178" i="1"/>
  <c r="AD30" i="1" l="1"/>
  <c r="AQ30" i="1"/>
  <c r="AF30" i="1"/>
  <c r="AH610" i="1"/>
  <c r="AI610" i="1" s="1"/>
  <c r="H610" i="1"/>
  <c r="J610" i="1" s="1"/>
  <c r="AH369" i="1"/>
  <c r="AI369" i="1" s="1"/>
  <c r="H369" i="1"/>
  <c r="J369" i="1" s="1"/>
  <c r="AH84" i="1"/>
  <c r="H83" i="1"/>
  <c r="J83" i="1" s="1"/>
  <c r="D180" i="1"/>
  <c r="E179" i="1"/>
  <c r="AM30" i="1" l="1"/>
  <c r="AG30" i="1"/>
  <c r="AJ30" i="1" s="1"/>
  <c r="AK30" i="1" s="1"/>
  <c r="AX30" i="1"/>
  <c r="AH611" i="1"/>
  <c r="AI611" i="1" s="1"/>
  <c r="H611" i="1"/>
  <c r="J611" i="1" s="1"/>
  <c r="AH370" i="1"/>
  <c r="AI370" i="1" s="1"/>
  <c r="H370" i="1"/>
  <c r="J370" i="1" s="1"/>
  <c r="AH85" i="1"/>
  <c r="H84" i="1"/>
  <c r="J84" i="1" s="1"/>
  <c r="D181" i="1"/>
  <c r="E180" i="1"/>
  <c r="AN30" i="1" l="1"/>
  <c r="AP30" i="1"/>
  <c r="AR30" i="1" s="1"/>
  <c r="AU30" i="1" s="1"/>
  <c r="AH371" i="1"/>
  <c r="AI371" i="1" s="1"/>
  <c r="H371" i="1"/>
  <c r="J371" i="1" s="1"/>
  <c r="AH612" i="1"/>
  <c r="AI612" i="1" s="1"/>
  <c r="H612" i="1"/>
  <c r="J612" i="1" s="1"/>
  <c r="AH86" i="1"/>
  <c r="H85" i="1"/>
  <c r="J85" i="1" s="1"/>
  <c r="D182" i="1"/>
  <c r="E181" i="1"/>
  <c r="AE31" i="1" l="1"/>
  <c r="AV30" i="1"/>
  <c r="AW30" i="1" s="1"/>
  <c r="AY30" i="1" s="1"/>
  <c r="AZ30" i="1" s="1"/>
  <c r="AH613" i="1"/>
  <c r="AI613" i="1" s="1"/>
  <c r="H613" i="1"/>
  <c r="J613" i="1" s="1"/>
  <c r="AH372" i="1"/>
  <c r="AI372" i="1" s="1"/>
  <c r="H372" i="1"/>
  <c r="J372" i="1" s="1"/>
  <c r="AH87" i="1"/>
  <c r="H86" i="1"/>
  <c r="J86" i="1" s="1"/>
  <c r="D183" i="1"/>
  <c r="E182" i="1"/>
  <c r="AD31" i="1" l="1"/>
  <c r="AQ31" i="1"/>
  <c r="AF31" i="1"/>
  <c r="AH373" i="1"/>
  <c r="AI373" i="1" s="1"/>
  <c r="H373" i="1"/>
  <c r="J373" i="1" s="1"/>
  <c r="AH614" i="1"/>
  <c r="AI614" i="1" s="1"/>
  <c r="H614" i="1"/>
  <c r="J614" i="1" s="1"/>
  <c r="AH88" i="1"/>
  <c r="H87" i="1"/>
  <c r="J87" i="1" s="1"/>
  <c r="D184" i="1"/>
  <c r="E183" i="1"/>
  <c r="AX31" i="1" l="1"/>
  <c r="AM31" i="1"/>
  <c r="AG31" i="1"/>
  <c r="AJ31" i="1" s="1"/>
  <c r="AK31" i="1" s="1"/>
  <c r="AH615" i="1"/>
  <c r="AI615" i="1" s="1"/>
  <c r="H615" i="1"/>
  <c r="J615" i="1" s="1"/>
  <c r="AH374" i="1"/>
  <c r="AI374" i="1" s="1"/>
  <c r="H374" i="1"/>
  <c r="J374" i="1" s="1"/>
  <c r="AH89" i="1"/>
  <c r="H88" i="1"/>
  <c r="J88" i="1" s="1"/>
  <c r="D185" i="1"/>
  <c r="E184" i="1"/>
  <c r="AN31" i="1" l="1"/>
  <c r="AP31" i="1"/>
  <c r="AR31" i="1" s="1"/>
  <c r="AU31" i="1" s="1"/>
  <c r="AH375" i="1"/>
  <c r="AI375" i="1" s="1"/>
  <c r="H375" i="1"/>
  <c r="J375" i="1" s="1"/>
  <c r="AH616" i="1"/>
  <c r="AI616" i="1" s="1"/>
  <c r="H616" i="1"/>
  <c r="J616" i="1" s="1"/>
  <c r="AH90" i="1"/>
  <c r="H89" i="1"/>
  <c r="J89" i="1" s="1"/>
  <c r="D186" i="1"/>
  <c r="E185" i="1"/>
  <c r="AE32" i="1" l="1"/>
  <c r="AV31" i="1"/>
  <c r="AW31" i="1" s="1"/>
  <c r="AY31" i="1" s="1"/>
  <c r="AZ31" i="1" s="1"/>
  <c r="AH617" i="1"/>
  <c r="AI617" i="1" s="1"/>
  <c r="H617" i="1"/>
  <c r="J617" i="1" s="1"/>
  <c r="AH376" i="1"/>
  <c r="AI376" i="1" s="1"/>
  <c r="H376" i="1"/>
  <c r="J376" i="1" s="1"/>
  <c r="AH91" i="1"/>
  <c r="H90" i="1"/>
  <c r="J90" i="1" s="1"/>
  <c r="D187" i="1"/>
  <c r="E186" i="1"/>
  <c r="AF32" i="1" l="1"/>
  <c r="AQ32" i="1"/>
  <c r="AD32" i="1"/>
  <c r="AH377" i="1"/>
  <c r="AI377" i="1" s="1"/>
  <c r="H377" i="1"/>
  <c r="J377" i="1" s="1"/>
  <c r="AH618" i="1"/>
  <c r="AI618" i="1" s="1"/>
  <c r="H618" i="1"/>
  <c r="J618" i="1" s="1"/>
  <c r="AH92" i="1"/>
  <c r="H91" i="1"/>
  <c r="J91" i="1" s="1"/>
  <c r="D188" i="1"/>
  <c r="E187" i="1"/>
  <c r="AG32" i="1" l="1"/>
  <c r="AJ32" i="1" s="1"/>
  <c r="AX32" i="1"/>
  <c r="AM32" i="1"/>
  <c r="AK32" i="1"/>
  <c r="AH619" i="1"/>
  <c r="AI619" i="1" s="1"/>
  <c r="H619" i="1"/>
  <c r="J619" i="1" s="1"/>
  <c r="AH378" i="1"/>
  <c r="AI378" i="1" s="1"/>
  <c r="H378" i="1"/>
  <c r="J378" i="1" s="1"/>
  <c r="AH93" i="1"/>
  <c r="H92" i="1"/>
  <c r="J92" i="1" s="1"/>
  <c r="D189" i="1"/>
  <c r="E188" i="1"/>
  <c r="AN32" i="1" l="1"/>
  <c r="AP32" i="1"/>
  <c r="AH620" i="1"/>
  <c r="AI620" i="1" s="1"/>
  <c r="H620" i="1"/>
  <c r="J620" i="1" s="1"/>
  <c r="AH379" i="1"/>
  <c r="AI379" i="1" s="1"/>
  <c r="H379" i="1"/>
  <c r="J379" i="1" s="1"/>
  <c r="AH94" i="1"/>
  <c r="H93" i="1"/>
  <c r="J93" i="1" s="1"/>
  <c r="D190" i="1"/>
  <c r="E189" i="1"/>
  <c r="AR32" i="1" l="1"/>
  <c r="AU32" i="1" s="1"/>
  <c r="AH380" i="1"/>
  <c r="AI380" i="1" s="1"/>
  <c r="H380" i="1"/>
  <c r="J380" i="1" s="1"/>
  <c r="AH621" i="1"/>
  <c r="AI621" i="1" s="1"/>
  <c r="H621" i="1"/>
  <c r="J621" i="1" s="1"/>
  <c r="AH95" i="1"/>
  <c r="H94" i="1"/>
  <c r="J94" i="1" s="1"/>
  <c r="D191" i="1"/>
  <c r="E190" i="1"/>
  <c r="AV32" i="1" l="1"/>
  <c r="AW32" i="1" s="1"/>
  <c r="AY32" i="1" s="1"/>
  <c r="AZ32" i="1" s="1"/>
  <c r="AE33" i="1"/>
  <c r="AH622" i="1"/>
  <c r="AI622" i="1" s="1"/>
  <c r="H622" i="1"/>
  <c r="J622" i="1" s="1"/>
  <c r="AH381" i="1"/>
  <c r="AI381" i="1" s="1"/>
  <c r="H381" i="1"/>
  <c r="J381" i="1" s="1"/>
  <c r="AH96" i="1"/>
  <c r="H95" i="1"/>
  <c r="J95" i="1" s="1"/>
  <c r="D192" i="1"/>
  <c r="E191" i="1"/>
  <c r="AQ33" i="1" l="1"/>
  <c r="AF33" i="1"/>
  <c r="AD33" i="1"/>
  <c r="AH382" i="1"/>
  <c r="AI382" i="1" s="1"/>
  <c r="H382" i="1"/>
  <c r="J382" i="1" s="1"/>
  <c r="AH623" i="1"/>
  <c r="AI623" i="1" s="1"/>
  <c r="H623" i="1"/>
  <c r="J623" i="1" s="1"/>
  <c r="AH97" i="1"/>
  <c r="H96" i="1"/>
  <c r="J96" i="1" s="1"/>
  <c r="D193" i="1"/>
  <c r="E192" i="1"/>
  <c r="AM33" i="1" l="1"/>
  <c r="AX33" i="1"/>
  <c r="AG33" i="1"/>
  <c r="AJ33" i="1" s="1"/>
  <c r="AK33" i="1" s="1"/>
  <c r="AH624" i="1"/>
  <c r="AI624" i="1" s="1"/>
  <c r="H624" i="1"/>
  <c r="J624" i="1" s="1"/>
  <c r="AH383" i="1"/>
  <c r="AI383" i="1" s="1"/>
  <c r="H383" i="1"/>
  <c r="J383" i="1" s="1"/>
  <c r="AH98" i="1"/>
  <c r="H97" i="1"/>
  <c r="J97" i="1" s="1"/>
  <c r="D194" i="1"/>
  <c r="E193" i="1"/>
  <c r="AP33" i="1" l="1"/>
  <c r="AR33" i="1" s="1"/>
  <c r="AU33" i="1" s="1"/>
  <c r="AN33" i="1"/>
  <c r="AH384" i="1"/>
  <c r="AI384" i="1" s="1"/>
  <c r="H384" i="1"/>
  <c r="J384" i="1" s="1"/>
  <c r="AH625" i="1"/>
  <c r="AI625" i="1" s="1"/>
  <c r="H625" i="1"/>
  <c r="J625" i="1" s="1"/>
  <c r="AH99" i="1"/>
  <c r="H98" i="1"/>
  <c r="J98" i="1" s="1"/>
  <c r="D195" i="1"/>
  <c r="E194" i="1"/>
  <c r="AE34" i="1" l="1"/>
  <c r="AV33" i="1"/>
  <c r="AW33" i="1" s="1"/>
  <c r="AY33" i="1" s="1"/>
  <c r="AZ33" i="1" s="1"/>
  <c r="AH385" i="1"/>
  <c r="AI385" i="1" s="1"/>
  <c r="H385" i="1"/>
  <c r="J385" i="1" s="1"/>
  <c r="AH626" i="1"/>
  <c r="AI626" i="1" s="1"/>
  <c r="H626" i="1"/>
  <c r="J626" i="1" s="1"/>
  <c r="H99" i="1"/>
  <c r="J99" i="1" s="1"/>
  <c r="D196" i="1"/>
  <c r="E195" i="1"/>
  <c r="AD34" i="1" l="1"/>
  <c r="AQ34" i="1"/>
  <c r="AF34" i="1"/>
  <c r="AH627" i="1"/>
  <c r="AI627" i="1" s="1"/>
  <c r="H627" i="1"/>
  <c r="J627" i="1" s="1"/>
  <c r="AH100" i="1"/>
  <c r="AH386" i="1"/>
  <c r="AI386" i="1" s="1"/>
  <c r="H386" i="1"/>
  <c r="J386" i="1" s="1"/>
  <c r="AH101" i="1"/>
  <c r="H100" i="1"/>
  <c r="J100" i="1" s="1"/>
  <c r="D197" i="1"/>
  <c r="E196" i="1"/>
  <c r="AG34" i="1" l="1"/>
  <c r="AJ34" i="1" s="1"/>
  <c r="AK34" i="1" s="1"/>
  <c r="AX34" i="1"/>
  <c r="AM34" i="1"/>
  <c r="AH628" i="1"/>
  <c r="AI628" i="1" s="1"/>
  <c r="H628" i="1"/>
  <c r="J628" i="1" s="1"/>
  <c r="AH387" i="1"/>
  <c r="AI387" i="1" s="1"/>
  <c r="H387" i="1"/>
  <c r="J387" i="1" s="1"/>
  <c r="AH102" i="1"/>
  <c r="H101" i="1"/>
  <c r="J101" i="1" s="1"/>
  <c r="D198" i="1"/>
  <c r="E197" i="1"/>
  <c r="AN34" i="1" l="1"/>
  <c r="AP34" i="1"/>
  <c r="AR34" i="1" s="1"/>
  <c r="AU34" i="1" s="1"/>
  <c r="AH388" i="1"/>
  <c r="AI388" i="1" s="1"/>
  <c r="H388" i="1"/>
  <c r="J388" i="1" s="1"/>
  <c r="AH629" i="1"/>
  <c r="AI629" i="1" s="1"/>
  <c r="H629" i="1"/>
  <c r="J629" i="1" s="1"/>
  <c r="AH103" i="1"/>
  <c r="H102" i="1"/>
  <c r="J102" i="1" s="1"/>
  <c r="D199" i="1"/>
  <c r="E198" i="1"/>
  <c r="AV34" i="1" l="1"/>
  <c r="AW34" i="1" s="1"/>
  <c r="AY34" i="1" s="1"/>
  <c r="AZ34" i="1" s="1"/>
  <c r="AE35" i="1"/>
  <c r="AH389" i="1"/>
  <c r="AI389" i="1" s="1"/>
  <c r="H389" i="1"/>
  <c r="J389" i="1" s="1"/>
  <c r="AH630" i="1"/>
  <c r="AI630" i="1" s="1"/>
  <c r="H630" i="1"/>
  <c r="J630" i="1" s="1"/>
  <c r="AH104" i="1"/>
  <c r="H103" i="1"/>
  <c r="J103" i="1" s="1"/>
  <c r="D200" i="1"/>
  <c r="E199" i="1"/>
  <c r="AQ35" i="1" l="1"/>
  <c r="AF35" i="1"/>
  <c r="AD35" i="1"/>
  <c r="AH390" i="1"/>
  <c r="AI390" i="1" s="1"/>
  <c r="H390" i="1"/>
  <c r="J390" i="1" s="1"/>
  <c r="AH631" i="1"/>
  <c r="AI631" i="1" s="1"/>
  <c r="H631" i="1"/>
  <c r="J631" i="1" s="1"/>
  <c r="AH105" i="1"/>
  <c r="H104" i="1"/>
  <c r="J104" i="1" s="1"/>
  <c r="D201" i="1"/>
  <c r="E200" i="1"/>
  <c r="AG35" i="1" l="1"/>
  <c r="AJ35" i="1" s="1"/>
  <c r="AK35" i="1" s="1"/>
  <c r="AM35" i="1"/>
  <c r="AX35" i="1"/>
  <c r="AH632" i="1"/>
  <c r="AI632" i="1" s="1"/>
  <c r="H632" i="1"/>
  <c r="J632" i="1" s="1"/>
  <c r="AH391" i="1"/>
  <c r="AI391" i="1" s="1"/>
  <c r="H391" i="1"/>
  <c r="J391" i="1" s="1"/>
  <c r="H105" i="1"/>
  <c r="J105" i="1" s="1"/>
  <c r="G106" i="1"/>
  <c r="D202" i="1"/>
  <c r="E201" i="1"/>
  <c r="AP35" i="1" l="1"/>
  <c r="AN35" i="1"/>
  <c r="AH633" i="1"/>
  <c r="AI633" i="1" s="1"/>
  <c r="H633" i="1"/>
  <c r="J633" i="1" s="1"/>
  <c r="AH392" i="1"/>
  <c r="AI392" i="1" s="1"/>
  <c r="H392" i="1"/>
  <c r="J392" i="1" s="1"/>
  <c r="D203" i="1"/>
  <c r="E202" i="1"/>
  <c r="AR35" i="1" l="1"/>
  <c r="AU35" i="1" s="1"/>
  <c r="AH634" i="1"/>
  <c r="AI634" i="1" s="1"/>
  <c r="H634" i="1"/>
  <c r="J634" i="1" s="1"/>
  <c r="AH393" i="1"/>
  <c r="AI393" i="1" s="1"/>
  <c r="H393" i="1"/>
  <c r="J393" i="1" s="1"/>
  <c r="D204" i="1"/>
  <c r="E203" i="1"/>
  <c r="AE36" i="1" l="1"/>
  <c r="AV35" i="1"/>
  <c r="AW35" i="1" s="1"/>
  <c r="AY35" i="1" s="1"/>
  <c r="AZ35" i="1" s="1"/>
  <c r="H199" i="1"/>
  <c r="J199" i="1" s="1"/>
  <c r="AH199" i="1"/>
  <c r="H187" i="1"/>
  <c r="J187" i="1" s="1"/>
  <c r="AH187" i="1"/>
  <c r="H179" i="1"/>
  <c r="J179" i="1" s="1"/>
  <c r="AH179" i="1"/>
  <c r="H167" i="1"/>
  <c r="J167" i="1" s="1"/>
  <c r="AH167" i="1"/>
  <c r="H155" i="1"/>
  <c r="J155" i="1" s="1"/>
  <c r="AH155" i="1"/>
  <c r="H147" i="1"/>
  <c r="J147" i="1" s="1"/>
  <c r="AH147" i="1"/>
  <c r="H139" i="1"/>
  <c r="J139" i="1" s="1"/>
  <c r="AH139" i="1"/>
  <c r="H131" i="1"/>
  <c r="J131" i="1" s="1"/>
  <c r="AH131" i="1"/>
  <c r="H127" i="1"/>
  <c r="J127" i="1" s="1"/>
  <c r="AH127" i="1"/>
  <c r="H119" i="1"/>
  <c r="J119" i="1" s="1"/>
  <c r="AH119" i="1"/>
  <c r="H115" i="1"/>
  <c r="J115" i="1" s="1"/>
  <c r="AH115" i="1"/>
  <c r="H111" i="1"/>
  <c r="J111" i="1" s="1"/>
  <c r="AH111" i="1"/>
  <c r="AH394" i="1"/>
  <c r="AI394" i="1" s="1"/>
  <c r="H394" i="1"/>
  <c r="J394" i="1" s="1"/>
  <c r="G394" i="1"/>
  <c r="H198" i="1"/>
  <c r="J198" i="1" s="1"/>
  <c r="AH198" i="1"/>
  <c r="H194" i="1"/>
  <c r="J194" i="1" s="1"/>
  <c r="AH194" i="1"/>
  <c r="H190" i="1"/>
  <c r="J190" i="1" s="1"/>
  <c r="AH190" i="1"/>
  <c r="H186" i="1"/>
  <c r="J186" i="1" s="1"/>
  <c r="AH186" i="1"/>
  <c r="H182" i="1"/>
  <c r="J182" i="1" s="1"/>
  <c r="AH182" i="1"/>
  <c r="H178" i="1"/>
  <c r="J178" i="1" s="1"/>
  <c r="AH178" i="1"/>
  <c r="H174" i="1"/>
  <c r="J174" i="1" s="1"/>
  <c r="AH174" i="1"/>
  <c r="H170" i="1"/>
  <c r="J170" i="1" s="1"/>
  <c r="AH170" i="1"/>
  <c r="H166" i="1"/>
  <c r="J166" i="1" s="1"/>
  <c r="AH166" i="1"/>
  <c r="H162" i="1"/>
  <c r="J162" i="1" s="1"/>
  <c r="AH162" i="1"/>
  <c r="H158" i="1"/>
  <c r="J158" i="1" s="1"/>
  <c r="AH158" i="1"/>
  <c r="H154" i="1"/>
  <c r="J154" i="1" s="1"/>
  <c r="AH154" i="1"/>
  <c r="H150" i="1"/>
  <c r="J150" i="1" s="1"/>
  <c r="AH150" i="1"/>
  <c r="H146" i="1"/>
  <c r="J146" i="1" s="1"/>
  <c r="AH146" i="1"/>
  <c r="H142" i="1"/>
  <c r="J142" i="1" s="1"/>
  <c r="AH142" i="1"/>
  <c r="H138" i="1"/>
  <c r="J138" i="1" s="1"/>
  <c r="AH138" i="1"/>
  <c r="H134" i="1"/>
  <c r="J134" i="1" s="1"/>
  <c r="AH134" i="1"/>
  <c r="H130" i="1"/>
  <c r="J130" i="1" s="1"/>
  <c r="AH130" i="1"/>
  <c r="H126" i="1"/>
  <c r="J126" i="1" s="1"/>
  <c r="AH126" i="1"/>
  <c r="H122" i="1"/>
  <c r="J122" i="1" s="1"/>
  <c r="AH122" i="1"/>
  <c r="H118" i="1"/>
  <c r="J118" i="1" s="1"/>
  <c r="AH118" i="1"/>
  <c r="H114" i="1"/>
  <c r="J114" i="1" s="1"/>
  <c r="AH114" i="1"/>
  <c r="H110" i="1"/>
  <c r="J110" i="1" s="1"/>
  <c r="AH110" i="1"/>
  <c r="H195" i="1"/>
  <c r="J195" i="1" s="1"/>
  <c r="AH195" i="1"/>
  <c r="H183" i="1"/>
  <c r="J183" i="1" s="1"/>
  <c r="AH183" i="1"/>
  <c r="H171" i="1"/>
  <c r="J171" i="1" s="1"/>
  <c r="AH171" i="1"/>
  <c r="H159" i="1"/>
  <c r="J159" i="1" s="1"/>
  <c r="AH159" i="1"/>
  <c r="H151" i="1"/>
  <c r="J151" i="1" s="1"/>
  <c r="AH151" i="1"/>
  <c r="H143" i="1"/>
  <c r="J143" i="1" s="1"/>
  <c r="AH143" i="1"/>
  <c r="H135" i="1"/>
  <c r="J135" i="1" s="1"/>
  <c r="AH135" i="1"/>
  <c r="H123" i="1"/>
  <c r="J123" i="1" s="1"/>
  <c r="AH123" i="1"/>
  <c r="H201" i="1"/>
  <c r="J201" i="1" s="1"/>
  <c r="AH201" i="1"/>
  <c r="H197" i="1"/>
  <c r="J197" i="1" s="1"/>
  <c r="AH197" i="1"/>
  <c r="H193" i="1"/>
  <c r="J193" i="1" s="1"/>
  <c r="AH193" i="1"/>
  <c r="H189" i="1"/>
  <c r="J189" i="1" s="1"/>
  <c r="AH189" i="1"/>
  <c r="H185" i="1"/>
  <c r="J185" i="1" s="1"/>
  <c r="AH185" i="1"/>
  <c r="H181" i="1"/>
  <c r="J181" i="1" s="1"/>
  <c r="AH181" i="1"/>
  <c r="H177" i="1"/>
  <c r="J177" i="1" s="1"/>
  <c r="AH177" i="1"/>
  <c r="H173" i="1"/>
  <c r="J173" i="1" s="1"/>
  <c r="AH173" i="1"/>
  <c r="H169" i="1"/>
  <c r="J169" i="1" s="1"/>
  <c r="AH169" i="1"/>
  <c r="H165" i="1"/>
  <c r="J165" i="1" s="1"/>
  <c r="AH165" i="1"/>
  <c r="H161" i="1"/>
  <c r="J161" i="1" s="1"/>
  <c r="AH161" i="1"/>
  <c r="H157" i="1"/>
  <c r="J157" i="1" s="1"/>
  <c r="AH157" i="1"/>
  <c r="H153" i="1"/>
  <c r="J153" i="1" s="1"/>
  <c r="AH153" i="1"/>
  <c r="H149" i="1"/>
  <c r="J149" i="1" s="1"/>
  <c r="AH149" i="1"/>
  <c r="H145" i="1"/>
  <c r="J145" i="1" s="1"/>
  <c r="AH145" i="1"/>
  <c r="H141" i="1"/>
  <c r="J141" i="1" s="1"/>
  <c r="AH141" i="1"/>
  <c r="H137" i="1"/>
  <c r="J137" i="1" s="1"/>
  <c r="AH137" i="1"/>
  <c r="H133" i="1"/>
  <c r="J133" i="1" s="1"/>
  <c r="AH133" i="1"/>
  <c r="H129" i="1"/>
  <c r="J129" i="1" s="1"/>
  <c r="AH129" i="1"/>
  <c r="H125" i="1"/>
  <c r="J125" i="1" s="1"/>
  <c r="AH125" i="1"/>
  <c r="H121" i="1"/>
  <c r="J121" i="1" s="1"/>
  <c r="AH121" i="1"/>
  <c r="H117" i="1"/>
  <c r="J117" i="1" s="1"/>
  <c r="AH117" i="1"/>
  <c r="H113" i="1"/>
  <c r="J113" i="1" s="1"/>
  <c r="AH113" i="1"/>
  <c r="H109" i="1"/>
  <c r="J109" i="1" s="1"/>
  <c r="AH109" i="1"/>
  <c r="H191" i="1"/>
  <c r="J191" i="1" s="1"/>
  <c r="AH191" i="1"/>
  <c r="H175" i="1"/>
  <c r="J175" i="1" s="1"/>
  <c r="AH175" i="1"/>
  <c r="H163" i="1"/>
  <c r="J163" i="1" s="1"/>
  <c r="AH163" i="1"/>
  <c r="H200" i="1"/>
  <c r="J200" i="1" s="1"/>
  <c r="AH200" i="1"/>
  <c r="H196" i="1"/>
  <c r="J196" i="1" s="1"/>
  <c r="AH196" i="1"/>
  <c r="H192" i="1"/>
  <c r="J192" i="1" s="1"/>
  <c r="AH192" i="1"/>
  <c r="H188" i="1"/>
  <c r="J188" i="1" s="1"/>
  <c r="AH188" i="1"/>
  <c r="H184" i="1"/>
  <c r="J184" i="1" s="1"/>
  <c r="AH184" i="1"/>
  <c r="H180" i="1"/>
  <c r="J180" i="1" s="1"/>
  <c r="AH180" i="1"/>
  <c r="H176" i="1"/>
  <c r="J176" i="1" s="1"/>
  <c r="AH176" i="1"/>
  <c r="H172" i="1"/>
  <c r="J172" i="1" s="1"/>
  <c r="AH172" i="1"/>
  <c r="H168" i="1"/>
  <c r="J168" i="1" s="1"/>
  <c r="AH168" i="1"/>
  <c r="H164" i="1"/>
  <c r="J164" i="1" s="1"/>
  <c r="AH164" i="1"/>
  <c r="H160" i="1"/>
  <c r="J160" i="1" s="1"/>
  <c r="AH160" i="1"/>
  <c r="H156" i="1"/>
  <c r="J156" i="1" s="1"/>
  <c r="AH156" i="1"/>
  <c r="H152" i="1"/>
  <c r="J152" i="1" s="1"/>
  <c r="AH152" i="1"/>
  <c r="H148" i="1"/>
  <c r="J148" i="1" s="1"/>
  <c r="AH148" i="1"/>
  <c r="H144" i="1"/>
  <c r="J144" i="1" s="1"/>
  <c r="AH144" i="1"/>
  <c r="H140" i="1"/>
  <c r="J140" i="1" s="1"/>
  <c r="AH140" i="1"/>
  <c r="H136" i="1"/>
  <c r="J136" i="1" s="1"/>
  <c r="AH136" i="1"/>
  <c r="H132" i="1"/>
  <c r="J132" i="1" s="1"/>
  <c r="AH132" i="1"/>
  <c r="H128" i="1"/>
  <c r="J128" i="1" s="1"/>
  <c r="AH128" i="1"/>
  <c r="H124" i="1"/>
  <c r="J124" i="1" s="1"/>
  <c r="AH124" i="1"/>
  <c r="H120" i="1"/>
  <c r="J120" i="1" s="1"/>
  <c r="AH120" i="1"/>
  <c r="H116" i="1"/>
  <c r="J116" i="1" s="1"/>
  <c r="AH116" i="1"/>
  <c r="H112" i="1"/>
  <c r="J112" i="1" s="1"/>
  <c r="AH112" i="1"/>
  <c r="H108" i="1"/>
  <c r="J108" i="1" s="1"/>
  <c r="AH108" i="1"/>
  <c r="AH635" i="1"/>
  <c r="AI635" i="1" s="1"/>
  <c r="H635" i="1"/>
  <c r="J635" i="1" s="1"/>
  <c r="G202" i="1"/>
  <c r="D205" i="1"/>
  <c r="E204" i="1"/>
  <c r="AD36" i="1" l="1"/>
  <c r="AQ36" i="1"/>
  <c r="AF36" i="1"/>
  <c r="AH636" i="1"/>
  <c r="AI636" i="1" s="1"/>
  <c r="H636" i="1"/>
  <c r="J636" i="1" s="1"/>
  <c r="AH395" i="1"/>
  <c r="AI395" i="1" s="1"/>
  <c r="H395" i="1"/>
  <c r="J395" i="1" s="1"/>
  <c r="D206" i="1"/>
  <c r="E205" i="1"/>
  <c r="AG36" i="1" l="1"/>
  <c r="AJ36" i="1" s="1"/>
  <c r="AK36" i="1" s="1"/>
  <c r="AM36" i="1"/>
  <c r="AX36" i="1"/>
  <c r="AH396" i="1"/>
  <c r="AI396" i="1" s="1"/>
  <c r="H396" i="1"/>
  <c r="J396" i="1" s="1"/>
  <c r="AH637" i="1"/>
  <c r="AI637" i="1" s="1"/>
  <c r="H637" i="1"/>
  <c r="J637" i="1" s="1"/>
  <c r="D207" i="1"/>
  <c r="E206" i="1"/>
  <c r="AP36" i="1" l="1"/>
  <c r="AN36" i="1"/>
  <c r="AH397" i="1"/>
  <c r="AI397" i="1" s="1"/>
  <c r="H397" i="1"/>
  <c r="J397" i="1" s="1"/>
  <c r="AH638" i="1"/>
  <c r="AI638" i="1" s="1"/>
  <c r="H638" i="1"/>
  <c r="J638" i="1" s="1"/>
  <c r="D208" i="1"/>
  <c r="E207" i="1"/>
  <c r="AR36" i="1" l="1"/>
  <c r="AU36" i="1" s="1"/>
  <c r="AH398" i="1"/>
  <c r="AI398" i="1" s="1"/>
  <c r="H398" i="1"/>
  <c r="J398" i="1" s="1"/>
  <c r="AH639" i="1"/>
  <c r="AI639" i="1" s="1"/>
  <c r="H639" i="1"/>
  <c r="J639" i="1" s="1"/>
  <c r="D209" i="1"/>
  <c r="E208" i="1"/>
  <c r="AV36" i="1" l="1"/>
  <c r="AW36" i="1" s="1"/>
  <c r="AY36" i="1" s="1"/>
  <c r="AZ36" i="1" s="1"/>
  <c r="AE37" i="1"/>
  <c r="AH640" i="1"/>
  <c r="AI640" i="1" s="1"/>
  <c r="H640" i="1"/>
  <c r="J640" i="1" s="1"/>
  <c r="AH399" i="1"/>
  <c r="AI399" i="1" s="1"/>
  <c r="H399" i="1"/>
  <c r="J399" i="1" s="1"/>
  <c r="D210" i="1"/>
  <c r="E209" i="1"/>
  <c r="AQ37" i="1" l="1"/>
  <c r="AF37" i="1"/>
  <c r="AD37" i="1"/>
  <c r="AH641" i="1"/>
  <c r="AI641" i="1" s="1"/>
  <c r="H641" i="1"/>
  <c r="J641" i="1" s="1"/>
  <c r="AH400" i="1"/>
  <c r="AI400" i="1" s="1"/>
  <c r="H400" i="1"/>
  <c r="J400" i="1" s="1"/>
  <c r="D211" i="1"/>
  <c r="E210" i="1"/>
  <c r="AM37" i="1" l="1"/>
  <c r="AG37" i="1"/>
  <c r="AJ37" i="1" s="1"/>
  <c r="AK37" i="1" s="1"/>
  <c r="AX37" i="1"/>
  <c r="AH642" i="1"/>
  <c r="AI642" i="1" s="1"/>
  <c r="H642" i="1"/>
  <c r="J642" i="1" s="1"/>
  <c r="AH401" i="1"/>
  <c r="AI401" i="1" s="1"/>
  <c r="H401" i="1"/>
  <c r="J401" i="1" s="1"/>
  <c r="D212" i="1"/>
  <c r="E211" i="1"/>
  <c r="AN37" i="1" l="1"/>
  <c r="AP37" i="1"/>
  <c r="AH643" i="1"/>
  <c r="AI643" i="1" s="1"/>
  <c r="H643" i="1"/>
  <c r="J643" i="1" s="1"/>
  <c r="AH402" i="1"/>
  <c r="AI402" i="1" s="1"/>
  <c r="H402" i="1"/>
  <c r="J402" i="1" s="1"/>
  <c r="D213" i="1"/>
  <c r="E212" i="1"/>
  <c r="AR37" i="1" l="1"/>
  <c r="AU37" i="1" s="1"/>
  <c r="AH403" i="1"/>
  <c r="AI403" i="1" s="1"/>
  <c r="H403" i="1"/>
  <c r="J403" i="1" s="1"/>
  <c r="AH644" i="1"/>
  <c r="AI644" i="1" s="1"/>
  <c r="H644" i="1"/>
  <c r="J644" i="1" s="1"/>
  <c r="D214" i="1"/>
  <c r="E213" i="1"/>
  <c r="AV37" i="1" l="1"/>
  <c r="AW37" i="1" s="1"/>
  <c r="AY37" i="1" s="1"/>
  <c r="AZ37" i="1" s="1"/>
  <c r="AE38" i="1"/>
  <c r="AH645" i="1"/>
  <c r="AI645" i="1" s="1"/>
  <c r="H645" i="1"/>
  <c r="J645" i="1" s="1"/>
  <c r="AH404" i="1"/>
  <c r="AI404" i="1" s="1"/>
  <c r="H404" i="1"/>
  <c r="J404" i="1" s="1"/>
  <c r="D215" i="1"/>
  <c r="E214" i="1"/>
  <c r="AQ38" i="1" l="1"/>
  <c r="AF38" i="1"/>
  <c r="AD38" i="1"/>
  <c r="AH646" i="1"/>
  <c r="AI646" i="1" s="1"/>
  <c r="H646" i="1"/>
  <c r="J646" i="1" s="1"/>
  <c r="AH405" i="1"/>
  <c r="AI405" i="1" s="1"/>
  <c r="H405" i="1"/>
  <c r="J405" i="1" s="1"/>
  <c r="D216" i="1"/>
  <c r="E215" i="1"/>
  <c r="AG38" i="1" l="1"/>
  <c r="AJ38" i="1" s="1"/>
  <c r="AK38" i="1" s="1"/>
  <c r="AM38" i="1"/>
  <c r="AX38" i="1"/>
  <c r="AH406" i="1"/>
  <c r="AI406" i="1" s="1"/>
  <c r="H406" i="1"/>
  <c r="J406" i="1" s="1"/>
  <c r="AH647" i="1"/>
  <c r="AI647" i="1" s="1"/>
  <c r="H647" i="1"/>
  <c r="J647" i="1" s="1"/>
  <c r="D217" i="1"/>
  <c r="E216" i="1"/>
  <c r="AP38" i="1" l="1"/>
  <c r="AN38" i="1"/>
  <c r="AH648" i="1"/>
  <c r="AI648" i="1" s="1"/>
  <c r="H648" i="1"/>
  <c r="J648" i="1" s="1"/>
  <c r="AH407" i="1"/>
  <c r="AI407" i="1" s="1"/>
  <c r="H407" i="1"/>
  <c r="J407" i="1" s="1"/>
  <c r="D218" i="1"/>
  <c r="E217" i="1"/>
  <c r="AR38" i="1" l="1"/>
  <c r="AU38" i="1" s="1"/>
  <c r="AH649" i="1"/>
  <c r="AI649" i="1" s="1"/>
  <c r="H649" i="1"/>
  <c r="J649" i="1" s="1"/>
  <c r="AH408" i="1"/>
  <c r="AI408" i="1" s="1"/>
  <c r="H408" i="1"/>
  <c r="J408" i="1" s="1"/>
  <c r="D219" i="1"/>
  <c r="E218" i="1"/>
  <c r="AV38" i="1" l="1"/>
  <c r="AW38" i="1" s="1"/>
  <c r="AY38" i="1" s="1"/>
  <c r="AZ38" i="1" s="1"/>
  <c r="AE39" i="1"/>
  <c r="AH409" i="1"/>
  <c r="AI409" i="1" s="1"/>
  <c r="H409" i="1"/>
  <c r="J409" i="1" s="1"/>
  <c r="AH650" i="1"/>
  <c r="AI650" i="1" s="1"/>
  <c r="H650" i="1"/>
  <c r="J650" i="1" s="1"/>
  <c r="D220" i="1"/>
  <c r="E219" i="1"/>
  <c r="AQ39" i="1" l="1"/>
  <c r="AF39" i="1"/>
  <c r="AD39" i="1"/>
  <c r="AH651" i="1"/>
  <c r="AI651" i="1" s="1"/>
  <c r="H651" i="1"/>
  <c r="J651" i="1" s="1"/>
  <c r="AH410" i="1"/>
  <c r="AI410" i="1" s="1"/>
  <c r="H410" i="1"/>
  <c r="J410" i="1" s="1"/>
  <c r="D221" i="1"/>
  <c r="E220" i="1"/>
  <c r="AM39" i="1" l="1"/>
  <c r="AX39" i="1"/>
  <c r="AG39" i="1"/>
  <c r="AJ39" i="1" s="1"/>
  <c r="AK39" i="1" s="1"/>
  <c r="AH652" i="1"/>
  <c r="AI652" i="1" s="1"/>
  <c r="H652" i="1"/>
  <c r="J652" i="1" s="1"/>
  <c r="AH411" i="1"/>
  <c r="AI411" i="1" s="1"/>
  <c r="H411" i="1"/>
  <c r="J411" i="1" s="1"/>
  <c r="D222" i="1"/>
  <c r="E221" i="1"/>
  <c r="AN39" i="1" l="1"/>
  <c r="AP39" i="1"/>
  <c r="AR39" i="1" s="1"/>
  <c r="AU39" i="1" s="1"/>
  <c r="AH412" i="1"/>
  <c r="AI412" i="1" s="1"/>
  <c r="H412" i="1"/>
  <c r="J412" i="1" s="1"/>
  <c r="AH653" i="1"/>
  <c r="AI653" i="1" s="1"/>
  <c r="H653" i="1"/>
  <c r="J653" i="1" s="1"/>
  <c r="D223" i="1"/>
  <c r="E222" i="1"/>
  <c r="AV39" i="1" l="1"/>
  <c r="AW39" i="1" s="1"/>
  <c r="AY39" i="1" s="1"/>
  <c r="AZ39" i="1" s="1"/>
  <c r="AE40" i="1"/>
  <c r="AH413" i="1"/>
  <c r="AI413" i="1" s="1"/>
  <c r="H413" i="1"/>
  <c r="J413" i="1" s="1"/>
  <c r="AH654" i="1"/>
  <c r="AI654" i="1" s="1"/>
  <c r="H654" i="1"/>
  <c r="J654" i="1" s="1"/>
  <c r="D224" i="1"/>
  <c r="E223" i="1"/>
  <c r="AQ40" i="1" l="1"/>
  <c r="AF40" i="1"/>
  <c r="AD40" i="1"/>
  <c r="AH655" i="1"/>
  <c r="AI655" i="1" s="1"/>
  <c r="H655" i="1"/>
  <c r="J655" i="1" s="1"/>
  <c r="AH414" i="1"/>
  <c r="AI414" i="1" s="1"/>
  <c r="H414" i="1"/>
  <c r="J414" i="1" s="1"/>
  <c r="D225" i="1"/>
  <c r="E224" i="1"/>
  <c r="AG40" i="1" l="1"/>
  <c r="AJ40" i="1" s="1"/>
  <c r="AK40" i="1" s="1"/>
  <c r="AX40" i="1"/>
  <c r="AM40" i="1"/>
  <c r="AH415" i="1"/>
  <c r="AI415" i="1" s="1"/>
  <c r="H415" i="1"/>
  <c r="J415" i="1" s="1"/>
  <c r="AH656" i="1"/>
  <c r="AI656" i="1" s="1"/>
  <c r="H656" i="1"/>
  <c r="J656" i="1" s="1"/>
  <c r="D226" i="1"/>
  <c r="E225" i="1"/>
  <c r="AP40" i="1" l="1"/>
  <c r="AN40" i="1"/>
  <c r="AH416" i="1"/>
  <c r="AI416" i="1" s="1"/>
  <c r="H416" i="1"/>
  <c r="J416" i="1" s="1"/>
  <c r="AH657" i="1"/>
  <c r="AI657" i="1" s="1"/>
  <c r="H657" i="1"/>
  <c r="J657" i="1" s="1"/>
  <c r="D227" i="1"/>
  <c r="E226" i="1"/>
  <c r="AR40" i="1" l="1"/>
  <c r="AU40" i="1" s="1"/>
  <c r="AH658" i="1"/>
  <c r="AI658" i="1" s="1"/>
  <c r="H658" i="1"/>
  <c r="J658" i="1" s="1"/>
  <c r="AH417" i="1"/>
  <c r="AI417" i="1" s="1"/>
  <c r="H417" i="1"/>
  <c r="J417" i="1" s="1"/>
  <c r="D228" i="1"/>
  <c r="E227" i="1"/>
  <c r="AV40" i="1" l="1"/>
  <c r="AW40" i="1" s="1"/>
  <c r="AY40" i="1" s="1"/>
  <c r="AZ40" i="1" s="1"/>
  <c r="AE41" i="1"/>
  <c r="AH418" i="1"/>
  <c r="AI418" i="1" s="1"/>
  <c r="H418" i="1"/>
  <c r="J418" i="1" s="1"/>
  <c r="AH659" i="1"/>
  <c r="AI659" i="1" s="1"/>
  <c r="H659" i="1"/>
  <c r="J659" i="1" s="1"/>
  <c r="D229" i="1"/>
  <c r="E228" i="1"/>
  <c r="AQ41" i="1" l="1"/>
  <c r="AF41" i="1"/>
  <c r="AD41" i="1"/>
  <c r="AH419" i="1"/>
  <c r="AI419" i="1" s="1"/>
  <c r="H419" i="1"/>
  <c r="J419" i="1" s="1"/>
  <c r="AH660" i="1"/>
  <c r="AI660" i="1" s="1"/>
  <c r="H660" i="1"/>
  <c r="J660" i="1" s="1"/>
  <c r="D230" i="1"/>
  <c r="E229" i="1"/>
  <c r="AM41" i="1" l="1"/>
  <c r="AX41" i="1"/>
  <c r="AG41" i="1"/>
  <c r="AJ41" i="1" s="1"/>
  <c r="AK41" i="1" s="1"/>
  <c r="AH661" i="1"/>
  <c r="AI661" i="1" s="1"/>
  <c r="H661" i="1"/>
  <c r="J661" i="1" s="1"/>
  <c r="AH420" i="1"/>
  <c r="AI420" i="1" s="1"/>
  <c r="H420" i="1"/>
  <c r="J420" i="1" s="1"/>
  <c r="D231" i="1"/>
  <c r="E230" i="1"/>
  <c r="AP41" i="1" l="1"/>
  <c r="AN41" i="1"/>
  <c r="AH421" i="1"/>
  <c r="AI421" i="1" s="1"/>
  <c r="H421" i="1"/>
  <c r="J421" i="1" s="1"/>
  <c r="AH662" i="1"/>
  <c r="AI662" i="1" s="1"/>
  <c r="H662" i="1"/>
  <c r="J662" i="1" s="1"/>
  <c r="D232" i="1"/>
  <c r="E231" i="1"/>
  <c r="AR41" i="1" l="1"/>
  <c r="AU41" i="1" s="1"/>
  <c r="AH422" i="1"/>
  <c r="AI422" i="1" s="1"/>
  <c r="H422" i="1"/>
  <c r="J422" i="1" s="1"/>
  <c r="AH663" i="1"/>
  <c r="AI663" i="1" s="1"/>
  <c r="H663" i="1"/>
  <c r="J663" i="1" s="1"/>
  <c r="D233" i="1"/>
  <c r="E232" i="1"/>
  <c r="AV41" i="1" l="1"/>
  <c r="AW41" i="1" s="1"/>
  <c r="AY41" i="1" s="1"/>
  <c r="AZ41" i="1" s="1"/>
  <c r="AE42" i="1"/>
  <c r="AH664" i="1"/>
  <c r="AI664" i="1" s="1"/>
  <c r="H664" i="1"/>
  <c r="J664" i="1" s="1"/>
  <c r="AH423" i="1"/>
  <c r="AI423" i="1" s="1"/>
  <c r="H423" i="1"/>
  <c r="J423" i="1" s="1"/>
  <c r="D234" i="1"/>
  <c r="E233" i="1"/>
  <c r="AD42" i="1" l="1"/>
  <c r="AQ42" i="1"/>
  <c r="AF42" i="1"/>
  <c r="AH424" i="1"/>
  <c r="AI424" i="1" s="1"/>
  <c r="H424" i="1"/>
  <c r="J424" i="1" s="1"/>
  <c r="AH665" i="1"/>
  <c r="AI665" i="1" s="1"/>
  <c r="H665" i="1"/>
  <c r="J665" i="1" s="1"/>
  <c r="D235" i="1"/>
  <c r="E234" i="1"/>
  <c r="AG42" i="1" l="1"/>
  <c r="AJ42" i="1" s="1"/>
  <c r="AK42" i="1" s="1"/>
  <c r="AM42" i="1"/>
  <c r="AX42" i="1"/>
  <c r="AH425" i="1"/>
  <c r="AI425" i="1" s="1"/>
  <c r="H425" i="1"/>
  <c r="J425" i="1" s="1"/>
  <c r="AH666" i="1"/>
  <c r="AI666" i="1" s="1"/>
  <c r="H666" i="1"/>
  <c r="J666" i="1" s="1"/>
  <c r="D236" i="1"/>
  <c r="E235" i="1"/>
  <c r="AN42" i="1" l="1"/>
  <c r="AP42" i="1"/>
  <c r="AR42" i="1" s="1"/>
  <c r="AU42" i="1"/>
  <c r="AH667" i="1"/>
  <c r="AI667" i="1" s="1"/>
  <c r="H667" i="1"/>
  <c r="J667" i="1" s="1"/>
  <c r="AH426" i="1"/>
  <c r="AI426" i="1" s="1"/>
  <c r="H426" i="1"/>
  <c r="J426" i="1" s="1"/>
  <c r="D237" i="1"/>
  <c r="E236" i="1"/>
  <c r="AE43" i="1" l="1"/>
  <c r="AV42" i="1"/>
  <c r="AW42" i="1" s="1"/>
  <c r="AY42" i="1" s="1"/>
  <c r="AZ42" i="1" s="1"/>
  <c r="AH427" i="1"/>
  <c r="AI427" i="1" s="1"/>
  <c r="H427" i="1"/>
  <c r="J427" i="1" s="1"/>
  <c r="AH668" i="1"/>
  <c r="AI668" i="1" s="1"/>
  <c r="H668" i="1"/>
  <c r="J668" i="1" s="1"/>
  <c r="D238" i="1"/>
  <c r="E237" i="1"/>
  <c r="AD43" i="1" l="1"/>
  <c r="AQ43" i="1"/>
  <c r="AF43" i="1"/>
  <c r="AH428" i="1"/>
  <c r="AI428" i="1" s="1"/>
  <c r="H428" i="1"/>
  <c r="J428" i="1" s="1"/>
  <c r="AH669" i="1"/>
  <c r="AI669" i="1" s="1"/>
  <c r="H669" i="1"/>
  <c r="J669" i="1" s="1"/>
  <c r="D239" i="1"/>
  <c r="E238" i="1"/>
  <c r="AM43" i="1" l="1"/>
  <c r="AX43" i="1"/>
  <c r="AG43" i="1"/>
  <c r="AJ43" i="1" s="1"/>
  <c r="AK43" i="1" s="1"/>
  <c r="AH670" i="1"/>
  <c r="AI670" i="1" s="1"/>
  <c r="H670" i="1"/>
  <c r="J670" i="1" s="1"/>
  <c r="AH429" i="1"/>
  <c r="AI429" i="1" s="1"/>
  <c r="H429" i="1"/>
  <c r="J429" i="1" s="1"/>
  <c r="D240" i="1"/>
  <c r="E239" i="1"/>
  <c r="AP43" i="1" l="1"/>
  <c r="AN43" i="1"/>
  <c r="AH430" i="1"/>
  <c r="AI430" i="1" s="1"/>
  <c r="H430" i="1"/>
  <c r="J430" i="1" s="1"/>
  <c r="AH671" i="1"/>
  <c r="AI671" i="1" s="1"/>
  <c r="H671" i="1"/>
  <c r="J671" i="1" s="1"/>
  <c r="D241" i="1"/>
  <c r="E240" i="1"/>
  <c r="AR43" i="1" l="1"/>
  <c r="AU43" i="1" s="1"/>
  <c r="AH672" i="1"/>
  <c r="AI672" i="1" s="1"/>
  <c r="H672" i="1"/>
  <c r="J672" i="1" s="1"/>
  <c r="AH431" i="1"/>
  <c r="AI431" i="1" s="1"/>
  <c r="H431" i="1"/>
  <c r="J431" i="1" s="1"/>
  <c r="D242" i="1"/>
  <c r="E241" i="1"/>
  <c r="AV43" i="1" l="1"/>
  <c r="AW43" i="1" s="1"/>
  <c r="AY43" i="1" s="1"/>
  <c r="AZ43" i="1" s="1"/>
  <c r="AE44" i="1"/>
  <c r="AH432" i="1"/>
  <c r="AI432" i="1" s="1"/>
  <c r="H432" i="1"/>
  <c r="J432" i="1" s="1"/>
  <c r="AH673" i="1"/>
  <c r="AI673" i="1" s="1"/>
  <c r="H673" i="1"/>
  <c r="J673" i="1" s="1"/>
  <c r="D243" i="1"/>
  <c r="E242" i="1"/>
  <c r="AQ44" i="1" l="1"/>
  <c r="AF44" i="1"/>
  <c r="AD44" i="1"/>
  <c r="AH433" i="1"/>
  <c r="AI433" i="1" s="1"/>
  <c r="H433" i="1"/>
  <c r="J433" i="1" s="1"/>
  <c r="AH674" i="1"/>
  <c r="AI674" i="1" s="1"/>
  <c r="H674" i="1"/>
  <c r="J674" i="1" s="1"/>
  <c r="D244" i="1"/>
  <c r="E243" i="1"/>
  <c r="AM44" i="1" l="1"/>
  <c r="AG44" i="1"/>
  <c r="AJ44" i="1" s="1"/>
  <c r="AX44" i="1"/>
  <c r="AK44" i="1"/>
  <c r="AH675" i="1"/>
  <c r="AI675" i="1" s="1"/>
  <c r="H675" i="1"/>
  <c r="J675" i="1" s="1"/>
  <c r="AH434" i="1"/>
  <c r="AI434" i="1" s="1"/>
  <c r="H434" i="1"/>
  <c r="J434" i="1" s="1"/>
  <c r="D245" i="1"/>
  <c r="E244" i="1"/>
  <c r="AP44" i="1" l="1"/>
  <c r="AR44" i="1" s="1"/>
  <c r="AU44" i="1" s="1"/>
  <c r="AN44" i="1"/>
  <c r="AH435" i="1"/>
  <c r="AI435" i="1" s="1"/>
  <c r="H435" i="1"/>
  <c r="J435" i="1" s="1"/>
  <c r="AH676" i="1"/>
  <c r="AI676" i="1" s="1"/>
  <c r="H676" i="1"/>
  <c r="J676" i="1" s="1"/>
  <c r="D246" i="1"/>
  <c r="E245" i="1"/>
  <c r="AV44" i="1" l="1"/>
  <c r="AW44" i="1" s="1"/>
  <c r="AY44" i="1" s="1"/>
  <c r="AZ44" i="1" s="1"/>
  <c r="AE45" i="1"/>
  <c r="AH436" i="1"/>
  <c r="AI436" i="1" s="1"/>
  <c r="H436" i="1"/>
  <c r="J436" i="1" s="1"/>
  <c r="AH677" i="1"/>
  <c r="AI677" i="1" s="1"/>
  <c r="H677" i="1"/>
  <c r="J677" i="1" s="1"/>
  <c r="D247" i="1"/>
  <c r="E246" i="1"/>
  <c r="AQ45" i="1" l="1"/>
  <c r="AF45" i="1"/>
  <c r="AD45" i="1"/>
  <c r="AH678" i="1"/>
  <c r="AI678" i="1" s="1"/>
  <c r="H678" i="1"/>
  <c r="J678" i="1" s="1"/>
  <c r="AH437" i="1"/>
  <c r="AI437" i="1" s="1"/>
  <c r="H437" i="1"/>
  <c r="J437" i="1" s="1"/>
  <c r="D248" i="1"/>
  <c r="E247" i="1"/>
  <c r="AG45" i="1" l="1"/>
  <c r="AJ45" i="1" s="1"/>
  <c r="AX45" i="1"/>
  <c r="AM45" i="1"/>
  <c r="AK45" i="1"/>
  <c r="AH438" i="1"/>
  <c r="AI438" i="1" s="1"/>
  <c r="H438" i="1"/>
  <c r="J438" i="1" s="1"/>
  <c r="AH679" i="1"/>
  <c r="AI679" i="1" s="1"/>
  <c r="H679" i="1"/>
  <c r="J679" i="1" s="1"/>
  <c r="D249" i="1"/>
  <c r="E248" i="1"/>
  <c r="AN45" i="1" l="1"/>
  <c r="AP45" i="1"/>
  <c r="AR45" i="1" s="1"/>
  <c r="AU45" i="1" s="1"/>
  <c r="AH439" i="1"/>
  <c r="AI439" i="1" s="1"/>
  <c r="H439" i="1"/>
  <c r="J439" i="1" s="1"/>
  <c r="AH680" i="1"/>
  <c r="AI680" i="1" s="1"/>
  <c r="H680" i="1"/>
  <c r="J680" i="1" s="1"/>
  <c r="D250" i="1"/>
  <c r="E249" i="1"/>
  <c r="AV45" i="1" l="1"/>
  <c r="AW45" i="1" s="1"/>
  <c r="AY45" i="1" s="1"/>
  <c r="AZ45" i="1" s="1"/>
  <c r="AE46" i="1"/>
  <c r="AH681" i="1"/>
  <c r="AI681" i="1" s="1"/>
  <c r="H681" i="1"/>
  <c r="J681" i="1" s="1"/>
  <c r="AH440" i="1"/>
  <c r="AI440" i="1" s="1"/>
  <c r="H440" i="1"/>
  <c r="J440" i="1" s="1"/>
  <c r="D251" i="1"/>
  <c r="E250" i="1"/>
  <c r="AQ46" i="1" l="1"/>
  <c r="AF46" i="1"/>
  <c r="AD46" i="1"/>
  <c r="AH441" i="1"/>
  <c r="AI441" i="1" s="1"/>
  <c r="H441" i="1"/>
  <c r="J441" i="1" s="1"/>
  <c r="G490" i="1"/>
  <c r="AH682" i="1"/>
  <c r="AI682" i="1" s="1"/>
  <c r="H682" i="1"/>
  <c r="J682" i="1" s="1"/>
  <c r="G682" i="1"/>
  <c r="D252" i="1"/>
  <c r="E251" i="1"/>
  <c r="AX46" i="1" l="1"/>
  <c r="AM46" i="1"/>
  <c r="AG46" i="1"/>
  <c r="AJ46" i="1" s="1"/>
  <c r="AK46" i="1" s="1"/>
  <c r="D253" i="1"/>
  <c r="E252" i="1"/>
  <c r="AP46" i="1" l="1"/>
  <c r="AN46" i="1"/>
  <c r="AR46" i="1" s="1"/>
  <c r="AU46" i="1" s="1"/>
  <c r="D254" i="1"/>
  <c r="E253" i="1"/>
  <c r="AV46" i="1" l="1"/>
  <c r="AW46" i="1" s="1"/>
  <c r="AY46" i="1" s="1"/>
  <c r="AZ46" i="1" s="1"/>
  <c r="AE47" i="1"/>
  <c r="D255" i="1"/>
  <c r="E254" i="1"/>
  <c r="AQ47" i="1" l="1"/>
  <c r="AF47" i="1"/>
  <c r="AD47" i="1"/>
  <c r="D256" i="1"/>
  <c r="E255" i="1"/>
  <c r="AX47" i="1" l="1"/>
  <c r="AG47" i="1"/>
  <c r="AJ47" i="1" s="1"/>
  <c r="AM47" i="1"/>
  <c r="AK47" i="1"/>
  <c r="D257" i="1"/>
  <c r="E256" i="1"/>
  <c r="AN47" i="1" l="1"/>
  <c r="AP47" i="1"/>
  <c r="AR47" i="1" s="1"/>
  <c r="AU47" i="1" s="1"/>
  <c r="D258" i="1"/>
  <c r="E257" i="1"/>
  <c r="AV47" i="1" l="1"/>
  <c r="AW47" i="1" s="1"/>
  <c r="AY47" i="1" s="1"/>
  <c r="AZ47" i="1" s="1"/>
  <c r="AE48" i="1"/>
  <c r="D259" i="1"/>
  <c r="E258" i="1"/>
  <c r="AQ48" i="1" l="1"/>
  <c r="AF48" i="1"/>
  <c r="AD48" i="1"/>
  <c r="D260" i="1"/>
  <c r="E259" i="1"/>
  <c r="AM48" i="1" l="1"/>
  <c r="AG48" i="1"/>
  <c r="AJ48" i="1" s="1"/>
  <c r="AK48" i="1" s="1"/>
  <c r="AX48" i="1"/>
  <c r="D261" i="1"/>
  <c r="E260" i="1"/>
  <c r="AN48" i="1" l="1"/>
  <c r="AP48" i="1"/>
  <c r="AR48" i="1" s="1"/>
  <c r="AU48" i="1" s="1"/>
  <c r="D262" i="1"/>
  <c r="E261" i="1"/>
  <c r="AE49" i="1" l="1"/>
  <c r="AV48" i="1"/>
  <c r="AW48" i="1" s="1"/>
  <c r="AY48" i="1" s="1"/>
  <c r="AZ48" i="1" s="1"/>
  <c r="D263" i="1"/>
  <c r="E262" i="1"/>
  <c r="AD49" i="1" l="1"/>
  <c r="AQ49" i="1"/>
  <c r="AF49" i="1"/>
  <c r="D264" i="1"/>
  <c r="E263" i="1"/>
  <c r="AX49" i="1" l="1"/>
  <c r="AM49" i="1"/>
  <c r="AG49" i="1"/>
  <c r="AJ49" i="1" s="1"/>
  <c r="AK49" i="1" s="1"/>
  <c r="D265" i="1"/>
  <c r="E264" i="1"/>
  <c r="AP49" i="1" l="1"/>
  <c r="AN49" i="1"/>
  <c r="D266" i="1"/>
  <c r="E265" i="1"/>
  <c r="AR49" i="1" l="1"/>
  <c r="AU49" i="1" s="1"/>
  <c r="D267" i="1"/>
  <c r="E266" i="1"/>
  <c r="AV49" i="1" l="1"/>
  <c r="AW49" i="1" s="1"/>
  <c r="AY49" i="1" s="1"/>
  <c r="AZ49" i="1" s="1"/>
  <c r="AE50" i="1"/>
  <c r="D268" i="1"/>
  <c r="E267" i="1"/>
  <c r="AQ50" i="1" l="1"/>
  <c r="AF50" i="1"/>
  <c r="AD50" i="1"/>
  <c r="D269" i="1"/>
  <c r="E268" i="1"/>
  <c r="AM50" i="1" l="1"/>
  <c r="AX50" i="1"/>
  <c r="AG50" i="1"/>
  <c r="AJ50" i="1" s="1"/>
  <c r="AK50" i="1" s="1"/>
  <c r="D270" i="1"/>
  <c r="E269" i="1"/>
  <c r="AP50" i="1" l="1"/>
  <c r="AN50" i="1"/>
  <c r="D271" i="1"/>
  <c r="E270" i="1"/>
  <c r="AR50" i="1" l="1"/>
  <c r="AU50" i="1" s="1"/>
  <c r="D272" i="1"/>
  <c r="E271" i="1"/>
  <c r="AV50" i="1" l="1"/>
  <c r="AW50" i="1" s="1"/>
  <c r="AY50" i="1" s="1"/>
  <c r="AZ50" i="1" s="1"/>
  <c r="AE51" i="1"/>
  <c r="D273" i="1"/>
  <c r="E272" i="1"/>
  <c r="AD51" i="1" l="1"/>
  <c r="AQ51" i="1"/>
  <c r="AF51" i="1"/>
  <c r="D274" i="1"/>
  <c r="E273" i="1"/>
  <c r="AX51" i="1" l="1"/>
  <c r="AM51" i="1"/>
  <c r="AG51" i="1"/>
  <c r="AJ51" i="1" s="1"/>
  <c r="AK51" i="1" s="1"/>
  <c r="D275" i="1"/>
  <c r="E274" i="1"/>
  <c r="AN51" i="1" l="1"/>
  <c r="AP51" i="1"/>
  <c r="AR51" i="1" s="1"/>
  <c r="AU51" i="1" s="1"/>
  <c r="D276" i="1"/>
  <c r="E275" i="1"/>
  <c r="AV51" i="1" l="1"/>
  <c r="AW51" i="1" s="1"/>
  <c r="AY51" i="1" s="1"/>
  <c r="AZ51" i="1" s="1"/>
  <c r="AE52" i="1"/>
  <c r="D277" i="1"/>
  <c r="E276" i="1"/>
  <c r="AF52" i="1" l="1"/>
  <c r="AQ52" i="1"/>
  <c r="AD52" i="1"/>
  <c r="D278" i="1"/>
  <c r="E277" i="1"/>
  <c r="AX52" i="1" l="1"/>
  <c r="AM52" i="1"/>
  <c r="AG52" i="1"/>
  <c r="AJ52" i="1" s="1"/>
  <c r="AK52" i="1" s="1"/>
  <c r="D279" i="1"/>
  <c r="E278" i="1"/>
  <c r="AP52" i="1" l="1"/>
  <c r="AN52" i="1"/>
  <c r="D280" i="1"/>
  <c r="E279" i="1"/>
  <c r="AR52" i="1" l="1"/>
  <c r="AU52" i="1" s="1"/>
  <c r="D281" i="1"/>
  <c r="E280" i="1"/>
  <c r="AE53" i="1" l="1"/>
  <c r="AV52" i="1"/>
  <c r="AW52" i="1" s="1"/>
  <c r="AY52" i="1" s="1"/>
  <c r="AZ52" i="1" s="1"/>
  <c r="D282" i="1"/>
  <c r="E281" i="1"/>
  <c r="AD53" i="1" l="1"/>
  <c r="AQ53" i="1"/>
  <c r="AF53" i="1"/>
  <c r="D283" i="1"/>
  <c r="E282" i="1"/>
  <c r="AX53" i="1" l="1"/>
  <c r="AG53" i="1"/>
  <c r="AJ53" i="1" s="1"/>
  <c r="AK53" i="1" s="1"/>
  <c r="AM53" i="1"/>
  <c r="D284" i="1"/>
  <c r="E283" i="1"/>
  <c r="AP53" i="1" l="1"/>
  <c r="AN53" i="1"/>
  <c r="D285" i="1"/>
  <c r="E284" i="1"/>
  <c r="AR53" i="1" l="1"/>
  <c r="AU53" i="1" s="1"/>
  <c r="D286" i="1"/>
  <c r="E285" i="1"/>
  <c r="AE54" i="1" l="1"/>
  <c r="AV53" i="1"/>
  <c r="AW53" i="1" s="1"/>
  <c r="AY53" i="1" s="1"/>
  <c r="AZ53" i="1" s="1"/>
  <c r="D287" i="1"/>
  <c r="E286" i="1"/>
  <c r="AD54" i="1" l="1"/>
  <c r="AQ54" i="1"/>
  <c r="AF54" i="1"/>
  <c r="D288" i="1"/>
  <c r="E287" i="1"/>
  <c r="AG54" i="1" l="1"/>
  <c r="AJ54" i="1" s="1"/>
  <c r="AK54" i="1" s="1"/>
  <c r="AM54" i="1"/>
  <c r="AX54" i="1"/>
  <c r="D289" i="1"/>
  <c r="E288" i="1"/>
  <c r="AP54" i="1" l="1"/>
  <c r="AN54" i="1"/>
  <c r="D290" i="1"/>
  <c r="E289" i="1"/>
  <c r="AR54" i="1" l="1"/>
  <c r="AU54" i="1" s="1"/>
  <c r="D291" i="1"/>
  <c r="E290" i="1"/>
  <c r="AE55" i="1" l="1"/>
  <c r="AV54" i="1"/>
  <c r="AW54" i="1" s="1"/>
  <c r="AY54" i="1" s="1"/>
  <c r="AZ54" i="1" s="1"/>
  <c r="D292" i="1"/>
  <c r="E291" i="1"/>
  <c r="AD55" i="1" l="1"/>
  <c r="AQ55" i="1"/>
  <c r="AF55" i="1"/>
  <c r="D293" i="1"/>
  <c r="E292" i="1"/>
  <c r="AM55" i="1" l="1"/>
  <c r="AX55" i="1"/>
  <c r="AG55" i="1"/>
  <c r="AJ55" i="1" s="1"/>
  <c r="AK55" i="1" s="1"/>
  <c r="D294" i="1"/>
  <c r="E293" i="1"/>
  <c r="AN55" i="1" l="1"/>
  <c r="AP55" i="1"/>
  <c r="AR55" i="1" s="1"/>
  <c r="AU55" i="1" s="1"/>
  <c r="D295" i="1"/>
  <c r="E294" i="1"/>
  <c r="AE56" i="1" l="1"/>
  <c r="AV55" i="1"/>
  <c r="AW55" i="1" s="1"/>
  <c r="AY55" i="1" s="1"/>
  <c r="AZ55" i="1" s="1"/>
  <c r="D296" i="1"/>
  <c r="E295" i="1"/>
  <c r="AD56" i="1" l="1"/>
  <c r="AQ56" i="1"/>
  <c r="AF56" i="1"/>
  <c r="D297" i="1"/>
  <c r="E296" i="1"/>
  <c r="AM56" i="1" l="1"/>
  <c r="AX56" i="1"/>
  <c r="AG56" i="1"/>
  <c r="AJ56" i="1" s="1"/>
  <c r="AK56" i="1" s="1"/>
  <c r="D298" i="1"/>
  <c r="E297" i="1"/>
  <c r="AN56" i="1" l="1"/>
  <c r="AP56" i="1"/>
  <c r="AR56" i="1" s="1"/>
  <c r="AU56" i="1" s="1"/>
  <c r="D299" i="1"/>
  <c r="E298" i="1"/>
  <c r="AV56" i="1" l="1"/>
  <c r="AW56" i="1" s="1"/>
  <c r="AY56" i="1" s="1"/>
  <c r="AZ56" i="1" s="1"/>
  <c r="AE57" i="1"/>
  <c r="D300" i="1"/>
  <c r="E299" i="1"/>
  <c r="AF57" i="1" l="1"/>
  <c r="AQ57" i="1"/>
  <c r="AD57" i="1"/>
  <c r="D301" i="1"/>
  <c r="E300" i="1"/>
  <c r="AX57" i="1" l="1"/>
  <c r="AM57" i="1"/>
  <c r="AG57" i="1"/>
  <c r="AJ57" i="1" s="1"/>
  <c r="AK57" i="1" s="1"/>
  <c r="D302" i="1"/>
  <c r="E301" i="1"/>
  <c r="AP57" i="1" l="1"/>
  <c r="AN57" i="1"/>
  <c r="D303" i="1"/>
  <c r="E302" i="1"/>
  <c r="AR57" i="1" l="1"/>
  <c r="AU57" i="1" s="1"/>
  <c r="D304" i="1"/>
  <c r="E303" i="1"/>
  <c r="AV57" i="1" l="1"/>
  <c r="AW57" i="1" s="1"/>
  <c r="AY57" i="1" s="1"/>
  <c r="AZ57" i="1" s="1"/>
  <c r="AE58" i="1"/>
  <c r="D305" i="1"/>
  <c r="E304" i="1"/>
  <c r="AQ58" i="1" l="1"/>
  <c r="AF58" i="1"/>
  <c r="AD58" i="1"/>
  <c r="D306" i="1"/>
  <c r="E305" i="1"/>
  <c r="AG58" i="1" l="1"/>
  <c r="AJ58" i="1" s="1"/>
  <c r="AX58" i="1"/>
  <c r="AM58" i="1"/>
  <c r="AK58" i="1"/>
  <c r="D307" i="1"/>
  <c r="E306" i="1"/>
  <c r="AN58" i="1" l="1"/>
  <c r="AP58" i="1"/>
  <c r="D308" i="1"/>
  <c r="E307" i="1"/>
  <c r="AR58" i="1" l="1"/>
  <c r="AU58" i="1" s="1"/>
  <c r="D309" i="1"/>
  <c r="E308" i="1"/>
  <c r="AV58" i="1" l="1"/>
  <c r="AW58" i="1" s="1"/>
  <c r="AY58" i="1" s="1"/>
  <c r="AZ58" i="1" s="1"/>
  <c r="AE59" i="1"/>
  <c r="D310" i="1"/>
  <c r="E309" i="1"/>
  <c r="AQ59" i="1" l="1"/>
  <c r="AF59" i="1"/>
  <c r="AD59" i="1"/>
  <c r="D311" i="1"/>
  <c r="E310" i="1"/>
  <c r="AM59" i="1" l="1"/>
  <c r="AG59" i="1"/>
  <c r="AJ59" i="1" s="1"/>
  <c r="AK59" i="1" s="1"/>
  <c r="AX59" i="1"/>
  <c r="D312" i="1"/>
  <c r="E311" i="1"/>
  <c r="AN59" i="1" l="1"/>
  <c r="AP59" i="1"/>
  <c r="AR59" i="1" s="1"/>
  <c r="AU59" i="1" s="1"/>
  <c r="D313" i="1"/>
  <c r="E312" i="1"/>
  <c r="AV59" i="1" l="1"/>
  <c r="AW59" i="1" s="1"/>
  <c r="AY59" i="1" s="1"/>
  <c r="AZ59" i="1" s="1"/>
  <c r="AE60" i="1"/>
  <c r="D314" i="1"/>
  <c r="E313" i="1"/>
  <c r="AD60" i="1" l="1"/>
  <c r="AQ60" i="1"/>
  <c r="AF60" i="1"/>
  <c r="D315" i="1"/>
  <c r="E314" i="1"/>
  <c r="AM60" i="1" l="1"/>
  <c r="AX60" i="1"/>
  <c r="AG60" i="1"/>
  <c r="AJ60" i="1" s="1"/>
  <c r="AK60" i="1" s="1"/>
  <c r="D316" i="1"/>
  <c r="E315" i="1"/>
  <c r="AN60" i="1" l="1"/>
  <c r="AP60" i="1"/>
  <c r="AR60" i="1" s="1"/>
  <c r="AU60" i="1" s="1"/>
  <c r="D317" i="1"/>
  <c r="E316" i="1"/>
  <c r="AV60" i="1" l="1"/>
  <c r="AW60" i="1" s="1"/>
  <c r="AY60" i="1" s="1"/>
  <c r="AZ60" i="1" s="1"/>
  <c r="AE61" i="1"/>
  <c r="D318" i="1"/>
  <c r="E317" i="1"/>
  <c r="AQ61" i="1" l="1"/>
  <c r="AF61" i="1"/>
  <c r="AD61" i="1"/>
  <c r="D319" i="1"/>
  <c r="E318" i="1"/>
  <c r="AG61" i="1" l="1"/>
  <c r="AJ61" i="1" s="1"/>
  <c r="AK61" i="1" s="1"/>
  <c r="AX61" i="1"/>
  <c r="AM61" i="1"/>
  <c r="D320" i="1"/>
  <c r="E319" i="1"/>
  <c r="AP61" i="1" l="1"/>
  <c r="AN61" i="1"/>
  <c r="D321" i="1"/>
  <c r="E320" i="1"/>
  <c r="AR61" i="1" l="1"/>
  <c r="AU61" i="1" s="1"/>
  <c r="D322" i="1"/>
  <c r="E321" i="1"/>
  <c r="AV61" i="1" l="1"/>
  <c r="AW61" i="1" s="1"/>
  <c r="AY61" i="1" s="1"/>
  <c r="AZ61" i="1" s="1"/>
  <c r="AE62" i="1"/>
  <c r="D323" i="1"/>
  <c r="E322" i="1"/>
  <c r="AQ62" i="1" l="1"/>
  <c r="AF62" i="1"/>
  <c r="AD62" i="1"/>
  <c r="D324" i="1"/>
  <c r="E323" i="1"/>
  <c r="AM62" i="1" l="1"/>
  <c r="AX62" i="1"/>
  <c r="AG62" i="1"/>
  <c r="AJ62" i="1" s="1"/>
  <c r="AK62" i="1" s="1"/>
  <c r="D325" i="1"/>
  <c r="E324" i="1"/>
  <c r="AN62" i="1" l="1"/>
  <c r="AP62" i="1"/>
  <c r="AR62" i="1" s="1"/>
  <c r="AU62" i="1" s="1"/>
  <c r="D326" i="1"/>
  <c r="E325" i="1"/>
  <c r="AV62" i="1" l="1"/>
  <c r="AW62" i="1" s="1"/>
  <c r="AY62" i="1" s="1"/>
  <c r="AZ62" i="1" s="1"/>
  <c r="AE63" i="1"/>
  <c r="D327" i="1"/>
  <c r="E326" i="1"/>
  <c r="AF63" i="1" l="1"/>
  <c r="AQ63" i="1"/>
  <c r="AD63" i="1"/>
  <c r="D328" i="1"/>
  <c r="E327" i="1"/>
  <c r="AX63" i="1" l="1"/>
  <c r="AM63" i="1"/>
  <c r="AG63" i="1"/>
  <c r="AJ63" i="1" s="1"/>
  <c r="AK63" i="1" s="1"/>
  <c r="D329" i="1"/>
  <c r="E328" i="1"/>
  <c r="AN63" i="1" l="1"/>
  <c r="AP63" i="1"/>
  <c r="D330" i="1"/>
  <c r="E329" i="1"/>
  <c r="AR63" i="1" l="1"/>
  <c r="AU63" i="1" s="1"/>
  <c r="AV63" i="1" s="1"/>
  <c r="AW63" i="1" s="1"/>
  <c r="AY63" i="1" s="1"/>
  <c r="AZ63" i="1" s="1"/>
  <c r="D331" i="1"/>
  <c r="E330" i="1"/>
  <c r="AE64" i="1" l="1"/>
  <c r="AQ64" i="1" s="1"/>
  <c r="AD64" i="1"/>
  <c r="D332" i="1"/>
  <c r="E331" i="1"/>
  <c r="AF64" i="1" l="1"/>
  <c r="AG64" i="1"/>
  <c r="AJ64" i="1" s="1"/>
  <c r="AK64" i="1" s="1"/>
  <c r="AM64" i="1"/>
  <c r="AX64" i="1"/>
  <c r="D333" i="1"/>
  <c r="E332" i="1"/>
  <c r="AN64" i="1" l="1"/>
  <c r="AP64" i="1"/>
  <c r="D334" i="1"/>
  <c r="E333" i="1"/>
  <c r="AR64" i="1" l="1"/>
  <c r="AU64" i="1" s="1"/>
  <c r="D335" i="1"/>
  <c r="E334" i="1"/>
  <c r="AE65" i="1" l="1"/>
  <c r="AV64" i="1"/>
  <c r="AW64" i="1" s="1"/>
  <c r="AY64" i="1" s="1"/>
  <c r="AZ64" i="1" s="1"/>
  <c r="D336" i="1"/>
  <c r="E335" i="1"/>
  <c r="AD65" i="1" l="1"/>
  <c r="AQ65" i="1"/>
  <c r="AF65" i="1"/>
  <c r="D337" i="1"/>
  <c r="E336" i="1"/>
  <c r="AX65" i="1" l="1"/>
  <c r="AM65" i="1"/>
  <c r="AG65" i="1"/>
  <c r="AJ65" i="1" s="1"/>
  <c r="AK65" i="1" s="1"/>
  <c r="D338" i="1"/>
  <c r="E337" i="1"/>
  <c r="AN65" i="1" l="1"/>
  <c r="AP65" i="1"/>
  <c r="D339" i="1"/>
  <c r="E338" i="1"/>
  <c r="AR65" i="1" l="1"/>
  <c r="AU65" i="1" s="1"/>
  <c r="AV65" i="1" s="1"/>
  <c r="AW65" i="1" s="1"/>
  <c r="AY65" i="1" s="1"/>
  <c r="AZ65" i="1" s="1"/>
  <c r="D340" i="1"/>
  <c r="E339" i="1"/>
  <c r="AE66" i="1" l="1"/>
  <c r="AQ66" i="1" s="1"/>
  <c r="AD66" i="1"/>
  <c r="D341" i="1"/>
  <c r="E340" i="1"/>
  <c r="AF66" i="1" l="1"/>
  <c r="AG66" i="1"/>
  <c r="AJ66" i="1" s="1"/>
  <c r="AK66" i="1" s="1"/>
  <c r="AX66" i="1"/>
  <c r="AM66" i="1"/>
  <c r="D342" i="1"/>
  <c r="E341" i="1"/>
  <c r="AP66" i="1" l="1"/>
  <c r="AN66" i="1"/>
  <c r="D343" i="1"/>
  <c r="E342" i="1"/>
  <c r="AR66" i="1" l="1"/>
  <c r="AU66" i="1" s="1"/>
  <c r="D344" i="1"/>
  <c r="E343" i="1"/>
  <c r="AV66" i="1" l="1"/>
  <c r="AW66" i="1" s="1"/>
  <c r="AY66" i="1" s="1"/>
  <c r="AZ66" i="1" s="1"/>
  <c r="AE67" i="1"/>
  <c r="D345" i="1"/>
  <c r="E344" i="1"/>
  <c r="AQ67" i="1" l="1"/>
  <c r="AF67" i="1"/>
  <c r="AD67" i="1"/>
  <c r="D346" i="1"/>
  <c r="E345" i="1"/>
  <c r="AX67" i="1" l="1"/>
  <c r="AG67" i="1"/>
  <c r="AJ67" i="1" s="1"/>
  <c r="AK67" i="1" s="1"/>
  <c r="AM67" i="1"/>
  <c r="D347" i="1"/>
  <c r="E346" i="1"/>
  <c r="AP67" i="1" l="1"/>
  <c r="AN67" i="1"/>
  <c r="D348" i="1"/>
  <c r="E347" i="1"/>
  <c r="AR67" i="1" l="1"/>
  <c r="AU67" i="1" s="1"/>
  <c r="D349" i="1"/>
  <c r="E348" i="1"/>
  <c r="AE68" i="1" l="1"/>
  <c r="AV67" i="1"/>
  <c r="AW67" i="1" s="1"/>
  <c r="AY67" i="1" s="1"/>
  <c r="AZ67" i="1" s="1"/>
  <c r="D350" i="1"/>
  <c r="E349" i="1"/>
  <c r="AD68" i="1" l="1"/>
  <c r="AQ68" i="1"/>
  <c r="AF68" i="1"/>
  <c r="D351" i="1"/>
  <c r="E350" i="1"/>
  <c r="AG68" i="1" l="1"/>
  <c r="AJ68" i="1" s="1"/>
  <c r="AK68" i="1" s="1"/>
  <c r="AM68" i="1"/>
  <c r="AX68" i="1"/>
  <c r="D352" i="1"/>
  <c r="E351" i="1"/>
  <c r="AN68" i="1" l="1"/>
  <c r="AP68" i="1"/>
  <c r="AR68" i="1" s="1"/>
  <c r="AU68" i="1" s="1"/>
  <c r="D353" i="1"/>
  <c r="E352" i="1"/>
  <c r="AV68" i="1" l="1"/>
  <c r="AW68" i="1" s="1"/>
  <c r="AY68" i="1" s="1"/>
  <c r="AZ68" i="1" s="1"/>
  <c r="AE69" i="1"/>
  <c r="D354" i="1"/>
  <c r="E353" i="1"/>
  <c r="AQ69" i="1" l="1"/>
  <c r="AF69" i="1"/>
  <c r="AD69" i="1"/>
  <c r="D355" i="1"/>
  <c r="E354" i="1"/>
  <c r="AG69" i="1" l="1"/>
  <c r="AJ69" i="1" s="1"/>
  <c r="AK69" i="1" s="1"/>
  <c r="AM69" i="1"/>
  <c r="AX69" i="1"/>
  <c r="D356" i="1"/>
  <c r="E355" i="1"/>
  <c r="AN69" i="1" l="1"/>
  <c r="AP69" i="1"/>
  <c r="D357" i="1"/>
  <c r="E356" i="1"/>
  <c r="AR69" i="1" l="1"/>
  <c r="AU69" i="1" s="1"/>
  <c r="AV69" i="1" s="1"/>
  <c r="AW69" i="1" s="1"/>
  <c r="AY69" i="1" s="1"/>
  <c r="AZ69" i="1" s="1"/>
  <c r="D358" i="1"/>
  <c r="E357" i="1"/>
  <c r="AE70" i="1" l="1"/>
  <c r="AQ70" i="1" s="1"/>
  <c r="AD70" i="1"/>
  <c r="D359" i="1"/>
  <c r="E358" i="1"/>
  <c r="AF70" i="1" l="1"/>
  <c r="AX70" i="1"/>
  <c r="AM70" i="1"/>
  <c r="AG70" i="1"/>
  <c r="AJ70" i="1" s="1"/>
  <c r="AK70" i="1" s="1"/>
  <c r="D360" i="1"/>
  <c r="E359" i="1"/>
  <c r="AN70" i="1" l="1"/>
  <c r="AP70" i="1"/>
  <c r="AR70" i="1" s="1"/>
  <c r="AU70" i="1" s="1"/>
  <c r="D361" i="1"/>
  <c r="E360" i="1"/>
  <c r="AE71" i="1" l="1"/>
  <c r="AV70" i="1"/>
  <c r="AW70" i="1" s="1"/>
  <c r="AY70" i="1" s="1"/>
  <c r="AZ70" i="1" s="1"/>
  <c r="D362" i="1"/>
  <c r="E361" i="1"/>
  <c r="AD71" i="1" l="1"/>
  <c r="AQ71" i="1"/>
  <c r="AF71" i="1"/>
  <c r="D363" i="1"/>
  <c r="E362" i="1"/>
  <c r="AX71" i="1" l="1"/>
  <c r="AG71" i="1"/>
  <c r="AJ71" i="1" s="1"/>
  <c r="AK71" i="1" s="1"/>
  <c r="AM71" i="1"/>
  <c r="D364" i="1"/>
  <c r="E363" i="1"/>
  <c r="AN71" i="1" l="1"/>
  <c r="AP71" i="1"/>
  <c r="D365" i="1"/>
  <c r="E364" i="1"/>
  <c r="AR71" i="1" l="1"/>
  <c r="AU71" i="1" s="1"/>
  <c r="AE72" i="1" s="1"/>
  <c r="D366" i="1"/>
  <c r="E365" i="1"/>
  <c r="AV71" i="1" l="1"/>
  <c r="AW71" i="1" s="1"/>
  <c r="AY71" i="1" s="1"/>
  <c r="AZ71" i="1" s="1"/>
  <c r="AD72" i="1" s="1"/>
  <c r="AQ72" i="1"/>
  <c r="AF72" i="1"/>
  <c r="D367" i="1"/>
  <c r="E366" i="1"/>
  <c r="AG72" i="1" l="1"/>
  <c r="AJ72" i="1" s="1"/>
  <c r="AK72" i="1" s="1"/>
  <c r="AX72" i="1"/>
  <c r="AM72" i="1"/>
  <c r="D368" i="1"/>
  <c r="E367" i="1"/>
  <c r="AP72" i="1" l="1"/>
  <c r="AN72" i="1"/>
  <c r="D369" i="1"/>
  <c r="E368" i="1"/>
  <c r="AR72" i="1" l="1"/>
  <c r="AU72" i="1" s="1"/>
  <c r="AE73" i="1" s="1"/>
  <c r="D370" i="1"/>
  <c r="E369" i="1"/>
  <c r="AV72" i="1" l="1"/>
  <c r="AW72" i="1" s="1"/>
  <c r="AY72" i="1" s="1"/>
  <c r="AZ72" i="1" s="1"/>
  <c r="AD73" i="1" s="1"/>
  <c r="AQ73" i="1"/>
  <c r="AF73" i="1"/>
  <c r="D371" i="1"/>
  <c r="E370" i="1"/>
  <c r="AG73" i="1" l="1"/>
  <c r="AJ73" i="1" s="1"/>
  <c r="AK73" i="1" s="1"/>
  <c r="AM73" i="1"/>
  <c r="AX73" i="1"/>
  <c r="D372" i="1"/>
  <c r="E371" i="1"/>
  <c r="AN73" i="1" l="1"/>
  <c r="AP73" i="1"/>
  <c r="D373" i="1"/>
  <c r="E372" i="1"/>
  <c r="AR73" i="1" l="1"/>
  <c r="AU73" i="1" s="1"/>
  <c r="AE74" i="1" s="1"/>
  <c r="D374" i="1"/>
  <c r="E373" i="1"/>
  <c r="AV73" i="1" l="1"/>
  <c r="AW73" i="1" s="1"/>
  <c r="AY73" i="1" s="1"/>
  <c r="AZ73" i="1" s="1"/>
  <c r="AD74" i="1" s="1"/>
  <c r="AQ74" i="1"/>
  <c r="AF74" i="1"/>
  <c r="D375" i="1"/>
  <c r="E374" i="1"/>
  <c r="AX74" i="1" l="1"/>
  <c r="AG74" i="1"/>
  <c r="AJ74" i="1" s="1"/>
  <c r="AK74" i="1" s="1"/>
  <c r="AM74" i="1"/>
  <c r="D376" i="1"/>
  <c r="E375" i="1"/>
  <c r="AP74" i="1" l="1"/>
  <c r="AN74" i="1"/>
  <c r="D377" i="1"/>
  <c r="E376" i="1"/>
  <c r="AR74" i="1" l="1"/>
  <c r="AU74" i="1" s="1"/>
  <c r="D378" i="1"/>
  <c r="E377" i="1"/>
  <c r="AE75" i="1" l="1"/>
  <c r="AV74" i="1"/>
  <c r="AW74" i="1" s="1"/>
  <c r="AY74" i="1" s="1"/>
  <c r="AZ74" i="1" s="1"/>
  <c r="D379" i="1"/>
  <c r="E378" i="1"/>
  <c r="AD75" i="1" l="1"/>
  <c r="AQ75" i="1"/>
  <c r="AF75" i="1"/>
  <c r="D380" i="1"/>
  <c r="E379" i="1"/>
  <c r="AG75" i="1" l="1"/>
  <c r="AJ75" i="1" s="1"/>
  <c r="AK75" i="1" s="1"/>
  <c r="AX75" i="1"/>
  <c r="AM75" i="1"/>
  <c r="D381" i="1"/>
  <c r="E380" i="1"/>
  <c r="AP75" i="1" l="1"/>
  <c r="AN75" i="1"/>
  <c r="D382" i="1"/>
  <c r="E381" i="1"/>
  <c r="AR75" i="1" l="1"/>
  <c r="AU75" i="1" s="1"/>
  <c r="D383" i="1"/>
  <c r="E382" i="1"/>
  <c r="AV75" i="1" l="1"/>
  <c r="AW75" i="1" s="1"/>
  <c r="AY75" i="1" s="1"/>
  <c r="AZ75" i="1" s="1"/>
  <c r="AE76" i="1"/>
  <c r="D384" i="1"/>
  <c r="E383" i="1"/>
  <c r="AQ76" i="1" l="1"/>
  <c r="AF76" i="1"/>
  <c r="AD76" i="1"/>
  <c r="D385" i="1"/>
  <c r="E384" i="1"/>
  <c r="AM76" i="1" l="1"/>
  <c r="AX76" i="1"/>
  <c r="AG76" i="1"/>
  <c r="AJ76" i="1" s="1"/>
  <c r="AK76" i="1" s="1"/>
  <c r="D386" i="1"/>
  <c r="E385" i="1"/>
  <c r="AP76" i="1" l="1"/>
  <c r="AN76" i="1"/>
  <c r="D387" i="1"/>
  <c r="E386" i="1"/>
  <c r="AR76" i="1" l="1"/>
  <c r="AU76" i="1" s="1"/>
  <c r="D388" i="1"/>
  <c r="E387" i="1"/>
  <c r="AE77" i="1" l="1"/>
  <c r="AV76" i="1"/>
  <c r="AW76" i="1" s="1"/>
  <c r="AY76" i="1" s="1"/>
  <c r="AZ76" i="1" s="1"/>
  <c r="D389" i="1"/>
  <c r="E388" i="1"/>
  <c r="AD77" i="1" l="1"/>
  <c r="AQ77" i="1"/>
  <c r="AF77" i="1"/>
  <c r="D390" i="1"/>
  <c r="E389" i="1"/>
  <c r="AX77" i="1" l="1"/>
  <c r="AM77" i="1"/>
  <c r="AG77" i="1"/>
  <c r="AJ77" i="1" s="1"/>
  <c r="AK77" i="1" s="1"/>
  <c r="D391" i="1"/>
  <c r="E390" i="1"/>
  <c r="AN77" i="1" l="1"/>
  <c r="AP77" i="1"/>
  <c r="D392" i="1"/>
  <c r="E391" i="1"/>
  <c r="AR77" i="1" l="1"/>
  <c r="AU77" i="1" s="1"/>
  <c r="AE78" i="1" s="1"/>
  <c r="D393" i="1"/>
  <c r="E392" i="1"/>
  <c r="AV77" i="1" l="1"/>
  <c r="AW77" i="1" s="1"/>
  <c r="AY77" i="1" s="1"/>
  <c r="AZ77" i="1" s="1"/>
  <c r="AD78" i="1" s="1"/>
  <c r="AQ78" i="1"/>
  <c r="AF78" i="1"/>
  <c r="D394" i="1"/>
  <c r="E393" i="1"/>
  <c r="AX78" i="1" l="1"/>
  <c r="AM78" i="1"/>
  <c r="AG78" i="1"/>
  <c r="AJ78" i="1" s="1"/>
  <c r="AK78" i="1" s="1"/>
  <c r="D395" i="1"/>
  <c r="E394" i="1"/>
  <c r="AP78" i="1" l="1"/>
  <c r="AN78" i="1"/>
  <c r="D396" i="1"/>
  <c r="E395" i="1"/>
  <c r="AR78" i="1" l="1"/>
  <c r="AU78" i="1" s="1"/>
  <c r="D397" i="1"/>
  <c r="E396" i="1"/>
  <c r="AV78" i="1" l="1"/>
  <c r="AW78" i="1" s="1"/>
  <c r="AY78" i="1" s="1"/>
  <c r="AZ78" i="1" s="1"/>
  <c r="AE79" i="1"/>
  <c r="D398" i="1"/>
  <c r="E397" i="1"/>
  <c r="AQ79" i="1" l="1"/>
  <c r="AF79" i="1"/>
  <c r="AD79" i="1"/>
  <c r="D399" i="1"/>
  <c r="E398" i="1"/>
  <c r="AG79" i="1" l="1"/>
  <c r="AJ79" i="1" s="1"/>
  <c r="AM79" i="1"/>
  <c r="AX79" i="1"/>
  <c r="AK79" i="1"/>
  <c r="D400" i="1"/>
  <c r="E399" i="1"/>
  <c r="AN79" i="1" l="1"/>
  <c r="AP79" i="1"/>
  <c r="D401" i="1"/>
  <c r="E400" i="1"/>
  <c r="AR79" i="1" l="1"/>
  <c r="AU79" i="1" s="1"/>
  <c r="AV79" i="1" s="1"/>
  <c r="AW79" i="1" s="1"/>
  <c r="AY79" i="1" s="1"/>
  <c r="AZ79" i="1" s="1"/>
  <c r="D402" i="1"/>
  <c r="E401" i="1"/>
  <c r="AE80" i="1" l="1"/>
  <c r="AQ80" i="1"/>
  <c r="AF80" i="1"/>
  <c r="AD80" i="1"/>
  <c r="D403" i="1"/>
  <c r="E402" i="1"/>
  <c r="AX80" i="1" l="1"/>
  <c r="AM80" i="1"/>
  <c r="AG80" i="1"/>
  <c r="AJ80" i="1" s="1"/>
  <c r="AK80" i="1" s="1"/>
  <c r="D404" i="1"/>
  <c r="E403" i="1"/>
  <c r="AN80" i="1" l="1"/>
  <c r="AP80" i="1"/>
  <c r="D405" i="1"/>
  <c r="E404" i="1"/>
  <c r="AR80" i="1" l="1"/>
  <c r="AU80" i="1" s="1"/>
  <c r="AV80" i="1" s="1"/>
  <c r="AW80" i="1" s="1"/>
  <c r="AY80" i="1" s="1"/>
  <c r="AZ80" i="1" s="1"/>
  <c r="D406" i="1"/>
  <c r="E405" i="1"/>
  <c r="AE81" i="1" l="1"/>
  <c r="AF81" i="1" s="1"/>
  <c r="AD81" i="1"/>
  <c r="D407" i="1"/>
  <c r="E406" i="1"/>
  <c r="AQ81" i="1" l="1"/>
  <c r="AX81" i="1"/>
  <c r="AG81" i="1"/>
  <c r="AJ81" i="1" s="1"/>
  <c r="AK81" i="1" s="1"/>
  <c r="AM81" i="1"/>
  <c r="D408" i="1"/>
  <c r="E407" i="1"/>
  <c r="AN81" i="1" l="1"/>
  <c r="AP81" i="1"/>
  <c r="AR81" i="1" s="1"/>
  <c r="AU81" i="1" s="1"/>
  <c r="D409" i="1"/>
  <c r="E408" i="1"/>
  <c r="AV81" i="1" l="1"/>
  <c r="AW81" i="1" s="1"/>
  <c r="AY81" i="1" s="1"/>
  <c r="AZ81" i="1" s="1"/>
  <c r="AE82" i="1"/>
  <c r="D410" i="1"/>
  <c r="E409" i="1"/>
  <c r="AF82" i="1" l="1"/>
  <c r="AQ82" i="1"/>
  <c r="AD82" i="1"/>
  <c r="D411" i="1"/>
  <c r="E410" i="1"/>
  <c r="AG82" i="1" l="1"/>
  <c r="AJ82" i="1" s="1"/>
  <c r="AK82" i="1" s="1"/>
  <c r="AM82" i="1"/>
  <c r="AX82" i="1"/>
  <c r="D412" i="1"/>
  <c r="E411" i="1"/>
  <c r="AN82" i="1" l="1"/>
  <c r="AP82" i="1"/>
  <c r="D413" i="1"/>
  <c r="E412" i="1"/>
  <c r="AR82" i="1" l="1"/>
  <c r="AU82" i="1" s="1"/>
  <c r="AE83" i="1" s="1"/>
  <c r="D414" i="1"/>
  <c r="E413" i="1"/>
  <c r="AV82" i="1" l="1"/>
  <c r="AW82" i="1" s="1"/>
  <c r="AY82" i="1" s="1"/>
  <c r="AZ82" i="1" s="1"/>
  <c r="AD83" i="1" s="1"/>
  <c r="AQ83" i="1"/>
  <c r="AF83" i="1"/>
  <c r="D415" i="1"/>
  <c r="E414" i="1"/>
  <c r="AG83" i="1" l="1"/>
  <c r="AJ83" i="1" s="1"/>
  <c r="AK83" i="1" s="1"/>
  <c r="AM83" i="1"/>
  <c r="AX83" i="1"/>
  <c r="D416" i="1"/>
  <c r="E415" i="1"/>
  <c r="AN83" i="1" l="1"/>
  <c r="AP83" i="1"/>
  <c r="AR83" i="1" s="1"/>
  <c r="AU83" i="1" s="1"/>
  <c r="D417" i="1"/>
  <c r="E416" i="1"/>
  <c r="AV83" i="1" l="1"/>
  <c r="AW83" i="1" s="1"/>
  <c r="AY83" i="1" s="1"/>
  <c r="AZ83" i="1" s="1"/>
  <c r="AE84" i="1"/>
  <c r="D418" i="1"/>
  <c r="E417" i="1"/>
  <c r="AQ84" i="1" l="1"/>
  <c r="AF84" i="1"/>
  <c r="AD84" i="1"/>
  <c r="D419" i="1"/>
  <c r="E418" i="1"/>
  <c r="AM84" i="1" l="1"/>
  <c r="AG84" i="1"/>
  <c r="AJ84" i="1" s="1"/>
  <c r="AK84" i="1" s="1"/>
  <c r="AX84" i="1"/>
  <c r="D420" i="1"/>
  <c r="E419" i="1"/>
  <c r="AP84" i="1" l="1"/>
  <c r="AN84" i="1"/>
  <c r="D421" i="1"/>
  <c r="E420" i="1"/>
  <c r="AR84" i="1" l="1"/>
  <c r="AU84" i="1" s="1"/>
  <c r="D422" i="1"/>
  <c r="E421" i="1"/>
  <c r="AV84" i="1" l="1"/>
  <c r="AW84" i="1" s="1"/>
  <c r="AY84" i="1" s="1"/>
  <c r="AZ84" i="1" s="1"/>
  <c r="AE85" i="1"/>
  <c r="D423" i="1"/>
  <c r="E422" i="1"/>
  <c r="AQ85" i="1" l="1"/>
  <c r="AF85" i="1"/>
  <c r="AD85" i="1"/>
  <c r="D424" i="1"/>
  <c r="E423" i="1"/>
  <c r="AM85" i="1" l="1"/>
  <c r="AX85" i="1"/>
  <c r="AG85" i="1"/>
  <c r="AJ85" i="1" s="1"/>
  <c r="AK85" i="1" s="1"/>
  <c r="D425" i="1"/>
  <c r="E424" i="1"/>
  <c r="AN85" i="1" l="1"/>
  <c r="AP85" i="1"/>
  <c r="D426" i="1"/>
  <c r="E425" i="1"/>
  <c r="AR85" i="1" l="1"/>
  <c r="AU85" i="1" s="1"/>
  <c r="AV85" i="1" s="1"/>
  <c r="AW85" i="1" s="1"/>
  <c r="AY85" i="1" s="1"/>
  <c r="AZ85" i="1" s="1"/>
  <c r="D427" i="1"/>
  <c r="E426" i="1"/>
  <c r="AE86" i="1" l="1"/>
  <c r="AQ86" i="1" s="1"/>
  <c r="AD86" i="1"/>
  <c r="D428" i="1"/>
  <c r="E427" i="1"/>
  <c r="AF86" i="1" l="1"/>
  <c r="AG86" i="1"/>
  <c r="AJ86" i="1" s="1"/>
  <c r="AM86" i="1"/>
  <c r="AX86" i="1"/>
  <c r="D429" i="1"/>
  <c r="E428" i="1"/>
  <c r="AK86" i="1" l="1"/>
  <c r="AN86" i="1"/>
  <c r="AP86" i="1"/>
  <c r="D430" i="1"/>
  <c r="E429" i="1"/>
  <c r="AR86" i="1" l="1"/>
  <c r="AU86" i="1"/>
  <c r="AV86" i="1" s="1"/>
  <c r="AW86" i="1" s="1"/>
  <c r="AY86" i="1" s="1"/>
  <c r="AZ86" i="1" s="1"/>
  <c r="D431" i="1"/>
  <c r="E430" i="1"/>
  <c r="AE87" i="1" l="1"/>
  <c r="AQ87" i="1" s="1"/>
  <c r="AD87" i="1"/>
  <c r="D432" i="1"/>
  <c r="E431" i="1"/>
  <c r="AF87" i="1" l="1"/>
  <c r="AG87" i="1"/>
  <c r="AJ87" i="1" s="1"/>
  <c r="AX87" i="1"/>
  <c r="AM87" i="1"/>
  <c r="D433" i="1"/>
  <c r="E432" i="1"/>
  <c r="AK87" i="1" l="1"/>
  <c r="AN87" i="1"/>
  <c r="AP87" i="1"/>
  <c r="AR87" i="1" s="1"/>
  <c r="AU87" i="1" s="1"/>
  <c r="D434" i="1"/>
  <c r="E433" i="1"/>
  <c r="AE88" i="1" l="1"/>
  <c r="AV87" i="1"/>
  <c r="AW87" i="1" s="1"/>
  <c r="AY87" i="1" s="1"/>
  <c r="AZ87" i="1" s="1"/>
  <c r="D435" i="1"/>
  <c r="E434" i="1"/>
  <c r="AD88" i="1" l="1"/>
  <c r="AQ88" i="1"/>
  <c r="AF88" i="1"/>
  <c r="D436" i="1"/>
  <c r="E435" i="1"/>
  <c r="AG88" i="1" l="1"/>
  <c r="AJ88" i="1" s="1"/>
  <c r="AK88" i="1" s="1"/>
  <c r="AM88" i="1"/>
  <c r="AX88" i="1"/>
  <c r="D437" i="1"/>
  <c r="E436" i="1"/>
  <c r="AP88" i="1" l="1"/>
  <c r="AN88" i="1"/>
  <c r="D438" i="1"/>
  <c r="E437" i="1"/>
  <c r="AR88" i="1" l="1"/>
  <c r="AU88" i="1" s="1"/>
  <c r="D439" i="1"/>
  <c r="E438" i="1"/>
  <c r="AE89" i="1" l="1"/>
  <c r="AV88" i="1"/>
  <c r="AW88" i="1" s="1"/>
  <c r="AY88" i="1" s="1"/>
  <c r="AZ88" i="1" s="1"/>
  <c r="D440" i="1"/>
  <c r="E439" i="1"/>
  <c r="AD89" i="1" l="1"/>
  <c r="AQ89" i="1"/>
  <c r="AF89" i="1"/>
  <c r="D441" i="1"/>
  <c r="E440" i="1"/>
  <c r="AM89" i="1" l="1"/>
  <c r="AX89" i="1"/>
  <c r="AG89" i="1"/>
  <c r="AJ89" i="1" s="1"/>
  <c r="AK89" i="1" s="1"/>
  <c r="D442" i="1"/>
  <c r="E441" i="1"/>
  <c r="AP89" i="1" l="1"/>
  <c r="AN89" i="1"/>
  <c r="D443" i="1"/>
  <c r="E442" i="1"/>
  <c r="AR89" i="1" l="1"/>
  <c r="AU89" i="1" s="1"/>
  <c r="AE90" i="1" s="1"/>
  <c r="D444" i="1"/>
  <c r="E443" i="1"/>
  <c r="AV89" i="1" l="1"/>
  <c r="AW89" i="1" s="1"/>
  <c r="AY89" i="1" s="1"/>
  <c r="AZ89" i="1" s="1"/>
  <c r="AD90" i="1" s="1"/>
  <c r="AQ90" i="1"/>
  <c r="AF90" i="1"/>
  <c r="D445" i="1"/>
  <c r="E444" i="1"/>
  <c r="AM90" i="1" l="1"/>
  <c r="AX90" i="1"/>
  <c r="AG90" i="1"/>
  <c r="AJ90" i="1" s="1"/>
  <c r="AK90" i="1" s="1"/>
  <c r="D446" i="1"/>
  <c r="E445" i="1"/>
  <c r="AN90" i="1" l="1"/>
  <c r="AP90" i="1"/>
  <c r="D447" i="1"/>
  <c r="E446" i="1"/>
  <c r="AR90" i="1" l="1"/>
  <c r="AU90" i="1" s="1"/>
  <c r="AV90" i="1" s="1"/>
  <c r="AW90" i="1" s="1"/>
  <c r="AY90" i="1" s="1"/>
  <c r="AZ90" i="1" s="1"/>
  <c r="D448" i="1"/>
  <c r="E447" i="1"/>
  <c r="AE91" i="1" l="1"/>
  <c r="AF91" i="1" s="1"/>
  <c r="AD91" i="1"/>
  <c r="D449" i="1"/>
  <c r="E448" i="1"/>
  <c r="AQ91" i="1" l="1"/>
  <c r="AG91" i="1"/>
  <c r="AJ91" i="1" s="1"/>
  <c r="AK91" i="1" s="1"/>
  <c r="AM91" i="1"/>
  <c r="AX91" i="1"/>
  <c r="D450" i="1"/>
  <c r="E449" i="1"/>
  <c r="AP91" i="1" l="1"/>
  <c r="AN91" i="1"/>
  <c r="D451" i="1"/>
  <c r="E450" i="1"/>
  <c r="AR91" i="1" l="1"/>
  <c r="AU91" i="1" s="1"/>
  <c r="D452" i="1"/>
  <c r="E451" i="1"/>
  <c r="AE92" i="1" l="1"/>
  <c r="AV91" i="1"/>
  <c r="AW91" i="1" s="1"/>
  <c r="AY91" i="1" s="1"/>
  <c r="AZ91" i="1" s="1"/>
  <c r="D453" i="1"/>
  <c r="E452" i="1"/>
  <c r="AD92" i="1" l="1"/>
  <c r="AQ92" i="1"/>
  <c r="AF92" i="1"/>
  <c r="D454" i="1"/>
  <c r="E453" i="1"/>
  <c r="AG92" i="1" l="1"/>
  <c r="AJ92" i="1" s="1"/>
  <c r="AK92" i="1" s="1"/>
  <c r="AX92" i="1"/>
  <c r="AM92" i="1"/>
  <c r="D455" i="1"/>
  <c r="E454" i="1"/>
  <c r="AP92" i="1" l="1"/>
  <c r="AN92" i="1"/>
  <c r="D456" i="1"/>
  <c r="E455" i="1"/>
  <c r="AR92" i="1" l="1"/>
  <c r="AU92" i="1" s="1"/>
  <c r="AE93" i="1" s="1"/>
  <c r="D457" i="1"/>
  <c r="E456" i="1"/>
  <c r="AV92" i="1" l="1"/>
  <c r="AW92" i="1" s="1"/>
  <c r="AY92" i="1" s="1"/>
  <c r="AZ92" i="1" s="1"/>
  <c r="AD93" i="1" s="1"/>
  <c r="AQ93" i="1"/>
  <c r="AF93" i="1"/>
  <c r="D458" i="1"/>
  <c r="E457" i="1"/>
  <c r="AM93" i="1" l="1"/>
  <c r="AG93" i="1"/>
  <c r="AJ93" i="1" s="1"/>
  <c r="AK93" i="1" s="1"/>
  <c r="AX93" i="1"/>
  <c r="D459" i="1"/>
  <c r="E458" i="1"/>
  <c r="AN93" i="1" l="1"/>
  <c r="AP93" i="1"/>
  <c r="D460" i="1"/>
  <c r="E459" i="1"/>
  <c r="AR93" i="1" l="1"/>
  <c r="AU93" i="1" s="1"/>
  <c r="D461" i="1"/>
  <c r="E460" i="1"/>
  <c r="AE94" i="1" l="1"/>
  <c r="AV93" i="1"/>
  <c r="AW93" i="1" s="1"/>
  <c r="AY93" i="1" s="1"/>
  <c r="AZ93" i="1" s="1"/>
  <c r="D462" i="1"/>
  <c r="E461" i="1"/>
  <c r="AD94" i="1" l="1"/>
  <c r="AQ94" i="1"/>
  <c r="AF94" i="1"/>
  <c r="D463" i="1"/>
  <c r="E462" i="1"/>
  <c r="AX94" i="1" l="1"/>
  <c r="AG94" i="1"/>
  <c r="AJ94" i="1" s="1"/>
  <c r="AK94" i="1" s="1"/>
  <c r="AM94" i="1"/>
  <c r="D464" i="1"/>
  <c r="E463" i="1"/>
  <c r="AP94" i="1" l="1"/>
  <c r="AN94" i="1"/>
  <c r="D465" i="1"/>
  <c r="E464" i="1"/>
  <c r="AR94" i="1" l="1"/>
  <c r="AU94" i="1" s="1"/>
  <c r="AE95" i="1" s="1"/>
  <c r="D466" i="1"/>
  <c r="E465" i="1"/>
  <c r="AV94" i="1" l="1"/>
  <c r="AW94" i="1" s="1"/>
  <c r="AY94" i="1" s="1"/>
  <c r="AZ94" i="1" s="1"/>
  <c r="AD95" i="1" s="1"/>
  <c r="AQ95" i="1"/>
  <c r="AF95" i="1"/>
  <c r="D467" i="1"/>
  <c r="E466" i="1"/>
  <c r="AG95" i="1" l="1"/>
  <c r="AJ95" i="1" s="1"/>
  <c r="AK95" i="1" s="1"/>
  <c r="AM95" i="1"/>
  <c r="AX95" i="1"/>
  <c r="D468" i="1"/>
  <c r="E467" i="1"/>
  <c r="AP95" i="1" l="1"/>
  <c r="AN95" i="1"/>
  <c r="D469" i="1"/>
  <c r="E468" i="1"/>
  <c r="AR95" i="1" l="1"/>
  <c r="AU95" i="1" s="1"/>
  <c r="D470" i="1"/>
  <c r="E469" i="1"/>
  <c r="AV95" i="1" l="1"/>
  <c r="AW95" i="1" s="1"/>
  <c r="AY95" i="1" s="1"/>
  <c r="AZ95" i="1" s="1"/>
  <c r="AE96" i="1"/>
  <c r="D471" i="1"/>
  <c r="E470" i="1"/>
  <c r="AQ96" i="1" l="1"/>
  <c r="AF96" i="1"/>
  <c r="AD96" i="1"/>
  <c r="D472" i="1"/>
  <c r="E471" i="1"/>
  <c r="AX96" i="1" l="1"/>
  <c r="AM96" i="1"/>
  <c r="AG96" i="1"/>
  <c r="AJ96" i="1" s="1"/>
  <c r="AK96" i="1" s="1"/>
  <c r="D473" i="1"/>
  <c r="E472" i="1"/>
  <c r="AN96" i="1" l="1"/>
  <c r="AP96" i="1"/>
  <c r="D474" i="1"/>
  <c r="E473" i="1"/>
  <c r="AR96" i="1" l="1"/>
  <c r="AU96" i="1" s="1"/>
  <c r="AV96" i="1" s="1"/>
  <c r="AW96" i="1" s="1"/>
  <c r="AY96" i="1" s="1"/>
  <c r="AZ96" i="1" s="1"/>
  <c r="D475" i="1"/>
  <c r="E474" i="1"/>
  <c r="AE97" i="1" l="1"/>
  <c r="AQ97" i="1" s="1"/>
  <c r="AD97" i="1"/>
  <c r="D476" i="1"/>
  <c r="E475" i="1"/>
  <c r="AF97" i="1" l="1"/>
  <c r="AG97" i="1"/>
  <c r="AJ97" i="1" s="1"/>
  <c r="AK97" i="1" s="1"/>
  <c r="AM97" i="1"/>
  <c r="AX97" i="1"/>
  <c r="D477" i="1"/>
  <c r="E476" i="1"/>
  <c r="AP97" i="1" l="1"/>
  <c r="AN97" i="1"/>
  <c r="D478" i="1"/>
  <c r="E477" i="1"/>
  <c r="AR97" i="1" l="1"/>
  <c r="AU97" i="1" s="1"/>
  <c r="AE98" i="1" s="1"/>
  <c r="D479" i="1"/>
  <c r="E478" i="1"/>
  <c r="AV97" i="1" l="1"/>
  <c r="AW97" i="1" s="1"/>
  <c r="AY97" i="1" s="1"/>
  <c r="AZ97" i="1" s="1"/>
  <c r="AD98" i="1" s="1"/>
  <c r="AQ98" i="1"/>
  <c r="AF98" i="1"/>
  <c r="D480" i="1"/>
  <c r="E479" i="1"/>
  <c r="AG98" i="1" l="1"/>
  <c r="AJ98" i="1" s="1"/>
  <c r="AK98" i="1" s="1"/>
  <c r="AX98" i="1"/>
  <c r="AM98" i="1"/>
  <c r="D481" i="1"/>
  <c r="E480" i="1"/>
  <c r="AP98" i="1" l="1"/>
  <c r="AN98" i="1"/>
  <c r="D482" i="1"/>
  <c r="E481" i="1"/>
  <c r="AR98" i="1" l="1"/>
  <c r="AU98" i="1" s="1"/>
  <c r="D483" i="1"/>
  <c r="E482" i="1"/>
  <c r="AV98" i="1" l="1"/>
  <c r="AW98" i="1" s="1"/>
  <c r="AY98" i="1" s="1"/>
  <c r="AZ98" i="1" s="1"/>
  <c r="AE99" i="1"/>
  <c r="D484" i="1"/>
  <c r="E483" i="1"/>
  <c r="AF99" i="1" l="1"/>
  <c r="AQ99" i="1"/>
  <c r="AD99" i="1"/>
  <c r="D485" i="1"/>
  <c r="E484" i="1"/>
  <c r="AM99" i="1" l="1"/>
  <c r="AG99" i="1"/>
  <c r="AJ99" i="1" s="1"/>
  <c r="AK99" i="1" s="1"/>
  <c r="AX99" i="1"/>
  <c r="D486" i="1"/>
  <c r="E485" i="1"/>
  <c r="AN99" i="1" l="1"/>
  <c r="AP99" i="1"/>
  <c r="D487" i="1"/>
  <c r="E486" i="1"/>
  <c r="AR99" i="1" l="1"/>
  <c r="AU99" i="1" s="1"/>
  <c r="AE100" i="1" s="1"/>
  <c r="AV99" i="1"/>
  <c r="AW99" i="1" s="1"/>
  <c r="AY99" i="1" s="1"/>
  <c r="AZ99" i="1" s="1"/>
  <c r="D488" i="1"/>
  <c r="E487" i="1"/>
  <c r="AD100" i="1" l="1"/>
  <c r="AQ100" i="1"/>
  <c r="AF100" i="1"/>
  <c r="D489" i="1"/>
  <c r="E488" i="1"/>
  <c r="AM100" i="1" l="1"/>
  <c r="AG100" i="1"/>
  <c r="AJ100" i="1" s="1"/>
  <c r="AK100" i="1" s="1"/>
  <c r="AX100" i="1"/>
  <c r="D490" i="1"/>
  <c r="E489" i="1"/>
  <c r="AN100" i="1" l="1"/>
  <c r="AP100" i="1"/>
  <c r="D491" i="1"/>
  <c r="E490" i="1"/>
  <c r="AR100" i="1" l="1"/>
  <c r="AU100" i="1" s="1"/>
  <c r="AV100" i="1" s="1"/>
  <c r="AW100" i="1" s="1"/>
  <c r="AY100" i="1" s="1"/>
  <c r="AZ100" i="1" s="1"/>
  <c r="D492" i="1"/>
  <c r="E491" i="1"/>
  <c r="AE101" i="1" l="1"/>
  <c r="AQ101" i="1" s="1"/>
  <c r="AD101" i="1"/>
  <c r="D493" i="1"/>
  <c r="E492" i="1"/>
  <c r="AF101" i="1" l="1"/>
  <c r="AM101" i="1"/>
  <c r="AX101" i="1"/>
  <c r="AG101" i="1"/>
  <c r="AJ101" i="1" s="1"/>
  <c r="D494" i="1"/>
  <c r="E493" i="1"/>
  <c r="AK101" i="1" l="1"/>
  <c r="AN101" i="1"/>
  <c r="AP101" i="1"/>
  <c r="D495" i="1"/>
  <c r="E494" i="1"/>
  <c r="AR101" i="1" l="1"/>
  <c r="AU101" i="1" s="1"/>
  <c r="AV101" i="1" s="1"/>
  <c r="AW101" i="1" s="1"/>
  <c r="AY101" i="1" s="1"/>
  <c r="AZ101" i="1" s="1"/>
  <c r="D496" i="1"/>
  <c r="E495" i="1"/>
  <c r="AE102" i="1" l="1"/>
  <c r="AQ102" i="1" s="1"/>
  <c r="AD102" i="1"/>
  <c r="D497" i="1"/>
  <c r="E496" i="1"/>
  <c r="AF102" i="1" l="1"/>
  <c r="AX102" i="1"/>
  <c r="AM102" i="1"/>
  <c r="AG102" i="1"/>
  <c r="AJ102" i="1" s="1"/>
  <c r="AK102" i="1" s="1"/>
  <c r="D498" i="1"/>
  <c r="E497" i="1"/>
  <c r="AN102" i="1" l="1"/>
  <c r="AP102" i="1"/>
  <c r="D499" i="1"/>
  <c r="E498" i="1"/>
  <c r="AR102" i="1" l="1"/>
  <c r="AU102" i="1" s="1"/>
  <c r="AE103" i="1" s="1"/>
  <c r="D500" i="1"/>
  <c r="E499" i="1"/>
  <c r="AV102" i="1" l="1"/>
  <c r="AW102" i="1" s="1"/>
  <c r="AY102" i="1" s="1"/>
  <c r="AZ102" i="1" s="1"/>
  <c r="AD103" i="1" s="1"/>
  <c r="AQ103" i="1"/>
  <c r="AF103" i="1"/>
  <c r="D501" i="1"/>
  <c r="E500" i="1"/>
  <c r="AG103" i="1" l="1"/>
  <c r="AJ103" i="1" s="1"/>
  <c r="AK103" i="1" s="1"/>
  <c r="AM103" i="1"/>
  <c r="AX103" i="1"/>
  <c r="D502" i="1"/>
  <c r="E501" i="1"/>
  <c r="AN103" i="1" l="1"/>
  <c r="AP103" i="1"/>
  <c r="AR103" i="1" s="1"/>
  <c r="AU103" i="1" s="1"/>
  <c r="D503" i="1"/>
  <c r="E502" i="1"/>
  <c r="AE104" i="1" l="1"/>
  <c r="AV103" i="1"/>
  <c r="AW103" i="1" s="1"/>
  <c r="AY103" i="1" s="1"/>
  <c r="AZ103" i="1" s="1"/>
  <c r="D504" i="1"/>
  <c r="E503" i="1"/>
  <c r="AD104" i="1" l="1"/>
  <c r="AQ104" i="1"/>
  <c r="AF104" i="1"/>
  <c r="D505" i="1"/>
  <c r="E504" i="1"/>
  <c r="AG104" i="1" l="1"/>
  <c r="AJ104" i="1" s="1"/>
  <c r="AK104" i="1" s="1"/>
  <c r="AM104" i="1"/>
  <c r="AX104" i="1"/>
  <c r="D506" i="1"/>
  <c r="E505" i="1"/>
  <c r="AP104" i="1" l="1"/>
  <c r="AN104" i="1"/>
  <c r="D507" i="1"/>
  <c r="E506" i="1"/>
  <c r="AR104" i="1" l="1"/>
  <c r="AU104" i="1" s="1"/>
  <c r="D508" i="1"/>
  <c r="E507" i="1"/>
  <c r="AE105" i="1" l="1"/>
  <c r="AV104" i="1"/>
  <c r="AW104" i="1" s="1"/>
  <c r="AY104" i="1" s="1"/>
  <c r="AZ104" i="1" s="1"/>
  <c r="D509" i="1"/>
  <c r="E508" i="1"/>
  <c r="AD105" i="1" l="1"/>
  <c r="AQ105" i="1"/>
  <c r="AF105" i="1"/>
  <c r="D510" i="1"/>
  <c r="E509" i="1"/>
  <c r="AX105" i="1" l="1"/>
  <c r="AG105" i="1"/>
  <c r="AJ105" i="1" s="1"/>
  <c r="AK105" i="1" s="1"/>
  <c r="AM105" i="1"/>
  <c r="D511" i="1"/>
  <c r="E510" i="1"/>
  <c r="AP105" i="1" l="1"/>
  <c r="AN105" i="1"/>
  <c r="D512" i="1"/>
  <c r="E511" i="1"/>
  <c r="AR105" i="1" l="1"/>
  <c r="AU105" i="1" s="1"/>
  <c r="D513" i="1"/>
  <c r="E512" i="1"/>
  <c r="AE106" i="1" l="1"/>
  <c r="AV105" i="1"/>
  <c r="AW105" i="1" s="1"/>
  <c r="AY105" i="1" s="1"/>
  <c r="AZ105" i="1" s="1"/>
  <c r="D514" i="1"/>
  <c r="E513" i="1"/>
  <c r="AD106" i="1" l="1"/>
  <c r="AQ106" i="1"/>
  <c r="AF106" i="1"/>
  <c r="D515" i="1"/>
  <c r="E514" i="1"/>
  <c r="AM106" i="1" l="1"/>
  <c r="AG106" i="1"/>
  <c r="AJ106" i="1" s="1"/>
  <c r="AK106" i="1" s="1"/>
  <c r="AX106" i="1"/>
  <c r="D516" i="1"/>
  <c r="E515" i="1"/>
  <c r="AP106" i="1" l="1"/>
  <c r="AN106" i="1"/>
  <c r="D517" i="1"/>
  <c r="E516" i="1"/>
  <c r="AR106" i="1" l="1"/>
  <c r="AU106" i="1" s="1"/>
  <c r="D518" i="1"/>
  <c r="E517" i="1"/>
  <c r="AV106" i="1" l="1"/>
  <c r="AW106" i="1" s="1"/>
  <c r="AY106" i="1" s="1"/>
  <c r="AZ106" i="1" s="1"/>
  <c r="AE107" i="1"/>
  <c r="D519" i="1"/>
  <c r="E518" i="1"/>
  <c r="AQ107" i="1" l="1"/>
  <c r="AF107" i="1"/>
  <c r="AD107" i="1"/>
  <c r="D520" i="1"/>
  <c r="E519" i="1"/>
  <c r="AX107" i="1" l="1"/>
  <c r="AM107" i="1"/>
  <c r="AG107" i="1"/>
  <c r="AJ107" i="1" s="1"/>
  <c r="AK107" i="1" s="1"/>
  <c r="D521" i="1"/>
  <c r="E520" i="1"/>
  <c r="AP107" i="1" l="1"/>
  <c r="AN107" i="1"/>
  <c r="D522" i="1"/>
  <c r="E521" i="1"/>
  <c r="AR107" i="1" l="1"/>
  <c r="AU107" i="1" s="1"/>
  <c r="D523" i="1"/>
  <c r="E522" i="1"/>
  <c r="AV107" i="1" l="1"/>
  <c r="AW107" i="1" s="1"/>
  <c r="AY107" i="1" s="1"/>
  <c r="AZ107" i="1" s="1"/>
  <c r="AE108" i="1"/>
  <c r="D524" i="1"/>
  <c r="E523" i="1"/>
  <c r="AQ108" i="1" l="1"/>
  <c r="AF108" i="1"/>
  <c r="AD108" i="1"/>
  <c r="D525" i="1"/>
  <c r="E524" i="1"/>
  <c r="AM108" i="1" l="1"/>
  <c r="AG108" i="1"/>
  <c r="AJ108" i="1" s="1"/>
  <c r="AK108" i="1" s="1"/>
  <c r="AX108" i="1"/>
  <c r="D526" i="1"/>
  <c r="E525" i="1"/>
  <c r="AN108" i="1" l="1"/>
  <c r="AP108" i="1"/>
  <c r="D527" i="1"/>
  <c r="E526" i="1"/>
  <c r="AR108" i="1" l="1"/>
  <c r="AU108" i="1" s="1"/>
  <c r="AV108" i="1" s="1"/>
  <c r="AW108" i="1" s="1"/>
  <c r="AY108" i="1" s="1"/>
  <c r="AZ108" i="1" s="1"/>
  <c r="D528" i="1"/>
  <c r="E527" i="1"/>
  <c r="AE109" i="1" l="1"/>
  <c r="AQ109" i="1" s="1"/>
  <c r="AD109" i="1"/>
  <c r="D529" i="1"/>
  <c r="E528" i="1"/>
  <c r="AF109" i="1" l="1"/>
  <c r="AG109" i="1"/>
  <c r="AJ109" i="1" s="1"/>
  <c r="AK109" i="1" s="1"/>
  <c r="AM109" i="1"/>
  <c r="AX109" i="1"/>
  <c r="D530" i="1"/>
  <c r="E529" i="1"/>
  <c r="AP109" i="1" l="1"/>
  <c r="AN109" i="1"/>
  <c r="D531" i="1"/>
  <c r="E530" i="1"/>
  <c r="AR109" i="1" l="1"/>
  <c r="AU109" i="1" s="1"/>
  <c r="D532" i="1"/>
  <c r="E531" i="1"/>
  <c r="AE110" i="1" l="1"/>
  <c r="AV109" i="1"/>
  <c r="AW109" i="1" s="1"/>
  <c r="AY109" i="1" s="1"/>
  <c r="AZ109" i="1" s="1"/>
  <c r="D533" i="1"/>
  <c r="E532" i="1"/>
  <c r="AD110" i="1" l="1"/>
  <c r="AQ110" i="1"/>
  <c r="AF110" i="1"/>
  <c r="D534" i="1"/>
  <c r="E533" i="1"/>
  <c r="AG110" i="1" l="1"/>
  <c r="AJ110" i="1" s="1"/>
  <c r="AK110" i="1" s="1"/>
  <c r="AM110" i="1"/>
  <c r="AX110" i="1"/>
  <c r="D535" i="1"/>
  <c r="E534" i="1"/>
  <c r="AN110" i="1" l="1"/>
  <c r="AP110" i="1"/>
  <c r="AR110" i="1" s="1"/>
  <c r="AU110" i="1" s="1"/>
  <c r="D536" i="1"/>
  <c r="E535" i="1"/>
  <c r="AE111" i="1" l="1"/>
  <c r="AV110" i="1"/>
  <c r="AW110" i="1" s="1"/>
  <c r="AY110" i="1" s="1"/>
  <c r="AZ110" i="1" s="1"/>
  <c r="D537" i="1"/>
  <c r="E536" i="1"/>
  <c r="AD111" i="1" l="1"/>
  <c r="AQ111" i="1"/>
  <c r="AF111" i="1"/>
  <c r="D538" i="1"/>
  <c r="E537" i="1"/>
  <c r="AX111" i="1" l="1"/>
  <c r="AG111" i="1"/>
  <c r="AJ111" i="1" s="1"/>
  <c r="AK111" i="1" s="1"/>
  <c r="AM111" i="1"/>
  <c r="D539" i="1"/>
  <c r="E538" i="1"/>
  <c r="AN111" i="1" l="1"/>
  <c r="AP111" i="1"/>
  <c r="D540" i="1"/>
  <c r="E539" i="1"/>
  <c r="AR111" i="1" l="1"/>
  <c r="AU111" i="1" s="1"/>
  <c r="AV111" i="1" s="1"/>
  <c r="AW111" i="1" s="1"/>
  <c r="AY111" i="1" s="1"/>
  <c r="AZ111" i="1" s="1"/>
  <c r="D541" i="1"/>
  <c r="E540" i="1"/>
  <c r="AE112" i="1" l="1"/>
  <c r="AD112" i="1"/>
  <c r="AF112" i="1"/>
  <c r="AQ112" i="1"/>
  <c r="D542" i="1"/>
  <c r="E541" i="1"/>
  <c r="AX112" i="1" l="1"/>
  <c r="AM112" i="1"/>
  <c r="AG112" i="1"/>
  <c r="AJ112" i="1" s="1"/>
  <c r="AK112" i="1" s="1"/>
  <c r="D543" i="1"/>
  <c r="E542" i="1"/>
  <c r="AN112" i="1" l="1"/>
  <c r="AP112" i="1"/>
  <c r="AR112" i="1" s="1"/>
  <c r="AU112" i="1" s="1"/>
  <c r="D544" i="1"/>
  <c r="E543" i="1"/>
  <c r="AE113" i="1" l="1"/>
  <c r="AV112" i="1"/>
  <c r="AW112" i="1" s="1"/>
  <c r="AY112" i="1" s="1"/>
  <c r="AZ112" i="1" s="1"/>
  <c r="D545" i="1"/>
  <c r="E544" i="1"/>
  <c r="AD113" i="1" l="1"/>
  <c r="AQ113" i="1"/>
  <c r="AF113" i="1"/>
  <c r="D546" i="1"/>
  <c r="E545" i="1"/>
  <c r="AM113" i="1" l="1"/>
  <c r="AG113" i="1"/>
  <c r="AJ113" i="1" s="1"/>
  <c r="AK113" i="1" s="1"/>
  <c r="AX113" i="1"/>
  <c r="D547" i="1"/>
  <c r="E546" i="1"/>
  <c r="AN113" i="1" l="1"/>
  <c r="AP113" i="1"/>
  <c r="D548" i="1"/>
  <c r="E547" i="1"/>
  <c r="AR113" i="1" l="1"/>
  <c r="AU113" i="1" s="1"/>
  <c r="AV113" i="1" s="1"/>
  <c r="AW113" i="1" s="1"/>
  <c r="AY113" i="1" s="1"/>
  <c r="AZ113" i="1" s="1"/>
  <c r="D549" i="1"/>
  <c r="E548" i="1"/>
  <c r="AE114" i="1" l="1"/>
  <c r="AQ114" i="1" s="1"/>
  <c r="AF114" i="1"/>
  <c r="AD114" i="1"/>
  <c r="D550" i="1"/>
  <c r="E549" i="1"/>
  <c r="AX114" i="1" l="1"/>
  <c r="AG114" i="1"/>
  <c r="AJ114" i="1" s="1"/>
  <c r="AK114" i="1" s="1"/>
  <c r="AM114" i="1"/>
  <c r="D551" i="1"/>
  <c r="E550" i="1"/>
  <c r="AP114" i="1" l="1"/>
  <c r="AN114" i="1"/>
  <c r="D552" i="1"/>
  <c r="E551" i="1"/>
  <c r="AR114" i="1" l="1"/>
  <c r="AU114" i="1" s="1"/>
  <c r="D553" i="1"/>
  <c r="E552" i="1"/>
  <c r="AV114" i="1" l="1"/>
  <c r="AW114" i="1" s="1"/>
  <c r="AY114" i="1" s="1"/>
  <c r="AZ114" i="1" s="1"/>
  <c r="AE115" i="1"/>
  <c r="D554" i="1"/>
  <c r="E553" i="1"/>
  <c r="AQ115" i="1" l="1"/>
  <c r="AF115" i="1"/>
  <c r="AD115" i="1"/>
  <c r="D555" i="1"/>
  <c r="E554" i="1"/>
  <c r="AG115" i="1" l="1"/>
  <c r="AJ115" i="1" s="1"/>
  <c r="AK115" i="1" s="1"/>
  <c r="AX115" i="1"/>
  <c r="AM115" i="1"/>
  <c r="D556" i="1"/>
  <c r="E555" i="1"/>
  <c r="AN115" i="1" l="1"/>
  <c r="AP115" i="1"/>
  <c r="D557" i="1"/>
  <c r="E556" i="1"/>
  <c r="AR115" i="1" l="1"/>
  <c r="AU115" i="1" s="1"/>
  <c r="AE116" i="1" s="1"/>
  <c r="D558" i="1"/>
  <c r="E557" i="1"/>
  <c r="AV115" i="1" l="1"/>
  <c r="AW115" i="1" s="1"/>
  <c r="AY115" i="1" s="1"/>
  <c r="AZ115" i="1" s="1"/>
  <c r="AD116" i="1" s="1"/>
  <c r="AQ116" i="1"/>
  <c r="AF116" i="1"/>
  <c r="D559" i="1"/>
  <c r="E558" i="1"/>
  <c r="AX116" i="1" l="1"/>
  <c r="AM116" i="1"/>
  <c r="AG116" i="1"/>
  <c r="AJ116" i="1" s="1"/>
  <c r="AK116" i="1" s="1"/>
  <c r="D560" i="1"/>
  <c r="E559" i="1"/>
  <c r="AP116" i="1" l="1"/>
  <c r="AN116" i="1"/>
  <c r="D561" i="1"/>
  <c r="E560" i="1"/>
  <c r="AR116" i="1" l="1"/>
  <c r="AU116" i="1" s="1"/>
  <c r="D562" i="1"/>
  <c r="E561" i="1"/>
  <c r="AV116" i="1" l="1"/>
  <c r="AW116" i="1" s="1"/>
  <c r="AY116" i="1" s="1"/>
  <c r="AZ116" i="1" s="1"/>
  <c r="AE117" i="1"/>
  <c r="D563" i="1"/>
  <c r="E562" i="1"/>
  <c r="AQ117" i="1" l="1"/>
  <c r="AF117" i="1"/>
  <c r="AD117" i="1"/>
  <c r="D564" i="1"/>
  <c r="E563" i="1"/>
  <c r="AX117" i="1" l="1"/>
  <c r="AG117" i="1"/>
  <c r="AJ117" i="1" s="1"/>
  <c r="AK117" i="1" s="1"/>
  <c r="AM117" i="1"/>
  <c r="D565" i="1"/>
  <c r="E564" i="1"/>
  <c r="AN117" i="1" l="1"/>
  <c r="AP117" i="1"/>
  <c r="D566" i="1"/>
  <c r="E565" i="1"/>
  <c r="AR117" i="1" l="1"/>
  <c r="AU117" i="1" s="1"/>
  <c r="AE118" i="1" s="1"/>
  <c r="D567" i="1"/>
  <c r="E566" i="1"/>
  <c r="AV117" i="1" l="1"/>
  <c r="AW117" i="1" s="1"/>
  <c r="AY117" i="1" s="1"/>
  <c r="AZ117" i="1" s="1"/>
  <c r="AD118" i="1" s="1"/>
  <c r="AQ118" i="1"/>
  <c r="AF118" i="1"/>
  <c r="D568" i="1"/>
  <c r="E567" i="1"/>
  <c r="AX118" i="1" l="1"/>
  <c r="AM118" i="1"/>
  <c r="AG118" i="1"/>
  <c r="AJ118" i="1" s="1"/>
  <c r="AK118" i="1" s="1"/>
  <c r="D569" i="1"/>
  <c r="E568" i="1"/>
  <c r="AP118" i="1" l="1"/>
  <c r="AN118" i="1"/>
  <c r="D570" i="1"/>
  <c r="E569" i="1"/>
  <c r="AR118" i="1" l="1"/>
  <c r="AU118" i="1" s="1"/>
  <c r="D571" i="1"/>
  <c r="E570" i="1"/>
  <c r="AE119" i="1" l="1"/>
  <c r="AV118" i="1"/>
  <c r="AW118" i="1" s="1"/>
  <c r="AY118" i="1" s="1"/>
  <c r="AZ118" i="1" s="1"/>
  <c r="D572" i="1"/>
  <c r="E571" i="1"/>
  <c r="AD119" i="1" l="1"/>
  <c r="AQ119" i="1"/>
  <c r="AF119" i="1"/>
  <c r="D573" i="1"/>
  <c r="E572" i="1"/>
  <c r="AM119" i="1" l="1"/>
  <c r="AG119" i="1"/>
  <c r="AJ119" i="1" s="1"/>
  <c r="AK119" i="1" s="1"/>
  <c r="AX119" i="1"/>
  <c r="D574" i="1"/>
  <c r="E573" i="1"/>
  <c r="AP119" i="1" l="1"/>
  <c r="AN119" i="1"/>
  <c r="D575" i="1"/>
  <c r="E574" i="1"/>
  <c r="AR119" i="1" l="1"/>
  <c r="AU119" i="1" s="1"/>
  <c r="D576" i="1"/>
  <c r="E575" i="1"/>
  <c r="AV119" i="1" l="1"/>
  <c r="AW119" i="1" s="1"/>
  <c r="AY119" i="1" s="1"/>
  <c r="AZ119" i="1" s="1"/>
  <c r="AE120" i="1"/>
  <c r="D577" i="1"/>
  <c r="E576" i="1"/>
  <c r="AQ120" i="1" l="1"/>
  <c r="AF120" i="1"/>
  <c r="AD120" i="1"/>
  <c r="D578" i="1"/>
  <c r="E577" i="1"/>
  <c r="AX120" i="1" l="1"/>
  <c r="AM120" i="1"/>
  <c r="AG120" i="1"/>
  <c r="AJ120" i="1" s="1"/>
  <c r="AK120" i="1" s="1"/>
  <c r="D579" i="1"/>
  <c r="E578" i="1"/>
  <c r="AN120" i="1" l="1"/>
  <c r="AP120" i="1"/>
  <c r="D580" i="1"/>
  <c r="E579" i="1"/>
  <c r="AR120" i="1" l="1"/>
  <c r="AU120" i="1" s="1"/>
  <c r="AV120" i="1" s="1"/>
  <c r="AW120" i="1" s="1"/>
  <c r="AY120" i="1" s="1"/>
  <c r="AZ120" i="1" s="1"/>
  <c r="D581" i="1"/>
  <c r="E580" i="1"/>
  <c r="AE121" i="1" l="1"/>
  <c r="AQ121" i="1" s="1"/>
  <c r="AD121" i="1"/>
  <c r="D582" i="1"/>
  <c r="E581" i="1"/>
  <c r="AF121" i="1" l="1"/>
  <c r="AG121" i="1"/>
  <c r="AJ121" i="1" s="1"/>
  <c r="AK121" i="1" s="1"/>
  <c r="AM121" i="1"/>
  <c r="AX121" i="1"/>
  <c r="D583" i="1"/>
  <c r="E582" i="1"/>
  <c r="AN121" i="1" l="1"/>
  <c r="AP121" i="1"/>
  <c r="D584" i="1"/>
  <c r="E583" i="1"/>
  <c r="AR121" i="1" l="1"/>
  <c r="AU121" i="1" s="1"/>
  <c r="AE122" i="1" s="1"/>
  <c r="D585" i="1"/>
  <c r="E584" i="1"/>
  <c r="AV121" i="1" l="1"/>
  <c r="AW121" i="1" s="1"/>
  <c r="AY121" i="1" s="1"/>
  <c r="AZ121" i="1" s="1"/>
  <c r="AD122" i="1"/>
  <c r="AQ122" i="1"/>
  <c r="AF122" i="1"/>
  <c r="D586" i="1"/>
  <c r="E585" i="1"/>
  <c r="AX122" i="1" l="1"/>
  <c r="AG122" i="1"/>
  <c r="AJ122" i="1" s="1"/>
  <c r="AK122" i="1" s="1"/>
  <c r="AM122" i="1"/>
  <c r="D587" i="1"/>
  <c r="E586" i="1"/>
  <c r="AP122" i="1" l="1"/>
  <c r="AN122" i="1"/>
  <c r="D588" i="1"/>
  <c r="E587" i="1"/>
  <c r="AR122" i="1" l="1"/>
  <c r="AU122" i="1" s="1"/>
  <c r="D589" i="1"/>
  <c r="E588" i="1"/>
  <c r="AV122" i="1" l="1"/>
  <c r="AW122" i="1" s="1"/>
  <c r="AY122" i="1" s="1"/>
  <c r="AZ122" i="1" s="1"/>
  <c r="AE123" i="1"/>
  <c r="D590" i="1"/>
  <c r="E589" i="1"/>
  <c r="AQ123" i="1" l="1"/>
  <c r="AF123" i="1"/>
  <c r="AD123" i="1"/>
  <c r="D591" i="1"/>
  <c r="E590" i="1"/>
  <c r="AX123" i="1" l="1"/>
  <c r="AG123" i="1"/>
  <c r="AJ123" i="1" s="1"/>
  <c r="AK123" i="1" s="1"/>
  <c r="AM123" i="1"/>
  <c r="D592" i="1"/>
  <c r="E591" i="1"/>
  <c r="AP123" i="1" l="1"/>
  <c r="AN123" i="1"/>
  <c r="D593" i="1"/>
  <c r="E592" i="1"/>
  <c r="AR123" i="1" l="1"/>
  <c r="AU123" i="1" s="1"/>
  <c r="D594" i="1"/>
  <c r="E593" i="1"/>
  <c r="AV123" i="1" l="1"/>
  <c r="AW123" i="1" s="1"/>
  <c r="AY123" i="1" s="1"/>
  <c r="AZ123" i="1" s="1"/>
  <c r="AE124" i="1"/>
  <c r="D595" i="1"/>
  <c r="E594" i="1"/>
  <c r="AF124" i="1" l="1"/>
  <c r="AQ124" i="1"/>
  <c r="AD124" i="1"/>
  <c r="D596" i="1"/>
  <c r="E595" i="1"/>
  <c r="AM124" i="1" l="1"/>
  <c r="AG124" i="1"/>
  <c r="AJ124" i="1" s="1"/>
  <c r="AK124" i="1" s="1"/>
  <c r="AX124" i="1"/>
  <c r="D597" i="1"/>
  <c r="E596" i="1"/>
  <c r="AN124" i="1" l="1"/>
  <c r="AP124" i="1"/>
  <c r="AR124" i="1" s="1"/>
  <c r="AU124" i="1" s="1"/>
  <c r="D598" i="1"/>
  <c r="E597" i="1"/>
  <c r="AV124" i="1" l="1"/>
  <c r="AW124" i="1" s="1"/>
  <c r="AY124" i="1" s="1"/>
  <c r="AZ124" i="1" s="1"/>
  <c r="AE125" i="1"/>
  <c r="D599" i="1"/>
  <c r="E598" i="1"/>
  <c r="AQ125" i="1" l="1"/>
  <c r="AF125" i="1"/>
  <c r="AD125" i="1"/>
  <c r="D600" i="1"/>
  <c r="E599" i="1"/>
  <c r="AG125" i="1" l="1"/>
  <c r="AJ125" i="1" s="1"/>
  <c r="AX125" i="1"/>
  <c r="AM125" i="1"/>
  <c r="AK125" i="1"/>
  <c r="D601" i="1"/>
  <c r="E600" i="1"/>
  <c r="AN125" i="1" l="1"/>
  <c r="AP125" i="1"/>
  <c r="AR125" i="1" s="1"/>
  <c r="AU125" i="1" s="1"/>
  <c r="D602" i="1"/>
  <c r="E601" i="1"/>
  <c r="AE126" i="1" l="1"/>
  <c r="AV125" i="1"/>
  <c r="AW125" i="1" s="1"/>
  <c r="AY125" i="1" s="1"/>
  <c r="AZ125" i="1" s="1"/>
  <c r="D603" i="1"/>
  <c r="E602" i="1"/>
  <c r="AD126" i="1" l="1"/>
  <c r="AF126" i="1"/>
  <c r="AQ126" i="1"/>
  <c r="D604" i="1"/>
  <c r="E603" i="1"/>
  <c r="AM126" i="1" l="1"/>
  <c r="AX126" i="1"/>
  <c r="AG126" i="1"/>
  <c r="AJ126" i="1" s="1"/>
  <c r="AK126" i="1" s="1"/>
  <c r="D605" i="1"/>
  <c r="E604" i="1"/>
  <c r="AP126" i="1" l="1"/>
  <c r="AN126" i="1"/>
  <c r="D606" i="1"/>
  <c r="E605" i="1"/>
  <c r="AR126" i="1" l="1"/>
  <c r="AU126" i="1" s="1"/>
  <c r="D607" i="1"/>
  <c r="E606" i="1"/>
  <c r="AE127" i="1" l="1"/>
  <c r="AV126" i="1"/>
  <c r="AW126" i="1" s="1"/>
  <c r="AY126" i="1" s="1"/>
  <c r="AZ126" i="1" s="1"/>
  <c r="D608" i="1"/>
  <c r="E607" i="1"/>
  <c r="AD127" i="1" l="1"/>
  <c r="AQ127" i="1"/>
  <c r="AF127" i="1"/>
  <c r="D609" i="1"/>
  <c r="E608" i="1"/>
  <c r="AM127" i="1" l="1"/>
  <c r="AG127" i="1"/>
  <c r="AJ127" i="1" s="1"/>
  <c r="AK127" i="1" s="1"/>
  <c r="AX127" i="1"/>
  <c r="D610" i="1"/>
  <c r="E609" i="1"/>
  <c r="AP127" i="1" l="1"/>
  <c r="AN127" i="1"/>
  <c r="D611" i="1"/>
  <c r="E610" i="1"/>
  <c r="AR127" i="1" l="1"/>
  <c r="AU127" i="1" s="1"/>
  <c r="D612" i="1"/>
  <c r="E611" i="1"/>
  <c r="AE128" i="1" l="1"/>
  <c r="AV127" i="1"/>
  <c r="AW127" i="1" s="1"/>
  <c r="AY127" i="1" s="1"/>
  <c r="AZ127" i="1" s="1"/>
  <c r="D613" i="1"/>
  <c r="E612" i="1"/>
  <c r="AD128" i="1" l="1"/>
  <c r="AQ128" i="1"/>
  <c r="AF128" i="1"/>
  <c r="D614" i="1"/>
  <c r="E613" i="1"/>
  <c r="AG128" i="1" l="1"/>
  <c r="AJ128" i="1" s="1"/>
  <c r="AK128" i="1" s="1"/>
  <c r="AX128" i="1"/>
  <c r="AM128" i="1"/>
  <c r="D615" i="1"/>
  <c r="E614" i="1"/>
  <c r="AN128" i="1" l="1"/>
  <c r="AP128" i="1"/>
  <c r="D616" i="1"/>
  <c r="E615" i="1"/>
  <c r="AR128" i="1" l="1"/>
  <c r="AU128" i="1" s="1"/>
  <c r="AE129" i="1" s="1"/>
  <c r="D617" i="1"/>
  <c r="E616" i="1"/>
  <c r="AV128" i="1" l="1"/>
  <c r="AW128" i="1" s="1"/>
  <c r="AY128" i="1" s="1"/>
  <c r="AZ128" i="1" s="1"/>
  <c r="AD129" i="1" s="1"/>
  <c r="AQ129" i="1"/>
  <c r="AF129" i="1"/>
  <c r="D618" i="1"/>
  <c r="E617" i="1"/>
  <c r="AM129" i="1" l="1"/>
  <c r="AX129" i="1"/>
  <c r="AG129" i="1"/>
  <c r="AJ129" i="1" s="1"/>
  <c r="AK129" i="1" s="1"/>
  <c r="D619" i="1"/>
  <c r="E618" i="1"/>
  <c r="AN129" i="1" l="1"/>
  <c r="AP129" i="1"/>
  <c r="AR129" i="1" s="1"/>
  <c r="AU129" i="1" s="1"/>
  <c r="D620" i="1"/>
  <c r="E619" i="1"/>
  <c r="AV129" i="1" l="1"/>
  <c r="AW129" i="1" s="1"/>
  <c r="AY129" i="1" s="1"/>
  <c r="AZ129" i="1" s="1"/>
  <c r="AE130" i="1"/>
  <c r="D621" i="1"/>
  <c r="E620" i="1"/>
  <c r="AQ130" i="1" l="1"/>
  <c r="AF130" i="1"/>
  <c r="AD130" i="1"/>
  <c r="D622" i="1"/>
  <c r="E621" i="1"/>
  <c r="AM130" i="1" l="1"/>
  <c r="AG130" i="1"/>
  <c r="AJ130" i="1" s="1"/>
  <c r="AK130" i="1" s="1"/>
  <c r="AX130" i="1"/>
  <c r="D623" i="1"/>
  <c r="E622" i="1"/>
  <c r="AN130" i="1" l="1"/>
  <c r="AP130" i="1"/>
  <c r="AR130" i="1" s="1"/>
  <c r="AU130" i="1" s="1"/>
  <c r="D624" i="1"/>
  <c r="E623" i="1"/>
  <c r="AV130" i="1" l="1"/>
  <c r="AW130" i="1" s="1"/>
  <c r="AY130" i="1" s="1"/>
  <c r="AZ130" i="1" s="1"/>
  <c r="AE131" i="1"/>
  <c r="D625" i="1"/>
  <c r="E624" i="1"/>
  <c r="AD131" i="1" l="1"/>
  <c r="AQ131" i="1"/>
  <c r="AF131" i="1"/>
  <c r="D626" i="1"/>
  <c r="E625" i="1"/>
  <c r="AM131" i="1" l="1"/>
  <c r="AG131" i="1"/>
  <c r="AJ131" i="1" s="1"/>
  <c r="AK131" i="1" s="1"/>
  <c r="AX131" i="1"/>
  <c r="D627" i="1"/>
  <c r="E626" i="1"/>
  <c r="AP131" i="1" l="1"/>
  <c r="AN131" i="1"/>
  <c r="D628" i="1"/>
  <c r="E627" i="1"/>
  <c r="AR131" i="1" l="1"/>
  <c r="AU131" i="1" s="1"/>
  <c r="D629" i="1"/>
  <c r="E628" i="1"/>
  <c r="AV131" i="1" l="1"/>
  <c r="AW131" i="1" s="1"/>
  <c r="AY131" i="1" s="1"/>
  <c r="AZ131" i="1" s="1"/>
  <c r="AE132" i="1"/>
  <c r="D630" i="1"/>
  <c r="E629" i="1"/>
  <c r="AQ132" i="1" l="1"/>
  <c r="AF132" i="1"/>
  <c r="AD132" i="1"/>
  <c r="D631" i="1"/>
  <c r="E630" i="1"/>
  <c r="AM132" i="1" l="1"/>
  <c r="AG132" i="1"/>
  <c r="AJ132" i="1" s="1"/>
  <c r="AK132" i="1" s="1"/>
  <c r="AX132" i="1"/>
  <c r="D632" i="1"/>
  <c r="E631" i="1"/>
  <c r="AN132" i="1" l="1"/>
  <c r="AP132" i="1"/>
  <c r="D633" i="1"/>
  <c r="E632" i="1"/>
  <c r="AR132" i="1" l="1"/>
  <c r="AU132" i="1" s="1"/>
  <c r="AV132" i="1" s="1"/>
  <c r="AW132" i="1" s="1"/>
  <c r="AY132" i="1" s="1"/>
  <c r="AZ132" i="1" s="1"/>
  <c r="D634" i="1"/>
  <c r="E633" i="1"/>
  <c r="AE133" i="1" l="1"/>
  <c r="AQ133" i="1" s="1"/>
  <c r="AD133" i="1"/>
  <c r="D635" i="1"/>
  <c r="E634" i="1"/>
  <c r="AF133" i="1" l="1"/>
  <c r="AX133" i="1"/>
  <c r="AG133" i="1"/>
  <c r="AJ133" i="1" s="1"/>
  <c r="AK133" i="1" s="1"/>
  <c r="AM133" i="1"/>
  <c r="D636" i="1"/>
  <c r="E635" i="1"/>
  <c r="AN133" i="1" l="1"/>
  <c r="AP133" i="1"/>
  <c r="AR133" i="1" s="1"/>
  <c r="AU133" i="1" s="1"/>
  <c r="D637" i="1"/>
  <c r="E636" i="1"/>
  <c r="AV133" i="1" l="1"/>
  <c r="AW133" i="1" s="1"/>
  <c r="AY133" i="1" s="1"/>
  <c r="AZ133" i="1" s="1"/>
  <c r="AE134" i="1"/>
  <c r="D638" i="1"/>
  <c r="E637" i="1"/>
  <c r="AQ134" i="1" l="1"/>
  <c r="AF134" i="1"/>
  <c r="AD134" i="1"/>
  <c r="D639" i="1"/>
  <c r="E638" i="1"/>
  <c r="AM134" i="1" l="1"/>
  <c r="AX134" i="1"/>
  <c r="AG134" i="1"/>
  <c r="AJ134" i="1" s="1"/>
  <c r="AK134" i="1" s="1"/>
  <c r="D640" i="1"/>
  <c r="E639" i="1"/>
  <c r="AN134" i="1" l="1"/>
  <c r="AP134" i="1"/>
  <c r="D641" i="1"/>
  <c r="E640" i="1"/>
  <c r="AR134" i="1" l="1"/>
  <c r="AU134" i="1" s="1"/>
  <c r="AV134" i="1" s="1"/>
  <c r="AW134" i="1" s="1"/>
  <c r="AY134" i="1" s="1"/>
  <c r="AZ134" i="1" s="1"/>
  <c r="D642" i="1"/>
  <c r="E641" i="1"/>
  <c r="AE135" i="1" l="1"/>
  <c r="AF135" i="1" s="1"/>
  <c r="AD135" i="1"/>
  <c r="D643" i="1"/>
  <c r="E642" i="1"/>
  <c r="AQ135" i="1" l="1"/>
  <c r="AG135" i="1"/>
  <c r="AJ135" i="1" s="1"/>
  <c r="AK135" i="1" s="1"/>
  <c r="AX135" i="1"/>
  <c r="AM135" i="1"/>
  <c r="D644" i="1"/>
  <c r="E643" i="1"/>
  <c r="AN135" i="1" l="1"/>
  <c r="AP135" i="1"/>
  <c r="D645" i="1"/>
  <c r="E644" i="1"/>
  <c r="AR135" i="1" l="1"/>
  <c r="AU135" i="1" s="1"/>
  <c r="AV135" i="1" s="1"/>
  <c r="AW135" i="1" s="1"/>
  <c r="AY135" i="1" s="1"/>
  <c r="AZ135" i="1" s="1"/>
  <c r="D646" i="1"/>
  <c r="E645" i="1"/>
  <c r="AE136" i="1" l="1"/>
  <c r="AQ136" i="1" s="1"/>
  <c r="AD136" i="1"/>
  <c r="D647" i="1"/>
  <c r="E646" i="1"/>
  <c r="AF136" i="1" l="1"/>
  <c r="AX136" i="1"/>
  <c r="AG136" i="1"/>
  <c r="AJ136" i="1" s="1"/>
  <c r="AM136" i="1"/>
  <c r="D648" i="1"/>
  <c r="E647" i="1"/>
  <c r="AK136" i="1" l="1"/>
  <c r="AN136" i="1"/>
  <c r="AP136" i="1"/>
  <c r="D649" i="1"/>
  <c r="E648" i="1"/>
  <c r="AR136" i="1" l="1"/>
  <c r="AU136" i="1" s="1"/>
  <c r="AV136" i="1" s="1"/>
  <c r="AW136" i="1" s="1"/>
  <c r="AY136" i="1" s="1"/>
  <c r="AZ136" i="1" s="1"/>
  <c r="D650" i="1"/>
  <c r="E649" i="1"/>
  <c r="AE137" i="1" l="1"/>
  <c r="AF137" i="1" s="1"/>
  <c r="AD137" i="1"/>
  <c r="D651" i="1"/>
  <c r="E650" i="1"/>
  <c r="AQ137" i="1" l="1"/>
  <c r="AM137" i="1"/>
  <c r="AX137" i="1"/>
  <c r="AG137" i="1"/>
  <c r="AJ137" i="1" s="1"/>
  <c r="AK137" i="1" s="1"/>
  <c r="D652" i="1"/>
  <c r="E651" i="1"/>
  <c r="AN137" i="1" l="1"/>
  <c r="AP137" i="1"/>
  <c r="AR137" i="1" s="1"/>
  <c r="AU137" i="1" s="1"/>
  <c r="D653" i="1"/>
  <c r="E652" i="1"/>
  <c r="AE138" i="1" l="1"/>
  <c r="AV137" i="1"/>
  <c r="AW137" i="1" s="1"/>
  <c r="AY137" i="1" s="1"/>
  <c r="AZ137" i="1" s="1"/>
  <c r="D654" i="1"/>
  <c r="E653" i="1"/>
  <c r="AD138" i="1" l="1"/>
  <c r="AQ138" i="1"/>
  <c r="AF138" i="1"/>
  <c r="D655" i="1"/>
  <c r="E654" i="1"/>
  <c r="AM138" i="1" l="1"/>
  <c r="AG138" i="1"/>
  <c r="AJ138" i="1" s="1"/>
  <c r="AK138" i="1" s="1"/>
  <c r="AX138" i="1"/>
  <c r="D656" i="1"/>
  <c r="E655" i="1"/>
  <c r="AN138" i="1" l="1"/>
  <c r="AP138" i="1"/>
  <c r="D657" i="1"/>
  <c r="E656" i="1"/>
  <c r="AR138" i="1" l="1"/>
  <c r="AU138" i="1" s="1"/>
  <c r="AE139" i="1" s="1"/>
  <c r="D658" i="1"/>
  <c r="E657" i="1"/>
  <c r="AV138" i="1" l="1"/>
  <c r="AW138" i="1" s="1"/>
  <c r="AY138" i="1" s="1"/>
  <c r="AZ138" i="1" s="1"/>
  <c r="AD139" i="1" s="1"/>
  <c r="AQ139" i="1"/>
  <c r="AF139" i="1"/>
  <c r="D659" i="1"/>
  <c r="E658" i="1"/>
  <c r="AM139" i="1" l="1"/>
  <c r="AX139" i="1"/>
  <c r="AG139" i="1"/>
  <c r="AJ139" i="1" s="1"/>
  <c r="AK139" i="1" s="1"/>
  <c r="D660" i="1"/>
  <c r="E659" i="1"/>
  <c r="AP139" i="1" l="1"/>
  <c r="AN139" i="1"/>
  <c r="D661" i="1"/>
  <c r="E660" i="1"/>
  <c r="AR139" i="1" l="1"/>
  <c r="AU139" i="1" s="1"/>
  <c r="D662" i="1"/>
  <c r="E661" i="1"/>
  <c r="AV139" i="1" l="1"/>
  <c r="AW139" i="1" s="1"/>
  <c r="AY139" i="1" s="1"/>
  <c r="AZ139" i="1" s="1"/>
  <c r="AE140" i="1"/>
  <c r="D663" i="1"/>
  <c r="E662" i="1"/>
  <c r="AQ140" i="1" l="1"/>
  <c r="AF140" i="1"/>
  <c r="AD140" i="1"/>
  <c r="D664" i="1"/>
  <c r="E663" i="1"/>
  <c r="AX140" i="1" l="1"/>
  <c r="AG140" i="1"/>
  <c r="AJ140" i="1" s="1"/>
  <c r="AK140" i="1" s="1"/>
  <c r="AM140" i="1"/>
  <c r="D665" i="1"/>
  <c r="E664" i="1"/>
  <c r="AP140" i="1" l="1"/>
  <c r="AN140" i="1"/>
  <c r="AR140" i="1" s="1"/>
  <c r="AU140" i="1" s="1"/>
  <c r="D666" i="1"/>
  <c r="E665" i="1"/>
  <c r="AV140" i="1" l="1"/>
  <c r="AW140" i="1" s="1"/>
  <c r="AY140" i="1" s="1"/>
  <c r="AZ140" i="1" s="1"/>
  <c r="AE141" i="1"/>
  <c r="D667" i="1"/>
  <c r="E666" i="1"/>
  <c r="AQ141" i="1" l="1"/>
  <c r="AF141" i="1"/>
  <c r="AD141" i="1"/>
  <c r="D668" i="1"/>
  <c r="E667" i="1"/>
  <c r="AG141" i="1" l="1"/>
  <c r="AJ141" i="1" s="1"/>
  <c r="AK141" i="1" s="1"/>
  <c r="AX141" i="1"/>
  <c r="AM141" i="1"/>
  <c r="D669" i="1"/>
  <c r="E668" i="1"/>
  <c r="AP141" i="1" l="1"/>
  <c r="AN141" i="1"/>
  <c r="D670" i="1"/>
  <c r="E669" i="1"/>
  <c r="AR141" i="1" l="1"/>
  <c r="AU141" i="1" s="1"/>
  <c r="D671" i="1"/>
  <c r="E670" i="1"/>
  <c r="AE142" i="1" l="1"/>
  <c r="AV141" i="1"/>
  <c r="AW141" i="1" s="1"/>
  <c r="AY141" i="1" s="1"/>
  <c r="AZ141" i="1" s="1"/>
  <c r="D672" i="1"/>
  <c r="E671" i="1"/>
  <c r="AD142" i="1" l="1"/>
  <c r="AQ142" i="1"/>
  <c r="AF142" i="1"/>
  <c r="D673" i="1"/>
  <c r="E672" i="1"/>
  <c r="AM142" i="1" l="1"/>
  <c r="AG142" i="1"/>
  <c r="AJ142" i="1" s="1"/>
  <c r="AK142" i="1" s="1"/>
  <c r="AX142" i="1"/>
  <c r="D674" i="1"/>
  <c r="E673" i="1"/>
  <c r="AP142" i="1" l="1"/>
  <c r="AN142" i="1"/>
  <c r="D675" i="1"/>
  <c r="E674" i="1"/>
  <c r="AR142" i="1" l="1"/>
  <c r="AU142" i="1" s="1"/>
  <c r="D676" i="1"/>
  <c r="E675" i="1"/>
  <c r="AV142" i="1" l="1"/>
  <c r="AW142" i="1" s="1"/>
  <c r="AY142" i="1" s="1"/>
  <c r="AZ142" i="1" s="1"/>
  <c r="AE143" i="1"/>
  <c r="D677" i="1"/>
  <c r="E676" i="1"/>
  <c r="AQ143" i="1" l="1"/>
  <c r="AF143" i="1"/>
  <c r="AD143" i="1"/>
  <c r="D678" i="1"/>
  <c r="E677" i="1"/>
  <c r="AG143" i="1" l="1"/>
  <c r="AJ143" i="1" s="1"/>
  <c r="AK143" i="1" s="1"/>
  <c r="AX143" i="1"/>
  <c r="AM143" i="1"/>
  <c r="D679" i="1"/>
  <c r="E678" i="1"/>
  <c r="AN143" i="1" l="1"/>
  <c r="AP143" i="1"/>
  <c r="D680" i="1"/>
  <c r="E679" i="1"/>
  <c r="AR143" i="1" l="1"/>
  <c r="AU143" i="1" s="1"/>
  <c r="AE144" i="1" s="1"/>
  <c r="D681" i="1"/>
  <c r="E680" i="1"/>
  <c r="AV143" i="1" l="1"/>
  <c r="AW143" i="1" s="1"/>
  <c r="AY143" i="1" s="1"/>
  <c r="AZ143" i="1" s="1"/>
  <c r="AD144" i="1" s="1"/>
  <c r="AQ144" i="1"/>
  <c r="AF144" i="1"/>
  <c r="D682" i="1"/>
  <c r="E681" i="1"/>
  <c r="AM144" i="1" l="1"/>
  <c r="AG144" i="1"/>
  <c r="AJ144" i="1" s="1"/>
  <c r="AK144" i="1" s="1"/>
  <c r="AX144" i="1"/>
  <c r="D683" i="1"/>
  <c r="E682" i="1"/>
  <c r="AN144" i="1" l="1"/>
  <c r="AP144" i="1"/>
  <c r="AR144" i="1" s="1"/>
  <c r="AU144" i="1" s="1"/>
  <c r="D684" i="1"/>
  <c r="AV144" i="1" l="1"/>
  <c r="AW144" i="1" s="1"/>
  <c r="AY144" i="1" s="1"/>
  <c r="AZ144" i="1" s="1"/>
  <c r="AE145" i="1"/>
  <c r="D685" i="1"/>
  <c r="AQ145" i="1" l="1"/>
  <c r="AF145" i="1"/>
  <c r="AD145" i="1"/>
  <c r="D686" i="1"/>
  <c r="AM145" i="1" l="1"/>
  <c r="AX145" i="1"/>
  <c r="AG145" i="1"/>
  <c r="AJ145" i="1" s="1"/>
  <c r="AK145" i="1" s="1"/>
  <c r="D687" i="1"/>
  <c r="AN145" i="1" l="1"/>
  <c r="AP145" i="1"/>
  <c r="AR145" i="1" s="1"/>
  <c r="AU145" i="1" s="1"/>
  <c r="D688" i="1"/>
  <c r="AE146" i="1" l="1"/>
  <c r="AV145" i="1"/>
  <c r="AW145" i="1" s="1"/>
  <c r="AY145" i="1" s="1"/>
  <c r="AZ145" i="1" s="1"/>
  <c r="D689" i="1"/>
  <c r="AD146" i="1" l="1"/>
  <c r="AQ146" i="1"/>
  <c r="AF146" i="1"/>
  <c r="D690" i="1"/>
  <c r="AM146" i="1" l="1"/>
  <c r="AX146" i="1"/>
  <c r="AG146" i="1"/>
  <c r="AJ146" i="1" s="1"/>
  <c r="AK146" i="1" s="1"/>
  <c r="D691" i="1"/>
  <c r="AN146" i="1" l="1"/>
  <c r="AP146" i="1"/>
  <c r="D692" i="1"/>
  <c r="AR146" i="1" l="1"/>
  <c r="AU146" i="1" s="1"/>
  <c r="AV146" i="1" s="1"/>
  <c r="AW146" i="1" s="1"/>
  <c r="AY146" i="1" s="1"/>
  <c r="AZ146" i="1" s="1"/>
  <c r="D693" i="1"/>
  <c r="AE147" i="1" l="1"/>
  <c r="AQ147" i="1" s="1"/>
  <c r="AD147" i="1"/>
  <c r="D694" i="1"/>
  <c r="AF147" i="1" l="1"/>
  <c r="AG147" i="1"/>
  <c r="AJ147" i="1" s="1"/>
  <c r="AX147" i="1"/>
  <c r="AM147" i="1"/>
  <c r="D695" i="1"/>
  <c r="AK147" i="1" l="1"/>
  <c r="AN147" i="1"/>
  <c r="AP147" i="1"/>
  <c r="AR147" i="1" s="1"/>
  <c r="AU147" i="1" s="1"/>
  <c r="D696" i="1"/>
  <c r="AE148" i="1" l="1"/>
  <c r="AV147" i="1"/>
  <c r="AW147" i="1" s="1"/>
  <c r="AY147" i="1" s="1"/>
  <c r="AZ147" i="1" s="1"/>
  <c r="D697" i="1"/>
  <c r="AD148" i="1" l="1"/>
  <c r="AF148" i="1"/>
  <c r="AQ148" i="1"/>
  <c r="D698" i="1"/>
  <c r="AM148" i="1" l="1"/>
  <c r="AG148" i="1"/>
  <c r="AJ148" i="1" s="1"/>
  <c r="AK148" i="1" s="1"/>
  <c r="AX148" i="1"/>
  <c r="D699" i="1"/>
  <c r="AN148" i="1" l="1"/>
  <c r="AP148" i="1"/>
  <c r="D700" i="1"/>
  <c r="AR148" i="1" l="1"/>
  <c r="AU148" i="1" s="1"/>
  <c r="AE149" i="1" s="1"/>
  <c r="D701" i="1"/>
  <c r="AV148" i="1" l="1"/>
  <c r="AW148" i="1" s="1"/>
  <c r="AY148" i="1" s="1"/>
  <c r="AZ148" i="1" s="1"/>
  <c r="AD149" i="1" s="1"/>
  <c r="AF149" i="1"/>
  <c r="AQ149" i="1"/>
  <c r="D702" i="1"/>
  <c r="AM149" i="1" l="1"/>
  <c r="AG149" i="1"/>
  <c r="AJ149" i="1" s="1"/>
  <c r="AK149" i="1" s="1"/>
  <c r="AX149" i="1"/>
  <c r="D703" i="1"/>
  <c r="AN149" i="1" l="1"/>
  <c r="AP149" i="1"/>
  <c r="AR149" i="1" s="1"/>
  <c r="AU149" i="1" s="1"/>
  <c r="D704" i="1"/>
  <c r="AE150" i="1" l="1"/>
  <c r="AV149" i="1"/>
  <c r="AW149" i="1" s="1"/>
  <c r="AY149" i="1" s="1"/>
  <c r="AZ149" i="1" s="1"/>
  <c r="D705" i="1"/>
  <c r="AD150" i="1" l="1"/>
  <c r="AF150" i="1"/>
  <c r="AQ150" i="1"/>
  <c r="D706" i="1"/>
  <c r="AX150" i="1" l="1"/>
  <c r="AM150" i="1"/>
  <c r="AG150" i="1"/>
  <c r="AJ150" i="1" s="1"/>
  <c r="AK150" i="1" s="1"/>
  <c r="D707" i="1"/>
  <c r="AN150" i="1" l="1"/>
  <c r="AP150" i="1"/>
  <c r="D708" i="1"/>
  <c r="AR150" i="1" l="1"/>
  <c r="AU150" i="1" s="1"/>
  <c r="D709" i="1"/>
  <c r="AE151" i="1" l="1"/>
  <c r="AV150" i="1"/>
  <c r="AW150" i="1" s="1"/>
  <c r="AY150" i="1" s="1"/>
  <c r="AZ150" i="1" s="1"/>
  <c r="D710" i="1"/>
  <c r="AD151" i="1" l="1"/>
  <c r="AQ151" i="1"/>
  <c r="AF151" i="1"/>
  <c r="D711" i="1"/>
  <c r="AG151" i="1" l="1"/>
  <c r="AJ151" i="1" s="1"/>
  <c r="AK151" i="1" s="1"/>
  <c r="AX151" i="1"/>
  <c r="AM151" i="1"/>
  <c r="D712" i="1"/>
  <c r="AN151" i="1" l="1"/>
  <c r="AP151" i="1"/>
  <c r="AR151" i="1" s="1"/>
  <c r="AU151" i="1" s="1"/>
  <c r="D713" i="1"/>
  <c r="AE152" i="1" l="1"/>
  <c r="AV151" i="1"/>
  <c r="AW151" i="1" s="1"/>
  <c r="AY151" i="1" s="1"/>
  <c r="AZ151" i="1" s="1"/>
  <c r="D714" i="1"/>
  <c r="AD152" i="1" l="1"/>
  <c r="AQ152" i="1"/>
  <c r="AF152" i="1"/>
  <c r="D715" i="1"/>
  <c r="AM152" i="1" l="1"/>
  <c r="AG152" i="1"/>
  <c r="AJ152" i="1" s="1"/>
  <c r="AK152" i="1" s="1"/>
  <c r="AX152" i="1"/>
  <c r="D716" i="1"/>
  <c r="AN152" i="1" l="1"/>
  <c r="AP152" i="1"/>
  <c r="AR152" i="1" s="1"/>
  <c r="AU152" i="1" s="1"/>
  <c r="D717" i="1"/>
  <c r="AV152" i="1" l="1"/>
  <c r="AW152" i="1" s="1"/>
  <c r="AY152" i="1" s="1"/>
  <c r="AZ152" i="1" s="1"/>
  <c r="AE153" i="1"/>
  <c r="D718" i="1"/>
  <c r="AF153" i="1" l="1"/>
  <c r="AQ153" i="1"/>
  <c r="AD153" i="1"/>
  <c r="D719" i="1"/>
  <c r="AX153" i="1" l="1"/>
  <c r="AG153" i="1"/>
  <c r="AJ153" i="1" s="1"/>
  <c r="AK153" i="1" s="1"/>
  <c r="AM153" i="1"/>
  <c r="D720" i="1"/>
  <c r="AN153" i="1" l="1"/>
  <c r="AP153" i="1"/>
  <c r="D721" i="1"/>
  <c r="AR153" i="1" l="1"/>
  <c r="AU153" i="1" s="1"/>
  <c r="AE154" i="1" s="1"/>
  <c r="D722" i="1"/>
  <c r="AV153" i="1" l="1"/>
  <c r="AW153" i="1" s="1"/>
  <c r="AY153" i="1" s="1"/>
  <c r="AZ153" i="1" s="1"/>
  <c r="AD154" i="1" s="1"/>
  <c r="AF154" i="1"/>
  <c r="AQ154" i="1"/>
  <c r="D723" i="1"/>
  <c r="AM154" i="1" l="1"/>
  <c r="AX154" i="1"/>
  <c r="AG154" i="1"/>
  <c r="AJ154" i="1" s="1"/>
  <c r="AK154" i="1" s="1"/>
  <c r="D724" i="1"/>
  <c r="AN154" i="1" l="1"/>
  <c r="AP154" i="1"/>
  <c r="AR154" i="1" s="1"/>
  <c r="AU154" i="1" s="1"/>
  <c r="D725" i="1"/>
  <c r="AV154" i="1" l="1"/>
  <c r="AW154" i="1" s="1"/>
  <c r="AY154" i="1" s="1"/>
  <c r="AZ154" i="1" s="1"/>
  <c r="AE155" i="1"/>
  <c r="D726" i="1"/>
  <c r="AQ155" i="1" l="1"/>
  <c r="AF155" i="1"/>
  <c r="AD155" i="1"/>
  <c r="D727" i="1"/>
  <c r="AM155" i="1" l="1"/>
  <c r="AX155" i="1"/>
  <c r="AG155" i="1"/>
  <c r="AJ155" i="1" s="1"/>
  <c r="AK155" i="1" s="1"/>
  <c r="D728" i="1"/>
  <c r="AN155" i="1" l="1"/>
  <c r="AP155" i="1"/>
  <c r="D729" i="1"/>
  <c r="AR155" i="1" l="1"/>
  <c r="AU155" i="1" s="1"/>
  <c r="AV155" i="1" s="1"/>
  <c r="AW155" i="1" s="1"/>
  <c r="AY155" i="1" s="1"/>
  <c r="AZ155" i="1" s="1"/>
  <c r="D730" i="1"/>
  <c r="AE156" i="1" l="1"/>
  <c r="AQ156" i="1" s="1"/>
  <c r="AD156" i="1"/>
  <c r="D731" i="1"/>
  <c r="AF156" i="1" l="1"/>
  <c r="AM156" i="1"/>
  <c r="AG156" i="1"/>
  <c r="AJ156" i="1" s="1"/>
  <c r="AK156" i="1" s="1"/>
  <c r="AX156" i="1"/>
  <c r="D732" i="1"/>
  <c r="AN156" i="1" l="1"/>
  <c r="AP156" i="1"/>
  <c r="D733" i="1"/>
  <c r="AR156" i="1" l="1"/>
  <c r="AU156" i="1" s="1"/>
  <c r="AE157" i="1" s="1"/>
  <c r="D734" i="1"/>
  <c r="AV156" i="1" l="1"/>
  <c r="AW156" i="1" s="1"/>
  <c r="AY156" i="1" s="1"/>
  <c r="AZ156" i="1" s="1"/>
  <c r="AD157" i="1" s="1"/>
  <c r="AQ157" i="1"/>
  <c r="AF157" i="1"/>
  <c r="D735" i="1"/>
  <c r="AX157" i="1" l="1"/>
  <c r="AM157" i="1"/>
  <c r="AG157" i="1"/>
  <c r="AJ157" i="1" s="1"/>
  <c r="AK157" i="1" s="1"/>
  <c r="D736" i="1"/>
  <c r="AP157" i="1" l="1"/>
  <c r="AN157" i="1"/>
  <c r="D737" i="1"/>
  <c r="AR157" i="1" l="1"/>
  <c r="AU157" i="1" s="1"/>
  <c r="D738" i="1"/>
  <c r="AV157" i="1" l="1"/>
  <c r="AW157" i="1" s="1"/>
  <c r="AY157" i="1" s="1"/>
  <c r="AZ157" i="1" s="1"/>
  <c r="AE158" i="1"/>
  <c r="D739" i="1"/>
  <c r="AQ158" i="1" l="1"/>
  <c r="AF158" i="1"/>
  <c r="AD158" i="1"/>
  <c r="D740" i="1"/>
  <c r="AM158" i="1" l="1"/>
  <c r="AG158" i="1"/>
  <c r="AJ158" i="1" s="1"/>
  <c r="AK158" i="1" s="1"/>
  <c r="AX158" i="1"/>
  <c r="D741" i="1"/>
  <c r="AN158" i="1" l="1"/>
  <c r="AP158" i="1"/>
  <c r="D742" i="1"/>
  <c r="AR158" i="1" l="1"/>
  <c r="AU158" i="1" s="1"/>
  <c r="AE159" i="1"/>
  <c r="AV158" i="1"/>
  <c r="AW158" i="1" s="1"/>
  <c r="AY158" i="1" s="1"/>
  <c r="AZ158" i="1" s="1"/>
  <c r="D743" i="1"/>
  <c r="AD159" i="1" l="1"/>
  <c r="AF159" i="1"/>
  <c r="AQ159" i="1"/>
  <c r="D744" i="1"/>
  <c r="AX159" i="1" l="1"/>
  <c r="AG159" i="1"/>
  <c r="AJ159" i="1" s="1"/>
  <c r="AK159" i="1" s="1"/>
  <c r="AM159" i="1"/>
  <c r="D745" i="1"/>
  <c r="AN159" i="1" l="1"/>
  <c r="AP159" i="1"/>
  <c r="AR159" i="1" s="1"/>
  <c r="AU159" i="1" s="1"/>
  <c r="D746" i="1"/>
  <c r="AV159" i="1" l="1"/>
  <c r="AW159" i="1" s="1"/>
  <c r="AY159" i="1" s="1"/>
  <c r="AZ159" i="1" s="1"/>
  <c r="AE160" i="1"/>
  <c r="D747" i="1"/>
  <c r="AQ160" i="1" l="1"/>
  <c r="AF160" i="1"/>
  <c r="AD160" i="1"/>
  <c r="D748" i="1"/>
  <c r="AX160" i="1" l="1"/>
  <c r="AM160" i="1"/>
  <c r="AG160" i="1"/>
  <c r="AJ160" i="1" s="1"/>
  <c r="AK160" i="1" s="1"/>
  <c r="D749" i="1"/>
  <c r="AP160" i="1" l="1"/>
  <c r="AN160" i="1"/>
  <c r="D750" i="1"/>
  <c r="AR160" i="1" l="1"/>
  <c r="AU160" i="1" s="1"/>
  <c r="D751" i="1"/>
  <c r="AV160" i="1" l="1"/>
  <c r="AW160" i="1" s="1"/>
  <c r="AY160" i="1" s="1"/>
  <c r="AZ160" i="1" s="1"/>
  <c r="AE161" i="1"/>
  <c r="D752" i="1"/>
  <c r="AQ161" i="1" l="1"/>
  <c r="AF161" i="1"/>
  <c r="AD161" i="1"/>
  <c r="D753" i="1"/>
  <c r="AM161" i="1" l="1"/>
  <c r="AG161" i="1"/>
  <c r="AJ161" i="1" s="1"/>
  <c r="AK161" i="1" s="1"/>
  <c r="AX161" i="1"/>
  <c r="D754" i="1"/>
  <c r="AN161" i="1" l="1"/>
  <c r="AP161" i="1"/>
  <c r="D755" i="1"/>
  <c r="AR161" i="1" l="1"/>
  <c r="AU161" i="1" s="1"/>
  <c r="AV161" i="1" s="1"/>
  <c r="AW161" i="1" s="1"/>
  <c r="AY161" i="1" s="1"/>
  <c r="AZ161" i="1" s="1"/>
  <c r="AE162" i="1"/>
  <c r="D756" i="1"/>
  <c r="AQ162" i="1" l="1"/>
  <c r="AF162" i="1"/>
  <c r="AD162" i="1"/>
  <c r="D757" i="1"/>
  <c r="AG162" i="1" l="1"/>
  <c r="AJ162" i="1" s="1"/>
  <c r="AK162" i="1" s="1"/>
  <c r="AM162" i="1"/>
  <c r="AX162" i="1"/>
  <c r="D758" i="1"/>
  <c r="AN162" i="1" l="1"/>
  <c r="AP162" i="1"/>
  <c r="D759" i="1"/>
  <c r="AR162" i="1" l="1"/>
  <c r="AU162" i="1" s="1"/>
  <c r="AV162" i="1"/>
  <c r="AW162" i="1" s="1"/>
  <c r="AY162" i="1" s="1"/>
  <c r="AZ162" i="1" s="1"/>
  <c r="AE163" i="1"/>
  <c r="D760" i="1"/>
  <c r="AQ163" i="1" l="1"/>
  <c r="AF163" i="1"/>
  <c r="AD163" i="1"/>
  <c r="D761" i="1"/>
  <c r="AM163" i="1" l="1"/>
  <c r="AG163" i="1"/>
  <c r="AJ163" i="1" s="1"/>
  <c r="AK163" i="1" s="1"/>
  <c r="AX163" i="1"/>
  <c r="D762" i="1"/>
  <c r="AN163" i="1" l="1"/>
  <c r="AP163" i="1"/>
  <c r="AR163" i="1" s="1"/>
  <c r="AU163" i="1" s="1"/>
  <c r="D763" i="1"/>
  <c r="AE164" i="1" l="1"/>
  <c r="AV163" i="1"/>
  <c r="AW163" i="1" s="1"/>
  <c r="AY163" i="1" s="1"/>
  <c r="AZ163" i="1" s="1"/>
  <c r="D764" i="1"/>
  <c r="AD164" i="1" l="1"/>
  <c r="AQ164" i="1"/>
  <c r="AF164" i="1"/>
  <c r="D765" i="1"/>
  <c r="AM164" i="1" l="1"/>
  <c r="AX164" i="1"/>
  <c r="AG164" i="1"/>
  <c r="AJ164" i="1" s="1"/>
  <c r="AK164" i="1" s="1"/>
  <c r="D766" i="1"/>
  <c r="AN164" i="1" l="1"/>
  <c r="AP164" i="1"/>
  <c r="AR164" i="1" s="1"/>
  <c r="AU164" i="1" s="1"/>
  <c r="D767" i="1"/>
  <c r="AE165" i="1" l="1"/>
  <c r="AV164" i="1"/>
  <c r="AW164" i="1" s="1"/>
  <c r="AY164" i="1" s="1"/>
  <c r="AZ164" i="1" s="1"/>
  <c r="D768" i="1"/>
  <c r="AD165" i="1" l="1"/>
  <c r="AQ165" i="1"/>
  <c r="AF165" i="1"/>
  <c r="D769" i="1"/>
  <c r="AM165" i="1" l="1"/>
  <c r="AG165" i="1"/>
  <c r="AJ165" i="1" s="1"/>
  <c r="AK165" i="1" s="1"/>
  <c r="AX165" i="1"/>
  <c r="D770" i="1"/>
  <c r="AN165" i="1" l="1"/>
  <c r="AP165" i="1"/>
  <c r="D771" i="1"/>
  <c r="AR165" i="1" l="1"/>
  <c r="AU165" i="1" s="1"/>
  <c r="AE166" i="1" s="1"/>
  <c r="D772" i="1"/>
  <c r="AV165" i="1" l="1"/>
  <c r="AW165" i="1" s="1"/>
  <c r="AY165" i="1" s="1"/>
  <c r="AZ165" i="1" s="1"/>
  <c r="AD166" i="1" s="1"/>
  <c r="AQ166" i="1"/>
  <c r="AF166" i="1"/>
  <c r="D773" i="1"/>
  <c r="AG166" i="1" l="1"/>
  <c r="AJ166" i="1" s="1"/>
  <c r="AK166" i="1" s="1"/>
  <c r="AX166" i="1"/>
  <c r="AM166" i="1"/>
  <c r="D774" i="1"/>
  <c r="AN166" i="1" l="1"/>
  <c r="AP166" i="1"/>
  <c r="D775" i="1"/>
  <c r="AR166" i="1" l="1"/>
  <c r="AU166" i="1" s="1"/>
  <c r="AE167" i="1" s="1"/>
  <c r="D776" i="1"/>
  <c r="AV166" i="1" l="1"/>
  <c r="AW166" i="1" s="1"/>
  <c r="AY166" i="1" s="1"/>
  <c r="AZ166" i="1" s="1"/>
  <c r="AD167" i="1" s="1"/>
  <c r="AQ167" i="1"/>
  <c r="AF167" i="1"/>
  <c r="D777" i="1"/>
  <c r="AM167" i="1" l="1"/>
  <c r="AG167" i="1"/>
  <c r="AJ167" i="1" s="1"/>
  <c r="AK167" i="1" s="1"/>
  <c r="AX167" i="1"/>
  <c r="D778" i="1"/>
  <c r="AP167" i="1" l="1"/>
  <c r="AN167" i="1"/>
  <c r="AR167" i="1" l="1"/>
  <c r="AU167" i="1" s="1"/>
  <c r="AE168" i="1" l="1"/>
  <c r="AV167" i="1"/>
  <c r="AW167" i="1" s="1"/>
  <c r="AY167" i="1" s="1"/>
  <c r="AZ167" i="1" s="1"/>
  <c r="AD168" i="1" l="1"/>
  <c r="AQ168" i="1"/>
  <c r="AF168" i="1"/>
  <c r="AX168" i="1" l="1"/>
  <c r="AM168" i="1"/>
  <c r="AG168" i="1"/>
  <c r="AJ168" i="1" s="1"/>
  <c r="AK168" i="1" s="1"/>
  <c r="AN168" i="1" l="1"/>
  <c r="AP168" i="1"/>
  <c r="AR168" i="1" l="1"/>
  <c r="AU168" i="1" s="1"/>
  <c r="AV168" i="1" s="1"/>
  <c r="AW168" i="1" s="1"/>
  <c r="AY168" i="1" s="1"/>
  <c r="AZ168" i="1" s="1"/>
  <c r="AE169" i="1" l="1"/>
  <c r="AF169" i="1" s="1"/>
  <c r="AD169" i="1"/>
  <c r="AQ169" i="1" l="1"/>
  <c r="AX169" i="1"/>
  <c r="AM169" i="1"/>
  <c r="AG169" i="1"/>
  <c r="AJ169" i="1" s="1"/>
  <c r="AK169" i="1" s="1"/>
  <c r="AN169" i="1" l="1"/>
  <c r="AP169" i="1"/>
  <c r="AR169" i="1" l="1"/>
  <c r="AU169" i="1" s="1"/>
  <c r="AE170" i="1" s="1"/>
  <c r="AV169" i="1" l="1"/>
  <c r="AW169" i="1" s="1"/>
  <c r="AY169" i="1" s="1"/>
  <c r="AZ169" i="1" s="1"/>
  <c r="AD170" i="1" s="1"/>
  <c r="AQ170" i="1"/>
  <c r="AF170" i="1"/>
  <c r="AG170" i="1" l="1"/>
  <c r="AJ170" i="1" s="1"/>
  <c r="AK170" i="1" s="1"/>
  <c r="AX170" i="1"/>
  <c r="AM170" i="1"/>
  <c r="AP170" i="1" l="1"/>
  <c r="AN170" i="1"/>
  <c r="AR170" i="1" l="1"/>
  <c r="AU170" i="1" s="1"/>
  <c r="AE171" i="1" l="1"/>
  <c r="AV170" i="1"/>
  <c r="AW170" i="1" s="1"/>
  <c r="AY170" i="1" s="1"/>
  <c r="AZ170" i="1" s="1"/>
  <c r="AD171" i="1" l="1"/>
  <c r="AQ171" i="1"/>
  <c r="AF171" i="1"/>
  <c r="V11" i="1"/>
  <c r="W11" i="1" s="1"/>
  <c r="X11" i="1" s="1"/>
  <c r="Z11" i="1" s="1"/>
  <c r="AA11" i="1" s="1"/>
  <c r="K12" i="1" l="1"/>
  <c r="BB11" i="1"/>
  <c r="AX171" i="1"/>
  <c r="AG171" i="1"/>
  <c r="AJ171" i="1" s="1"/>
  <c r="AK171" i="1" s="1"/>
  <c r="AM171" i="1"/>
  <c r="O12" i="1"/>
  <c r="S12" i="1" s="1"/>
  <c r="N12" i="1"/>
  <c r="Q12" i="1" s="1"/>
  <c r="Y12" i="1"/>
  <c r="L11" i="1"/>
  <c r="M11" i="1" s="1"/>
  <c r="AN171" i="1" l="1"/>
  <c r="AP171" i="1"/>
  <c r="AR171" i="1" s="1"/>
  <c r="AU171" i="1" s="1"/>
  <c r="T12" i="1"/>
  <c r="R12" i="1"/>
  <c r="V12" i="1" s="1"/>
  <c r="AE172" i="1" l="1"/>
  <c r="AV171" i="1"/>
  <c r="AW171" i="1" s="1"/>
  <c r="AY171" i="1" s="1"/>
  <c r="AZ171" i="1" s="1"/>
  <c r="L12" i="1"/>
  <c r="M12" i="1" s="1"/>
  <c r="W12" i="1"/>
  <c r="X12" i="1" s="1"/>
  <c r="Z12" i="1" s="1"/>
  <c r="AA12" i="1" s="1"/>
  <c r="AD172" i="1" l="1"/>
  <c r="K13" i="1"/>
  <c r="O13" i="1" s="1"/>
  <c r="S13" i="1" s="1"/>
  <c r="T13" i="1" s="1"/>
  <c r="BB12" i="1"/>
  <c r="AF172" i="1"/>
  <c r="AQ172" i="1"/>
  <c r="Y13" i="1"/>
  <c r="N13" i="1" l="1"/>
  <c r="Q13" i="1" s="1"/>
  <c r="R13" i="1" s="1"/>
  <c r="V13" i="1" s="1"/>
  <c r="AG172" i="1"/>
  <c r="AJ172" i="1" s="1"/>
  <c r="AK172" i="1" s="1"/>
  <c r="AX172" i="1"/>
  <c r="AM172" i="1"/>
  <c r="AN172" i="1" l="1"/>
  <c r="AP172" i="1"/>
  <c r="L13" i="1"/>
  <c r="M13" i="1" s="1"/>
  <c r="W13" i="1"/>
  <c r="X13" i="1" s="1"/>
  <c r="Z13" i="1" s="1"/>
  <c r="AA13" i="1" s="1"/>
  <c r="AR172" i="1" l="1"/>
  <c r="AU172" i="1" s="1"/>
  <c r="AV172" i="1" s="1"/>
  <c r="AW172" i="1" s="1"/>
  <c r="AY172" i="1" s="1"/>
  <c r="AZ172" i="1" s="1"/>
  <c r="K14" i="1"/>
  <c r="O14" i="1" s="1"/>
  <c r="S14" i="1" s="1"/>
  <c r="T14" i="1" s="1"/>
  <c r="BB13" i="1"/>
  <c r="Y14" i="1"/>
  <c r="N14" i="1"/>
  <c r="Q14" i="1" s="1"/>
  <c r="R14" i="1" s="1"/>
  <c r="AE173" i="1" l="1"/>
  <c r="AQ173" i="1" s="1"/>
  <c r="AF173" i="1"/>
  <c r="AD173" i="1"/>
  <c r="V14" i="1"/>
  <c r="L14" i="1" s="1"/>
  <c r="M14" i="1" s="1"/>
  <c r="AG173" i="1" l="1"/>
  <c r="AJ173" i="1" s="1"/>
  <c r="AK173" i="1" s="1"/>
  <c r="AX173" i="1"/>
  <c r="AM173" i="1"/>
  <c r="W14" i="1"/>
  <c r="X14" i="1" s="1"/>
  <c r="Z14" i="1" s="1"/>
  <c r="AA14" i="1" s="1"/>
  <c r="AN173" i="1" l="1"/>
  <c r="AP173" i="1"/>
  <c r="AR173" i="1" s="1"/>
  <c r="AU173" i="1" s="1"/>
  <c r="K15" i="1"/>
  <c r="Y15" i="1" s="1"/>
  <c r="BB14" i="1"/>
  <c r="AV173" i="1" l="1"/>
  <c r="AW173" i="1" s="1"/>
  <c r="AY173" i="1" s="1"/>
  <c r="AZ173" i="1" s="1"/>
  <c r="AE174" i="1"/>
  <c r="N15" i="1"/>
  <c r="Q15" i="1" s="1"/>
  <c r="R15" i="1" s="1"/>
  <c r="O15" i="1"/>
  <c r="S15" i="1" s="1"/>
  <c r="T15" i="1" s="1"/>
  <c r="V15" i="1" l="1"/>
  <c r="AD174" i="1"/>
  <c r="AQ174" i="1"/>
  <c r="AF174" i="1"/>
  <c r="L15" i="1" l="1"/>
  <c r="M15" i="1" s="1"/>
  <c r="W15" i="1"/>
  <c r="X15" i="1" s="1"/>
  <c r="Z15" i="1" s="1"/>
  <c r="AA15" i="1" s="1"/>
  <c r="AG174" i="1"/>
  <c r="AJ174" i="1" s="1"/>
  <c r="AK174" i="1" s="1"/>
  <c r="AX174" i="1"/>
  <c r="AM174" i="1"/>
  <c r="K16" i="1" l="1"/>
  <c r="BB15" i="1"/>
  <c r="AN174" i="1"/>
  <c r="AP174" i="1"/>
  <c r="AR174" i="1" s="1"/>
  <c r="AU174" i="1" s="1"/>
  <c r="Y16" i="1" l="1"/>
  <c r="N16" i="1"/>
  <c r="Q16" i="1" s="1"/>
  <c r="R16" i="1" s="1"/>
  <c r="V16" i="1" s="1"/>
  <c r="O16" i="1"/>
  <c r="S16" i="1" s="1"/>
  <c r="T16" i="1" s="1"/>
  <c r="AV174" i="1"/>
  <c r="AW174" i="1" s="1"/>
  <c r="AY174" i="1" s="1"/>
  <c r="AZ174" i="1" s="1"/>
  <c r="AE175" i="1"/>
  <c r="W16" i="1" l="1"/>
  <c r="X16" i="1" s="1"/>
  <c r="Z16" i="1" s="1"/>
  <c r="AA16" i="1" s="1"/>
  <c r="L16" i="1"/>
  <c r="M16" i="1" s="1"/>
  <c r="AQ175" i="1"/>
  <c r="AF175" i="1"/>
  <c r="AD175" i="1"/>
  <c r="K17" i="1" l="1"/>
  <c r="BB16" i="1"/>
  <c r="AX175" i="1"/>
  <c r="AG175" i="1"/>
  <c r="AJ175" i="1" s="1"/>
  <c r="AK175" i="1" s="1"/>
  <c r="AM175" i="1"/>
  <c r="Y17" i="1" l="1"/>
  <c r="O17" i="1"/>
  <c r="S17" i="1" s="1"/>
  <c r="T17" i="1" s="1"/>
  <c r="N17" i="1"/>
  <c r="Q17" i="1" s="1"/>
  <c r="R17" i="1" s="1"/>
  <c r="V17" i="1" s="1"/>
  <c r="AN175" i="1"/>
  <c r="AP175" i="1"/>
  <c r="AR175" i="1" l="1"/>
  <c r="AU175" i="1" s="1"/>
  <c r="AV175" i="1" s="1"/>
  <c r="AW175" i="1" s="1"/>
  <c r="AY175" i="1" s="1"/>
  <c r="AZ175" i="1" s="1"/>
  <c r="W17" i="1"/>
  <c r="X17" i="1" s="1"/>
  <c r="Z17" i="1" s="1"/>
  <c r="AA17" i="1" s="1"/>
  <c r="L17" i="1"/>
  <c r="M17" i="1" s="1"/>
  <c r="AE176" i="1" l="1"/>
  <c r="AF176" i="1" s="1"/>
  <c r="BB17" i="1"/>
  <c r="K18" i="1"/>
  <c r="AD176" i="1"/>
  <c r="AQ176" i="1" l="1"/>
  <c r="N18" i="1"/>
  <c r="Q18" i="1" s="1"/>
  <c r="R18" i="1" s="1"/>
  <c r="O18" i="1"/>
  <c r="S18" i="1" s="1"/>
  <c r="T18" i="1" s="1"/>
  <c r="Y18" i="1"/>
  <c r="AG176" i="1"/>
  <c r="AJ176" i="1" s="1"/>
  <c r="AK176" i="1" s="1"/>
  <c r="AX176" i="1"/>
  <c r="AM176" i="1"/>
  <c r="V18" i="1" l="1"/>
  <c r="AP176" i="1"/>
  <c r="AN176" i="1"/>
  <c r="AR176" i="1" l="1"/>
  <c r="AU176" i="1" s="1"/>
  <c r="AV176" i="1" s="1"/>
  <c r="AW176" i="1" s="1"/>
  <c r="AY176" i="1" s="1"/>
  <c r="AZ176" i="1" s="1"/>
  <c r="W18" i="1"/>
  <c r="X18" i="1" s="1"/>
  <c r="Z18" i="1" s="1"/>
  <c r="AA18" i="1" s="1"/>
  <c r="L18" i="1"/>
  <c r="M18" i="1" s="1"/>
  <c r="AE177" i="1" l="1"/>
  <c r="AQ177" i="1" s="1"/>
  <c r="K19" i="1"/>
  <c r="BB18" i="1"/>
  <c r="AD177" i="1"/>
  <c r="AF177" i="1" l="1"/>
  <c r="N19" i="1"/>
  <c r="Q19" i="1" s="1"/>
  <c r="R19" i="1" s="1"/>
  <c r="O19" i="1"/>
  <c r="S19" i="1" s="1"/>
  <c r="T19" i="1" s="1"/>
  <c r="V19" i="1" s="1"/>
  <c r="Y19" i="1"/>
  <c r="AG177" i="1"/>
  <c r="AJ177" i="1" s="1"/>
  <c r="AK177" i="1" s="1"/>
  <c r="AX177" i="1"/>
  <c r="AM177" i="1"/>
  <c r="L19" i="1" l="1"/>
  <c r="M19" i="1" s="1"/>
  <c r="W19" i="1"/>
  <c r="X19" i="1" s="1"/>
  <c r="Z19" i="1" s="1"/>
  <c r="AA19" i="1" s="1"/>
  <c r="AN177" i="1"/>
  <c r="AP177" i="1"/>
  <c r="K20" i="1" l="1"/>
  <c r="BB19" i="1"/>
  <c r="AR177" i="1"/>
  <c r="AU177" i="1" s="1"/>
  <c r="O20" i="1" l="1"/>
  <c r="S20" i="1" s="1"/>
  <c r="T20" i="1" s="1"/>
  <c r="Y20" i="1"/>
  <c r="N20" i="1"/>
  <c r="Q20" i="1" s="1"/>
  <c r="R20" i="1" s="1"/>
  <c r="V20" i="1" s="1"/>
  <c r="AE178" i="1"/>
  <c r="AV177" i="1"/>
  <c r="AW177" i="1" s="1"/>
  <c r="AY177" i="1" s="1"/>
  <c r="AZ177" i="1" s="1"/>
  <c r="W20" i="1" l="1"/>
  <c r="X20" i="1" s="1"/>
  <c r="Z20" i="1" s="1"/>
  <c r="AA20" i="1" s="1"/>
  <c r="L20" i="1"/>
  <c r="M20" i="1" s="1"/>
  <c r="AD178" i="1"/>
  <c r="AQ178" i="1"/>
  <c r="AF178" i="1"/>
  <c r="K21" i="1" l="1"/>
  <c r="BB20" i="1"/>
  <c r="AX178" i="1"/>
  <c r="AM178" i="1"/>
  <c r="AG178" i="1"/>
  <c r="AJ178" i="1" s="1"/>
  <c r="AK178" i="1" s="1"/>
  <c r="Y21" i="1" l="1"/>
  <c r="N21" i="1"/>
  <c r="Q21" i="1" s="1"/>
  <c r="R21" i="1" s="1"/>
  <c r="O21" i="1"/>
  <c r="S21" i="1" s="1"/>
  <c r="T21" i="1" s="1"/>
  <c r="AP178" i="1"/>
  <c r="AN178" i="1"/>
  <c r="AR178" i="1" l="1"/>
  <c r="AU178" i="1" s="1"/>
  <c r="AE179" i="1" s="1"/>
  <c r="V21" i="1"/>
  <c r="AV178" i="1"/>
  <c r="AW178" i="1" s="1"/>
  <c r="AY178" i="1" s="1"/>
  <c r="AZ178" i="1" s="1"/>
  <c r="L21" i="1" l="1"/>
  <c r="M21" i="1" s="1"/>
  <c r="W21" i="1"/>
  <c r="X21" i="1" s="1"/>
  <c r="Z21" i="1" s="1"/>
  <c r="AA21" i="1" s="1"/>
  <c r="AD179" i="1"/>
  <c r="AQ179" i="1"/>
  <c r="AF179" i="1"/>
  <c r="K22" i="1" l="1"/>
  <c r="BB21" i="1"/>
  <c r="AM179" i="1"/>
  <c r="AG179" i="1"/>
  <c r="AJ179" i="1" s="1"/>
  <c r="AK179" i="1" s="1"/>
  <c r="AX179" i="1"/>
  <c r="O22" i="1" l="1"/>
  <c r="S22" i="1" s="1"/>
  <c r="T22" i="1" s="1"/>
  <c r="N22" i="1"/>
  <c r="Q22" i="1" s="1"/>
  <c r="R22" i="1" s="1"/>
  <c r="V22" i="1" s="1"/>
  <c r="Y22" i="1"/>
  <c r="AP179" i="1"/>
  <c r="AN179" i="1"/>
  <c r="L22" i="1" l="1"/>
  <c r="M22" i="1" s="1"/>
  <c r="W22" i="1"/>
  <c r="X22" i="1" s="1"/>
  <c r="Z22" i="1" s="1"/>
  <c r="AA22" i="1" s="1"/>
  <c r="AR179" i="1"/>
  <c r="AU179" i="1" s="1"/>
  <c r="BB22" i="1" l="1"/>
  <c r="K23" i="1"/>
  <c r="AV179" i="1"/>
  <c r="AW179" i="1" s="1"/>
  <c r="AY179" i="1" s="1"/>
  <c r="AZ179" i="1" s="1"/>
  <c r="AE180" i="1"/>
  <c r="N23" i="1" l="1"/>
  <c r="Q23" i="1" s="1"/>
  <c r="R23" i="1" s="1"/>
  <c r="V23" i="1" s="1"/>
  <c r="Y23" i="1"/>
  <c r="O23" i="1"/>
  <c r="S23" i="1" s="1"/>
  <c r="T23" i="1" s="1"/>
  <c r="AD180" i="1"/>
  <c r="AQ180" i="1"/>
  <c r="AF180" i="1"/>
  <c r="W23" i="1" l="1"/>
  <c r="X23" i="1" s="1"/>
  <c r="Z23" i="1" s="1"/>
  <c r="AA23" i="1" s="1"/>
  <c r="L23" i="1"/>
  <c r="M23" i="1" s="1"/>
  <c r="AG180" i="1"/>
  <c r="AJ180" i="1" s="1"/>
  <c r="AK180" i="1" s="1"/>
  <c r="AM180" i="1"/>
  <c r="AX180" i="1"/>
  <c r="K24" i="1" l="1"/>
  <c r="BB23" i="1"/>
  <c r="AN180" i="1"/>
  <c r="AP180" i="1"/>
  <c r="AR180" i="1" s="1"/>
  <c r="AU180" i="1" s="1"/>
  <c r="Y24" i="1" l="1"/>
  <c r="O24" i="1"/>
  <c r="S24" i="1" s="1"/>
  <c r="T24" i="1" s="1"/>
  <c r="N24" i="1"/>
  <c r="Q24" i="1" s="1"/>
  <c r="R24" i="1" s="1"/>
  <c r="V24" i="1" s="1"/>
  <c r="AE181" i="1"/>
  <c r="AV180" i="1"/>
  <c r="AW180" i="1" s="1"/>
  <c r="AY180" i="1" s="1"/>
  <c r="AZ180" i="1" s="1"/>
  <c r="W24" i="1" l="1"/>
  <c r="X24" i="1" s="1"/>
  <c r="Z24" i="1" s="1"/>
  <c r="AA24" i="1" s="1"/>
  <c r="L24" i="1"/>
  <c r="M24" i="1" s="1"/>
  <c r="AD181" i="1"/>
  <c r="AF181" i="1"/>
  <c r="AQ181" i="1"/>
  <c r="K25" i="1" l="1"/>
  <c r="BB24" i="1"/>
  <c r="AX181" i="1"/>
  <c r="AM181" i="1"/>
  <c r="AG181" i="1"/>
  <c r="AJ181" i="1" s="1"/>
  <c r="AK181" i="1" s="1"/>
  <c r="N25" i="1" l="1"/>
  <c r="Q25" i="1" s="1"/>
  <c r="R25" i="1" s="1"/>
  <c r="V25" i="1" s="1"/>
  <c r="Y25" i="1"/>
  <c r="O25" i="1"/>
  <c r="S25" i="1" s="1"/>
  <c r="T25" i="1" s="1"/>
  <c r="AN181" i="1"/>
  <c r="AP181" i="1"/>
  <c r="AR181" i="1" l="1"/>
  <c r="AU181" i="1" s="1"/>
  <c r="AE182" i="1" s="1"/>
  <c r="W25" i="1"/>
  <c r="X25" i="1" s="1"/>
  <c r="Z25" i="1" s="1"/>
  <c r="AA25" i="1" s="1"/>
  <c r="L25" i="1"/>
  <c r="M25" i="1" s="1"/>
  <c r="AV181" i="1" l="1"/>
  <c r="AW181" i="1" s="1"/>
  <c r="AY181" i="1" s="1"/>
  <c r="AZ181" i="1" s="1"/>
  <c r="AD182" i="1" s="1"/>
  <c r="K26" i="1"/>
  <c r="BB25" i="1"/>
  <c r="AQ182" i="1"/>
  <c r="AF182" i="1"/>
  <c r="Y26" i="1" l="1"/>
  <c r="N26" i="1"/>
  <c r="Q26" i="1" s="1"/>
  <c r="R26" i="1" s="1"/>
  <c r="V26" i="1" s="1"/>
  <c r="O26" i="1"/>
  <c r="S26" i="1" s="1"/>
  <c r="T26" i="1" s="1"/>
  <c r="AX182" i="1"/>
  <c r="AG182" i="1"/>
  <c r="AJ182" i="1" s="1"/>
  <c r="AK182" i="1" s="1"/>
  <c r="AM182" i="1"/>
  <c r="W26" i="1" l="1"/>
  <c r="X26" i="1" s="1"/>
  <c r="Z26" i="1" s="1"/>
  <c r="AA26" i="1" s="1"/>
  <c r="L26" i="1"/>
  <c r="M26" i="1" s="1"/>
  <c r="AP182" i="1"/>
  <c r="AN182" i="1"/>
  <c r="AR182" i="1" s="1"/>
  <c r="AU182" i="1" s="1"/>
  <c r="BB26" i="1" l="1"/>
  <c r="K27" i="1"/>
  <c r="AE183" i="1"/>
  <c r="AV182" i="1"/>
  <c r="AW182" i="1" s="1"/>
  <c r="AY182" i="1" s="1"/>
  <c r="AZ182" i="1" s="1"/>
  <c r="Y27" i="1" l="1"/>
  <c r="O27" i="1"/>
  <c r="S27" i="1" s="1"/>
  <c r="T27" i="1" s="1"/>
  <c r="N27" i="1"/>
  <c r="Q27" i="1" s="1"/>
  <c r="R27" i="1" s="1"/>
  <c r="V27" i="1" s="1"/>
  <c r="AD183" i="1"/>
  <c r="AQ183" i="1"/>
  <c r="AF183" i="1"/>
  <c r="L27" i="1" l="1"/>
  <c r="M27" i="1" s="1"/>
  <c r="W27" i="1"/>
  <c r="X27" i="1" s="1"/>
  <c r="Z27" i="1" s="1"/>
  <c r="AA27" i="1" s="1"/>
  <c r="AG183" i="1"/>
  <c r="AJ183" i="1" s="1"/>
  <c r="AK183" i="1" s="1"/>
  <c r="AX183" i="1"/>
  <c r="AM183" i="1"/>
  <c r="BB27" i="1" l="1"/>
  <c r="K28" i="1"/>
  <c r="AN183" i="1"/>
  <c r="AP183" i="1"/>
  <c r="AR183" i="1" s="1"/>
  <c r="AU183" i="1" s="1"/>
  <c r="N28" i="1" l="1"/>
  <c r="Q28" i="1" s="1"/>
  <c r="R28" i="1" s="1"/>
  <c r="Y28" i="1"/>
  <c r="O28" i="1"/>
  <c r="S28" i="1" s="1"/>
  <c r="T28" i="1" s="1"/>
  <c r="AE184" i="1"/>
  <c r="AV183" i="1"/>
  <c r="AW183" i="1" s="1"/>
  <c r="AY183" i="1" s="1"/>
  <c r="AZ183" i="1" s="1"/>
  <c r="V28" i="1" l="1"/>
  <c r="AF184" i="1"/>
  <c r="AQ184" i="1"/>
  <c r="AD184" i="1"/>
  <c r="L28" i="1" l="1"/>
  <c r="M28" i="1" s="1"/>
  <c r="W28" i="1"/>
  <c r="X28" i="1" s="1"/>
  <c r="Z28" i="1" s="1"/>
  <c r="AA28" i="1" s="1"/>
  <c r="AX184" i="1"/>
  <c r="AM184" i="1"/>
  <c r="AG184" i="1"/>
  <c r="AJ184" i="1" s="1"/>
  <c r="AK184" i="1" s="1"/>
  <c r="K29" i="1" l="1"/>
  <c r="BB28" i="1"/>
  <c r="AN184" i="1"/>
  <c r="AP184" i="1"/>
  <c r="AR184" i="1" s="1"/>
  <c r="AU184" i="1" s="1"/>
  <c r="N29" i="1" l="1"/>
  <c r="Q29" i="1" s="1"/>
  <c r="R29" i="1" s="1"/>
  <c r="O29" i="1"/>
  <c r="S29" i="1" s="1"/>
  <c r="T29" i="1" s="1"/>
  <c r="Y29" i="1"/>
  <c r="AV184" i="1"/>
  <c r="AW184" i="1" s="1"/>
  <c r="AY184" i="1" s="1"/>
  <c r="AZ184" i="1" s="1"/>
  <c r="AE185" i="1"/>
  <c r="V29" i="1" l="1"/>
  <c r="AQ185" i="1"/>
  <c r="AF185" i="1"/>
  <c r="AD185" i="1"/>
  <c r="W29" i="1" l="1"/>
  <c r="X29" i="1" s="1"/>
  <c r="Z29" i="1" s="1"/>
  <c r="AA29" i="1" s="1"/>
  <c r="L29" i="1"/>
  <c r="M29" i="1" s="1"/>
  <c r="AG185" i="1"/>
  <c r="AJ185" i="1" s="1"/>
  <c r="AK185" i="1" s="1"/>
  <c r="AM185" i="1"/>
  <c r="AX185" i="1"/>
  <c r="K30" i="1" l="1"/>
  <c r="BB29" i="1"/>
  <c r="AN185" i="1"/>
  <c r="AP185" i="1"/>
  <c r="AR185" i="1" s="1"/>
  <c r="AU185" i="1" s="1"/>
  <c r="N30" i="1" l="1"/>
  <c r="Q30" i="1" s="1"/>
  <c r="R30" i="1" s="1"/>
  <c r="V30" i="1" s="1"/>
  <c r="Y30" i="1"/>
  <c r="O30" i="1"/>
  <c r="S30" i="1" s="1"/>
  <c r="T30" i="1" s="1"/>
  <c r="AE186" i="1"/>
  <c r="AV185" i="1"/>
  <c r="AW185" i="1" s="1"/>
  <c r="AY185" i="1" s="1"/>
  <c r="AZ185" i="1" s="1"/>
  <c r="W30" i="1" l="1"/>
  <c r="X30" i="1" s="1"/>
  <c r="Z30" i="1" s="1"/>
  <c r="AA30" i="1" s="1"/>
  <c r="L30" i="1"/>
  <c r="M30" i="1" s="1"/>
  <c r="AD186" i="1"/>
  <c r="AQ186" i="1"/>
  <c r="AF186" i="1"/>
  <c r="K31" i="1" l="1"/>
  <c r="BB30" i="1"/>
  <c r="AX186" i="1"/>
  <c r="AG186" i="1"/>
  <c r="AJ186" i="1" s="1"/>
  <c r="AK186" i="1" s="1"/>
  <c r="AM186" i="1"/>
  <c r="O31" i="1" l="1"/>
  <c r="S31" i="1" s="1"/>
  <c r="T31" i="1" s="1"/>
  <c r="Y31" i="1"/>
  <c r="N31" i="1"/>
  <c r="Q31" i="1" s="1"/>
  <c r="R31" i="1" s="1"/>
  <c r="AP186" i="1"/>
  <c r="AN186" i="1"/>
  <c r="V31" i="1" l="1"/>
  <c r="AR186" i="1"/>
  <c r="AU186" i="1" s="1"/>
  <c r="L31" i="1" l="1"/>
  <c r="M31" i="1" s="1"/>
  <c r="W31" i="1"/>
  <c r="X31" i="1" s="1"/>
  <c r="Z31" i="1" s="1"/>
  <c r="AA31" i="1" s="1"/>
  <c r="AE187" i="1"/>
  <c r="AV186" i="1"/>
  <c r="AW186" i="1" s="1"/>
  <c r="AY186" i="1" s="1"/>
  <c r="AZ186" i="1" s="1"/>
  <c r="K32" i="1" l="1"/>
  <c r="BB31" i="1"/>
  <c r="AD187" i="1"/>
  <c r="AQ187" i="1"/>
  <c r="AF187" i="1"/>
  <c r="N32" i="1" l="1"/>
  <c r="Q32" i="1" s="1"/>
  <c r="R32" i="1" s="1"/>
  <c r="Y32" i="1"/>
  <c r="O32" i="1"/>
  <c r="S32" i="1" s="1"/>
  <c r="T32" i="1" s="1"/>
  <c r="AX187" i="1"/>
  <c r="AM187" i="1"/>
  <c r="AG187" i="1"/>
  <c r="AJ187" i="1" s="1"/>
  <c r="AK187" i="1" s="1"/>
  <c r="V32" i="1" l="1"/>
  <c r="AP187" i="1"/>
  <c r="AN187" i="1"/>
  <c r="W32" i="1" l="1"/>
  <c r="X32" i="1" s="1"/>
  <c r="Z32" i="1" s="1"/>
  <c r="AA32" i="1" s="1"/>
  <c r="L32" i="1"/>
  <c r="M32" i="1" s="1"/>
  <c r="AR187" i="1"/>
  <c r="AU187" i="1" s="1"/>
  <c r="BB32" i="1" l="1"/>
  <c r="K33" i="1"/>
  <c r="AV187" i="1"/>
  <c r="AW187" i="1" s="1"/>
  <c r="AY187" i="1" s="1"/>
  <c r="AZ187" i="1" s="1"/>
  <c r="AE188" i="1"/>
  <c r="Y33" i="1" l="1"/>
  <c r="O33" i="1"/>
  <c r="S33" i="1" s="1"/>
  <c r="T33" i="1" s="1"/>
  <c r="N33" i="1"/>
  <c r="Q33" i="1" s="1"/>
  <c r="R33" i="1" s="1"/>
  <c r="AD188" i="1"/>
  <c r="AF188" i="1"/>
  <c r="AQ188" i="1"/>
  <c r="V33" i="1" l="1"/>
  <c r="AX188" i="1"/>
  <c r="AG188" i="1"/>
  <c r="AJ188" i="1" s="1"/>
  <c r="AK188" i="1" s="1"/>
  <c r="AM188" i="1"/>
  <c r="L33" i="1" l="1"/>
  <c r="M33" i="1" s="1"/>
  <c r="W33" i="1"/>
  <c r="X33" i="1" s="1"/>
  <c r="Z33" i="1" s="1"/>
  <c r="AA33" i="1" s="1"/>
  <c r="AN188" i="1"/>
  <c r="AP188" i="1"/>
  <c r="BB33" i="1" l="1"/>
  <c r="K34" i="1"/>
  <c r="AR188" i="1"/>
  <c r="AU188" i="1" s="1"/>
  <c r="N34" i="1" l="1"/>
  <c r="Q34" i="1" s="1"/>
  <c r="R34" i="1" s="1"/>
  <c r="Y34" i="1"/>
  <c r="O34" i="1"/>
  <c r="S34" i="1" s="1"/>
  <c r="T34" i="1" s="1"/>
  <c r="AV188" i="1"/>
  <c r="AW188" i="1" s="1"/>
  <c r="AY188" i="1" s="1"/>
  <c r="AZ188" i="1" s="1"/>
  <c r="AE189" i="1"/>
  <c r="V34" i="1" l="1"/>
  <c r="AQ189" i="1"/>
  <c r="AF189" i="1"/>
  <c r="AD189" i="1"/>
  <c r="L34" i="1" l="1"/>
  <c r="M34" i="1" s="1"/>
  <c r="W34" i="1"/>
  <c r="X34" i="1" s="1"/>
  <c r="Z34" i="1" s="1"/>
  <c r="AA34" i="1" s="1"/>
  <c r="AG189" i="1"/>
  <c r="AJ189" i="1" s="1"/>
  <c r="AK189" i="1" s="1"/>
  <c r="AM189" i="1"/>
  <c r="AX189" i="1"/>
  <c r="BB34" i="1" l="1"/>
  <c r="K35" i="1"/>
  <c r="AP189" i="1"/>
  <c r="AN189" i="1"/>
  <c r="O35" i="1" l="1"/>
  <c r="S35" i="1" s="1"/>
  <c r="T35" i="1" s="1"/>
  <c r="N35" i="1"/>
  <c r="Q35" i="1" s="1"/>
  <c r="R35" i="1" s="1"/>
  <c r="V35" i="1" s="1"/>
  <c r="Y35" i="1"/>
  <c r="AR189" i="1"/>
  <c r="AU189" i="1" s="1"/>
  <c r="W35" i="1" l="1"/>
  <c r="X35" i="1" s="1"/>
  <c r="Z35" i="1" s="1"/>
  <c r="AA35" i="1" s="1"/>
  <c r="L35" i="1"/>
  <c r="M35" i="1" s="1"/>
  <c r="AE190" i="1"/>
  <c r="AV189" i="1"/>
  <c r="AW189" i="1" s="1"/>
  <c r="AY189" i="1" s="1"/>
  <c r="AZ189" i="1" s="1"/>
  <c r="K36" i="1" l="1"/>
  <c r="BB35" i="1"/>
  <c r="AQ190" i="1"/>
  <c r="AF190" i="1"/>
  <c r="AD190" i="1"/>
  <c r="N36" i="1" l="1"/>
  <c r="Q36" i="1" s="1"/>
  <c r="R36" i="1" s="1"/>
  <c r="Y36" i="1"/>
  <c r="O36" i="1"/>
  <c r="S36" i="1" s="1"/>
  <c r="T36" i="1" s="1"/>
  <c r="AG190" i="1"/>
  <c r="AJ190" i="1" s="1"/>
  <c r="AK190" i="1" s="1"/>
  <c r="AM190" i="1"/>
  <c r="AX190" i="1"/>
  <c r="V36" i="1" l="1"/>
  <c r="AP190" i="1"/>
  <c r="AN190" i="1"/>
  <c r="AR190" i="1" l="1"/>
  <c r="AU190" i="1" s="1"/>
  <c r="AV190" i="1" s="1"/>
  <c r="AW190" i="1" s="1"/>
  <c r="AY190" i="1" s="1"/>
  <c r="AZ190" i="1" s="1"/>
  <c r="W36" i="1"/>
  <c r="X36" i="1" s="1"/>
  <c r="Z36" i="1" s="1"/>
  <c r="AA36" i="1" s="1"/>
  <c r="L36" i="1"/>
  <c r="M36" i="1" s="1"/>
  <c r="AE191" i="1" l="1"/>
  <c r="BB36" i="1"/>
  <c r="K37" i="1"/>
  <c r="AD191" i="1"/>
  <c r="AF191" i="1"/>
  <c r="AQ191" i="1"/>
  <c r="O37" i="1" l="1"/>
  <c r="S37" i="1" s="1"/>
  <c r="T37" i="1" s="1"/>
  <c r="Y37" i="1"/>
  <c r="N37" i="1"/>
  <c r="Q37" i="1" s="1"/>
  <c r="R37" i="1" s="1"/>
  <c r="V37" i="1" s="1"/>
  <c r="AG191" i="1"/>
  <c r="AJ191" i="1" s="1"/>
  <c r="AK191" i="1" s="1"/>
  <c r="AX191" i="1"/>
  <c r="AM191" i="1"/>
  <c r="L37" i="1" l="1"/>
  <c r="M37" i="1" s="1"/>
  <c r="W37" i="1"/>
  <c r="X37" i="1" s="1"/>
  <c r="Z37" i="1" s="1"/>
  <c r="AA37" i="1" s="1"/>
  <c r="AN191" i="1"/>
  <c r="AP191" i="1"/>
  <c r="AR191" i="1" s="1"/>
  <c r="AU191" i="1" s="1"/>
  <c r="BB37" i="1" l="1"/>
  <c r="K38" i="1"/>
  <c r="AV191" i="1"/>
  <c r="AW191" i="1" s="1"/>
  <c r="AY191" i="1" s="1"/>
  <c r="AZ191" i="1" s="1"/>
  <c r="AE192" i="1"/>
  <c r="Y38" i="1" l="1"/>
  <c r="O38" i="1"/>
  <c r="S38" i="1" s="1"/>
  <c r="T38" i="1" s="1"/>
  <c r="N38" i="1"/>
  <c r="Q38" i="1" s="1"/>
  <c r="R38" i="1" s="1"/>
  <c r="AQ192" i="1"/>
  <c r="AF192" i="1"/>
  <c r="AD192" i="1"/>
  <c r="V38" i="1" l="1"/>
  <c r="AM192" i="1"/>
  <c r="AG192" i="1"/>
  <c r="AJ192" i="1" s="1"/>
  <c r="AK192" i="1" s="1"/>
  <c r="AX192" i="1"/>
  <c r="L38" i="1" l="1"/>
  <c r="M38" i="1" s="1"/>
  <c r="W38" i="1"/>
  <c r="X38" i="1" s="1"/>
  <c r="Z38" i="1" s="1"/>
  <c r="AA38" i="1" s="1"/>
  <c r="AP192" i="1"/>
  <c r="AN192" i="1"/>
  <c r="AR192" i="1" l="1"/>
  <c r="AU192" i="1" s="1"/>
  <c r="AE193" i="1" s="1"/>
  <c r="K39" i="1"/>
  <c r="BB38" i="1"/>
  <c r="AV192" i="1" l="1"/>
  <c r="AW192" i="1" s="1"/>
  <c r="AY192" i="1" s="1"/>
  <c r="AZ192" i="1" s="1"/>
  <c r="AD193" i="1" s="1"/>
  <c r="O39" i="1"/>
  <c r="S39" i="1" s="1"/>
  <c r="T39" i="1" s="1"/>
  <c r="N39" i="1"/>
  <c r="Q39" i="1" s="1"/>
  <c r="R39" i="1" s="1"/>
  <c r="V39" i="1" s="1"/>
  <c r="Y39" i="1"/>
  <c r="AF193" i="1"/>
  <c r="AQ193" i="1"/>
  <c r="W39" i="1" l="1"/>
  <c r="X39" i="1" s="1"/>
  <c r="Z39" i="1" s="1"/>
  <c r="AA39" i="1" s="1"/>
  <c r="L39" i="1"/>
  <c r="M39" i="1" s="1"/>
  <c r="AM193" i="1"/>
  <c r="AX193" i="1"/>
  <c r="AG193" i="1"/>
  <c r="AJ193" i="1" s="1"/>
  <c r="AK193" i="1" s="1"/>
  <c r="K40" i="1" l="1"/>
  <c r="BB39" i="1"/>
  <c r="AN193" i="1"/>
  <c r="AP193" i="1"/>
  <c r="AR193" i="1" s="1"/>
  <c r="AU193" i="1" s="1"/>
  <c r="O40" i="1" l="1"/>
  <c r="S40" i="1" s="1"/>
  <c r="T40" i="1" s="1"/>
  <c r="N40" i="1"/>
  <c r="Q40" i="1" s="1"/>
  <c r="R40" i="1" s="1"/>
  <c r="V40" i="1" s="1"/>
  <c r="Y40" i="1"/>
  <c r="AE194" i="1"/>
  <c r="AV193" i="1"/>
  <c r="AW193" i="1" s="1"/>
  <c r="AY193" i="1" s="1"/>
  <c r="AZ193" i="1" s="1"/>
  <c r="L40" i="1" l="1"/>
  <c r="M40" i="1" s="1"/>
  <c r="W40" i="1"/>
  <c r="X40" i="1" s="1"/>
  <c r="Z40" i="1" s="1"/>
  <c r="AA40" i="1" s="1"/>
  <c r="AD194" i="1"/>
  <c r="AF194" i="1"/>
  <c r="AQ194" i="1"/>
  <c r="BB40" i="1" l="1"/>
  <c r="K41" i="1"/>
  <c r="AX194" i="1"/>
  <c r="AG194" i="1"/>
  <c r="AJ194" i="1" s="1"/>
  <c r="AK194" i="1" s="1"/>
  <c r="AM194" i="1"/>
  <c r="O41" i="1" l="1"/>
  <c r="S41" i="1" s="1"/>
  <c r="T41" i="1" s="1"/>
  <c r="N41" i="1"/>
  <c r="Q41" i="1" s="1"/>
  <c r="R41" i="1" s="1"/>
  <c r="Y41" i="1"/>
  <c r="AN194" i="1"/>
  <c r="AP194" i="1"/>
  <c r="V41" i="1" l="1"/>
  <c r="AR194" i="1"/>
  <c r="AU194" i="1" s="1"/>
  <c r="L41" i="1" l="1"/>
  <c r="M41" i="1" s="1"/>
  <c r="W41" i="1"/>
  <c r="X41" i="1" s="1"/>
  <c r="Z41" i="1" s="1"/>
  <c r="AA41" i="1" s="1"/>
  <c r="AE195" i="1"/>
  <c r="AV194" i="1"/>
  <c r="AW194" i="1" s="1"/>
  <c r="AY194" i="1" s="1"/>
  <c r="AZ194" i="1" s="1"/>
  <c r="K42" i="1" l="1"/>
  <c r="BB41" i="1"/>
  <c r="AD195" i="1"/>
  <c r="AQ195" i="1"/>
  <c r="AF195" i="1"/>
  <c r="O42" i="1" l="1"/>
  <c r="S42" i="1" s="1"/>
  <c r="T42" i="1" s="1"/>
  <c r="N42" i="1"/>
  <c r="Q42" i="1" s="1"/>
  <c r="R42" i="1" s="1"/>
  <c r="V42" i="1" s="1"/>
  <c r="Y42" i="1"/>
  <c r="AM195" i="1"/>
  <c r="AX195" i="1"/>
  <c r="AG195" i="1"/>
  <c r="AJ195" i="1" s="1"/>
  <c r="AK195" i="1" s="1"/>
  <c r="W42" i="1" l="1"/>
  <c r="X42" i="1" s="1"/>
  <c r="Z42" i="1" s="1"/>
  <c r="AA42" i="1" s="1"/>
  <c r="L42" i="1"/>
  <c r="M42" i="1" s="1"/>
  <c r="AP195" i="1"/>
  <c r="AN195" i="1"/>
  <c r="K43" i="1" l="1"/>
  <c r="BB42" i="1"/>
  <c r="AR195" i="1"/>
  <c r="AU195" i="1" s="1"/>
  <c r="O43" i="1" l="1"/>
  <c r="S43" i="1" s="1"/>
  <c r="T43" i="1" s="1"/>
  <c r="N43" i="1"/>
  <c r="Q43" i="1" s="1"/>
  <c r="R43" i="1" s="1"/>
  <c r="V43" i="1" s="1"/>
  <c r="Y43" i="1"/>
  <c r="AE196" i="1"/>
  <c r="AV195" i="1"/>
  <c r="AW195" i="1" s="1"/>
  <c r="AY195" i="1" s="1"/>
  <c r="AZ195" i="1" s="1"/>
  <c r="W43" i="1" l="1"/>
  <c r="X43" i="1" s="1"/>
  <c r="Z43" i="1" s="1"/>
  <c r="AA43" i="1" s="1"/>
  <c r="L43" i="1"/>
  <c r="M43" i="1" s="1"/>
  <c r="AD196" i="1"/>
  <c r="AQ196" i="1"/>
  <c r="AF196" i="1"/>
  <c r="BB43" i="1" l="1"/>
  <c r="K44" i="1"/>
  <c r="AM196" i="1"/>
  <c r="AX196" i="1"/>
  <c r="AG196" i="1"/>
  <c r="AJ196" i="1" s="1"/>
  <c r="AK196" i="1" s="1"/>
  <c r="Y44" i="1" l="1"/>
  <c r="N44" i="1"/>
  <c r="Q44" i="1" s="1"/>
  <c r="R44" i="1" s="1"/>
  <c r="V44" i="1" s="1"/>
  <c r="O44" i="1"/>
  <c r="S44" i="1" s="1"/>
  <c r="T44" i="1" s="1"/>
  <c r="AN196" i="1"/>
  <c r="AP196" i="1"/>
  <c r="AR196" i="1" l="1"/>
  <c r="AU196" i="1" s="1"/>
  <c r="AV196" i="1" s="1"/>
  <c r="AW196" i="1" s="1"/>
  <c r="AY196" i="1" s="1"/>
  <c r="AZ196" i="1" s="1"/>
  <c r="W44" i="1"/>
  <c r="X44" i="1" s="1"/>
  <c r="Z44" i="1" s="1"/>
  <c r="AA44" i="1" s="1"/>
  <c r="L44" i="1"/>
  <c r="M44" i="1" s="1"/>
  <c r="AE197" i="1" l="1"/>
  <c r="AF197" i="1" s="1"/>
  <c r="K45" i="1"/>
  <c r="BB44" i="1"/>
  <c r="AD197" i="1"/>
  <c r="AQ197" i="1" l="1"/>
  <c r="N45" i="1"/>
  <c r="Q45" i="1" s="1"/>
  <c r="R45" i="1" s="1"/>
  <c r="V45" i="1" s="1"/>
  <c r="O45" i="1"/>
  <c r="S45" i="1" s="1"/>
  <c r="T45" i="1" s="1"/>
  <c r="Y45" i="1"/>
  <c r="AG197" i="1"/>
  <c r="AJ197" i="1" s="1"/>
  <c r="AK197" i="1" s="1"/>
  <c r="AM197" i="1"/>
  <c r="AX197" i="1"/>
  <c r="W45" i="1" l="1"/>
  <c r="X45" i="1" s="1"/>
  <c r="Z45" i="1" s="1"/>
  <c r="AA45" i="1" s="1"/>
  <c r="L45" i="1"/>
  <c r="M45" i="1" s="1"/>
  <c r="AN197" i="1"/>
  <c r="AP197" i="1"/>
  <c r="AR197" i="1" l="1"/>
  <c r="AU197" i="1" s="1"/>
  <c r="AE198" i="1" s="1"/>
  <c r="K46" i="1"/>
  <c r="BB45" i="1"/>
  <c r="AV197" i="1" l="1"/>
  <c r="AW197" i="1" s="1"/>
  <c r="AY197" i="1" s="1"/>
  <c r="AZ197" i="1" s="1"/>
  <c r="Y46" i="1"/>
  <c r="N46" i="1"/>
  <c r="Q46" i="1" s="1"/>
  <c r="R46" i="1" s="1"/>
  <c r="V46" i="1" s="1"/>
  <c r="O46" i="1"/>
  <c r="S46" i="1" s="1"/>
  <c r="T46" i="1" s="1"/>
  <c r="AD198" i="1"/>
  <c r="AQ198" i="1"/>
  <c r="AF198" i="1"/>
  <c r="L46" i="1" l="1"/>
  <c r="M46" i="1" s="1"/>
  <c r="W46" i="1"/>
  <c r="X46" i="1" s="1"/>
  <c r="Z46" i="1" s="1"/>
  <c r="AA46" i="1" s="1"/>
  <c r="AM198" i="1"/>
  <c r="AG198" i="1"/>
  <c r="AJ198" i="1" s="1"/>
  <c r="AK198" i="1" s="1"/>
  <c r="AX198" i="1"/>
  <c r="K47" i="1" l="1"/>
  <c r="BB46" i="1"/>
  <c r="AN198" i="1"/>
  <c r="AP198" i="1"/>
  <c r="AR198" i="1" s="1"/>
  <c r="AU198" i="1" s="1"/>
  <c r="N47" i="1" l="1"/>
  <c r="Q47" i="1" s="1"/>
  <c r="R47" i="1" s="1"/>
  <c r="V47" i="1" s="1"/>
  <c r="Y47" i="1"/>
  <c r="O47" i="1"/>
  <c r="S47" i="1" s="1"/>
  <c r="T47" i="1" s="1"/>
  <c r="AE199" i="1"/>
  <c r="AV198" i="1"/>
  <c r="AW198" i="1" s="1"/>
  <c r="AY198" i="1" s="1"/>
  <c r="AZ198" i="1" s="1"/>
  <c r="L47" i="1" l="1"/>
  <c r="M47" i="1" s="1"/>
  <c r="W47" i="1"/>
  <c r="X47" i="1" s="1"/>
  <c r="Z47" i="1" s="1"/>
  <c r="AA47" i="1" s="1"/>
  <c r="AD199" i="1"/>
  <c r="AQ199" i="1"/>
  <c r="AF199" i="1"/>
  <c r="K48" i="1" l="1"/>
  <c r="BB47" i="1"/>
  <c r="AG199" i="1"/>
  <c r="AJ199" i="1" s="1"/>
  <c r="AK199" i="1" s="1"/>
  <c r="AM199" i="1"/>
  <c r="AX199" i="1"/>
  <c r="O48" i="1" l="1"/>
  <c r="S48" i="1" s="1"/>
  <c r="T48" i="1" s="1"/>
  <c r="Y48" i="1"/>
  <c r="N48" i="1"/>
  <c r="Q48" i="1" s="1"/>
  <c r="R48" i="1" s="1"/>
  <c r="V48" i="1" s="1"/>
  <c r="AN199" i="1"/>
  <c r="AP199" i="1"/>
  <c r="AR199" i="1" l="1"/>
  <c r="AU199" i="1" s="1"/>
  <c r="AE200" i="1" s="1"/>
  <c r="L48" i="1"/>
  <c r="M48" i="1" s="1"/>
  <c r="W48" i="1"/>
  <c r="X48" i="1" s="1"/>
  <c r="Z48" i="1" s="1"/>
  <c r="AA48" i="1" s="1"/>
  <c r="AV199" i="1" l="1"/>
  <c r="AW199" i="1" s="1"/>
  <c r="AY199" i="1" s="1"/>
  <c r="AZ199" i="1" s="1"/>
  <c r="AD200" i="1" s="1"/>
  <c r="K49" i="1"/>
  <c r="BB48" i="1"/>
  <c r="AQ200" i="1"/>
  <c r="AF200" i="1"/>
  <c r="N49" i="1" l="1"/>
  <c r="Q49" i="1" s="1"/>
  <c r="R49" i="1" s="1"/>
  <c r="Y49" i="1"/>
  <c r="O49" i="1"/>
  <c r="S49" i="1" s="1"/>
  <c r="T49" i="1" s="1"/>
  <c r="AM200" i="1"/>
  <c r="AG200" i="1"/>
  <c r="AJ200" i="1" s="1"/>
  <c r="AK200" i="1" s="1"/>
  <c r="AX200" i="1"/>
  <c r="V49" i="1" l="1"/>
  <c r="AN200" i="1"/>
  <c r="AP200" i="1"/>
  <c r="AR200" i="1" l="1"/>
  <c r="AU200" i="1" s="1"/>
  <c r="AE201" i="1" s="1"/>
  <c r="L49" i="1"/>
  <c r="M49" i="1" s="1"/>
  <c r="W49" i="1"/>
  <c r="X49" i="1" s="1"/>
  <c r="Z49" i="1" s="1"/>
  <c r="AA49" i="1" s="1"/>
  <c r="AV200" i="1"/>
  <c r="AW200" i="1" s="1"/>
  <c r="AY200" i="1" s="1"/>
  <c r="AZ200" i="1" s="1"/>
  <c r="K50" i="1" l="1"/>
  <c r="BB49" i="1"/>
  <c r="AD201" i="1"/>
  <c r="AQ201" i="1"/>
  <c r="AF201" i="1"/>
  <c r="O50" i="1" l="1"/>
  <c r="S50" i="1" s="1"/>
  <c r="T50" i="1" s="1"/>
  <c r="Y50" i="1"/>
  <c r="N50" i="1"/>
  <c r="Q50" i="1" s="1"/>
  <c r="R50" i="1" s="1"/>
  <c r="V50" i="1" s="1"/>
  <c r="AM201" i="1"/>
  <c r="AG201" i="1"/>
  <c r="AJ201" i="1" s="1"/>
  <c r="AK201" i="1" s="1"/>
  <c r="AX201" i="1"/>
  <c r="W50" i="1" l="1"/>
  <c r="X50" i="1" s="1"/>
  <c r="Z50" i="1" s="1"/>
  <c r="AA50" i="1" s="1"/>
  <c r="L50" i="1"/>
  <c r="M50" i="1" s="1"/>
  <c r="AN201" i="1"/>
  <c r="AP201" i="1"/>
  <c r="AR201" i="1" s="1"/>
  <c r="AU201" i="1" s="1"/>
  <c r="BB50" i="1" l="1"/>
  <c r="K51" i="1"/>
  <c r="AV201" i="1"/>
  <c r="AW201" i="1" s="1"/>
  <c r="AY201" i="1" s="1"/>
  <c r="AZ201" i="1" s="1"/>
  <c r="AE202" i="1"/>
  <c r="Y51" i="1" l="1"/>
  <c r="O51" i="1"/>
  <c r="S51" i="1" s="1"/>
  <c r="T51" i="1" s="1"/>
  <c r="N51" i="1"/>
  <c r="Q51" i="1" s="1"/>
  <c r="R51" i="1" s="1"/>
  <c r="V51" i="1" s="1"/>
  <c r="AQ202" i="1"/>
  <c r="AF202" i="1"/>
  <c r="AD202" i="1"/>
  <c r="W51" i="1" l="1"/>
  <c r="X51" i="1" s="1"/>
  <c r="Z51" i="1" s="1"/>
  <c r="AA51" i="1" s="1"/>
  <c r="L51" i="1"/>
  <c r="M51" i="1" s="1"/>
  <c r="AM202" i="1"/>
  <c r="AX202" i="1"/>
  <c r="AG202" i="1"/>
  <c r="AJ202" i="1" s="1"/>
  <c r="AK202" i="1" s="1"/>
  <c r="K52" i="1" l="1"/>
  <c r="BB51" i="1"/>
  <c r="AN202" i="1"/>
  <c r="AP202" i="1"/>
  <c r="AR202" i="1" s="1"/>
  <c r="AU202" i="1" s="1"/>
  <c r="O52" i="1" l="1"/>
  <c r="S52" i="1" s="1"/>
  <c r="T52" i="1" s="1"/>
  <c r="Y52" i="1"/>
  <c r="N52" i="1"/>
  <c r="Q52" i="1" s="1"/>
  <c r="R52" i="1" s="1"/>
  <c r="V52" i="1" s="1"/>
  <c r="AE203" i="1"/>
  <c r="AV202" i="1"/>
  <c r="AW202" i="1" s="1"/>
  <c r="AY202" i="1" s="1"/>
  <c r="AZ202" i="1" s="1"/>
  <c r="L52" i="1" l="1"/>
  <c r="M52" i="1" s="1"/>
  <c r="W52" i="1"/>
  <c r="X52" i="1" s="1"/>
  <c r="Z52" i="1" s="1"/>
  <c r="AA52" i="1" s="1"/>
  <c r="AD203" i="1"/>
  <c r="AQ203" i="1"/>
  <c r="AF203" i="1"/>
  <c r="BB52" i="1" l="1"/>
  <c r="K53" i="1"/>
  <c r="AG203" i="1"/>
  <c r="AJ203" i="1" s="1"/>
  <c r="AK203" i="1" s="1"/>
  <c r="AM203" i="1"/>
  <c r="AX203" i="1"/>
  <c r="Y53" i="1" l="1"/>
  <c r="N53" i="1"/>
  <c r="Q53" i="1" s="1"/>
  <c r="R53" i="1" s="1"/>
  <c r="O53" i="1"/>
  <c r="S53" i="1" s="1"/>
  <c r="T53" i="1" s="1"/>
  <c r="AP203" i="1"/>
  <c r="AN203" i="1"/>
  <c r="V53" i="1" l="1"/>
  <c r="AR203" i="1"/>
  <c r="AU203" i="1" s="1"/>
  <c r="W53" i="1" l="1"/>
  <c r="X53" i="1" s="1"/>
  <c r="Z53" i="1" s="1"/>
  <c r="AA53" i="1" s="1"/>
  <c r="L53" i="1"/>
  <c r="M53" i="1" s="1"/>
  <c r="AV203" i="1"/>
  <c r="AW203" i="1" s="1"/>
  <c r="AY203" i="1" s="1"/>
  <c r="AZ203" i="1" s="1"/>
  <c r="AE204" i="1"/>
  <c r="BB53" i="1" l="1"/>
  <c r="K54" i="1"/>
  <c r="AQ204" i="1"/>
  <c r="AF204" i="1"/>
  <c r="AD204" i="1"/>
  <c r="Y54" i="1" l="1"/>
  <c r="N54" i="1"/>
  <c r="Q54" i="1" s="1"/>
  <c r="R54" i="1" s="1"/>
  <c r="O54" i="1"/>
  <c r="S54" i="1" s="1"/>
  <c r="T54" i="1" s="1"/>
  <c r="AG204" i="1"/>
  <c r="AJ204" i="1" s="1"/>
  <c r="AK204" i="1" s="1"/>
  <c r="AM204" i="1"/>
  <c r="AX204" i="1"/>
  <c r="V54" i="1" l="1"/>
  <c r="AP204" i="1"/>
  <c r="AN204" i="1"/>
  <c r="AR204" i="1" l="1"/>
  <c r="AU204" i="1" s="1"/>
  <c r="AV204" i="1" s="1"/>
  <c r="AW204" i="1" s="1"/>
  <c r="AY204" i="1" s="1"/>
  <c r="AZ204" i="1" s="1"/>
  <c r="W54" i="1"/>
  <c r="X54" i="1" s="1"/>
  <c r="Z54" i="1" s="1"/>
  <c r="AA54" i="1" s="1"/>
  <c r="L54" i="1"/>
  <c r="M54" i="1" s="1"/>
  <c r="AE205" i="1" l="1"/>
  <c r="AF205" i="1" s="1"/>
  <c r="BB54" i="1"/>
  <c r="K55" i="1"/>
  <c r="AD205" i="1"/>
  <c r="AQ205" i="1" l="1"/>
  <c r="N55" i="1"/>
  <c r="Q55" i="1" s="1"/>
  <c r="R55" i="1" s="1"/>
  <c r="V55" i="1" s="1"/>
  <c r="O55" i="1"/>
  <c r="S55" i="1" s="1"/>
  <c r="T55" i="1" s="1"/>
  <c r="Y55" i="1"/>
  <c r="AM205" i="1"/>
  <c r="AX205" i="1"/>
  <c r="AG205" i="1"/>
  <c r="AJ205" i="1" s="1"/>
  <c r="AK205" i="1" s="1"/>
  <c r="W55" i="1" l="1"/>
  <c r="X55" i="1" s="1"/>
  <c r="Z55" i="1" s="1"/>
  <c r="AA55" i="1" s="1"/>
  <c r="L55" i="1"/>
  <c r="M55" i="1" s="1"/>
  <c r="AP205" i="1"/>
  <c r="AN205" i="1"/>
  <c r="K56" i="1" l="1"/>
  <c r="BB55" i="1"/>
  <c r="AR205" i="1"/>
  <c r="AU205" i="1" s="1"/>
  <c r="O56" i="1" l="1"/>
  <c r="S56" i="1" s="1"/>
  <c r="T56" i="1" s="1"/>
  <c r="Y56" i="1"/>
  <c r="N56" i="1"/>
  <c r="Q56" i="1" s="1"/>
  <c r="R56" i="1" s="1"/>
  <c r="V56" i="1" s="1"/>
  <c r="AV205" i="1"/>
  <c r="AW205" i="1" s="1"/>
  <c r="AY205" i="1" s="1"/>
  <c r="AZ205" i="1" s="1"/>
  <c r="AE206" i="1"/>
  <c r="W56" i="1" l="1"/>
  <c r="X56" i="1" s="1"/>
  <c r="Z56" i="1" s="1"/>
  <c r="AA56" i="1" s="1"/>
  <c r="L56" i="1"/>
  <c r="M56" i="1" s="1"/>
  <c r="AQ206" i="1"/>
  <c r="AF206" i="1"/>
  <c r="AD206" i="1"/>
  <c r="BB56" i="1" l="1"/>
  <c r="K57" i="1"/>
  <c r="AM206" i="1"/>
  <c r="AX206" i="1"/>
  <c r="AG206" i="1"/>
  <c r="AJ206" i="1" s="1"/>
  <c r="AK206" i="1" s="1"/>
  <c r="Y57" i="1" l="1"/>
  <c r="O57" i="1"/>
  <c r="S57" i="1" s="1"/>
  <c r="T57" i="1" s="1"/>
  <c r="N57" i="1"/>
  <c r="Q57" i="1" s="1"/>
  <c r="R57" i="1" s="1"/>
  <c r="AN206" i="1"/>
  <c r="AP206" i="1"/>
  <c r="AR206" i="1" l="1"/>
  <c r="AU206" i="1" s="1"/>
  <c r="AE207" i="1" s="1"/>
  <c r="V57" i="1"/>
  <c r="AV206" i="1" l="1"/>
  <c r="AW206" i="1" s="1"/>
  <c r="AY206" i="1" s="1"/>
  <c r="AZ206" i="1" s="1"/>
  <c r="AD207" i="1" s="1"/>
  <c r="W57" i="1"/>
  <c r="X57" i="1" s="1"/>
  <c r="Z57" i="1" s="1"/>
  <c r="AA57" i="1" s="1"/>
  <c r="L57" i="1"/>
  <c r="M57" i="1" s="1"/>
  <c r="AQ207" i="1"/>
  <c r="AF207" i="1"/>
  <c r="K58" i="1" l="1"/>
  <c r="BB57" i="1"/>
  <c r="AG207" i="1"/>
  <c r="AJ207" i="1" s="1"/>
  <c r="AK207" i="1" s="1"/>
  <c r="AX207" i="1"/>
  <c r="AM207" i="1"/>
  <c r="Y58" i="1" l="1"/>
  <c r="N58" i="1"/>
  <c r="Q58" i="1" s="1"/>
  <c r="R58" i="1" s="1"/>
  <c r="V58" i="1" s="1"/>
  <c r="O58" i="1"/>
  <c r="S58" i="1" s="1"/>
  <c r="T58" i="1" s="1"/>
  <c r="AN207" i="1"/>
  <c r="AP207" i="1"/>
  <c r="AR207" i="1" l="1"/>
  <c r="AU207" i="1" s="1"/>
  <c r="AE208" i="1" s="1"/>
  <c r="L58" i="1"/>
  <c r="M58" i="1" s="1"/>
  <c r="W58" i="1"/>
  <c r="X58" i="1" s="1"/>
  <c r="Z58" i="1" s="1"/>
  <c r="AA58" i="1" s="1"/>
  <c r="AV207" i="1" l="1"/>
  <c r="AW207" i="1" s="1"/>
  <c r="AY207" i="1" s="1"/>
  <c r="AZ207" i="1" s="1"/>
  <c r="AD208" i="1" s="1"/>
  <c r="K59" i="1"/>
  <c r="BB58" i="1"/>
  <c r="AF208" i="1"/>
  <c r="AQ208" i="1"/>
  <c r="Y59" i="1" l="1"/>
  <c r="O59" i="1"/>
  <c r="S59" i="1" s="1"/>
  <c r="T59" i="1" s="1"/>
  <c r="N59" i="1"/>
  <c r="Q59" i="1" s="1"/>
  <c r="R59" i="1" s="1"/>
  <c r="AG208" i="1"/>
  <c r="AJ208" i="1" s="1"/>
  <c r="AK208" i="1" s="1"/>
  <c r="AM208" i="1"/>
  <c r="AX208" i="1"/>
  <c r="V59" i="1" l="1"/>
  <c r="AN208" i="1"/>
  <c r="AP208" i="1"/>
  <c r="AR208" i="1" l="1"/>
  <c r="AU208" i="1" s="1"/>
  <c r="AV208" i="1" s="1"/>
  <c r="AW208" i="1" s="1"/>
  <c r="AY208" i="1" s="1"/>
  <c r="AZ208" i="1" s="1"/>
  <c r="W59" i="1"/>
  <c r="X59" i="1" s="1"/>
  <c r="Z59" i="1" s="1"/>
  <c r="AA59" i="1" s="1"/>
  <c r="L59" i="1"/>
  <c r="M59" i="1" s="1"/>
  <c r="AE209" i="1" l="1"/>
  <c r="AF209" i="1" s="1"/>
  <c r="K60" i="1"/>
  <c r="BB59" i="1"/>
  <c r="AD209" i="1"/>
  <c r="AQ209" i="1" l="1"/>
  <c r="N60" i="1"/>
  <c r="Q60" i="1" s="1"/>
  <c r="R60" i="1" s="1"/>
  <c r="O60" i="1"/>
  <c r="S60" i="1" s="1"/>
  <c r="T60" i="1" s="1"/>
  <c r="Y60" i="1"/>
  <c r="AM209" i="1"/>
  <c r="AG209" i="1"/>
  <c r="AJ209" i="1" s="1"/>
  <c r="AK209" i="1" s="1"/>
  <c r="AX209" i="1"/>
  <c r="V60" i="1" l="1"/>
  <c r="AP209" i="1"/>
  <c r="AN209" i="1"/>
  <c r="L60" i="1" l="1"/>
  <c r="M60" i="1" s="1"/>
  <c r="W60" i="1"/>
  <c r="X60" i="1" s="1"/>
  <c r="Z60" i="1" s="1"/>
  <c r="AA60" i="1" s="1"/>
  <c r="AR209" i="1"/>
  <c r="AU209" i="1" s="1"/>
  <c r="K61" i="1" l="1"/>
  <c r="BB60" i="1"/>
  <c r="AE210" i="1"/>
  <c r="AV209" i="1"/>
  <c r="AW209" i="1" s="1"/>
  <c r="AY209" i="1" s="1"/>
  <c r="AZ209" i="1" s="1"/>
  <c r="N61" i="1" l="1"/>
  <c r="Q61" i="1" s="1"/>
  <c r="R61" i="1" s="1"/>
  <c r="O61" i="1"/>
  <c r="S61" i="1" s="1"/>
  <c r="T61" i="1" s="1"/>
  <c r="Y61" i="1"/>
  <c r="AD210" i="1"/>
  <c r="AQ210" i="1"/>
  <c r="AF210" i="1"/>
  <c r="V61" i="1" l="1"/>
  <c r="AX210" i="1"/>
  <c r="AM210" i="1"/>
  <c r="AG210" i="1"/>
  <c r="AJ210" i="1" s="1"/>
  <c r="AK210" i="1" s="1"/>
  <c r="L61" i="1" l="1"/>
  <c r="M61" i="1" s="1"/>
  <c r="W61" i="1"/>
  <c r="X61" i="1" s="1"/>
  <c r="Z61" i="1" s="1"/>
  <c r="AA61" i="1" s="1"/>
  <c r="AN210" i="1"/>
  <c r="AP210" i="1"/>
  <c r="BB61" i="1" l="1"/>
  <c r="K62" i="1"/>
  <c r="AR210" i="1"/>
  <c r="AU210" i="1" s="1"/>
  <c r="N62" i="1" l="1"/>
  <c r="Q62" i="1" s="1"/>
  <c r="R62" i="1" s="1"/>
  <c r="V62" i="1" s="1"/>
  <c r="Y62" i="1"/>
  <c r="O62" i="1"/>
  <c r="S62" i="1" s="1"/>
  <c r="T62" i="1" s="1"/>
  <c r="AV210" i="1"/>
  <c r="AW210" i="1" s="1"/>
  <c r="AY210" i="1" s="1"/>
  <c r="AZ210" i="1" s="1"/>
  <c r="AE211" i="1"/>
  <c r="L62" i="1" l="1"/>
  <c r="M62" i="1" s="1"/>
  <c r="W62" i="1"/>
  <c r="X62" i="1" s="1"/>
  <c r="Z62" i="1" s="1"/>
  <c r="AA62" i="1" s="1"/>
  <c r="AD211" i="1"/>
  <c r="AF211" i="1"/>
  <c r="AQ211" i="1"/>
  <c r="K63" i="1" l="1"/>
  <c r="BB62" i="1"/>
  <c r="AM211" i="1"/>
  <c r="AX211" i="1"/>
  <c r="AG211" i="1"/>
  <c r="AJ211" i="1" s="1"/>
  <c r="AK211" i="1" s="1"/>
  <c r="O63" i="1" l="1"/>
  <c r="S63" i="1" s="1"/>
  <c r="T63" i="1" s="1"/>
  <c r="N63" i="1"/>
  <c r="Q63" i="1" s="1"/>
  <c r="R63" i="1" s="1"/>
  <c r="V63" i="1" s="1"/>
  <c r="Y63" i="1"/>
  <c r="AN211" i="1"/>
  <c r="AP211" i="1"/>
  <c r="AR211" i="1" l="1"/>
  <c r="AU211" i="1" s="1"/>
  <c r="AE212" i="1" s="1"/>
  <c r="W63" i="1"/>
  <c r="X63" i="1" s="1"/>
  <c r="Z63" i="1" s="1"/>
  <c r="AA63" i="1" s="1"/>
  <c r="L63" i="1"/>
  <c r="M63" i="1" s="1"/>
  <c r="AV211" i="1" l="1"/>
  <c r="AW211" i="1" s="1"/>
  <c r="AY211" i="1" s="1"/>
  <c r="AZ211" i="1" s="1"/>
  <c r="K64" i="1"/>
  <c r="BB63" i="1"/>
  <c r="AD212" i="1"/>
  <c r="AQ212" i="1"/>
  <c r="AF212" i="1"/>
  <c r="O64" i="1" l="1"/>
  <c r="S64" i="1" s="1"/>
  <c r="T64" i="1" s="1"/>
  <c r="N64" i="1"/>
  <c r="Q64" i="1" s="1"/>
  <c r="R64" i="1" s="1"/>
  <c r="Y64" i="1"/>
  <c r="AG212" i="1"/>
  <c r="AJ212" i="1" s="1"/>
  <c r="AK212" i="1" s="1"/>
  <c r="AM212" i="1"/>
  <c r="AX212" i="1"/>
  <c r="V64" i="1" l="1"/>
  <c r="AN212" i="1"/>
  <c r="AP212" i="1"/>
  <c r="AR212" i="1" s="1"/>
  <c r="AU212" i="1" s="1"/>
  <c r="W64" i="1" l="1"/>
  <c r="X64" i="1" s="1"/>
  <c r="Z64" i="1" s="1"/>
  <c r="AA64" i="1" s="1"/>
  <c r="L64" i="1"/>
  <c r="M64" i="1" s="1"/>
  <c r="AE213" i="1"/>
  <c r="AV212" i="1"/>
  <c r="AW212" i="1" s="1"/>
  <c r="AY212" i="1" s="1"/>
  <c r="AZ212" i="1" s="1"/>
  <c r="BB64" i="1" l="1"/>
  <c r="K65" i="1"/>
  <c r="AD213" i="1"/>
  <c r="AF213" i="1"/>
  <c r="AQ213" i="1"/>
  <c r="Y65" i="1" l="1"/>
  <c r="N65" i="1"/>
  <c r="Q65" i="1" s="1"/>
  <c r="R65" i="1" s="1"/>
  <c r="V65" i="1" s="1"/>
  <c r="O65" i="1"/>
  <c r="S65" i="1" s="1"/>
  <c r="T65" i="1" s="1"/>
  <c r="AX213" i="1"/>
  <c r="AG213" i="1"/>
  <c r="AJ213" i="1" s="1"/>
  <c r="AK213" i="1" s="1"/>
  <c r="AM213" i="1"/>
  <c r="W65" i="1" l="1"/>
  <c r="X65" i="1" s="1"/>
  <c r="Z65" i="1" s="1"/>
  <c r="AA65" i="1" s="1"/>
  <c r="L65" i="1"/>
  <c r="M65" i="1" s="1"/>
  <c r="AN213" i="1"/>
  <c r="AP213" i="1"/>
  <c r="AR213" i="1" s="1"/>
  <c r="AU213" i="1" s="1"/>
  <c r="BB65" i="1" l="1"/>
  <c r="K66" i="1"/>
  <c r="AE214" i="1"/>
  <c r="AV213" i="1"/>
  <c r="AW213" i="1" s="1"/>
  <c r="AY213" i="1" s="1"/>
  <c r="AZ213" i="1" s="1"/>
  <c r="N66" i="1" l="1"/>
  <c r="Q66" i="1" s="1"/>
  <c r="R66" i="1" s="1"/>
  <c r="V66" i="1" s="1"/>
  <c r="O66" i="1"/>
  <c r="S66" i="1" s="1"/>
  <c r="T66" i="1" s="1"/>
  <c r="Y66" i="1"/>
  <c r="AD214" i="1"/>
  <c r="AQ214" i="1"/>
  <c r="AF214" i="1"/>
  <c r="L66" i="1" l="1"/>
  <c r="M66" i="1" s="1"/>
  <c r="W66" i="1"/>
  <c r="X66" i="1" s="1"/>
  <c r="Z66" i="1" s="1"/>
  <c r="AA66" i="1" s="1"/>
  <c r="AX214" i="1"/>
  <c r="AM214" i="1"/>
  <c r="AG214" i="1"/>
  <c r="AJ214" i="1" s="1"/>
  <c r="AK214" i="1" s="1"/>
  <c r="BB66" i="1" l="1"/>
  <c r="K67" i="1"/>
  <c r="AN214" i="1"/>
  <c r="AP214" i="1"/>
  <c r="Y67" i="1" l="1"/>
  <c r="N67" i="1"/>
  <c r="Q67" i="1" s="1"/>
  <c r="R67" i="1" s="1"/>
  <c r="O67" i="1"/>
  <c r="S67" i="1" s="1"/>
  <c r="T67" i="1" s="1"/>
  <c r="V67" i="1" s="1"/>
  <c r="AR214" i="1"/>
  <c r="AU214" i="1" s="1"/>
  <c r="W67" i="1" l="1"/>
  <c r="X67" i="1" s="1"/>
  <c r="Z67" i="1" s="1"/>
  <c r="AA67" i="1" s="1"/>
  <c r="L67" i="1"/>
  <c r="M67" i="1" s="1"/>
  <c r="AV214" i="1"/>
  <c r="AW214" i="1" s="1"/>
  <c r="AY214" i="1" s="1"/>
  <c r="AZ214" i="1" s="1"/>
  <c r="AE215" i="1"/>
  <c r="BB67" i="1" l="1"/>
  <c r="K68" i="1"/>
  <c r="AQ215" i="1"/>
  <c r="AF215" i="1"/>
  <c r="AD215" i="1"/>
  <c r="O68" i="1" l="1"/>
  <c r="S68" i="1" s="1"/>
  <c r="T68" i="1" s="1"/>
  <c r="Y68" i="1"/>
  <c r="N68" i="1"/>
  <c r="Q68" i="1" s="1"/>
  <c r="R68" i="1" s="1"/>
  <c r="V68" i="1" s="1"/>
  <c r="AG215" i="1"/>
  <c r="AJ215" i="1" s="1"/>
  <c r="AK215" i="1" s="1"/>
  <c r="AM215" i="1"/>
  <c r="AX215" i="1"/>
  <c r="W68" i="1" l="1"/>
  <c r="X68" i="1" s="1"/>
  <c r="Z68" i="1" s="1"/>
  <c r="AA68" i="1" s="1"/>
  <c r="L68" i="1"/>
  <c r="M68" i="1" s="1"/>
  <c r="AP215" i="1"/>
  <c r="AN215" i="1"/>
  <c r="K69" i="1" l="1"/>
  <c r="BB68" i="1"/>
  <c r="AR215" i="1"/>
  <c r="AU215" i="1" s="1"/>
  <c r="O69" i="1" l="1"/>
  <c r="S69" i="1" s="1"/>
  <c r="T69" i="1" s="1"/>
  <c r="Y69" i="1"/>
  <c r="N69" i="1"/>
  <c r="Q69" i="1" s="1"/>
  <c r="R69" i="1" s="1"/>
  <c r="V69" i="1" s="1"/>
  <c r="AV215" i="1"/>
  <c r="AW215" i="1" s="1"/>
  <c r="AY215" i="1" s="1"/>
  <c r="AZ215" i="1" s="1"/>
  <c r="AE216" i="1"/>
  <c r="L69" i="1" l="1"/>
  <c r="M69" i="1" s="1"/>
  <c r="W69" i="1"/>
  <c r="X69" i="1" s="1"/>
  <c r="Z69" i="1" s="1"/>
  <c r="AA69" i="1" s="1"/>
  <c r="AD216" i="1"/>
  <c r="AQ216" i="1"/>
  <c r="AF216" i="1"/>
  <c r="K70" i="1" l="1"/>
  <c r="BB69" i="1"/>
  <c r="AX216" i="1"/>
  <c r="AM216" i="1"/>
  <c r="AG216" i="1"/>
  <c r="AJ216" i="1" s="1"/>
  <c r="AK216" i="1" s="1"/>
  <c r="O70" i="1" l="1"/>
  <c r="S70" i="1" s="1"/>
  <c r="T70" i="1" s="1"/>
  <c r="Y70" i="1"/>
  <c r="N70" i="1"/>
  <c r="Q70" i="1" s="1"/>
  <c r="R70" i="1" s="1"/>
  <c r="V70" i="1" s="1"/>
  <c r="AN216" i="1"/>
  <c r="AP216" i="1"/>
  <c r="AR216" i="1" l="1"/>
  <c r="AU216" i="1" s="1"/>
  <c r="AV216" i="1" s="1"/>
  <c r="AW216" i="1" s="1"/>
  <c r="AY216" i="1" s="1"/>
  <c r="AZ216" i="1" s="1"/>
  <c r="W70" i="1"/>
  <c r="X70" i="1" s="1"/>
  <c r="Z70" i="1" s="1"/>
  <c r="AA70" i="1" s="1"/>
  <c r="L70" i="1"/>
  <c r="M70" i="1" s="1"/>
  <c r="AE217" i="1" l="1"/>
  <c r="BB70" i="1"/>
  <c r="K71" i="1"/>
  <c r="AD217" i="1"/>
  <c r="AQ217" i="1"/>
  <c r="AF217" i="1"/>
  <c r="N71" i="1" l="1"/>
  <c r="Q71" i="1" s="1"/>
  <c r="R71" i="1" s="1"/>
  <c r="V71" i="1" s="1"/>
  <c r="O71" i="1"/>
  <c r="S71" i="1" s="1"/>
  <c r="T71" i="1" s="1"/>
  <c r="Y71" i="1"/>
  <c r="AM217" i="1"/>
  <c r="AX217" i="1"/>
  <c r="AG217" i="1"/>
  <c r="AJ217" i="1" s="1"/>
  <c r="AK217" i="1" s="1"/>
  <c r="W71" i="1" l="1"/>
  <c r="X71" i="1" s="1"/>
  <c r="Z71" i="1" s="1"/>
  <c r="AA71" i="1" s="1"/>
  <c r="L71" i="1"/>
  <c r="M71" i="1" s="1"/>
  <c r="AP217" i="1"/>
  <c r="AN217" i="1"/>
  <c r="AR217" i="1" l="1"/>
  <c r="AU217" i="1" s="1"/>
  <c r="AV217" i="1" s="1"/>
  <c r="AW217" i="1" s="1"/>
  <c r="AY217" i="1" s="1"/>
  <c r="AZ217" i="1" s="1"/>
  <c r="BB71" i="1"/>
  <c r="K72" i="1"/>
  <c r="AE218" i="1" l="1"/>
  <c r="AF218" i="1" s="1"/>
  <c r="O72" i="1"/>
  <c r="S72" i="1" s="1"/>
  <c r="T72" i="1" s="1"/>
  <c r="N72" i="1"/>
  <c r="Q72" i="1" s="1"/>
  <c r="R72" i="1" s="1"/>
  <c r="V72" i="1" s="1"/>
  <c r="W72" i="1" s="1"/>
  <c r="X72" i="1" s="1"/>
  <c r="Z72" i="1" s="1"/>
  <c r="AA72" i="1" s="1"/>
  <c r="Y72" i="1"/>
  <c r="AD218" i="1"/>
  <c r="AQ218" i="1" l="1"/>
  <c r="L72" i="1"/>
  <c r="M72" i="1" s="1"/>
  <c r="AX218" i="1"/>
  <c r="AM218" i="1"/>
  <c r="AG218" i="1"/>
  <c r="AJ218" i="1" s="1"/>
  <c r="AK218" i="1" s="1"/>
  <c r="K73" i="1"/>
  <c r="BB72" i="1"/>
  <c r="AP218" i="1" l="1"/>
  <c r="AN218" i="1"/>
  <c r="N73" i="1"/>
  <c r="Q73" i="1" s="1"/>
  <c r="R73" i="1" s="1"/>
  <c r="V73" i="1" s="1"/>
  <c r="O73" i="1"/>
  <c r="S73" i="1" s="1"/>
  <c r="T73" i="1" s="1"/>
  <c r="Y73" i="1"/>
  <c r="W73" i="1" l="1"/>
  <c r="X73" i="1" s="1"/>
  <c r="Z73" i="1" s="1"/>
  <c r="AA73" i="1" s="1"/>
  <c r="L73" i="1"/>
  <c r="M73" i="1" s="1"/>
  <c r="AR218" i="1"/>
  <c r="AU218" i="1" s="1"/>
  <c r="AV218" i="1" l="1"/>
  <c r="AW218" i="1" s="1"/>
  <c r="AY218" i="1" s="1"/>
  <c r="AZ218" i="1" s="1"/>
  <c r="AE219" i="1"/>
  <c r="K74" i="1"/>
  <c r="BB73" i="1"/>
  <c r="N74" i="1" l="1"/>
  <c r="Q74" i="1" s="1"/>
  <c r="R74" i="1" s="1"/>
  <c r="O74" i="1"/>
  <c r="S74" i="1" s="1"/>
  <c r="T74" i="1" s="1"/>
  <c r="Y74" i="1"/>
  <c r="AQ219" i="1"/>
  <c r="AF219" i="1"/>
  <c r="AD219" i="1"/>
  <c r="V74" i="1" l="1"/>
  <c r="L74" i="1" s="1"/>
  <c r="M74" i="1" s="1"/>
  <c r="AG219" i="1"/>
  <c r="AJ219" i="1" s="1"/>
  <c r="AK219" i="1" s="1"/>
  <c r="AM219" i="1"/>
  <c r="AX219" i="1"/>
  <c r="W74" i="1" l="1"/>
  <c r="X74" i="1" s="1"/>
  <c r="Z74" i="1" s="1"/>
  <c r="AA74" i="1" s="1"/>
  <c r="K75" i="1"/>
  <c r="BB74" i="1"/>
  <c r="AN219" i="1"/>
  <c r="AP219" i="1"/>
  <c r="AR219" i="1" l="1"/>
  <c r="AU219" i="1" s="1"/>
  <c r="AE220" i="1" s="1"/>
  <c r="N75" i="1"/>
  <c r="Q75" i="1" s="1"/>
  <c r="R75" i="1" s="1"/>
  <c r="O75" i="1"/>
  <c r="S75" i="1" s="1"/>
  <c r="T75" i="1" s="1"/>
  <c r="Y75" i="1"/>
  <c r="AV219" i="1" l="1"/>
  <c r="AW219" i="1" s="1"/>
  <c r="AY219" i="1" s="1"/>
  <c r="AZ219" i="1" s="1"/>
  <c r="AD220" i="1" s="1"/>
  <c r="V75" i="1"/>
  <c r="AQ220" i="1"/>
  <c r="AF220" i="1"/>
  <c r="AM220" i="1" l="1"/>
  <c r="AX220" i="1"/>
  <c r="AG220" i="1"/>
  <c r="AJ220" i="1" s="1"/>
  <c r="AK220" i="1" s="1"/>
  <c r="L75" i="1"/>
  <c r="M75" i="1" s="1"/>
  <c r="W75" i="1"/>
  <c r="X75" i="1" s="1"/>
  <c r="Z75" i="1" s="1"/>
  <c r="AA75" i="1" s="1"/>
  <c r="K76" i="1" l="1"/>
  <c r="BB75" i="1"/>
  <c r="AN220" i="1"/>
  <c r="AP220" i="1"/>
  <c r="O76" i="1" l="1"/>
  <c r="S76" i="1" s="1"/>
  <c r="T76" i="1" s="1"/>
  <c r="N76" i="1"/>
  <c r="Q76" i="1" s="1"/>
  <c r="R76" i="1" s="1"/>
  <c r="V76" i="1" s="1"/>
  <c r="Y76" i="1"/>
  <c r="AR220" i="1"/>
  <c r="AU220" i="1" s="1"/>
  <c r="AE221" i="1" l="1"/>
  <c r="AV220" i="1"/>
  <c r="AW220" i="1" s="1"/>
  <c r="AY220" i="1" s="1"/>
  <c r="AZ220" i="1" s="1"/>
  <c r="L76" i="1"/>
  <c r="M76" i="1" s="1"/>
  <c r="W76" i="1"/>
  <c r="X76" i="1" s="1"/>
  <c r="Z76" i="1" s="1"/>
  <c r="AA76" i="1" s="1"/>
  <c r="K77" i="1" l="1"/>
  <c r="BB76" i="1"/>
  <c r="AD221" i="1"/>
  <c r="AQ221" i="1"/>
  <c r="AF221" i="1"/>
  <c r="AG221" i="1" l="1"/>
  <c r="AJ221" i="1" s="1"/>
  <c r="AK221" i="1" s="1"/>
  <c r="AM221" i="1"/>
  <c r="AX221" i="1"/>
  <c r="N77" i="1"/>
  <c r="Q77" i="1" s="1"/>
  <c r="R77" i="1" s="1"/>
  <c r="V77" i="1" s="1"/>
  <c r="O77" i="1"/>
  <c r="S77" i="1" s="1"/>
  <c r="T77" i="1" s="1"/>
  <c r="Y77" i="1"/>
  <c r="L77" i="1" l="1"/>
  <c r="M77" i="1" s="1"/>
  <c r="W77" i="1"/>
  <c r="X77" i="1" s="1"/>
  <c r="Z77" i="1" s="1"/>
  <c r="AA77" i="1" s="1"/>
  <c r="AN221" i="1"/>
  <c r="AP221" i="1"/>
  <c r="AR221" i="1" s="1"/>
  <c r="AU221" i="1" s="1"/>
  <c r="AV221" i="1" l="1"/>
  <c r="AW221" i="1" s="1"/>
  <c r="AY221" i="1" s="1"/>
  <c r="AZ221" i="1" s="1"/>
  <c r="AE222" i="1"/>
  <c r="K78" i="1"/>
  <c r="BB77" i="1"/>
  <c r="N78" i="1" l="1"/>
  <c r="Q78" i="1" s="1"/>
  <c r="R78" i="1" s="1"/>
  <c r="O78" i="1"/>
  <c r="S78" i="1" s="1"/>
  <c r="T78" i="1" s="1"/>
  <c r="Y78" i="1"/>
  <c r="AQ222" i="1"/>
  <c r="AF222" i="1"/>
  <c r="AD222" i="1"/>
  <c r="AM222" i="1" l="1"/>
  <c r="AG222" i="1"/>
  <c r="AJ222" i="1" s="1"/>
  <c r="AK222" i="1" s="1"/>
  <c r="AX222" i="1"/>
  <c r="V78" i="1"/>
  <c r="W78" i="1" l="1"/>
  <c r="X78" i="1" s="1"/>
  <c r="Z78" i="1" s="1"/>
  <c r="AA78" i="1" s="1"/>
  <c r="L78" i="1"/>
  <c r="M78" i="1" s="1"/>
  <c r="AP222" i="1"/>
  <c r="AN222" i="1"/>
  <c r="AR222" i="1" l="1"/>
  <c r="AU222" i="1" s="1"/>
  <c r="K79" i="1"/>
  <c r="BB78" i="1"/>
  <c r="Y79" i="1" l="1"/>
  <c r="O79" i="1"/>
  <c r="S79" i="1" s="1"/>
  <c r="T79" i="1" s="1"/>
  <c r="N79" i="1"/>
  <c r="Q79" i="1" s="1"/>
  <c r="R79" i="1" s="1"/>
  <c r="V79" i="1" s="1"/>
  <c r="AV222" i="1"/>
  <c r="AW222" i="1" s="1"/>
  <c r="AY222" i="1" s="1"/>
  <c r="AZ222" i="1" s="1"/>
  <c r="AE223" i="1"/>
  <c r="W79" i="1" l="1"/>
  <c r="X79" i="1" s="1"/>
  <c r="Z79" i="1" s="1"/>
  <c r="AA79" i="1" s="1"/>
  <c r="L79" i="1"/>
  <c r="M79" i="1" s="1"/>
  <c r="AD223" i="1"/>
  <c r="AQ223" i="1"/>
  <c r="AF223" i="1"/>
  <c r="K80" i="1" l="1"/>
  <c r="BB79" i="1"/>
  <c r="AX223" i="1"/>
  <c r="AM223" i="1"/>
  <c r="AG223" i="1"/>
  <c r="AJ223" i="1" s="1"/>
  <c r="AK223" i="1" s="1"/>
  <c r="AN223" i="1" l="1"/>
  <c r="AP223" i="1"/>
  <c r="AR223" i="1" s="1"/>
  <c r="AU223" i="1" s="1"/>
  <c r="O80" i="1"/>
  <c r="S80" i="1" s="1"/>
  <c r="T80" i="1" s="1"/>
  <c r="N80" i="1"/>
  <c r="Q80" i="1" s="1"/>
  <c r="R80" i="1" s="1"/>
  <c r="Y80" i="1"/>
  <c r="V80" i="1" l="1"/>
  <c r="AV223" i="1"/>
  <c r="AW223" i="1" s="1"/>
  <c r="AY223" i="1" s="1"/>
  <c r="AZ223" i="1" s="1"/>
  <c r="AE224" i="1"/>
  <c r="AD224" i="1" l="1"/>
  <c r="AQ224" i="1"/>
  <c r="AF224" i="1"/>
  <c r="W80" i="1"/>
  <c r="X80" i="1" s="1"/>
  <c r="Z80" i="1" s="1"/>
  <c r="AA80" i="1" s="1"/>
  <c r="L80" i="1"/>
  <c r="M80" i="1" s="1"/>
  <c r="K81" i="1" l="1"/>
  <c r="BB80" i="1"/>
  <c r="AG224" i="1"/>
  <c r="AJ224" i="1" s="1"/>
  <c r="AK224" i="1" s="1"/>
  <c r="AM224" i="1"/>
  <c r="AX224" i="1"/>
  <c r="N81" i="1" l="1"/>
  <c r="Q81" i="1" s="1"/>
  <c r="R81" i="1" s="1"/>
  <c r="O81" i="1"/>
  <c r="S81" i="1" s="1"/>
  <c r="T81" i="1" s="1"/>
  <c r="Y81" i="1"/>
  <c r="AP224" i="1"/>
  <c r="AN224" i="1"/>
  <c r="V81" i="1" l="1"/>
  <c r="AR224" i="1"/>
  <c r="AU224" i="1" s="1"/>
  <c r="AE225" i="1" l="1"/>
  <c r="AV224" i="1"/>
  <c r="AW224" i="1" s="1"/>
  <c r="AY224" i="1" s="1"/>
  <c r="AZ224" i="1" s="1"/>
  <c r="L81" i="1"/>
  <c r="M81" i="1" s="1"/>
  <c r="W81" i="1"/>
  <c r="X81" i="1" s="1"/>
  <c r="Z81" i="1" s="1"/>
  <c r="AA81" i="1" s="1"/>
  <c r="AD225" i="1" l="1"/>
  <c r="K82" i="1"/>
  <c r="BB81" i="1"/>
  <c r="AQ225" i="1"/>
  <c r="AF225" i="1"/>
  <c r="O82" i="1" l="1"/>
  <c r="S82" i="1" s="1"/>
  <c r="T82" i="1" s="1"/>
  <c r="Y82" i="1"/>
  <c r="N82" i="1"/>
  <c r="Q82" i="1" s="1"/>
  <c r="R82" i="1" s="1"/>
  <c r="V82" i="1" s="1"/>
  <c r="AG225" i="1"/>
  <c r="AJ225" i="1" s="1"/>
  <c r="AK225" i="1" s="1"/>
  <c r="AX225" i="1"/>
  <c r="AM225" i="1"/>
  <c r="W82" i="1" l="1"/>
  <c r="X82" i="1" s="1"/>
  <c r="Z82" i="1" s="1"/>
  <c r="AA82" i="1" s="1"/>
  <c r="L82" i="1"/>
  <c r="M82" i="1" s="1"/>
  <c r="AN225" i="1"/>
  <c r="AP225" i="1"/>
  <c r="AR225" i="1" s="1"/>
  <c r="AU225" i="1" s="1"/>
  <c r="AV225" i="1" l="1"/>
  <c r="AW225" i="1" s="1"/>
  <c r="AY225" i="1" s="1"/>
  <c r="AZ225" i="1" s="1"/>
  <c r="AE226" i="1"/>
  <c r="K83" i="1"/>
  <c r="BB82" i="1"/>
  <c r="Y83" i="1" l="1"/>
  <c r="O83" i="1"/>
  <c r="S83" i="1" s="1"/>
  <c r="T83" i="1" s="1"/>
  <c r="N83" i="1"/>
  <c r="Q83" i="1" s="1"/>
  <c r="R83" i="1" s="1"/>
  <c r="AQ226" i="1"/>
  <c r="AF226" i="1"/>
  <c r="AD226" i="1"/>
  <c r="V83" i="1" l="1"/>
  <c r="W83" i="1" s="1"/>
  <c r="X83" i="1" s="1"/>
  <c r="Z83" i="1" s="1"/>
  <c r="AA83" i="1" s="1"/>
  <c r="AM226" i="1"/>
  <c r="AG226" i="1"/>
  <c r="AJ226" i="1" s="1"/>
  <c r="AK226" i="1" s="1"/>
  <c r="AX226" i="1"/>
  <c r="L83" i="1" l="1"/>
  <c r="M83" i="1" s="1"/>
  <c r="AN226" i="1"/>
  <c r="AP226" i="1"/>
  <c r="AR226" i="1" s="1"/>
  <c r="AU226" i="1" s="1"/>
  <c r="K84" i="1"/>
  <c r="BB83" i="1"/>
  <c r="AE227" i="1" l="1"/>
  <c r="AV226" i="1"/>
  <c r="AW226" i="1" s="1"/>
  <c r="AY226" i="1" s="1"/>
  <c r="AZ226" i="1" s="1"/>
  <c r="N84" i="1"/>
  <c r="Q84" i="1" s="1"/>
  <c r="R84" i="1" s="1"/>
  <c r="V84" i="1" s="1"/>
  <c r="Y84" i="1"/>
  <c r="O84" i="1"/>
  <c r="S84" i="1" s="1"/>
  <c r="T84" i="1" s="1"/>
  <c r="W84" i="1" l="1"/>
  <c r="X84" i="1" s="1"/>
  <c r="Z84" i="1" s="1"/>
  <c r="AA84" i="1" s="1"/>
  <c r="L84" i="1"/>
  <c r="M84" i="1" s="1"/>
  <c r="AD227" i="1"/>
  <c r="AQ227" i="1"/>
  <c r="AF227" i="1"/>
  <c r="AM227" i="1" l="1"/>
  <c r="AG227" i="1"/>
  <c r="AJ227" i="1" s="1"/>
  <c r="AK227" i="1" s="1"/>
  <c r="AX227" i="1"/>
  <c r="K85" i="1"/>
  <c r="BB84" i="1"/>
  <c r="N85" i="1" l="1"/>
  <c r="Q85" i="1" s="1"/>
  <c r="R85" i="1" s="1"/>
  <c r="Y85" i="1"/>
  <c r="O85" i="1"/>
  <c r="S85" i="1" s="1"/>
  <c r="T85" i="1" s="1"/>
  <c r="AP227" i="1"/>
  <c r="AN227" i="1"/>
  <c r="AR227" i="1" l="1"/>
  <c r="AU227" i="1" s="1"/>
  <c r="V85" i="1"/>
  <c r="L85" i="1" l="1"/>
  <c r="M85" i="1" s="1"/>
  <c r="W85" i="1"/>
  <c r="X85" i="1" s="1"/>
  <c r="Z85" i="1" s="1"/>
  <c r="AA85" i="1" s="1"/>
  <c r="AE228" i="1"/>
  <c r="AV227" i="1"/>
  <c r="AW227" i="1" s="1"/>
  <c r="AY227" i="1" s="1"/>
  <c r="AZ227" i="1" s="1"/>
  <c r="AQ228" i="1" l="1"/>
  <c r="AF228" i="1"/>
  <c r="AD228" i="1"/>
  <c r="K86" i="1"/>
  <c r="BB85" i="1"/>
  <c r="AX228" i="1" l="1"/>
  <c r="AG228" i="1"/>
  <c r="AJ228" i="1" s="1"/>
  <c r="AK228" i="1" s="1"/>
  <c r="AM228" i="1"/>
  <c r="O86" i="1"/>
  <c r="S86" i="1" s="1"/>
  <c r="T86" i="1" s="1"/>
  <c r="N86" i="1"/>
  <c r="Q86" i="1" s="1"/>
  <c r="R86" i="1" s="1"/>
  <c r="Y86" i="1"/>
  <c r="AN228" i="1" l="1"/>
  <c r="AP228" i="1"/>
  <c r="AR228" i="1" s="1"/>
  <c r="AU228" i="1" s="1"/>
  <c r="V86" i="1"/>
  <c r="AV228" i="1" l="1"/>
  <c r="AW228" i="1" s="1"/>
  <c r="AY228" i="1" s="1"/>
  <c r="AZ228" i="1" s="1"/>
  <c r="AE229" i="1"/>
  <c r="L86" i="1"/>
  <c r="M86" i="1" s="1"/>
  <c r="W86" i="1"/>
  <c r="X86" i="1" s="1"/>
  <c r="Z86" i="1" s="1"/>
  <c r="AA86" i="1" s="1"/>
  <c r="K87" i="1" l="1"/>
  <c r="BB86" i="1"/>
  <c r="AF229" i="1"/>
  <c r="AQ229" i="1"/>
  <c r="AD229" i="1"/>
  <c r="AX229" i="1" l="1"/>
  <c r="AM229" i="1"/>
  <c r="AG229" i="1"/>
  <c r="AJ229" i="1" s="1"/>
  <c r="AK229" i="1" s="1"/>
  <c r="Y87" i="1"/>
  <c r="N87" i="1"/>
  <c r="Q87" i="1" s="1"/>
  <c r="R87" i="1" s="1"/>
  <c r="V87" i="1" s="1"/>
  <c r="O87" i="1"/>
  <c r="S87" i="1" s="1"/>
  <c r="T87" i="1" s="1"/>
  <c r="AN229" i="1" l="1"/>
  <c r="AP229" i="1"/>
  <c r="AR229" i="1" s="1"/>
  <c r="AU229" i="1" s="1"/>
  <c r="L87" i="1"/>
  <c r="M87" i="1" s="1"/>
  <c r="W87" i="1"/>
  <c r="X87" i="1" s="1"/>
  <c r="Z87" i="1" s="1"/>
  <c r="AA87" i="1" s="1"/>
  <c r="K88" i="1" l="1"/>
  <c r="BB87" i="1"/>
  <c r="AE230" i="1"/>
  <c r="AV229" i="1"/>
  <c r="AW229" i="1" s="1"/>
  <c r="AY229" i="1" s="1"/>
  <c r="AZ229" i="1" s="1"/>
  <c r="AQ230" i="1" l="1"/>
  <c r="AF230" i="1"/>
  <c r="AD230" i="1"/>
  <c r="Y88" i="1"/>
  <c r="N88" i="1"/>
  <c r="Q88" i="1" s="1"/>
  <c r="R88" i="1" s="1"/>
  <c r="O88" i="1"/>
  <c r="S88" i="1" s="1"/>
  <c r="T88" i="1" s="1"/>
  <c r="AX230" i="1" l="1"/>
  <c r="AM230" i="1"/>
  <c r="AG230" i="1"/>
  <c r="AJ230" i="1" s="1"/>
  <c r="AK230" i="1" s="1"/>
  <c r="V88" i="1"/>
  <c r="AN230" i="1" l="1"/>
  <c r="AP230" i="1"/>
  <c r="L88" i="1"/>
  <c r="M88" i="1" s="1"/>
  <c r="W88" i="1"/>
  <c r="X88" i="1" s="1"/>
  <c r="Z88" i="1" s="1"/>
  <c r="AA88" i="1" s="1"/>
  <c r="AR230" i="1" l="1"/>
  <c r="AU230" i="1" s="1"/>
  <c r="K89" i="1"/>
  <c r="BB88" i="1"/>
  <c r="AE231" i="1"/>
  <c r="AV230" i="1"/>
  <c r="AW230" i="1" s="1"/>
  <c r="AY230" i="1" s="1"/>
  <c r="AZ230" i="1" s="1"/>
  <c r="AD231" i="1" l="1"/>
  <c r="AQ231" i="1"/>
  <c r="AF231" i="1"/>
  <c r="O89" i="1"/>
  <c r="S89" i="1" s="1"/>
  <c r="T89" i="1" s="1"/>
  <c r="N89" i="1"/>
  <c r="Q89" i="1" s="1"/>
  <c r="R89" i="1" s="1"/>
  <c r="V89" i="1" s="1"/>
  <c r="Y89" i="1"/>
  <c r="L89" i="1" l="1"/>
  <c r="M89" i="1" s="1"/>
  <c r="W89" i="1"/>
  <c r="X89" i="1" s="1"/>
  <c r="Z89" i="1" s="1"/>
  <c r="AA89" i="1" s="1"/>
  <c r="AX231" i="1"/>
  <c r="AM231" i="1"/>
  <c r="AG231" i="1"/>
  <c r="AJ231" i="1" s="1"/>
  <c r="AK231" i="1" s="1"/>
  <c r="AN231" i="1" l="1"/>
  <c r="AP231" i="1"/>
  <c r="AR231" i="1" s="1"/>
  <c r="AU231" i="1" s="1"/>
  <c r="K90" i="1"/>
  <c r="BB89" i="1"/>
  <c r="AE232" i="1" l="1"/>
  <c r="AV231" i="1"/>
  <c r="AW231" i="1" s="1"/>
  <c r="AY231" i="1" s="1"/>
  <c r="AZ231" i="1" s="1"/>
  <c r="Y90" i="1"/>
  <c r="O90" i="1"/>
  <c r="S90" i="1" s="1"/>
  <c r="T90" i="1" s="1"/>
  <c r="N90" i="1"/>
  <c r="Q90" i="1" s="1"/>
  <c r="R90" i="1" s="1"/>
  <c r="AD232" i="1" l="1"/>
  <c r="V90" i="1"/>
  <c r="AQ232" i="1"/>
  <c r="AF232" i="1"/>
  <c r="L90" i="1" l="1"/>
  <c r="M90" i="1" s="1"/>
  <c r="W90" i="1"/>
  <c r="X90" i="1" s="1"/>
  <c r="Z90" i="1" s="1"/>
  <c r="AA90" i="1" s="1"/>
  <c r="AG232" i="1"/>
  <c r="AJ232" i="1" s="1"/>
  <c r="AK232" i="1" s="1"/>
  <c r="AM232" i="1"/>
  <c r="AX232" i="1"/>
  <c r="AN232" i="1" l="1"/>
  <c r="AP232" i="1"/>
  <c r="K91" i="1"/>
  <c r="BB90" i="1"/>
  <c r="AR232" i="1" l="1"/>
  <c r="AU232" i="1" s="1"/>
  <c r="AV232" i="1" s="1"/>
  <c r="AW232" i="1" s="1"/>
  <c r="AY232" i="1" s="1"/>
  <c r="AZ232" i="1" s="1"/>
  <c r="Y91" i="1"/>
  <c r="O91" i="1"/>
  <c r="S91" i="1" s="1"/>
  <c r="T91" i="1" s="1"/>
  <c r="N91" i="1"/>
  <c r="Q91" i="1" s="1"/>
  <c r="R91" i="1" s="1"/>
  <c r="V91" i="1" s="1"/>
  <c r="AE233" i="1" l="1"/>
  <c r="AQ233" i="1" s="1"/>
  <c r="L91" i="1"/>
  <c r="M91" i="1" s="1"/>
  <c r="W91" i="1"/>
  <c r="X91" i="1" s="1"/>
  <c r="Z91" i="1" s="1"/>
  <c r="AA91" i="1" s="1"/>
  <c r="AD233" i="1"/>
  <c r="AF233" i="1" l="1"/>
  <c r="K92" i="1"/>
  <c r="BB91" i="1"/>
  <c r="AM233" i="1"/>
  <c r="AG233" i="1"/>
  <c r="AJ233" i="1" s="1"/>
  <c r="AK233" i="1" s="1"/>
  <c r="AX233" i="1"/>
  <c r="AN233" i="1" l="1"/>
  <c r="AP233" i="1"/>
  <c r="AR233" i="1" s="1"/>
  <c r="AU233" i="1" s="1"/>
  <c r="N92" i="1"/>
  <c r="Q92" i="1" s="1"/>
  <c r="R92" i="1" s="1"/>
  <c r="V92" i="1" s="1"/>
  <c r="Y92" i="1"/>
  <c r="O92" i="1"/>
  <c r="S92" i="1" s="1"/>
  <c r="T92" i="1" s="1"/>
  <c r="W92" i="1" l="1"/>
  <c r="X92" i="1" s="1"/>
  <c r="Z92" i="1" s="1"/>
  <c r="AA92" i="1" s="1"/>
  <c r="L92" i="1"/>
  <c r="M92" i="1" s="1"/>
  <c r="AE234" i="1"/>
  <c r="AV233" i="1"/>
  <c r="AW233" i="1" s="1"/>
  <c r="AY233" i="1" s="1"/>
  <c r="AZ233" i="1" s="1"/>
  <c r="AQ234" i="1" l="1"/>
  <c r="AF234" i="1"/>
  <c r="AD234" i="1"/>
  <c r="K93" i="1"/>
  <c r="BB92" i="1"/>
  <c r="AM234" i="1" l="1"/>
  <c r="AX234" i="1"/>
  <c r="AG234" i="1"/>
  <c r="AJ234" i="1" s="1"/>
  <c r="AK234" i="1" s="1"/>
  <c r="Y93" i="1"/>
  <c r="O93" i="1"/>
  <c r="S93" i="1" s="1"/>
  <c r="T93" i="1" s="1"/>
  <c r="N93" i="1"/>
  <c r="Q93" i="1" s="1"/>
  <c r="R93" i="1" s="1"/>
  <c r="V93" i="1" s="1"/>
  <c r="L93" i="1" l="1"/>
  <c r="M93" i="1" s="1"/>
  <c r="W93" i="1"/>
  <c r="X93" i="1" s="1"/>
  <c r="Z93" i="1" s="1"/>
  <c r="AA93" i="1" s="1"/>
  <c r="AN234" i="1"/>
  <c r="AP234" i="1"/>
  <c r="AR234" i="1" s="1"/>
  <c r="AU234" i="1" s="1"/>
  <c r="AV234" i="1" l="1"/>
  <c r="AW234" i="1" s="1"/>
  <c r="AY234" i="1" s="1"/>
  <c r="AZ234" i="1" s="1"/>
  <c r="AE235" i="1"/>
  <c r="K94" i="1"/>
  <c r="BB93" i="1"/>
  <c r="N94" i="1" l="1"/>
  <c r="Q94" i="1" s="1"/>
  <c r="R94" i="1" s="1"/>
  <c r="O94" i="1"/>
  <c r="S94" i="1" s="1"/>
  <c r="T94" i="1" s="1"/>
  <c r="Y94" i="1"/>
  <c r="AQ235" i="1"/>
  <c r="AF235" i="1"/>
  <c r="AD235" i="1"/>
  <c r="AM235" i="1" l="1"/>
  <c r="AG235" i="1"/>
  <c r="AJ235" i="1" s="1"/>
  <c r="AK235" i="1" s="1"/>
  <c r="AX235" i="1"/>
  <c r="V94" i="1"/>
  <c r="L94" i="1" l="1"/>
  <c r="M94" i="1" s="1"/>
  <c r="W94" i="1"/>
  <c r="X94" i="1" s="1"/>
  <c r="Z94" i="1" s="1"/>
  <c r="AA94" i="1" s="1"/>
  <c r="AN235" i="1"/>
  <c r="AP235" i="1"/>
  <c r="AR235" i="1" s="1"/>
  <c r="AU235" i="1" s="1"/>
  <c r="AV235" i="1" l="1"/>
  <c r="AW235" i="1" s="1"/>
  <c r="AY235" i="1" s="1"/>
  <c r="AZ235" i="1" s="1"/>
  <c r="AE236" i="1"/>
  <c r="K95" i="1"/>
  <c r="BB94" i="1"/>
  <c r="N95" i="1" l="1"/>
  <c r="Q95" i="1" s="1"/>
  <c r="R95" i="1" s="1"/>
  <c r="Y95" i="1"/>
  <c r="O95" i="1"/>
  <c r="S95" i="1" s="1"/>
  <c r="T95" i="1" s="1"/>
  <c r="AQ236" i="1"/>
  <c r="AF236" i="1"/>
  <c r="AD236" i="1"/>
  <c r="AG236" i="1" l="1"/>
  <c r="AJ236" i="1" s="1"/>
  <c r="AK236" i="1" s="1"/>
  <c r="AX236" i="1"/>
  <c r="AM236" i="1"/>
  <c r="V95" i="1"/>
  <c r="AN236" i="1" l="1"/>
  <c r="AP236" i="1"/>
  <c r="AR236" i="1" s="1"/>
  <c r="AU236" i="1" s="1"/>
  <c r="W95" i="1"/>
  <c r="X95" i="1" s="1"/>
  <c r="Z95" i="1" s="1"/>
  <c r="AA95" i="1" s="1"/>
  <c r="L95" i="1"/>
  <c r="M95" i="1" s="1"/>
  <c r="K96" i="1" l="1"/>
  <c r="BB95" i="1"/>
  <c r="AV236" i="1"/>
  <c r="AW236" i="1" s="1"/>
  <c r="AY236" i="1" s="1"/>
  <c r="AZ236" i="1" s="1"/>
  <c r="AE237" i="1"/>
  <c r="AF237" i="1" l="1"/>
  <c r="AQ237" i="1"/>
  <c r="AD237" i="1"/>
  <c r="O96" i="1"/>
  <c r="S96" i="1" s="1"/>
  <c r="T96" i="1" s="1"/>
  <c r="N96" i="1"/>
  <c r="Q96" i="1" s="1"/>
  <c r="R96" i="1" s="1"/>
  <c r="Y96" i="1"/>
  <c r="AG237" i="1" l="1"/>
  <c r="AJ237" i="1" s="1"/>
  <c r="AK237" i="1" s="1"/>
  <c r="AX237" i="1"/>
  <c r="AM237" i="1"/>
  <c r="V96" i="1"/>
  <c r="L96" i="1" l="1"/>
  <c r="M96" i="1" s="1"/>
  <c r="W96" i="1"/>
  <c r="X96" i="1" s="1"/>
  <c r="Z96" i="1" s="1"/>
  <c r="AA96" i="1" s="1"/>
  <c r="AN237" i="1"/>
  <c r="AP237" i="1"/>
  <c r="AR237" i="1" s="1"/>
  <c r="AU237" i="1" s="1"/>
  <c r="AV237" i="1" l="1"/>
  <c r="AW237" i="1" s="1"/>
  <c r="AY237" i="1" s="1"/>
  <c r="AZ237" i="1" s="1"/>
  <c r="AE238" i="1"/>
  <c r="K97" i="1"/>
  <c r="BB96" i="1"/>
  <c r="AQ238" i="1" l="1"/>
  <c r="AF238" i="1"/>
  <c r="Y97" i="1"/>
  <c r="N97" i="1"/>
  <c r="Q97" i="1" s="1"/>
  <c r="R97" i="1" s="1"/>
  <c r="O97" i="1"/>
  <c r="S97" i="1" s="1"/>
  <c r="T97" i="1" s="1"/>
  <c r="AD238" i="1"/>
  <c r="V97" i="1" l="1"/>
  <c r="W97" i="1" s="1"/>
  <c r="X97" i="1" s="1"/>
  <c r="Z97" i="1" s="1"/>
  <c r="AA97" i="1" s="1"/>
  <c r="AX238" i="1"/>
  <c r="AG238" i="1"/>
  <c r="AJ238" i="1" s="1"/>
  <c r="AK238" i="1" s="1"/>
  <c r="AM238" i="1"/>
  <c r="L97" i="1" l="1"/>
  <c r="M97" i="1" s="1"/>
  <c r="AP238" i="1"/>
  <c r="AN238" i="1"/>
  <c r="K98" i="1"/>
  <c r="BB97" i="1"/>
  <c r="AR238" i="1" l="1"/>
  <c r="AU238" i="1" s="1"/>
  <c r="Y98" i="1"/>
  <c r="O98" i="1"/>
  <c r="S98" i="1" s="1"/>
  <c r="T98" i="1" s="1"/>
  <c r="N98" i="1"/>
  <c r="Q98" i="1" s="1"/>
  <c r="R98" i="1" s="1"/>
  <c r="V98" i="1" l="1"/>
  <c r="W98" i="1" s="1"/>
  <c r="X98" i="1" s="1"/>
  <c r="Z98" i="1" s="1"/>
  <c r="AA98" i="1" s="1"/>
  <c r="AE239" i="1"/>
  <c r="AV238" i="1"/>
  <c r="AW238" i="1" s="1"/>
  <c r="AY238" i="1" s="1"/>
  <c r="AZ238" i="1" s="1"/>
  <c r="L98" i="1" l="1"/>
  <c r="M98" i="1" s="1"/>
  <c r="AQ239" i="1"/>
  <c r="AF239" i="1"/>
  <c r="AD239" i="1"/>
  <c r="K99" i="1"/>
  <c r="BB98" i="1"/>
  <c r="AM239" i="1" l="1"/>
  <c r="AG239" i="1"/>
  <c r="AJ239" i="1" s="1"/>
  <c r="AK239" i="1" s="1"/>
  <c r="AX239" i="1"/>
  <c r="N99" i="1"/>
  <c r="Q99" i="1" s="1"/>
  <c r="R99" i="1" s="1"/>
  <c r="V99" i="1" s="1"/>
  <c r="O99" i="1"/>
  <c r="S99" i="1" s="1"/>
  <c r="T99" i="1" s="1"/>
  <c r="Y99" i="1"/>
  <c r="L99" i="1" l="1"/>
  <c r="M99" i="1" s="1"/>
  <c r="W99" i="1"/>
  <c r="X99" i="1" s="1"/>
  <c r="Z99" i="1" s="1"/>
  <c r="AA99" i="1" s="1"/>
  <c r="AP239" i="1"/>
  <c r="AN239" i="1"/>
  <c r="AR239" i="1" l="1"/>
  <c r="AU239" i="1" s="1"/>
  <c r="AV239" i="1" s="1"/>
  <c r="AW239" i="1" s="1"/>
  <c r="AY239" i="1" s="1"/>
  <c r="AZ239" i="1" s="1"/>
  <c r="K100" i="1"/>
  <c r="BB99" i="1"/>
  <c r="AE240" i="1" l="1"/>
  <c r="AF240" i="1" s="1"/>
  <c r="Y100" i="1"/>
  <c r="N100" i="1"/>
  <c r="Q100" i="1" s="1"/>
  <c r="R100" i="1" s="1"/>
  <c r="V100" i="1" s="1"/>
  <c r="O100" i="1"/>
  <c r="S100" i="1" s="1"/>
  <c r="T100" i="1" s="1"/>
  <c r="AD240" i="1"/>
  <c r="AQ240" i="1" l="1"/>
  <c r="AG240" i="1"/>
  <c r="AJ240" i="1" s="1"/>
  <c r="AK240" i="1" s="1"/>
  <c r="AM240" i="1"/>
  <c r="AX240" i="1"/>
  <c r="L100" i="1"/>
  <c r="M100" i="1" s="1"/>
  <c r="W100" i="1"/>
  <c r="X100" i="1" s="1"/>
  <c r="Z100" i="1" s="1"/>
  <c r="AA100" i="1" s="1"/>
  <c r="AP240" i="1" l="1"/>
  <c r="AN240" i="1"/>
  <c r="K101" i="1"/>
  <c r="BB100" i="1"/>
  <c r="O101" i="1" l="1"/>
  <c r="S101" i="1" s="1"/>
  <c r="T101" i="1" s="1"/>
  <c r="N101" i="1"/>
  <c r="Q101" i="1" s="1"/>
  <c r="R101" i="1" s="1"/>
  <c r="V101" i="1" s="1"/>
  <c r="Y101" i="1"/>
  <c r="AR240" i="1"/>
  <c r="AU240" i="1" s="1"/>
  <c r="L101" i="1" l="1"/>
  <c r="M101" i="1" s="1"/>
  <c r="W101" i="1"/>
  <c r="X101" i="1" s="1"/>
  <c r="Z101" i="1" s="1"/>
  <c r="AA101" i="1" s="1"/>
  <c r="AV240" i="1"/>
  <c r="AW240" i="1" s="1"/>
  <c r="AY240" i="1" s="1"/>
  <c r="AZ240" i="1" s="1"/>
  <c r="AE241" i="1"/>
  <c r="AD241" i="1" l="1"/>
  <c r="AQ241" i="1"/>
  <c r="AF241" i="1"/>
  <c r="K102" i="1"/>
  <c r="BB101" i="1"/>
  <c r="N102" i="1" l="1"/>
  <c r="Q102" i="1" s="1"/>
  <c r="R102" i="1" s="1"/>
  <c r="Y102" i="1"/>
  <c r="O102" i="1"/>
  <c r="S102" i="1" s="1"/>
  <c r="T102" i="1" s="1"/>
  <c r="AX241" i="1"/>
  <c r="AM241" i="1"/>
  <c r="AG241" i="1"/>
  <c r="AJ241" i="1" s="1"/>
  <c r="AK241" i="1" s="1"/>
  <c r="AP241" i="1" l="1"/>
  <c r="AN241" i="1"/>
  <c r="V102" i="1"/>
  <c r="L102" i="1" l="1"/>
  <c r="M102" i="1" s="1"/>
  <c r="W102" i="1"/>
  <c r="X102" i="1" s="1"/>
  <c r="Z102" i="1" s="1"/>
  <c r="AA102" i="1" s="1"/>
  <c r="AR241" i="1"/>
  <c r="AU241" i="1" s="1"/>
  <c r="AV241" i="1" l="1"/>
  <c r="AW241" i="1" s="1"/>
  <c r="AY241" i="1" s="1"/>
  <c r="AZ241" i="1" s="1"/>
  <c r="AE242" i="1"/>
  <c r="K103" i="1"/>
  <c r="BB102" i="1"/>
  <c r="N103" i="1" l="1"/>
  <c r="Q103" i="1" s="1"/>
  <c r="R103" i="1" s="1"/>
  <c r="O103" i="1"/>
  <c r="S103" i="1" s="1"/>
  <c r="T103" i="1" s="1"/>
  <c r="Y103" i="1"/>
  <c r="AF242" i="1"/>
  <c r="AQ242" i="1"/>
  <c r="AD242" i="1"/>
  <c r="AX242" i="1" l="1"/>
  <c r="AM242" i="1"/>
  <c r="AG242" i="1"/>
  <c r="AJ242" i="1" s="1"/>
  <c r="AK242" i="1" s="1"/>
  <c r="V103" i="1"/>
  <c r="AN242" i="1" l="1"/>
  <c r="AP242" i="1"/>
  <c r="W103" i="1"/>
  <c r="X103" i="1" s="1"/>
  <c r="Z103" i="1" s="1"/>
  <c r="AA103" i="1" s="1"/>
  <c r="L103" i="1"/>
  <c r="M103" i="1" s="1"/>
  <c r="AR242" i="1" l="1"/>
  <c r="AU242" i="1" s="1"/>
  <c r="AE243" i="1" s="1"/>
  <c r="K104" i="1"/>
  <c r="BB103" i="1"/>
  <c r="AV242" i="1"/>
  <c r="AW242" i="1" s="1"/>
  <c r="AY242" i="1" s="1"/>
  <c r="AZ242" i="1" s="1"/>
  <c r="AD243" i="1" l="1"/>
  <c r="AQ243" i="1"/>
  <c r="AF243" i="1"/>
  <c r="O104" i="1"/>
  <c r="S104" i="1" s="1"/>
  <c r="T104" i="1" s="1"/>
  <c r="Y104" i="1"/>
  <c r="N104" i="1"/>
  <c r="Q104" i="1" s="1"/>
  <c r="R104" i="1" s="1"/>
  <c r="V104" i="1" s="1"/>
  <c r="L104" i="1" l="1"/>
  <c r="M104" i="1" s="1"/>
  <c r="W104" i="1"/>
  <c r="X104" i="1" s="1"/>
  <c r="Z104" i="1" s="1"/>
  <c r="AA104" i="1" s="1"/>
  <c r="AG243" i="1"/>
  <c r="AJ243" i="1" s="1"/>
  <c r="AK243" i="1" s="1"/>
  <c r="AX243" i="1"/>
  <c r="AM243" i="1"/>
  <c r="K105" i="1" l="1"/>
  <c r="BB104" i="1"/>
  <c r="AN243" i="1"/>
  <c r="AP243" i="1"/>
  <c r="Y105" i="1" l="1"/>
  <c r="O105" i="1"/>
  <c r="S105" i="1" s="1"/>
  <c r="T105" i="1" s="1"/>
  <c r="N105" i="1"/>
  <c r="Q105" i="1" s="1"/>
  <c r="R105" i="1" s="1"/>
  <c r="AR243" i="1"/>
  <c r="AU243" i="1" s="1"/>
  <c r="V105" i="1" l="1"/>
  <c r="W105" i="1" s="1"/>
  <c r="X105" i="1" s="1"/>
  <c r="Z105" i="1" s="1"/>
  <c r="AA105" i="1" s="1"/>
  <c r="AE244" i="1"/>
  <c r="AV243" i="1"/>
  <c r="AW243" i="1" s="1"/>
  <c r="AY243" i="1" s="1"/>
  <c r="AZ243" i="1" s="1"/>
  <c r="L105" i="1" l="1"/>
  <c r="M105" i="1" s="1"/>
  <c r="AD244" i="1"/>
  <c r="AQ244" i="1"/>
  <c r="AF244" i="1"/>
  <c r="K106" i="1"/>
  <c r="BB105" i="1"/>
  <c r="Y106" i="1" l="1"/>
  <c r="O106" i="1"/>
  <c r="S106" i="1" s="1"/>
  <c r="T106" i="1" s="1"/>
  <c r="N106" i="1"/>
  <c r="Q106" i="1" s="1"/>
  <c r="R106" i="1" s="1"/>
  <c r="AG244" i="1"/>
  <c r="AJ244" i="1" s="1"/>
  <c r="AK244" i="1" s="1"/>
  <c r="AX244" i="1"/>
  <c r="AM244" i="1"/>
  <c r="V106" i="1" l="1"/>
  <c r="W106" i="1" s="1"/>
  <c r="X106" i="1" s="1"/>
  <c r="Z106" i="1" s="1"/>
  <c r="AA106" i="1" s="1"/>
  <c r="AP244" i="1"/>
  <c r="AN244" i="1"/>
  <c r="AR244" i="1" s="1"/>
  <c r="AU244" i="1" s="1"/>
  <c r="L106" i="1" l="1"/>
  <c r="M106" i="1" s="1"/>
  <c r="AV244" i="1"/>
  <c r="AW244" i="1" s="1"/>
  <c r="AY244" i="1" s="1"/>
  <c r="AZ244" i="1" s="1"/>
  <c r="AE245" i="1"/>
  <c r="K107" i="1"/>
  <c r="BB106" i="1"/>
  <c r="N107" i="1" l="1"/>
  <c r="Q107" i="1" s="1"/>
  <c r="R107" i="1" s="1"/>
  <c r="O107" i="1"/>
  <c r="S107" i="1" s="1"/>
  <c r="T107" i="1" s="1"/>
  <c r="Y107" i="1"/>
  <c r="AQ245" i="1"/>
  <c r="AF245" i="1"/>
  <c r="AD245" i="1"/>
  <c r="AM245" i="1" l="1"/>
  <c r="AG245" i="1"/>
  <c r="AJ245" i="1" s="1"/>
  <c r="AK245" i="1" s="1"/>
  <c r="AX245" i="1"/>
  <c r="V107" i="1"/>
  <c r="L107" i="1" l="1"/>
  <c r="M107" i="1" s="1"/>
  <c r="W107" i="1"/>
  <c r="X107" i="1" s="1"/>
  <c r="Z107" i="1" s="1"/>
  <c r="AA107" i="1" s="1"/>
  <c r="AN245" i="1"/>
  <c r="AP245" i="1"/>
  <c r="K108" i="1" l="1"/>
  <c r="BB107" i="1"/>
  <c r="AR245" i="1"/>
  <c r="AU245" i="1" s="1"/>
  <c r="AE246" i="1" l="1"/>
  <c r="AV245" i="1"/>
  <c r="AW245" i="1" s="1"/>
  <c r="AY245" i="1" s="1"/>
  <c r="AZ245" i="1" s="1"/>
  <c r="Y108" i="1"/>
  <c r="O108" i="1"/>
  <c r="S108" i="1" s="1"/>
  <c r="T108" i="1" s="1"/>
  <c r="N108" i="1"/>
  <c r="Q108" i="1" s="1"/>
  <c r="R108" i="1" s="1"/>
  <c r="AD246" i="1" l="1"/>
  <c r="V108" i="1"/>
  <c r="AQ246" i="1"/>
  <c r="AF246" i="1"/>
  <c r="W108" i="1" l="1"/>
  <c r="X108" i="1" s="1"/>
  <c r="Z108" i="1" s="1"/>
  <c r="AA108" i="1" s="1"/>
  <c r="L108" i="1"/>
  <c r="M108" i="1" s="1"/>
  <c r="AX246" i="1"/>
  <c r="AM246" i="1"/>
  <c r="AG246" i="1"/>
  <c r="AJ246" i="1" s="1"/>
  <c r="AK246" i="1" s="1"/>
  <c r="AP246" i="1" l="1"/>
  <c r="AN246" i="1"/>
  <c r="K109" i="1"/>
  <c r="BB108" i="1"/>
  <c r="Y109" i="1" l="1"/>
  <c r="N109" i="1"/>
  <c r="Q109" i="1" s="1"/>
  <c r="R109" i="1" s="1"/>
  <c r="O109" i="1"/>
  <c r="S109" i="1" s="1"/>
  <c r="T109" i="1" s="1"/>
  <c r="AR246" i="1"/>
  <c r="AU246" i="1" s="1"/>
  <c r="V109" i="1" l="1"/>
  <c r="AE247" i="1"/>
  <c r="AV246" i="1"/>
  <c r="AW246" i="1" s="1"/>
  <c r="AY246" i="1" s="1"/>
  <c r="AZ246" i="1" s="1"/>
  <c r="AQ247" i="1" l="1"/>
  <c r="AF247" i="1"/>
  <c r="AD247" i="1"/>
  <c r="L109" i="1"/>
  <c r="M109" i="1" s="1"/>
  <c r="W109" i="1"/>
  <c r="X109" i="1" s="1"/>
  <c r="Z109" i="1" s="1"/>
  <c r="AA109" i="1" s="1"/>
  <c r="AX247" i="1" l="1"/>
  <c r="AM247" i="1"/>
  <c r="AG247" i="1"/>
  <c r="AJ247" i="1" s="1"/>
  <c r="AK247" i="1" s="1"/>
  <c r="K110" i="1"/>
  <c r="BB109" i="1"/>
  <c r="O110" i="1" l="1"/>
  <c r="S110" i="1" s="1"/>
  <c r="T110" i="1" s="1"/>
  <c r="Y110" i="1"/>
  <c r="N110" i="1"/>
  <c r="Q110" i="1" s="1"/>
  <c r="R110" i="1" s="1"/>
  <c r="V110" i="1" s="1"/>
  <c r="AN247" i="1"/>
  <c r="AP247" i="1"/>
  <c r="L110" i="1" l="1"/>
  <c r="M110" i="1" s="1"/>
  <c r="W110" i="1"/>
  <c r="X110" i="1" s="1"/>
  <c r="Z110" i="1" s="1"/>
  <c r="AA110" i="1" s="1"/>
  <c r="AR247" i="1"/>
  <c r="AU247" i="1" s="1"/>
  <c r="AV247" i="1" l="1"/>
  <c r="AW247" i="1" s="1"/>
  <c r="AY247" i="1" s="1"/>
  <c r="AZ247" i="1" s="1"/>
  <c r="AE248" i="1"/>
  <c r="K111" i="1"/>
  <c r="BB110" i="1"/>
  <c r="Y111" i="1" l="1"/>
  <c r="O111" i="1"/>
  <c r="S111" i="1" s="1"/>
  <c r="T111" i="1" s="1"/>
  <c r="N111" i="1"/>
  <c r="Q111" i="1" s="1"/>
  <c r="R111" i="1" s="1"/>
  <c r="V111" i="1" s="1"/>
  <c r="AQ248" i="1"/>
  <c r="AF248" i="1"/>
  <c r="AD248" i="1"/>
  <c r="W111" i="1" l="1"/>
  <c r="X111" i="1" s="1"/>
  <c r="Z111" i="1" s="1"/>
  <c r="AA111" i="1" s="1"/>
  <c r="L111" i="1"/>
  <c r="M111" i="1" s="1"/>
  <c r="AM248" i="1"/>
  <c r="AG248" i="1"/>
  <c r="AJ248" i="1" s="1"/>
  <c r="AK248" i="1" s="1"/>
  <c r="AX248" i="1"/>
  <c r="AN248" i="1" l="1"/>
  <c r="AP248" i="1"/>
  <c r="AR248" i="1" s="1"/>
  <c r="AU248" i="1" s="1"/>
  <c r="K112" i="1"/>
  <c r="BB111" i="1"/>
  <c r="AV248" i="1" l="1"/>
  <c r="AW248" i="1" s="1"/>
  <c r="AY248" i="1" s="1"/>
  <c r="AZ248" i="1" s="1"/>
  <c r="AE249" i="1"/>
  <c r="Y112" i="1"/>
  <c r="O112" i="1"/>
  <c r="S112" i="1" s="1"/>
  <c r="T112" i="1" s="1"/>
  <c r="V112" i="1" s="1"/>
  <c r="N112" i="1"/>
  <c r="Q112" i="1" s="1"/>
  <c r="R112" i="1" s="1"/>
  <c r="L112" i="1" l="1"/>
  <c r="M112" i="1" s="1"/>
  <c r="W112" i="1"/>
  <c r="X112" i="1" s="1"/>
  <c r="Z112" i="1" s="1"/>
  <c r="AA112" i="1" s="1"/>
  <c r="AF249" i="1"/>
  <c r="AQ249" i="1"/>
  <c r="AD249" i="1"/>
  <c r="K113" i="1" l="1"/>
  <c r="BB112" i="1"/>
  <c r="AX249" i="1"/>
  <c r="AM249" i="1"/>
  <c r="AG249" i="1"/>
  <c r="AJ249" i="1" s="1"/>
  <c r="AK249" i="1" s="1"/>
  <c r="AP249" i="1" l="1"/>
  <c r="AN249" i="1"/>
  <c r="N113" i="1"/>
  <c r="Q113" i="1" s="1"/>
  <c r="R113" i="1" s="1"/>
  <c r="V113" i="1" s="1"/>
  <c r="O113" i="1"/>
  <c r="S113" i="1" s="1"/>
  <c r="T113" i="1" s="1"/>
  <c r="Y113" i="1"/>
  <c r="L113" i="1" l="1"/>
  <c r="M113" i="1" s="1"/>
  <c r="W113" i="1"/>
  <c r="X113" i="1" s="1"/>
  <c r="Z113" i="1" s="1"/>
  <c r="AA113" i="1" s="1"/>
  <c r="AR249" i="1"/>
  <c r="AU249" i="1" s="1"/>
  <c r="AE250" i="1" l="1"/>
  <c r="AV249" i="1"/>
  <c r="AW249" i="1" s="1"/>
  <c r="AY249" i="1" s="1"/>
  <c r="AZ249" i="1" s="1"/>
  <c r="K114" i="1"/>
  <c r="BB113" i="1"/>
  <c r="O114" i="1" l="1"/>
  <c r="S114" i="1" s="1"/>
  <c r="T114" i="1" s="1"/>
  <c r="N114" i="1"/>
  <c r="Q114" i="1" s="1"/>
  <c r="R114" i="1" s="1"/>
  <c r="V114" i="1" s="1"/>
  <c r="Y114" i="1"/>
  <c r="AD250" i="1"/>
  <c r="AQ250" i="1"/>
  <c r="AF250" i="1"/>
  <c r="AM250" i="1" l="1"/>
  <c r="AX250" i="1"/>
  <c r="AG250" i="1"/>
  <c r="AJ250" i="1" s="1"/>
  <c r="AK250" i="1" s="1"/>
  <c r="L114" i="1"/>
  <c r="M114" i="1" s="1"/>
  <c r="W114" i="1"/>
  <c r="X114" i="1" s="1"/>
  <c r="Z114" i="1" s="1"/>
  <c r="AA114" i="1" s="1"/>
  <c r="K115" i="1" l="1"/>
  <c r="BB114" i="1"/>
  <c r="AN250" i="1"/>
  <c r="AP250" i="1"/>
  <c r="AR250" i="1" l="1"/>
  <c r="AU250" i="1" s="1"/>
  <c r="AV250" i="1" s="1"/>
  <c r="AW250" i="1" s="1"/>
  <c r="AY250" i="1" s="1"/>
  <c r="AZ250" i="1" s="1"/>
  <c r="N115" i="1"/>
  <c r="Q115" i="1" s="1"/>
  <c r="R115" i="1" s="1"/>
  <c r="O115" i="1"/>
  <c r="S115" i="1" s="1"/>
  <c r="T115" i="1" s="1"/>
  <c r="V115" i="1" s="1"/>
  <c r="Y115" i="1"/>
  <c r="AE251" i="1" l="1"/>
  <c r="AQ251" i="1" s="1"/>
  <c r="L115" i="1"/>
  <c r="M115" i="1" s="1"/>
  <c r="W115" i="1"/>
  <c r="X115" i="1" s="1"/>
  <c r="Z115" i="1" s="1"/>
  <c r="AA115" i="1" s="1"/>
  <c r="AD251" i="1"/>
  <c r="AF251" i="1" l="1"/>
  <c r="K116" i="1"/>
  <c r="BB115" i="1"/>
  <c r="AX251" i="1"/>
  <c r="AM251" i="1"/>
  <c r="AG251" i="1"/>
  <c r="AJ251" i="1" s="1"/>
  <c r="AK251" i="1" s="1"/>
  <c r="AN251" i="1" l="1"/>
  <c r="AP251" i="1"/>
  <c r="N116" i="1"/>
  <c r="Q116" i="1" s="1"/>
  <c r="R116" i="1" s="1"/>
  <c r="Y116" i="1"/>
  <c r="O116" i="1"/>
  <c r="S116" i="1" s="1"/>
  <c r="T116" i="1" s="1"/>
  <c r="AR251" i="1" l="1"/>
  <c r="AU251" i="1" s="1"/>
  <c r="AV251" i="1" s="1"/>
  <c r="AW251" i="1" s="1"/>
  <c r="AY251" i="1" s="1"/>
  <c r="AZ251" i="1" s="1"/>
  <c r="V116" i="1"/>
  <c r="AE252" i="1" l="1"/>
  <c r="AF252" i="1" s="1"/>
  <c r="L116" i="1"/>
  <c r="M116" i="1" s="1"/>
  <c r="W116" i="1"/>
  <c r="X116" i="1" s="1"/>
  <c r="Z116" i="1" s="1"/>
  <c r="AA116" i="1" s="1"/>
  <c r="AD252" i="1"/>
  <c r="AQ252" i="1" l="1"/>
  <c r="K117" i="1"/>
  <c r="BB116" i="1"/>
  <c r="AX252" i="1"/>
  <c r="AM252" i="1"/>
  <c r="AG252" i="1"/>
  <c r="AJ252" i="1" s="1"/>
  <c r="AK252" i="1" s="1"/>
  <c r="AN252" i="1" l="1"/>
  <c r="AP252" i="1"/>
  <c r="AR252" i="1" s="1"/>
  <c r="AU252" i="1" s="1"/>
  <c r="O117" i="1"/>
  <c r="S117" i="1" s="1"/>
  <c r="T117" i="1" s="1"/>
  <c r="N117" i="1"/>
  <c r="Q117" i="1" s="1"/>
  <c r="R117" i="1" s="1"/>
  <c r="V117" i="1" s="1"/>
  <c r="Y117" i="1"/>
  <c r="W117" i="1" l="1"/>
  <c r="X117" i="1" s="1"/>
  <c r="Z117" i="1" s="1"/>
  <c r="AA117" i="1" s="1"/>
  <c r="L117" i="1"/>
  <c r="M117" i="1" s="1"/>
  <c r="AE253" i="1"/>
  <c r="AV252" i="1"/>
  <c r="AW252" i="1" s="1"/>
  <c r="AY252" i="1" s="1"/>
  <c r="AZ252" i="1" s="1"/>
  <c r="AQ253" i="1" l="1"/>
  <c r="AF253" i="1"/>
  <c r="AD253" i="1"/>
  <c r="K118" i="1"/>
  <c r="BB117" i="1"/>
  <c r="AX253" i="1" l="1"/>
  <c r="AG253" i="1"/>
  <c r="AJ253" i="1" s="1"/>
  <c r="AK253" i="1" s="1"/>
  <c r="AM253" i="1"/>
  <c r="N118" i="1"/>
  <c r="Q118" i="1" s="1"/>
  <c r="R118" i="1" s="1"/>
  <c r="V118" i="1" s="1"/>
  <c r="Y118" i="1"/>
  <c r="O118" i="1"/>
  <c r="S118" i="1" s="1"/>
  <c r="T118" i="1" s="1"/>
  <c r="W118" i="1" l="1"/>
  <c r="X118" i="1" s="1"/>
  <c r="Z118" i="1" s="1"/>
  <c r="AA118" i="1" s="1"/>
  <c r="L118" i="1"/>
  <c r="M118" i="1" s="1"/>
  <c r="AN253" i="1"/>
  <c r="AP253" i="1"/>
  <c r="AR253" i="1" l="1"/>
  <c r="AU253" i="1" s="1"/>
  <c r="AV253" i="1" s="1"/>
  <c r="AW253" i="1" s="1"/>
  <c r="AY253" i="1" s="1"/>
  <c r="AZ253" i="1" s="1"/>
  <c r="K119" i="1"/>
  <c r="BB118" i="1"/>
  <c r="AE254" i="1" l="1"/>
  <c r="AF254" i="1" s="1"/>
  <c r="N119" i="1"/>
  <c r="Q119" i="1" s="1"/>
  <c r="R119" i="1" s="1"/>
  <c r="Y119" i="1"/>
  <c r="O119" i="1"/>
  <c r="S119" i="1" s="1"/>
  <c r="T119" i="1" s="1"/>
  <c r="AD254" i="1"/>
  <c r="AQ254" i="1" l="1"/>
  <c r="AG254" i="1"/>
  <c r="AJ254" i="1" s="1"/>
  <c r="AK254" i="1" s="1"/>
  <c r="AX254" i="1"/>
  <c r="AM254" i="1"/>
  <c r="V119" i="1"/>
  <c r="AP254" i="1" l="1"/>
  <c r="AN254" i="1"/>
  <c r="L119" i="1"/>
  <c r="M119" i="1" s="1"/>
  <c r="W119" i="1"/>
  <c r="X119" i="1" s="1"/>
  <c r="Z119" i="1" s="1"/>
  <c r="AA119" i="1" s="1"/>
  <c r="K120" i="1" l="1"/>
  <c r="BB119" i="1"/>
  <c r="AR254" i="1"/>
  <c r="AU254" i="1" s="1"/>
  <c r="AE255" i="1" l="1"/>
  <c r="AV254" i="1"/>
  <c r="AW254" i="1" s="1"/>
  <c r="AY254" i="1" s="1"/>
  <c r="AZ254" i="1" s="1"/>
  <c r="N120" i="1"/>
  <c r="Q120" i="1" s="1"/>
  <c r="R120" i="1" s="1"/>
  <c r="Y120" i="1"/>
  <c r="O120" i="1"/>
  <c r="S120" i="1" s="1"/>
  <c r="T120" i="1" s="1"/>
  <c r="V120" i="1" l="1"/>
  <c r="W120" i="1" s="1"/>
  <c r="X120" i="1" s="1"/>
  <c r="Z120" i="1" s="1"/>
  <c r="AA120" i="1" s="1"/>
  <c r="AD255" i="1"/>
  <c r="AQ255" i="1"/>
  <c r="AF255" i="1"/>
  <c r="L120" i="1" l="1"/>
  <c r="M120" i="1" s="1"/>
  <c r="AX255" i="1"/>
  <c r="AG255" i="1"/>
  <c r="AJ255" i="1" s="1"/>
  <c r="AK255" i="1" s="1"/>
  <c r="AM255" i="1"/>
  <c r="K121" i="1"/>
  <c r="BB120" i="1"/>
  <c r="AN255" i="1" l="1"/>
  <c r="AP255" i="1"/>
  <c r="Y121" i="1"/>
  <c r="O121" i="1"/>
  <c r="S121" i="1" s="1"/>
  <c r="T121" i="1" s="1"/>
  <c r="N121" i="1"/>
  <c r="Q121" i="1" s="1"/>
  <c r="R121" i="1" s="1"/>
  <c r="AR255" i="1" l="1"/>
  <c r="AU255" i="1" s="1"/>
  <c r="AE256" i="1" s="1"/>
  <c r="V121" i="1"/>
  <c r="AV255" i="1" l="1"/>
  <c r="AW255" i="1" s="1"/>
  <c r="AY255" i="1" s="1"/>
  <c r="AZ255" i="1" s="1"/>
  <c r="AD256" i="1" s="1"/>
  <c r="W121" i="1"/>
  <c r="X121" i="1" s="1"/>
  <c r="Z121" i="1" s="1"/>
  <c r="AA121" i="1" s="1"/>
  <c r="L121" i="1"/>
  <c r="M121" i="1" s="1"/>
  <c r="AQ256" i="1"/>
  <c r="AF256" i="1"/>
  <c r="K122" i="1" l="1"/>
  <c r="BB121" i="1"/>
  <c r="AX256" i="1"/>
  <c r="AG256" i="1"/>
  <c r="AJ256" i="1" s="1"/>
  <c r="AK256" i="1" s="1"/>
  <c r="AM256" i="1"/>
  <c r="AN256" i="1" l="1"/>
  <c r="AP256" i="1"/>
  <c r="N122" i="1"/>
  <c r="Q122" i="1" s="1"/>
  <c r="R122" i="1" s="1"/>
  <c r="O122" i="1"/>
  <c r="S122" i="1" s="1"/>
  <c r="T122" i="1" s="1"/>
  <c r="Y122" i="1"/>
  <c r="AR256" i="1" l="1"/>
  <c r="AU256" i="1" s="1"/>
  <c r="AE257" i="1" s="1"/>
  <c r="V122" i="1"/>
  <c r="AV256" i="1" l="1"/>
  <c r="AW256" i="1" s="1"/>
  <c r="AY256" i="1" s="1"/>
  <c r="AZ256" i="1" s="1"/>
  <c r="AD257" i="1" s="1"/>
  <c r="AQ257" i="1"/>
  <c r="AF257" i="1"/>
  <c r="L122" i="1"/>
  <c r="M122" i="1" s="1"/>
  <c r="W122" i="1"/>
  <c r="X122" i="1" s="1"/>
  <c r="Z122" i="1" s="1"/>
  <c r="AA122" i="1" s="1"/>
  <c r="K123" i="1" l="1"/>
  <c r="BB122" i="1"/>
  <c r="AX257" i="1"/>
  <c r="AG257" i="1"/>
  <c r="AJ257" i="1" s="1"/>
  <c r="AK257" i="1" s="1"/>
  <c r="AM257" i="1"/>
  <c r="AN257" i="1" l="1"/>
  <c r="AP257" i="1"/>
  <c r="Y123" i="1"/>
  <c r="O123" i="1"/>
  <c r="S123" i="1" s="1"/>
  <c r="T123" i="1" s="1"/>
  <c r="N123" i="1"/>
  <c r="Q123" i="1" s="1"/>
  <c r="R123" i="1" s="1"/>
  <c r="AR257" i="1" l="1"/>
  <c r="AU257" i="1" s="1"/>
  <c r="AE258" i="1" s="1"/>
  <c r="V123" i="1"/>
  <c r="AV257" i="1" l="1"/>
  <c r="AW257" i="1" s="1"/>
  <c r="AY257" i="1" s="1"/>
  <c r="AZ257" i="1" s="1"/>
  <c r="AD258" i="1" s="1"/>
  <c r="W123" i="1"/>
  <c r="X123" i="1" s="1"/>
  <c r="Z123" i="1" s="1"/>
  <c r="AA123" i="1" s="1"/>
  <c r="L123" i="1"/>
  <c r="M123" i="1" s="1"/>
  <c r="AQ258" i="1"/>
  <c r="AF258" i="1"/>
  <c r="K124" i="1" l="1"/>
  <c r="BB123" i="1"/>
  <c r="AX258" i="1"/>
  <c r="AG258" i="1"/>
  <c r="AJ258" i="1" s="1"/>
  <c r="AK258" i="1" s="1"/>
  <c r="AM258" i="1"/>
  <c r="AN258" i="1" l="1"/>
  <c r="AP258" i="1"/>
  <c r="N124" i="1"/>
  <c r="Q124" i="1" s="1"/>
  <c r="R124" i="1" s="1"/>
  <c r="O124" i="1"/>
  <c r="S124" i="1" s="1"/>
  <c r="T124" i="1" s="1"/>
  <c r="Y124" i="1"/>
  <c r="AR258" i="1" l="1"/>
  <c r="AU258" i="1" s="1"/>
  <c r="AE259" i="1" s="1"/>
  <c r="V124" i="1"/>
  <c r="AV258" i="1" l="1"/>
  <c r="AW258" i="1" s="1"/>
  <c r="AY258" i="1" s="1"/>
  <c r="AZ258" i="1" s="1"/>
  <c r="AD259" i="1" s="1"/>
  <c r="AQ259" i="1"/>
  <c r="AF259" i="1"/>
  <c r="W124" i="1"/>
  <c r="X124" i="1" s="1"/>
  <c r="Z124" i="1" s="1"/>
  <c r="AA124" i="1" s="1"/>
  <c r="L124" i="1"/>
  <c r="M124" i="1" s="1"/>
  <c r="AX259" i="1" l="1"/>
  <c r="AM259" i="1"/>
  <c r="AG259" i="1"/>
  <c r="AJ259" i="1" s="1"/>
  <c r="AK259" i="1" s="1"/>
  <c r="K125" i="1"/>
  <c r="BB124" i="1"/>
  <c r="AP259" i="1" l="1"/>
  <c r="AN259" i="1"/>
  <c r="Y125" i="1"/>
  <c r="N125" i="1"/>
  <c r="Q125" i="1" s="1"/>
  <c r="R125" i="1" s="1"/>
  <c r="V125" i="1" s="1"/>
  <c r="O125" i="1"/>
  <c r="S125" i="1" s="1"/>
  <c r="T125" i="1" s="1"/>
  <c r="W125" i="1" l="1"/>
  <c r="X125" i="1" s="1"/>
  <c r="Z125" i="1" s="1"/>
  <c r="AA125" i="1" s="1"/>
  <c r="L125" i="1"/>
  <c r="M125" i="1" s="1"/>
  <c r="AR259" i="1"/>
  <c r="AU259" i="1" s="1"/>
  <c r="AV259" i="1" l="1"/>
  <c r="AW259" i="1" s="1"/>
  <c r="AY259" i="1" s="1"/>
  <c r="AZ259" i="1" s="1"/>
  <c r="AE260" i="1"/>
  <c r="K126" i="1"/>
  <c r="BB125" i="1"/>
  <c r="O126" i="1" l="1"/>
  <c r="S126" i="1" s="1"/>
  <c r="T126" i="1" s="1"/>
  <c r="N126" i="1"/>
  <c r="Q126" i="1" s="1"/>
  <c r="R126" i="1" s="1"/>
  <c r="V126" i="1" s="1"/>
  <c r="Y126" i="1"/>
  <c r="AQ260" i="1"/>
  <c r="AF260" i="1"/>
  <c r="AD260" i="1"/>
  <c r="AG260" i="1" l="1"/>
  <c r="AJ260" i="1" s="1"/>
  <c r="AK260" i="1" s="1"/>
  <c r="AM260" i="1"/>
  <c r="AX260" i="1"/>
  <c r="L126" i="1"/>
  <c r="M126" i="1" s="1"/>
  <c r="W126" i="1"/>
  <c r="X126" i="1" s="1"/>
  <c r="Z126" i="1" s="1"/>
  <c r="AA126" i="1" s="1"/>
  <c r="AP260" i="1" l="1"/>
  <c r="AN260" i="1"/>
  <c r="K127" i="1"/>
  <c r="BB126" i="1"/>
  <c r="O127" i="1" l="1"/>
  <c r="S127" i="1" s="1"/>
  <c r="T127" i="1" s="1"/>
  <c r="Y127" i="1"/>
  <c r="N127" i="1"/>
  <c r="Q127" i="1" s="1"/>
  <c r="R127" i="1" s="1"/>
  <c r="V127" i="1" s="1"/>
  <c r="AR260" i="1"/>
  <c r="AU260" i="1" s="1"/>
  <c r="AE261" i="1" l="1"/>
  <c r="AV260" i="1"/>
  <c r="AW260" i="1" s="1"/>
  <c r="AY260" i="1" s="1"/>
  <c r="AZ260" i="1" s="1"/>
  <c r="L127" i="1"/>
  <c r="M127" i="1" s="1"/>
  <c r="W127" i="1"/>
  <c r="X127" i="1" s="1"/>
  <c r="Z127" i="1" s="1"/>
  <c r="AA127" i="1" s="1"/>
  <c r="K128" i="1" l="1"/>
  <c r="BB127" i="1"/>
  <c r="AD261" i="1"/>
  <c r="AQ261" i="1"/>
  <c r="AF261" i="1"/>
  <c r="AG261" i="1" l="1"/>
  <c r="AJ261" i="1" s="1"/>
  <c r="AK261" i="1" s="1"/>
  <c r="AM261" i="1"/>
  <c r="AX261" i="1"/>
  <c r="N128" i="1"/>
  <c r="Q128" i="1" s="1"/>
  <c r="R128" i="1" s="1"/>
  <c r="V128" i="1" s="1"/>
  <c r="O128" i="1"/>
  <c r="S128" i="1" s="1"/>
  <c r="T128" i="1" s="1"/>
  <c r="Y128" i="1"/>
  <c r="W128" i="1" l="1"/>
  <c r="X128" i="1" s="1"/>
  <c r="Z128" i="1" s="1"/>
  <c r="AA128" i="1" s="1"/>
  <c r="L128" i="1"/>
  <c r="M128" i="1" s="1"/>
  <c r="AP261" i="1"/>
  <c r="AN261" i="1"/>
  <c r="AR261" i="1" l="1"/>
  <c r="AU261" i="1" s="1"/>
  <c r="K129" i="1"/>
  <c r="BB128" i="1"/>
  <c r="O129" i="1" l="1"/>
  <c r="S129" i="1" s="1"/>
  <c r="T129" i="1" s="1"/>
  <c r="Y129" i="1"/>
  <c r="N129" i="1"/>
  <c r="Q129" i="1" s="1"/>
  <c r="R129" i="1" s="1"/>
  <c r="V129" i="1" s="1"/>
  <c r="AV261" i="1"/>
  <c r="AW261" i="1" s="1"/>
  <c r="AY261" i="1" s="1"/>
  <c r="AZ261" i="1" s="1"/>
  <c r="AE262" i="1"/>
  <c r="W129" i="1" l="1"/>
  <c r="X129" i="1" s="1"/>
  <c r="Z129" i="1" s="1"/>
  <c r="AA129" i="1" s="1"/>
  <c r="L129" i="1"/>
  <c r="M129" i="1" s="1"/>
  <c r="AD262" i="1"/>
  <c r="AQ262" i="1"/>
  <c r="AF262" i="1"/>
  <c r="AG262" i="1" l="1"/>
  <c r="AJ262" i="1" s="1"/>
  <c r="AK262" i="1" s="1"/>
  <c r="AX262" i="1"/>
  <c r="AM262" i="1"/>
  <c r="K130" i="1"/>
  <c r="BB129" i="1"/>
  <c r="AN262" i="1" l="1"/>
  <c r="AP262" i="1"/>
  <c r="N130" i="1"/>
  <c r="Q130" i="1" s="1"/>
  <c r="R130" i="1" s="1"/>
  <c r="O130" i="1"/>
  <c r="S130" i="1" s="1"/>
  <c r="T130" i="1" s="1"/>
  <c r="Y130" i="1"/>
  <c r="AR262" i="1" l="1"/>
  <c r="AU262" i="1" s="1"/>
  <c r="AV262" i="1" s="1"/>
  <c r="AW262" i="1" s="1"/>
  <c r="AY262" i="1" s="1"/>
  <c r="AZ262" i="1" s="1"/>
  <c r="V130" i="1"/>
  <c r="AE263" i="1" l="1"/>
  <c r="AQ263" i="1" s="1"/>
  <c r="AD263" i="1"/>
  <c r="W130" i="1"/>
  <c r="X130" i="1" s="1"/>
  <c r="Z130" i="1" s="1"/>
  <c r="AA130" i="1" s="1"/>
  <c r="L130" i="1"/>
  <c r="M130" i="1" s="1"/>
  <c r="AF263" i="1" l="1"/>
  <c r="K131" i="1"/>
  <c r="BB130" i="1"/>
  <c r="AM263" i="1"/>
  <c r="AG263" i="1"/>
  <c r="AJ263" i="1" s="1"/>
  <c r="AX263" i="1"/>
  <c r="AK263" i="1" l="1"/>
  <c r="AN263" i="1"/>
  <c r="AP263" i="1"/>
  <c r="N131" i="1"/>
  <c r="Q131" i="1" s="1"/>
  <c r="R131" i="1" s="1"/>
  <c r="Y131" i="1"/>
  <c r="O131" i="1"/>
  <c r="S131" i="1" s="1"/>
  <c r="T131" i="1" s="1"/>
  <c r="AR263" i="1" l="1"/>
  <c r="AU263" i="1" s="1"/>
  <c r="AE264" i="1" s="1"/>
  <c r="V131" i="1"/>
  <c r="L131" i="1" s="1"/>
  <c r="M131" i="1" s="1"/>
  <c r="AV263" i="1" l="1"/>
  <c r="AW263" i="1" s="1"/>
  <c r="AY263" i="1" s="1"/>
  <c r="AZ263" i="1" s="1"/>
  <c r="AD264" i="1" s="1"/>
  <c r="W131" i="1"/>
  <c r="X131" i="1" s="1"/>
  <c r="Z131" i="1" s="1"/>
  <c r="AA131" i="1" s="1"/>
  <c r="BB131" i="1" s="1"/>
  <c r="AQ264" i="1"/>
  <c r="AF264" i="1"/>
  <c r="K132" i="1"/>
  <c r="O132" i="1" l="1"/>
  <c r="S132" i="1" s="1"/>
  <c r="T132" i="1" s="1"/>
  <c r="Y132" i="1"/>
  <c r="N132" i="1"/>
  <c r="Q132" i="1" s="1"/>
  <c r="R132" i="1" s="1"/>
  <c r="V132" i="1" s="1"/>
  <c r="AG264" i="1"/>
  <c r="AJ264" i="1" s="1"/>
  <c r="AK264" i="1" s="1"/>
  <c r="AM264" i="1"/>
  <c r="AX264" i="1"/>
  <c r="W132" i="1" l="1"/>
  <c r="X132" i="1" s="1"/>
  <c r="Z132" i="1" s="1"/>
  <c r="AA132" i="1" s="1"/>
  <c r="L132" i="1"/>
  <c r="M132" i="1" s="1"/>
  <c r="AP264" i="1"/>
  <c r="AN264" i="1"/>
  <c r="AR264" i="1" l="1"/>
  <c r="AU264" i="1" s="1"/>
  <c r="K133" i="1"/>
  <c r="BB132" i="1"/>
  <c r="Y133" i="1" l="1"/>
  <c r="N133" i="1"/>
  <c r="Q133" i="1" s="1"/>
  <c r="R133" i="1" s="1"/>
  <c r="O133" i="1"/>
  <c r="S133" i="1" s="1"/>
  <c r="T133" i="1" s="1"/>
  <c r="AE265" i="1"/>
  <c r="AV264" i="1"/>
  <c r="AW264" i="1" s="1"/>
  <c r="AY264" i="1" s="1"/>
  <c r="AZ264" i="1" s="1"/>
  <c r="AQ265" i="1" l="1"/>
  <c r="AF265" i="1"/>
  <c r="V133" i="1"/>
  <c r="AD265" i="1"/>
  <c r="L133" i="1" l="1"/>
  <c r="M133" i="1" s="1"/>
  <c r="W133" i="1"/>
  <c r="X133" i="1" s="1"/>
  <c r="Z133" i="1" s="1"/>
  <c r="AA133" i="1" s="1"/>
  <c r="AX265" i="1"/>
  <c r="AG265" i="1"/>
  <c r="AJ265" i="1" s="1"/>
  <c r="AK265" i="1" s="1"/>
  <c r="AM265" i="1"/>
  <c r="K134" i="1" l="1"/>
  <c r="BB133" i="1"/>
  <c r="AN265" i="1"/>
  <c r="AP265" i="1"/>
  <c r="AR265" i="1" s="1"/>
  <c r="AU265" i="1" s="1"/>
  <c r="AE266" i="1" l="1"/>
  <c r="AV265" i="1"/>
  <c r="AW265" i="1" s="1"/>
  <c r="AY265" i="1" s="1"/>
  <c r="AZ265" i="1" s="1"/>
  <c r="O134" i="1"/>
  <c r="S134" i="1" s="1"/>
  <c r="T134" i="1" s="1"/>
  <c r="Y134" i="1"/>
  <c r="N134" i="1"/>
  <c r="Q134" i="1" s="1"/>
  <c r="R134" i="1" s="1"/>
  <c r="AD266" i="1" l="1"/>
  <c r="V134" i="1"/>
  <c r="AQ266" i="1"/>
  <c r="AF266" i="1"/>
  <c r="W134" i="1" l="1"/>
  <c r="X134" i="1" s="1"/>
  <c r="Z134" i="1" s="1"/>
  <c r="AA134" i="1" s="1"/>
  <c r="L134" i="1"/>
  <c r="M134" i="1" s="1"/>
  <c r="AM266" i="1"/>
  <c r="AX266" i="1"/>
  <c r="AG266" i="1"/>
  <c r="AJ266" i="1" s="1"/>
  <c r="AK266" i="1" s="1"/>
  <c r="AN266" i="1" l="1"/>
  <c r="AP266" i="1"/>
  <c r="K135" i="1"/>
  <c r="BB134" i="1"/>
  <c r="AR266" i="1" l="1"/>
  <c r="AU266" i="1" s="1"/>
  <c r="AE267" i="1" s="1"/>
  <c r="O135" i="1"/>
  <c r="S135" i="1" s="1"/>
  <c r="T135" i="1" s="1"/>
  <c r="Y135" i="1"/>
  <c r="N135" i="1"/>
  <c r="Q135" i="1" s="1"/>
  <c r="R135" i="1" s="1"/>
  <c r="AV266" i="1" l="1"/>
  <c r="AW266" i="1" s="1"/>
  <c r="AY266" i="1" s="1"/>
  <c r="AZ266" i="1" s="1"/>
  <c r="AD267" i="1" s="1"/>
  <c r="V135" i="1"/>
  <c r="AQ267" i="1"/>
  <c r="AF267" i="1"/>
  <c r="L135" i="1" l="1"/>
  <c r="M135" i="1" s="1"/>
  <c r="W135" i="1"/>
  <c r="X135" i="1" s="1"/>
  <c r="Z135" i="1" s="1"/>
  <c r="AA135" i="1" s="1"/>
  <c r="AX267" i="1"/>
  <c r="AM267" i="1"/>
  <c r="AG267" i="1"/>
  <c r="AJ267" i="1" s="1"/>
  <c r="AK267" i="1" s="1"/>
  <c r="AP267" i="1" l="1"/>
  <c r="AN267" i="1"/>
  <c r="K136" i="1"/>
  <c r="BB135" i="1"/>
  <c r="N136" i="1" l="1"/>
  <c r="Q136" i="1" s="1"/>
  <c r="R136" i="1" s="1"/>
  <c r="Y136" i="1"/>
  <c r="O136" i="1"/>
  <c r="S136" i="1" s="1"/>
  <c r="T136" i="1" s="1"/>
  <c r="AR267" i="1"/>
  <c r="AU267" i="1" s="1"/>
  <c r="AV267" i="1" l="1"/>
  <c r="AW267" i="1" s="1"/>
  <c r="AY267" i="1" s="1"/>
  <c r="AZ267" i="1" s="1"/>
  <c r="AE268" i="1"/>
  <c r="V136" i="1"/>
  <c r="W136" i="1" l="1"/>
  <c r="X136" i="1" s="1"/>
  <c r="Z136" i="1" s="1"/>
  <c r="AA136" i="1" s="1"/>
  <c r="L136" i="1"/>
  <c r="M136" i="1" s="1"/>
  <c r="AQ268" i="1"/>
  <c r="AF268" i="1"/>
  <c r="AD268" i="1"/>
  <c r="AG268" i="1" l="1"/>
  <c r="AJ268" i="1" s="1"/>
  <c r="AK268" i="1" s="1"/>
  <c r="AX268" i="1"/>
  <c r="AM268" i="1"/>
  <c r="K137" i="1"/>
  <c r="BB136" i="1"/>
  <c r="AN268" i="1" l="1"/>
  <c r="AP268" i="1"/>
  <c r="Y137" i="1"/>
  <c r="O137" i="1"/>
  <c r="S137" i="1" s="1"/>
  <c r="T137" i="1" s="1"/>
  <c r="N137" i="1"/>
  <c r="Q137" i="1" s="1"/>
  <c r="R137" i="1" s="1"/>
  <c r="V137" i="1" s="1"/>
  <c r="L137" i="1" l="1"/>
  <c r="M137" i="1" s="1"/>
  <c r="W137" i="1"/>
  <c r="X137" i="1" s="1"/>
  <c r="Z137" i="1" s="1"/>
  <c r="AA137" i="1" s="1"/>
  <c r="AR268" i="1"/>
  <c r="AU268" i="1" s="1"/>
  <c r="K138" i="1" l="1"/>
  <c r="BB137" i="1"/>
  <c r="AE269" i="1"/>
  <c r="AV268" i="1"/>
  <c r="AW268" i="1" s="1"/>
  <c r="AY268" i="1" s="1"/>
  <c r="AZ268" i="1" s="1"/>
  <c r="AD269" i="1" l="1"/>
  <c r="AQ269" i="1"/>
  <c r="AF269" i="1"/>
  <c r="Y138" i="1"/>
  <c r="O138" i="1"/>
  <c r="S138" i="1" s="1"/>
  <c r="T138" i="1" s="1"/>
  <c r="N138" i="1"/>
  <c r="Q138" i="1" s="1"/>
  <c r="R138" i="1" s="1"/>
  <c r="V138" i="1" s="1"/>
  <c r="W138" i="1" l="1"/>
  <c r="X138" i="1" s="1"/>
  <c r="Z138" i="1" s="1"/>
  <c r="AA138" i="1" s="1"/>
  <c r="L138" i="1"/>
  <c r="M138" i="1" s="1"/>
  <c r="AM269" i="1"/>
  <c r="AG269" i="1"/>
  <c r="AJ269" i="1" s="1"/>
  <c r="AK269" i="1" s="1"/>
  <c r="AX269" i="1"/>
  <c r="AP269" i="1" l="1"/>
  <c r="AN269" i="1"/>
  <c r="K139" i="1"/>
  <c r="BB138" i="1"/>
  <c r="N139" i="1" l="1"/>
  <c r="Q139" i="1" s="1"/>
  <c r="R139" i="1" s="1"/>
  <c r="Y139" i="1"/>
  <c r="O139" i="1"/>
  <c r="S139" i="1" s="1"/>
  <c r="T139" i="1" s="1"/>
  <c r="AR269" i="1"/>
  <c r="AU269" i="1" s="1"/>
  <c r="AE270" i="1" l="1"/>
  <c r="AV269" i="1"/>
  <c r="AW269" i="1" s="1"/>
  <c r="AY269" i="1" s="1"/>
  <c r="AZ269" i="1" s="1"/>
  <c r="V139" i="1"/>
  <c r="L139" i="1" l="1"/>
  <c r="M139" i="1" s="1"/>
  <c r="W139" i="1"/>
  <c r="X139" i="1" s="1"/>
  <c r="Z139" i="1" s="1"/>
  <c r="AA139" i="1" s="1"/>
  <c r="AD270" i="1"/>
  <c r="AQ270" i="1"/>
  <c r="AF270" i="1"/>
  <c r="AM270" i="1" l="1"/>
  <c r="AX270" i="1"/>
  <c r="AG270" i="1"/>
  <c r="AJ270" i="1" s="1"/>
  <c r="AK270" i="1" s="1"/>
  <c r="K140" i="1"/>
  <c r="BB139" i="1"/>
  <c r="N140" i="1" l="1"/>
  <c r="Q140" i="1" s="1"/>
  <c r="R140" i="1" s="1"/>
  <c r="Y140" i="1"/>
  <c r="O140" i="1"/>
  <c r="S140" i="1" s="1"/>
  <c r="T140" i="1" s="1"/>
  <c r="AN270" i="1"/>
  <c r="AP270" i="1"/>
  <c r="AR270" i="1" l="1"/>
  <c r="AU270" i="1" s="1"/>
  <c r="AE271" i="1" s="1"/>
  <c r="V140" i="1"/>
  <c r="AV270" i="1" l="1"/>
  <c r="AW270" i="1" s="1"/>
  <c r="AY270" i="1" s="1"/>
  <c r="AZ270" i="1" s="1"/>
  <c r="AD271" i="1" s="1"/>
  <c r="W140" i="1"/>
  <c r="X140" i="1" s="1"/>
  <c r="Z140" i="1" s="1"/>
  <c r="AA140" i="1" s="1"/>
  <c r="L140" i="1"/>
  <c r="M140" i="1" s="1"/>
  <c r="AQ271" i="1"/>
  <c r="AF271" i="1"/>
  <c r="K141" i="1" l="1"/>
  <c r="BB140" i="1"/>
  <c r="AG271" i="1"/>
  <c r="AJ271" i="1" s="1"/>
  <c r="AK271" i="1" s="1"/>
  <c r="AM271" i="1"/>
  <c r="AX271" i="1"/>
  <c r="AN271" i="1" l="1"/>
  <c r="AP271" i="1"/>
  <c r="N141" i="1"/>
  <c r="Q141" i="1" s="1"/>
  <c r="R141" i="1" s="1"/>
  <c r="Y141" i="1"/>
  <c r="O141" i="1"/>
  <c r="S141" i="1" s="1"/>
  <c r="T141" i="1" s="1"/>
  <c r="AR271" i="1" l="1"/>
  <c r="AU271" i="1" s="1"/>
  <c r="AV271" i="1" s="1"/>
  <c r="AW271" i="1" s="1"/>
  <c r="AY271" i="1" s="1"/>
  <c r="AZ271" i="1" s="1"/>
  <c r="V141" i="1"/>
  <c r="L141" i="1" s="1"/>
  <c r="M141" i="1" s="1"/>
  <c r="AE272" i="1" l="1"/>
  <c r="AQ272" i="1" s="1"/>
  <c r="W141" i="1"/>
  <c r="X141" i="1" s="1"/>
  <c r="Z141" i="1" s="1"/>
  <c r="AA141" i="1" s="1"/>
  <c r="AD272" i="1"/>
  <c r="K142" i="1"/>
  <c r="BB141" i="1"/>
  <c r="AF272" i="1" l="1"/>
  <c r="AM272" i="1"/>
  <c r="AX272" i="1"/>
  <c r="AG272" i="1"/>
  <c r="AJ272" i="1" s="1"/>
  <c r="AK272" i="1" s="1"/>
  <c r="N142" i="1"/>
  <c r="Q142" i="1" s="1"/>
  <c r="R142" i="1" s="1"/>
  <c r="V142" i="1" s="1"/>
  <c r="O142" i="1"/>
  <c r="S142" i="1" s="1"/>
  <c r="T142" i="1" s="1"/>
  <c r="Y142" i="1"/>
  <c r="W142" i="1" l="1"/>
  <c r="X142" i="1" s="1"/>
  <c r="Z142" i="1" s="1"/>
  <c r="AA142" i="1" s="1"/>
  <c r="L142" i="1"/>
  <c r="M142" i="1" s="1"/>
  <c r="AP272" i="1"/>
  <c r="AN272" i="1"/>
  <c r="AR272" i="1" l="1"/>
  <c r="AU272" i="1" s="1"/>
  <c r="K143" i="1"/>
  <c r="BB142" i="1"/>
  <c r="Y143" i="1" l="1"/>
  <c r="N143" i="1"/>
  <c r="Q143" i="1" s="1"/>
  <c r="R143" i="1" s="1"/>
  <c r="O143" i="1"/>
  <c r="S143" i="1" s="1"/>
  <c r="T143" i="1" s="1"/>
  <c r="AV272" i="1"/>
  <c r="AW272" i="1" s="1"/>
  <c r="AY272" i="1" s="1"/>
  <c r="AZ272" i="1" s="1"/>
  <c r="AE273" i="1"/>
  <c r="AD273" i="1" l="1"/>
  <c r="V143" i="1"/>
  <c r="AQ273" i="1"/>
  <c r="AF273" i="1"/>
  <c r="L143" i="1" l="1"/>
  <c r="M143" i="1" s="1"/>
  <c r="W143" i="1"/>
  <c r="X143" i="1" s="1"/>
  <c r="Z143" i="1" s="1"/>
  <c r="AA143" i="1" s="1"/>
  <c r="AG273" i="1"/>
  <c r="AJ273" i="1" s="1"/>
  <c r="AK273" i="1" s="1"/>
  <c r="AM273" i="1"/>
  <c r="AX273" i="1"/>
  <c r="AN273" i="1" l="1"/>
  <c r="AP273" i="1"/>
  <c r="AR273" i="1" s="1"/>
  <c r="AU273" i="1" s="1"/>
  <c r="K144" i="1"/>
  <c r="BB143" i="1"/>
  <c r="AE274" i="1" l="1"/>
  <c r="AV273" i="1"/>
  <c r="AW273" i="1" s="1"/>
  <c r="AY273" i="1" s="1"/>
  <c r="AZ273" i="1" s="1"/>
  <c r="N144" i="1"/>
  <c r="Q144" i="1" s="1"/>
  <c r="R144" i="1" s="1"/>
  <c r="O144" i="1"/>
  <c r="S144" i="1" s="1"/>
  <c r="T144" i="1" s="1"/>
  <c r="Y144" i="1"/>
  <c r="V144" i="1" l="1"/>
  <c r="AD274" i="1"/>
  <c r="AQ274" i="1"/>
  <c r="AF274" i="1"/>
  <c r="AX274" i="1" l="1"/>
  <c r="AG274" i="1"/>
  <c r="AJ274" i="1" s="1"/>
  <c r="AK274" i="1" s="1"/>
  <c r="AM274" i="1"/>
  <c r="L144" i="1"/>
  <c r="M144" i="1" s="1"/>
  <c r="W144" i="1"/>
  <c r="X144" i="1" s="1"/>
  <c r="Z144" i="1" s="1"/>
  <c r="AA144" i="1" s="1"/>
  <c r="AP274" i="1" l="1"/>
  <c r="AN274" i="1"/>
  <c r="K145" i="1"/>
  <c r="BB144" i="1"/>
  <c r="Y145" i="1" l="1"/>
  <c r="N145" i="1"/>
  <c r="Q145" i="1" s="1"/>
  <c r="R145" i="1" s="1"/>
  <c r="O145" i="1"/>
  <c r="S145" i="1" s="1"/>
  <c r="T145" i="1" s="1"/>
  <c r="AR274" i="1"/>
  <c r="AU274" i="1" s="1"/>
  <c r="AE275" i="1" l="1"/>
  <c r="AV274" i="1"/>
  <c r="AW274" i="1" s="1"/>
  <c r="AY274" i="1" s="1"/>
  <c r="AZ274" i="1" s="1"/>
  <c r="V145" i="1"/>
  <c r="L145" i="1" l="1"/>
  <c r="M145" i="1" s="1"/>
  <c r="W145" i="1"/>
  <c r="X145" i="1" s="1"/>
  <c r="Z145" i="1" s="1"/>
  <c r="AA145" i="1" s="1"/>
  <c r="AD275" i="1"/>
  <c r="AQ275" i="1"/>
  <c r="AF275" i="1"/>
  <c r="AX275" i="1" l="1"/>
  <c r="AG275" i="1"/>
  <c r="AJ275" i="1" s="1"/>
  <c r="AK275" i="1" s="1"/>
  <c r="AM275" i="1"/>
  <c r="K146" i="1"/>
  <c r="BB145" i="1"/>
  <c r="AN275" i="1" l="1"/>
  <c r="AP275" i="1"/>
  <c r="Y146" i="1"/>
  <c r="N146" i="1"/>
  <c r="Q146" i="1" s="1"/>
  <c r="R146" i="1" s="1"/>
  <c r="O146" i="1"/>
  <c r="S146" i="1" s="1"/>
  <c r="T146" i="1" s="1"/>
  <c r="AR275" i="1" l="1"/>
  <c r="AU275" i="1" s="1"/>
  <c r="AE276" i="1" s="1"/>
  <c r="V146" i="1"/>
  <c r="L146" i="1" s="1"/>
  <c r="M146" i="1" s="1"/>
  <c r="AV275" i="1" l="1"/>
  <c r="AW275" i="1" s="1"/>
  <c r="AY275" i="1" s="1"/>
  <c r="AZ275" i="1" s="1"/>
  <c r="W146" i="1"/>
  <c r="X146" i="1" s="1"/>
  <c r="Z146" i="1" s="1"/>
  <c r="AA146" i="1" s="1"/>
  <c r="K147" i="1"/>
  <c r="BB146" i="1"/>
  <c r="AD276" i="1"/>
  <c r="AQ276" i="1"/>
  <c r="AF276" i="1"/>
  <c r="AG276" i="1" l="1"/>
  <c r="AJ276" i="1" s="1"/>
  <c r="AK276" i="1" s="1"/>
  <c r="AX276" i="1"/>
  <c r="AM276" i="1"/>
  <c r="O147" i="1"/>
  <c r="S147" i="1" s="1"/>
  <c r="T147" i="1" s="1"/>
  <c r="N147" i="1"/>
  <c r="Q147" i="1" s="1"/>
  <c r="R147" i="1" s="1"/>
  <c r="Y147" i="1"/>
  <c r="AP276" i="1" l="1"/>
  <c r="AN276" i="1"/>
  <c r="V147" i="1"/>
  <c r="W147" i="1" l="1"/>
  <c r="X147" i="1" s="1"/>
  <c r="Z147" i="1" s="1"/>
  <c r="AA147" i="1" s="1"/>
  <c r="L147" i="1"/>
  <c r="M147" i="1" s="1"/>
  <c r="AR276" i="1"/>
  <c r="AU276" i="1" s="1"/>
  <c r="AE277" i="1" l="1"/>
  <c r="AV276" i="1"/>
  <c r="AW276" i="1" s="1"/>
  <c r="AY276" i="1" s="1"/>
  <c r="AZ276" i="1" s="1"/>
  <c r="K148" i="1"/>
  <c r="BB147" i="1"/>
  <c r="O148" i="1" l="1"/>
  <c r="S148" i="1" s="1"/>
  <c r="T148" i="1" s="1"/>
  <c r="N148" i="1"/>
  <c r="Q148" i="1" s="1"/>
  <c r="R148" i="1" s="1"/>
  <c r="V148" i="1" s="1"/>
  <c r="Y148" i="1"/>
  <c r="AD277" i="1"/>
  <c r="AQ277" i="1"/>
  <c r="AF277" i="1"/>
  <c r="L148" i="1" l="1"/>
  <c r="M148" i="1" s="1"/>
  <c r="W148" i="1"/>
  <c r="X148" i="1" s="1"/>
  <c r="Z148" i="1" s="1"/>
  <c r="AA148" i="1" s="1"/>
  <c r="AM277" i="1"/>
  <c r="AG277" i="1"/>
  <c r="AJ277" i="1" s="1"/>
  <c r="AK277" i="1" s="1"/>
  <c r="AX277" i="1"/>
  <c r="K149" i="1" l="1"/>
  <c r="BB148" i="1"/>
  <c r="AN277" i="1"/>
  <c r="AP277" i="1"/>
  <c r="AR277" i="1" l="1"/>
  <c r="AU277" i="1" s="1"/>
  <c r="AV277" i="1" s="1"/>
  <c r="AW277" i="1" s="1"/>
  <c r="AY277" i="1" s="1"/>
  <c r="AZ277" i="1" s="1"/>
  <c r="Y149" i="1"/>
  <c r="N149" i="1"/>
  <c r="Q149" i="1" s="1"/>
  <c r="R149" i="1" s="1"/>
  <c r="V149" i="1" s="1"/>
  <c r="O149" i="1"/>
  <c r="S149" i="1" s="1"/>
  <c r="T149" i="1" s="1"/>
  <c r="AE278" i="1" l="1"/>
  <c r="AQ278" i="1" s="1"/>
  <c r="L149" i="1"/>
  <c r="M149" i="1" s="1"/>
  <c r="W149" i="1"/>
  <c r="X149" i="1" s="1"/>
  <c r="Z149" i="1" s="1"/>
  <c r="AA149" i="1" s="1"/>
  <c r="AD278" i="1"/>
  <c r="AF278" i="1" l="1"/>
  <c r="K150" i="1"/>
  <c r="BB149" i="1"/>
  <c r="AM278" i="1"/>
  <c r="AG278" i="1"/>
  <c r="AJ278" i="1" s="1"/>
  <c r="AK278" i="1" s="1"/>
  <c r="AX278" i="1"/>
  <c r="AP278" i="1" l="1"/>
  <c r="AN278" i="1"/>
  <c r="N150" i="1"/>
  <c r="Q150" i="1" s="1"/>
  <c r="R150" i="1" s="1"/>
  <c r="O150" i="1"/>
  <c r="S150" i="1" s="1"/>
  <c r="T150" i="1" s="1"/>
  <c r="Y150" i="1"/>
  <c r="V150" i="1" l="1"/>
  <c r="AR278" i="1"/>
  <c r="AU278" i="1" s="1"/>
  <c r="AV278" i="1" l="1"/>
  <c r="AW278" i="1" s="1"/>
  <c r="AY278" i="1" s="1"/>
  <c r="AZ278" i="1" s="1"/>
  <c r="AE279" i="1"/>
  <c r="W150" i="1"/>
  <c r="X150" i="1" s="1"/>
  <c r="Z150" i="1" s="1"/>
  <c r="AA150" i="1" s="1"/>
  <c r="L150" i="1"/>
  <c r="M150" i="1" s="1"/>
  <c r="AQ279" i="1" l="1"/>
  <c r="AF279" i="1"/>
  <c r="K151" i="1"/>
  <c r="BB150" i="1"/>
  <c r="AD279" i="1"/>
  <c r="Y151" i="1" l="1"/>
  <c r="O151" i="1"/>
  <c r="S151" i="1" s="1"/>
  <c r="T151" i="1" s="1"/>
  <c r="N151" i="1"/>
  <c r="Q151" i="1" s="1"/>
  <c r="R151" i="1" s="1"/>
  <c r="AG279" i="1"/>
  <c r="AJ279" i="1" s="1"/>
  <c r="AK279" i="1" s="1"/>
  <c r="AX279" i="1"/>
  <c r="AM279" i="1"/>
  <c r="V151" i="1" l="1"/>
  <c r="AP279" i="1"/>
  <c r="AN279" i="1"/>
  <c r="AU279" i="1" l="1"/>
  <c r="L151" i="1"/>
  <c r="M151" i="1" s="1"/>
  <c r="W151" i="1"/>
  <c r="X151" i="1" s="1"/>
  <c r="Z151" i="1" s="1"/>
  <c r="AA151" i="1" s="1"/>
  <c r="K152" i="1" l="1"/>
  <c r="BB151" i="1"/>
  <c r="AV279" i="1"/>
  <c r="AW279" i="1" s="1"/>
  <c r="AY279" i="1" s="1"/>
  <c r="AZ279" i="1" s="1"/>
  <c r="AE280" i="1"/>
  <c r="AQ280" i="1" l="1"/>
  <c r="AF280" i="1"/>
  <c r="AD280" i="1"/>
  <c r="Y152" i="1"/>
  <c r="N152" i="1"/>
  <c r="Q152" i="1" s="1"/>
  <c r="R152" i="1" s="1"/>
  <c r="O152" i="1"/>
  <c r="S152" i="1" s="1"/>
  <c r="T152" i="1" s="1"/>
  <c r="V152" i="1" l="1"/>
  <c r="AG280" i="1"/>
  <c r="AJ280" i="1" s="1"/>
  <c r="AK280" i="1" s="1"/>
  <c r="AM280" i="1"/>
  <c r="AX280" i="1"/>
  <c r="AN280" i="1" l="1"/>
  <c r="AP280" i="1"/>
  <c r="W152" i="1"/>
  <c r="X152" i="1" s="1"/>
  <c r="Z152" i="1" s="1"/>
  <c r="AA152" i="1" s="1"/>
  <c r="L152" i="1"/>
  <c r="M152" i="1" s="1"/>
  <c r="AU280" i="1" l="1"/>
  <c r="AE281" i="1" s="1"/>
  <c r="K153" i="1"/>
  <c r="BB152" i="1"/>
  <c r="AV280" i="1" l="1"/>
  <c r="AW280" i="1" s="1"/>
  <c r="AY280" i="1" s="1"/>
  <c r="AZ280" i="1" s="1"/>
  <c r="AD281" i="1" s="1"/>
  <c r="Y153" i="1"/>
  <c r="O153" i="1"/>
  <c r="S153" i="1" s="1"/>
  <c r="T153" i="1" s="1"/>
  <c r="N153" i="1"/>
  <c r="Q153" i="1" s="1"/>
  <c r="R153" i="1" s="1"/>
  <c r="V153" i="1" s="1"/>
  <c r="AQ281" i="1"/>
  <c r="AF281" i="1"/>
  <c r="AG281" i="1" l="1"/>
  <c r="AJ281" i="1" s="1"/>
  <c r="AK281" i="1" s="1"/>
  <c r="AM281" i="1"/>
  <c r="AX281" i="1"/>
  <c r="W153" i="1"/>
  <c r="X153" i="1" s="1"/>
  <c r="Z153" i="1" s="1"/>
  <c r="AA153" i="1" s="1"/>
  <c r="L153" i="1"/>
  <c r="M153" i="1" s="1"/>
  <c r="AN281" i="1" l="1"/>
  <c r="AP281" i="1"/>
  <c r="AR281" i="1" s="1"/>
  <c r="K154" i="1"/>
  <c r="BB153" i="1"/>
  <c r="AU281" i="1" l="1"/>
  <c r="AE282" i="1" s="1"/>
  <c r="Y154" i="1"/>
  <c r="O154" i="1"/>
  <c r="S154" i="1" s="1"/>
  <c r="T154" i="1" s="1"/>
  <c r="N154" i="1"/>
  <c r="Q154" i="1" s="1"/>
  <c r="R154" i="1" s="1"/>
  <c r="V154" i="1" s="1"/>
  <c r="AV281" i="1" l="1"/>
  <c r="AW281" i="1" s="1"/>
  <c r="AY281" i="1" s="1"/>
  <c r="AZ281" i="1" s="1"/>
  <c r="AD282" i="1" s="1"/>
  <c r="W154" i="1"/>
  <c r="X154" i="1" s="1"/>
  <c r="Z154" i="1" s="1"/>
  <c r="AA154" i="1" s="1"/>
  <c r="L154" i="1"/>
  <c r="M154" i="1" s="1"/>
  <c r="AQ282" i="1"/>
  <c r="AF282" i="1"/>
  <c r="AX282" i="1" l="1"/>
  <c r="AM282" i="1"/>
  <c r="AG282" i="1"/>
  <c r="AJ282" i="1" s="1"/>
  <c r="AK282" i="1" s="1"/>
  <c r="K155" i="1"/>
  <c r="BB154" i="1"/>
  <c r="Y155" i="1" l="1"/>
  <c r="O155" i="1"/>
  <c r="S155" i="1" s="1"/>
  <c r="T155" i="1" s="1"/>
  <c r="N155" i="1"/>
  <c r="Q155" i="1" s="1"/>
  <c r="R155" i="1" s="1"/>
  <c r="AN282" i="1"/>
  <c r="AP282" i="1"/>
  <c r="AR282" i="1" s="1"/>
  <c r="V155" i="1" l="1"/>
  <c r="AU282" i="1"/>
  <c r="AE283" i="1" l="1"/>
  <c r="AV282" i="1"/>
  <c r="AW282" i="1" s="1"/>
  <c r="AY282" i="1" s="1"/>
  <c r="AZ282" i="1" s="1"/>
  <c r="W155" i="1"/>
  <c r="X155" i="1" s="1"/>
  <c r="Z155" i="1" s="1"/>
  <c r="AA155" i="1" s="1"/>
  <c r="L155" i="1"/>
  <c r="M155" i="1" s="1"/>
  <c r="K156" i="1" l="1"/>
  <c r="BB155" i="1"/>
  <c r="AD283" i="1"/>
  <c r="AQ283" i="1"/>
  <c r="AF283" i="1"/>
  <c r="AG283" i="1" l="1"/>
  <c r="AJ283" i="1" s="1"/>
  <c r="AK283" i="1" s="1"/>
  <c r="AX283" i="1"/>
  <c r="AM283" i="1"/>
  <c r="Y156" i="1"/>
  <c r="N156" i="1"/>
  <c r="Q156" i="1" s="1"/>
  <c r="R156" i="1" s="1"/>
  <c r="O156" i="1"/>
  <c r="S156" i="1" s="1"/>
  <c r="T156" i="1" s="1"/>
  <c r="AP283" i="1" l="1"/>
  <c r="AR283" i="1" s="1"/>
  <c r="AN283" i="1"/>
  <c r="V156" i="1"/>
  <c r="W156" i="1" l="1"/>
  <c r="X156" i="1" s="1"/>
  <c r="Z156" i="1" s="1"/>
  <c r="AA156" i="1" s="1"/>
  <c r="L156" i="1"/>
  <c r="M156" i="1" s="1"/>
  <c r="AU283" i="1"/>
  <c r="AE284" i="1" l="1"/>
  <c r="AV283" i="1"/>
  <c r="AW283" i="1" s="1"/>
  <c r="AY283" i="1" s="1"/>
  <c r="AZ283" i="1" s="1"/>
  <c r="K157" i="1"/>
  <c r="BB156" i="1"/>
  <c r="N157" i="1" l="1"/>
  <c r="Q157" i="1" s="1"/>
  <c r="R157" i="1" s="1"/>
  <c r="Y157" i="1"/>
  <c r="O157" i="1"/>
  <c r="S157" i="1" s="1"/>
  <c r="T157" i="1" s="1"/>
  <c r="AD284" i="1"/>
  <c r="AQ284" i="1"/>
  <c r="AF284" i="1"/>
  <c r="AG284" i="1" l="1"/>
  <c r="AJ284" i="1" s="1"/>
  <c r="AK284" i="1" s="1"/>
  <c r="AX284" i="1"/>
  <c r="AM284" i="1"/>
  <c r="V157" i="1"/>
  <c r="W157" i="1" l="1"/>
  <c r="X157" i="1" s="1"/>
  <c r="Z157" i="1" s="1"/>
  <c r="AA157" i="1" s="1"/>
  <c r="L157" i="1"/>
  <c r="M157" i="1" s="1"/>
  <c r="AP284" i="1"/>
  <c r="AR284" i="1" s="1"/>
  <c r="AN284" i="1"/>
  <c r="AU284" i="1" l="1"/>
  <c r="K158" i="1"/>
  <c r="BB157" i="1"/>
  <c r="N158" i="1" l="1"/>
  <c r="Q158" i="1" s="1"/>
  <c r="R158" i="1" s="1"/>
  <c r="O158" i="1"/>
  <c r="S158" i="1" s="1"/>
  <c r="T158" i="1" s="1"/>
  <c r="Y158" i="1"/>
  <c r="AV284" i="1"/>
  <c r="AW284" i="1" s="1"/>
  <c r="AY284" i="1" s="1"/>
  <c r="AZ284" i="1" s="1"/>
  <c r="AE285" i="1"/>
  <c r="AD285" i="1" l="1"/>
  <c r="AQ285" i="1"/>
  <c r="AF285" i="1"/>
  <c r="V158" i="1"/>
  <c r="L158" i="1" l="1"/>
  <c r="M158" i="1" s="1"/>
  <c r="W158" i="1"/>
  <c r="X158" i="1" s="1"/>
  <c r="Z158" i="1" s="1"/>
  <c r="AA158" i="1" s="1"/>
  <c r="AX285" i="1"/>
  <c r="AG285" i="1"/>
  <c r="AJ285" i="1" s="1"/>
  <c r="AK285" i="1" s="1"/>
  <c r="AM285" i="1"/>
  <c r="K159" i="1" l="1"/>
  <c r="BB158" i="1"/>
  <c r="AN285" i="1"/>
  <c r="AP285" i="1"/>
  <c r="AR285" i="1" l="1"/>
  <c r="AU285" i="1" s="1"/>
  <c r="O159" i="1"/>
  <c r="S159" i="1" s="1"/>
  <c r="T159" i="1" s="1"/>
  <c r="N159" i="1"/>
  <c r="Q159" i="1" s="1"/>
  <c r="R159" i="1" s="1"/>
  <c r="V159" i="1" s="1"/>
  <c r="Y159" i="1"/>
  <c r="AV285" i="1" l="1"/>
  <c r="AW285" i="1" s="1"/>
  <c r="AY285" i="1" s="1"/>
  <c r="AZ285" i="1" s="1"/>
  <c r="AE286" i="1"/>
  <c r="AQ286" i="1" s="1"/>
  <c r="L159" i="1"/>
  <c r="M159" i="1" s="1"/>
  <c r="W159" i="1"/>
  <c r="X159" i="1" s="1"/>
  <c r="Z159" i="1" s="1"/>
  <c r="AA159" i="1" s="1"/>
  <c r="AD286" i="1"/>
  <c r="AF286" i="1" l="1"/>
  <c r="K160" i="1"/>
  <c r="BB159" i="1"/>
  <c r="AG286" i="1"/>
  <c r="AJ286" i="1" s="1"/>
  <c r="AK286" i="1" s="1"/>
  <c r="AX286" i="1"/>
  <c r="AM286" i="1"/>
  <c r="AP286" i="1" l="1"/>
  <c r="AR286" i="1" s="1"/>
  <c r="AN286" i="1"/>
  <c r="Y160" i="1"/>
  <c r="O160" i="1"/>
  <c r="S160" i="1" s="1"/>
  <c r="T160" i="1" s="1"/>
  <c r="N160" i="1"/>
  <c r="Q160" i="1" s="1"/>
  <c r="R160" i="1" s="1"/>
  <c r="V160" i="1" l="1"/>
  <c r="AU286" i="1"/>
  <c r="AE287" i="1" l="1"/>
  <c r="AV286" i="1"/>
  <c r="AW286" i="1" s="1"/>
  <c r="AY286" i="1" s="1"/>
  <c r="AZ286" i="1" s="1"/>
  <c r="W160" i="1"/>
  <c r="X160" i="1" s="1"/>
  <c r="Z160" i="1" s="1"/>
  <c r="AA160" i="1" s="1"/>
  <c r="L160" i="1"/>
  <c r="M160" i="1" s="1"/>
  <c r="K161" i="1" l="1"/>
  <c r="BB160" i="1"/>
  <c r="AD287" i="1"/>
  <c r="AQ287" i="1"/>
  <c r="AF287" i="1"/>
  <c r="AM287" i="1" l="1"/>
  <c r="AG287" i="1"/>
  <c r="AJ287" i="1" s="1"/>
  <c r="AK287" i="1" s="1"/>
  <c r="AX287" i="1"/>
  <c r="O161" i="1"/>
  <c r="S161" i="1" s="1"/>
  <c r="T161" i="1" s="1"/>
  <c r="N161" i="1"/>
  <c r="Q161" i="1" s="1"/>
  <c r="R161" i="1" s="1"/>
  <c r="Y161" i="1"/>
  <c r="V161" i="1" l="1"/>
  <c r="AP287" i="1"/>
  <c r="AR287" i="1" s="1"/>
  <c r="AN287" i="1"/>
  <c r="AU287" i="1" l="1"/>
  <c r="W161" i="1"/>
  <c r="X161" i="1" s="1"/>
  <c r="Z161" i="1" s="1"/>
  <c r="AA161" i="1" s="1"/>
  <c r="L161" i="1"/>
  <c r="M161" i="1" s="1"/>
  <c r="K162" i="1" l="1"/>
  <c r="BB161" i="1"/>
  <c r="AE288" i="1"/>
  <c r="AV287" i="1"/>
  <c r="AW287" i="1" s="1"/>
  <c r="AY287" i="1" s="1"/>
  <c r="AZ287" i="1" s="1"/>
  <c r="AD288" i="1" l="1"/>
  <c r="AQ288" i="1"/>
  <c r="AF288" i="1"/>
  <c r="O162" i="1"/>
  <c r="S162" i="1" s="1"/>
  <c r="T162" i="1" s="1"/>
  <c r="Y162" i="1"/>
  <c r="N162" i="1"/>
  <c r="Q162" i="1" s="1"/>
  <c r="R162" i="1" s="1"/>
  <c r="V162" i="1" l="1"/>
  <c r="AX288" i="1"/>
  <c r="AG288" i="1"/>
  <c r="AJ288" i="1" s="1"/>
  <c r="AK288" i="1" s="1"/>
  <c r="AM288" i="1"/>
  <c r="AP288" i="1" l="1"/>
  <c r="AR288" i="1" s="1"/>
  <c r="AN288" i="1"/>
  <c r="W162" i="1"/>
  <c r="X162" i="1" s="1"/>
  <c r="Z162" i="1" s="1"/>
  <c r="AA162" i="1" s="1"/>
  <c r="L162" i="1"/>
  <c r="M162" i="1" s="1"/>
  <c r="K163" i="1" l="1"/>
  <c r="BB162" i="1"/>
  <c r="AU288" i="1"/>
  <c r="AE289" i="1" l="1"/>
  <c r="AV288" i="1"/>
  <c r="AW288" i="1" s="1"/>
  <c r="AY288" i="1" s="1"/>
  <c r="AZ288" i="1" s="1"/>
  <c r="Y163" i="1"/>
  <c r="N163" i="1"/>
  <c r="Q163" i="1" s="1"/>
  <c r="R163" i="1" s="1"/>
  <c r="V163" i="1" s="1"/>
  <c r="O163" i="1"/>
  <c r="S163" i="1" s="1"/>
  <c r="T163" i="1" s="1"/>
  <c r="L163" i="1" l="1"/>
  <c r="M163" i="1" s="1"/>
  <c r="W163" i="1"/>
  <c r="X163" i="1" s="1"/>
  <c r="Z163" i="1" s="1"/>
  <c r="AA163" i="1" s="1"/>
  <c r="AD289" i="1"/>
  <c r="AQ289" i="1"/>
  <c r="AF289" i="1"/>
  <c r="AM289" i="1" l="1"/>
  <c r="AX289" i="1"/>
  <c r="AG289" i="1"/>
  <c r="AJ289" i="1" s="1"/>
  <c r="AK289" i="1" s="1"/>
  <c r="K164" i="1"/>
  <c r="BB163" i="1"/>
  <c r="Y164" i="1" l="1"/>
  <c r="N164" i="1"/>
  <c r="Q164" i="1" s="1"/>
  <c r="R164" i="1" s="1"/>
  <c r="O164" i="1"/>
  <c r="S164" i="1" s="1"/>
  <c r="T164" i="1" s="1"/>
  <c r="AP289" i="1"/>
  <c r="AN289" i="1"/>
  <c r="AR289" i="1" l="1"/>
  <c r="AU289" i="1" s="1"/>
  <c r="V164" i="1"/>
  <c r="AE290" i="1" l="1"/>
  <c r="AV289" i="1"/>
  <c r="AW289" i="1" s="1"/>
  <c r="AY289" i="1" s="1"/>
  <c r="AZ289" i="1" s="1"/>
  <c r="AD290" i="1"/>
  <c r="AQ290" i="1"/>
  <c r="AF290" i="1"/>
  <c r="L164" i="1"/>
  <c r="M164" i="1" s="1"/>
  <c r="W164" i="1"/>
  <c r="X164" i="1" s="1"/>
  <c r="Z164" i="1" s="1"/>
  <c r="AA164" i="1" s="1"/>
  <c r="K165" i="1" l="1"/>
  <c r="BB164" i="1"/>
  <c r="AX290" i="1"/>
  <c r="AM290" i="1"/>
  <c r="AG290" i="1"/>
  <c r="AJ290" i="1" s="1"/>
  <c r="AK290" i="1" s="1"/>
  <c r="AP290" i="1" l="1"/>
  <c r="AR290" i="1" s="1"/>
  <c r="AN290" i="1"/>
  <c r="O165" i="1"/>
  <c r="S165" i="1" s="1"/>
  <c r="T165" i="1" s="1"/>
  <c r="Y165" i="1"/>
  <c r="N165" i="1"/>
  <c r="Q165" i="1" s="1"/>
  <c r="R165" i="1" s="1"/>
  <c r="V165" i="1" l="1"/>
  <c r="AU290" i="1"/>
  <c r="AE291" i="1" l="1"/>
  <c r="AV290" i="1"/>
  <c r="AW290" i="1" s="1"/>
  <c r="AY290" i="1" s="1"/>
  <c r="AZ290" i="1" s="1"/>
  <c r="L165" i="1"/>
  <c r="M165" i="1" s="1"/>
  <c r="W165" i="1"/>
  <c r="X165" i="1" s="1"/>
  <c r="Z165" i="1" s="1"/>
  <c r="AA165" i="1" s="1"/>
  <c r="K166" i="1" l="1"/>
  <c r="BB165" i="1"/>
  <c r="AD291" i="1"/>
  <c r="AQ291" i="1"/>
  <c r="AF291" i="1"/>
  <c r="AM291" i="1" l="1"/>
  <c r="AG291" i="1"/>
  <c r="AJ291" i="1" s="1"/>
  <c r="AK291" i="1" s="1"/>
  <c r="AX291" i="1"/>
  <c r="O166" i="1"/>
  <c r="S166" i="1" s="1"/>
  <c r="T166" i="1" s="1"/>
  <c r="N166" i="1"/>
  <c r="Q166" i="1" s="1"/>
  <c r="R166" i="1" s="1"/>
  <c r="Y166" i="1"/>
  <c r="V166" i="1" l="1"/>
  <c r="AN291" i="1"/>
  <c r="AP291" i="1"/>
  <c r="AR291" i="1" s="1"/>
  <c r="AU291" i="1" l="1"/>
  <c r="AV291" i="1" s="1"/>
  <c r="AW291" i="1" s="1"/>
  <c r="AY291" i="1" s="1"/>
  <c r="AZ291" i="1" s="1"/>
  <c r="W166" i="1"/>
  <c r="X166" i="1" s="1"/>
  <c r="Z166" i="1" s="1"/>
  <c r="AA166" i="1" s="1"/>
  <c r="L166" i="1"/>
  <c r="M166" i="1" s="1"/>
  <c r="AE292" i="1" l="1"/>
  <c r="AQ292" i="1" s="1"/>
  <c r="K167" i="1"/>
  <c r="BB166" i="1"/>
  <c r="AD292" i="1"/>
  <c r="AF292" i="1" l="1"/>
  <c r="AX292" i="1"/>
  <c r="AG292" i="1"/>
  <c r="AJ292" i="1" s="1"/>
  <c r="AK292" i="1" s="1"/>
  <c r="AM292" i="1"/>
  <c r="Y167" i="1"/>
  <c r="N167" i="1"/>
  <c r="Q167" i="1" s="1"/>
  <c r="R167" i="1" s="1"/>
  <c r="O167" i="1"/>
  <c r="S167" i="1" s="1"/>
  <c r="T167" i="1" s="1"/>
  <c r="AN292" i="1" l="1"/>
  <c r="AP292" i="1"/>
  <c r="V167" i="1"/>
  <c r="AR292" i="1" l="1"/>
  <c r="AU292" i="1" s="1"/>
  <c r="L167" i="1"/>
  <c r="M167" i="1" s="1"/>
  <c r="W167" i="1"/>
  <c r="X167" i="1" s="1"/>
  <c r="Z167" i="1" s="1"/>
  <c r="AA167" i="1" s="1"/>
  <c r="AE293" i="1" l="1"/>
  <c r="AV292" i="1"/>
  <c r="AW292" i="1" s="1"/>
  <c r="AY292" i="1" s="1"/>
  <c r="AZ292" i="1" s="1"/>
  <c r="AD293" i="1" s="1"/>
  <c r="K168" i="1"/>
  <c r="BB167" i="1"/>
  <c r="AQ293" i="1"/>
  <c r="AF293" i="1"/>
  <c r="AX293" i="1" l="1"/>
  <c r="AG293" i="1"/>
  <c r="AJ293" i="1" s="1"/>
  <c r="AK293" i="1" s="1"/>
  <c r="AM293" i="1"/>
  <c r="Y168" i="1"/>
  <c r="N168" i="1"/>
  <c r="Q168" i="1" s="1"/>
  <c r="R168" i="1" s="1"/>
  <c r="O168" i="1"/>
  <c r="S168" i="1" s="1"/>
  <c r="T168" i="1" s="1"/>
  <c r="AN293" i="1" l="1"/>
  <c r="AP293" i="1"/>
  <c r="V168" i="1"/>
  <c r="AR293" i="1" l="1"/>
  <c r="AU293" i="1" s="1"/>
  <c r="L168" i="1"/>
  <c r="M168" i="1" s="1"/>
  <c r="W168" i="1"/>
  <c r="X168" i="1" s="1"/>
  <c r="Z168" i="1" s="1"/>
  <c r="AA168" i="1" s="1"/>
  <c r="AV293" i="1" l="1"/>
  <c r="AW293" i="1" s="1"/>
  <c r="AY293" i="1" s="1"/>
  <c r="AZ293" i="1" s="1"/>
  <c r="AE294" i="1"/>
  <c r="AQ294" i="1" s="1"/>
  <c r="K169" i="1"/>
  <c r="BB168" i="1"/>
  <c r="AD294" i="1"/>
  <c r="AF294" i="1" l="1"/>
  <c r="AX294" i="1"/>
  <c r="AM294" i="1"/>
  <c r="AG294" i="1"/>
  <c r="AJ294" i="1" s="1"/>
  <c r="AK294" i="1" s="1"/>
  <c r="O169" i="1"/>
  <c r="S169" i="1" s="1"/>
  <c r="T169" i="1" s="1"/>
  <c r="N169" i="1"/>
  <c r="Q169" i="1" s="1"/>
  <c r="R169" i="1" s="1"/>
  <c r="Y169" i="1"/>
  <c r="AN294" i="1" l="1"/>
  <c r="AP294" i="1"/>
  <c r="V169" i="1"/>
  <c r="AR294" i="1" l="1"/>
  <c r="AU294" i="1" s="1"/>
  <c r="L169" i="1"/>
  <c r="M169" i="1" s="1"/>
  <c r="W169" i="1"/>
  <c r="X169" i="1" s="1"/>
  <c r="Z169" i="1" s="1"/>
  <c r="AA169" i="1" s="1"/>
  <c r="AV294" i="1" l="1"/>
  <c r="AW294" i="1" s="1"/>
  <c r="AY294" i="1" s="1"/>
  <c r="AZ294" i="1" s="1"/>
  <c r="AE295" i="1"/>
  <c r="AQ295" i="1" s="1"/>
  <c r="K170" i="1"/>
  <c r="BB169" i="1"/>
  <c r="AD295" i="1"/>
  <c r="AF295" i="1" l="1"/>
  <c r="AM295" i="1"/>
  <c r="AX295" i="1"/>
  <c r="AG295" i="1"/>
  <c r="AJ295" i="1" s="1"/>
  <c r="AK295" i="1" s="1"/>
  <c r="O170" i="1"/>
  <c r="S170" i="1" s="1"/>
  <c r="T170" i="1" s="1"/>
  <c r="N170" i="1"/>
  <c r="Q170" i="1" s="1"/>
  <c r="R170" i="1" s="1"/>
  <c r="Y170" i="1"/>
  <c r="V170" i="1" l="1"/>
  <c r="AN295" i="1"/>
  <c r="AP295" i="1"/>
  <c r="AR295" i="1" l="1"/>
  <c r="AU295" i="1" s="1"/>
  <c r="L170" i="1"/>
  <c r="M170" i="1" s="1"/>
  <c r="W170" i="1"/>
  <c r="X170" i="1" s="1"/>
  <c r="Z170" i="1" s="1"/>
  <c r="AA170" i="1" s="1"/>
  <c r="AE296" i="1" l="1"/>
  <c r="AV295" i="1"/>
  <c r="AW295" i="1" s="1"/>
  <c r="AY295" i="1" s="1"/>
  <c r="AZ295" i="1" s="1"/>
  <c r="AD296" i="1"/>
  <c r="K171" i="1"/>
  <c r="BB170" i="1"/>
  <c r="AQ296" i="1"/>
  <c r="AF296" i="1"/>
  <c r="Y171" i="1" l="1"/>
  <c r="O171" i="1"/>
  <c r="S171" i="1" s="1"/>
  <c r="T171" i="1" s="1"/>
  <c r="N171" i="1"/>
  <c r="Q171" i="1" s="1"/>
  <c r="R171" i="1" s="1"/>
  <c r="V171" i="1" s="1"/>
  <c r="AX296" i="1"/>
  <c r="AM296" i="1"/>
  <c r="AG296" i="1"/>
  <c r="AJ296" i="1" s="1"/>
  <c r="AK296" i="1" s="1"/>
  <c r="L171" i="1" l="1"/>
  <c r="M171" i="1" s="1"/>
  <c r="W171" i="1"/>
  <c r="X171" i="1" s="1"/>
  <c r="Z171" i="1" s="1"/>
  <c r="AA171" i="1" s="1"/>
  <c r="AN296" i="1"/>
  <c r="AP296" i="1"/>
  <c r="AR296" i="1" l="1"/>
  <c r="AU296" i="1" s="1"/>
  <c r="K172" i="1"/>
  <c r="BB171" i="1"/>
  <c r="AE297" i="1" l="1"/>
  <c r="AV296" i="1"/>
  <c r="AW296" i="1" s="1"/>
  <c r="AY296" i="1" s="1"/>
  <c r="AZ296" i="1" s="1"/>
  <c r="Y172" i="1"/>
  <c r="N172" i="1"/>
  <c r="Q172" i="1" s="1"/>
  <c r="R172" i="1" s="1"/>
  <c r="O172" i="1"/>
  <c r="S172" i="1" s="1"/>
  <c r="T172" i="1" s="1"/>
  <c r="AQ297" i="1"/>
  <c r="AF297" i="1"/>
  <c r="AD297" i="1"/>
  <c r="V172" i="1" l="1"/>
  <c r="AX297" i="1"/>
  <c r="AG297" i="1"/>
  <c r="AJ297" i="1" s="1"/>
  <c r="AK297" i="1" s="1"/>
  <c r="AM297" i="1"/>
  <c r="AN297" i="1" l="1"/>
  <c r="AP297" i="1"/>
  <c r="L172" i="1"/>
  <c r="M172" i="1" s="1"/>
  <c r="W172" i="1"/>
  <c r="X172" i="1" s="1"/>
  <c r="Z172" i="1" s="1"/>
  <c r="AA172" i="1" s="1"/>
  <c r="AR297" i="1" l="1"/>
  <c r="AU297" i="1" s="1"/>
  <c r="K173" i="1"/>
  <c r="BB172" i="1"/>
  <c r="AE298" i="1" l="1"/>
  <c r="AV297" i="1"/>
  <c r="AW297" i="1" s="1"/>
  <c r="AY297" i="1" s="1"/>
  <c r="AZ297" i="1" s="1"/>
  <c r="AD298" i="1"/>
  <c r="AQ298" i="1"/>
  <c r="AF298" i="1"/>
  <c r="Y173" i="1"/>
  <c r="O173" i="1"/>
  <c r="S173" i="1" s="1"/>
  <c r="T173" i="1" s="1"/>
  <c r="N173" i="1"/>
  <c r="Q173" i="1" s="1"/>
  <c r="R173" i="1" s="1"/>
  <c r="V173" i="1" s="1"/>
  <c r="W173" i="1" l="1"/>
  <c r="X173" i="1" s="1"/>
  <c r="Z173" i="1" s="1"/>
  <c r="AA173" i="1" s="1"/>
  <c r="L173" i="1"/>
  <c r="M173" i="1" s="1"/>
  <c r="AX298" i="1"/>
  <c r="AM298" i="1"/>
  <c r="AG298" i="1"/>
  <c r="AJ298" i="1" s="1"/>
  <c r="AK298" i="1" s="1"/>
  <c r="AP298" i="1" l="1"/>
  <c r="AR298" i="1" s="1"/>
  <c r="AN298" i="1"/>
  <c r="K174" i="1"/>
  <c r="BB173" i="1"/>
  <c r="O174" i="1" l="1"/>
  <c r="S174" i="1" s="1"/>
  <c r="T174" i="1" s="1"/>
  <c r="Y174" i="1"/>
  <c r="N174" i="1"/>
  <c r="Q174" i="1" s="1"/>
  <c r="R174" i="1" s="1"/>
  <c r="V174" i="1" s="1"/>
  <c r="AU298" i="1"/>
  <c r="L174" i="1" l="1"/>
  <c r="M174" i="1" s="1"/>
  <c r="W174" i="1"/>
  <c r="X174" i="1" s="1"/>
  <c r="Z174" i="1" s="1"/>
  <c r="AA174" i="1" s="1"/>
  <c r="AV298" i="1"/>
  <c r="AW298" i="1" s="1"/>
  <c r="AY298" i="1" s="1"/>
  <c r="AZ298" i="1" s="1"/>
  <c r="AE299" i="1"/>
  <c r="AD299" i="1" l="1"/>
  <c r="AQ299" i="1"/>
  <c r="AF299" i="1"/>
  <c r="K175" i="1"/>
  <c r="BB174" i="1"/>
  <c r="Y175" i="1" l="1"/>
  <c r="N175" i="1"/>
  <c r="Q175" i="1" s="1"/>
  <c r="R175" i="1" s="1"/>
  <c r="O175" i="1"/>
  <c r="S175" i="1" s="1"/>
  <c r="T175" i="1" s="1"/>
  <c r="AX299" i="1"/>
  <c r="AM299" i="1"/>
  <c r="AG299" i="1"/>
  <c r="AJ299" i="1" s="1"/>
  <c r="AK299" i="1" s="1"/>
  <c r="V175" i="1" l="1"/>
  <c r="AN299" i="1"/>
  <c r="AP299" i="1"/>
  <c r="AR299" i="1" l="1"/>
  <c r="AU299" i="1" s="1"/>
  <c r="W175" i="1"/>
  <c r="X175" i="1" s="1"/>
  <c r="Z175" i="1" s="1"/>
  <c r="AA175" i="1" s="1"/>
  <c r="L175" i="1"/>
  <c r="M175" i="1" s="1"/>
  <c r="AV299" i="1" l="1"/>
  <c r="AW299" i="1" s="1"/>
  <c r="AY299" i="1" s="1"/>
  <c r="AZ299" i="1" s="1"/>
  <c r="AE300" i="1"/>
  <c r="AQ300" i="1" s="1"/>
  <c r="K176" i="1"/>
  <c r="BB175" i="1"/>
  <c r="AD300" i="1"/>
  <c r="AF300" i="1" l="1"/>
  <c r="Y176" i="1"/>
  <c r="N176" i="1"/>
  <c r="Q176" i="1" s="1"/>
  <c r="R176" i="1" s="1"/>
  <c r="O176" i="1"/>
  <c r="S176" i="1" s="1"/>
  <c r="T176" i="1" s="1"/>
  <c r="AM300" i="1"/>
  <c r="AG300" i="1"/>
  <c r="AJ300" i="1" s="1"/>
  <c r="AK300" i="1" s="1"/>
  <c r="AX300" i="1"/>
  <c r="AN300" i="1" l="1"/>
  <c r="AP300" i="1"/>
  <c r="AR300" i="1" s="1"/>
  <c r="V176" i="1"/>
  <c r="AU300" i="1" l="1"/>
  <c r="AV300" i="1" s="1"/>
  <c r="AW300" i="1" s="1"/>
  <c r="AY300" i="1" s="1"/>
  <c r="AZ300" i="1" s="1"/>
  <c r="L176" i="1"/>
  <c r="M176" i="1" s="1"/>
  <c r="W176" i="1"/>
  <c r="X176" i="1" s="1"/>
  <c r="Z176" i="1" s="1"/>
  <c r="AA176" i="1" s="1"/>
  <c r="AE301" i="1" l="1"/>
  <c r="AQ301" i="1" s="1"/>
  <c r="K177" i="1"/>
  <c r="BB176" i="1"/>
  <c r="AD301" i="1"/>
  <c r="AF301" i="1" l="1"/>
  <c r="AM301" i="1"/>
  <c r="AX301" i="1"/>
  <c r="AG301" i="1"/>
  <c r="AJ301" i="1" s="1"/>
  <c r="AK301" i="1" s="1"/>
  <c r="O177" i="1"/>
  <c r="S177" i="1" s="1"/>
  <c r="T177" i="1" s="1"/>
  <c r="N177" i="1"/>
  <c r="Q177" i="1" s="1"/>
  <c r="R177" i="1" s="1"/>
  <c r="Y177" i="1"/>
  <c r="V177" i="1" l="1"/>
  <c r="AP301" i="1"/>
  <c r="AR301" i="1" s="1"/>
  <c r="AN301" i="1"/>
  <c r="AU301" i="1" l="1"/>
  <c r="AV301" i="1" s="1"/>
  <c r="AW301" i="1" s="1"/>
  <c r="AY301" i="1" s="1"/>
  <c r="AZ301" i="1" s="1"/>
  <c r="L177" i="1"/>
  <c r="M177" i="1" s="1"/>
  <c r="W177" i="1"/>
  <c r="X177" i="1" s="1"/>
  <c r="Z177" i="1" s="1"/>
  <c r="AA177" i="1" s="1"/>
  <c r="AE302" i="1" l="1"/>
  <c r="AQ302" i="1" s="1"/>
  <c r="K178" i="1"/>
  <c r="BB177" i="1"/>
  <c r="AD302" i="1"/>
  <c r="AF302" i="1" l="1"/>
  <c r="AM302" i="1"/>
  <c r="AX302" i="1"/>
  <c r="AG302" i="1"/>
  <c r="AJ302" i="1" s="1"/>
  <c r="N178" i="1"/>
  <c r="Q178" i="1" s="1"/>
  <c r="R178" i="1" s="1"/>
  <c r="O178" i="1"/>
  <c r="S178" i="1" s="1"/>
  <c r="T178" i="1" s="1"/>
  <c r="Y178" i="1"/>
  <c r="AK302" i="1" l="1"/>
  <c r="AN302" i="1"/>
  <c r="AP302" i="1"/>
  <c r="AR302" i="1" s="1"/>
  <c r="V178" i="1"/>
  <c r="AU302" i="1" l="1"/>
  <c r="AE303" i="1" s="1"/>
  <c r="L178" i="1"/>
  <c r="M178" i="1" s="1"/>
  <c r="W178" i="1"/>
  <c r="X178" i="1" s="1"/>
  <c r="Z178" i="1" s="1"/>
  <c r="AA178" i="1" s="1"/>
  <c r="AV302" i="1" l="1"/>
  <c r="AW302" i="1" s="1"/>
  <c r="AY302" i="1" s="1"/>
  <c r="AZ302" i="1" s="1"/>
  <c r="K179" i="1"/>
  <c r="BB178" i="1"/>
  <c r="AD303" i="1"/>
  <c r="AQ303" i="1"/>
  <c r="AF303" i="1"/>
  <c r="AG303" i="1" l="1"/>
  <c r="AJ303" i="1" s="1"/>
  <c r="AK303" i="1" s="1"/>
  <c r="AM303" i="1"/>
  <c r="AX303" i="1"/>
  <c r="N179" i="1"/>
  <c r="Q179" i="1" s="1"/>
  <c r="R179" i="1" s="1"/>
  <c r="V179" i="1" s="1"/>
  <c r="Y179" i="1"/>
  <c r="O179" i="1"/>
  <c r="S179" i="1" s="1"/>
  <c r="T179" i="1" s="1"/>
  <c r="W179" i="1" l="1"/>
  <c r="X179" i="1" s="1"/>
  <c r="Z179" i="1" s="1"/>
  <c r="AA179" i="1" s="1"/>
  <c r="L179" i="1"/>
  <c r="M179" i="1" s="1"/>
  <c r="AN303" i="1"/>
  <c r="AP303" i="1"/>
  <c r="AR303" i="1" l="1"/>
  <c r="AU303" i="1" s="1"/>
  <c r="K180" i="1"/>
  <c r="BB179" i="1"/>
  <c r="AE304" i="1" l="1"/>
  <c r="AV303" i="1"/>
  <c r="AW303" i="1" s="1"/>
  <c r="AY303" i="1" s="1"/>
  <c r="AZ303" i="1" s="1"/>
  <c r="Y180" i="1"/>
  <c r="O180" i="1"/>
  <c r="S180" i="1" s="1"/>
  <c r="T180" i="1" s="1"/>
  <c r="N180" i="1"/>
  <c r="Q180" i="1" s="1"/>
  <c r="R180" i="1" s="1"/>
  <c r="V180" i="1" s="1"/>
  <c r="AQ304" i="1"/>
  <c r="AF304" i="1"/>
  <c r="AD304" i="1"/>
  <c r="L180" i="1" l="1"/>
  <c r="M180" i="1" s="1"/>
  <c r="W180" i="1"/>
  <c r="X180" i="1" s="1"/>
  <c r="Z180" i="1" s="1"/>
  <c r="AA180" i="1" s="1"/>
  <c r="AG304" i="1"/>
  <c r="AJ304" i="1" s="1"/>
  <c r="AK304" i="1" s="1"/>
  <c r="AX304" i="1"/>
  <c r="AM304" i="1"/>
  <c r="K181" i="1" l="1"/>
  <c r="BB180" i="1"/>
  <c r="AN304" i="1"/>
  <c r="AP304" i="1"/>
  <c r="AR304" i="1" l="1"/>
  <c r="AU304" i="1" s="1"/>
  <c r="Y181" i="1"/>
  <c r="O181" i="1"/>
  <c r="S181" i="1" s="1"/>
  <c r="T181" i="1" s="1"/>
  <c r="N181" i="1"/>
  <c r="Q181" i="1" s="1"/>
  <c r="R181" i="1" s="1"/>
  <c r="AV304" i="1" l="1"/>
  <c r="AW304" i="1" s="1"/>
  <c r="AY304" i="1" s="1"/>
  <c r="AZ304" i="1" s="1"/>
  <c r="AE305" i="1"/>
  <c r="AQ305" i="1" s="1"/>
  <c r="V181" i="1"/>
  <c r="AD305" i="1"/>
  <c r="AF305" i="1" l="1"/>
  <c r="AM305" i="1"/>
  <c r="AX305" i="1"/>
  <c r="AG305" i="1"/>
  <c r="AJ305" i="1" s="1"/>
  <c r="AK305" i="1" s="1"/>
  <c r="W181" i="1"/>
  <c r="X181" i="1" s="1"/>
  <c r="Z181" i="1" s="1"/>
  <c r="AA181" i="1" s="1"/>
  <c r="L181" i="1"/>
  <c r="M181" i="1" s="1"/>
  <c r="K182" i="1" l="1"/>
  <c r="BB181" i="1"/>
  <c r="AP305" i="1"/>
  <c r="AR305" i="1" s="1"/>
  <c r="AN305" i="1"/>
  <c r="AU305" i="1" l="1"/>
  <c r="Y182" i="1"/>
  <c r="O182" i="1"/>
  <c r="S182" i="1" s="1"/>
  <c r="T182" i="1" s="1"/>
  <c r="N182" i="1"/>
  <c r="Q182" i="1" s="1"/>
  <c r="R182" i="1" s="1"/>
  <c r="V182" i="1" s="1"/>
  <c r="L182" i="1" l="1"/>
  <c r="M182" i="1" s="1"/>
  <c r="W182" i="1"/>
  <c r="X182" i="1" s="1"/>
  <c r="Z182" i="1" s="1"/>
  <c r="AA182" i="1" s="1"/>
  <c r="AV305" i="1"/>
  <c r="AW305" i="1" s="1"/>
  <c r="AY305" i="1" s="1"/>
  <c r="AZ305" i="1" s="1"/>
  <c r="AE306" i="1"/>
  <c r="AD306" i="1" l="1"/>
  <c r="AQ306" i="1"/>
  <c r="AF306" i="1"/>
  <c r="K183" i="1"/>
  <c r="BB182" i="1"/>
  <c r="N183" i="1" l="1"/>
  <c r="Q183" i="1" s="1"/>
  <c r="R183" i="1" s="1"/>
  <c r="Y183" i="1"/>
  <c r="O183" i="1"/>
  <c r="S183" i="1" s="1"/>
  <c r="T183" i="1" s="1"/>
  <c r="AG306" i="1"/>
  <c r="AJ306" i="1" s="1"/>
  <c r="AK306" i="1" s="1"/>
  <c r="AM306" i="1"/>
  <c r="AX306" i="1"/>
  <c r="AN306" i="1" l="1"/>
  <c r="AP306" i="1"/>
  <c r="V183" i="1"/>
  <c r="AR306" i="1" l="1"/>
  <c r="AU306" i="1" s="1"/>
  <c r="L183" i="1"/>
  <c r="M183" i="1" s="1"/>
  <c r="W183" i="1"/>
  <c r="X183" i="1" s="1"/>
  <c r="Z183" i="1" s="1"/>
  <c r="AA183" i="1" s="1"/>
  <c r="AE307" i="1" l="1"/>
  <c r="AV306" i="1"/>
  <c r="AW306" i="1" s="1"/>
  <c r="AY306" i="1" s="1"/>
  <c r="AZ306" i="1" s="1"/>
  <c r="K184" i="1"/>
  <c r="BB183" i="1"/>
  <c r="AD307" i="1"/>
  <c r="AF307" i="1"/>
  <c r="AQ307" i="1"/>
  <c r="AX307" i="1" l="1"/>
  <c r="AG307" i="1"/>
  <c r="AJ307" i="1" s="1"/>
  <c r="AK307" i="1" s="1"/>
  <c r="AM307" i="1"/>
  <c r="Y184" i="1"/>
  <c r="O184" i="1"/>
  <c r="S184" i="1" s="1"/>
  <c r="T184" i="1" s="1"/>
  <c r="N184" i="1"/>
  <c r="Q184" i="1" s="1"/>
  <c r="R184" i="1" s="1"/>
  <c r="V184" i="1" s="1"/>
  <c r="AN307" i="1" l="1"/>
  <c r="AP307" i="1"/>
  <c r="AR307" i="1" s="1"/>
  <c r="L184" i="1"/>
  <c r="M184" i="1" s="1"/>
  <c r="W184" i="1"/>
  <c r="X184" i="1" s="1"/>
  <c r="Z184" i="1" s="1"/>
  <c r="AA184" i="1" s="1"/>
  <c r="AU307" i="1" l="1"/>
  <c r="AE308" i="1" s="1"/>
  <c r="K185" i="1"/>
  <c r="BB184" i="1"/>
  <c r="AV307" i="1" l="1"/>
  <c r="AW307" i="1" s="1"/>
  <c r="AY307" i="1" s="1"/>
  <c r="AZ307" i="1" s="1"/>
  <c r="AD308" i="1" s="1"/>
  <c r="AF308" i="1"/>
  <c r="AQ308" i="1"/>
  <c r="N185" i="1"/>
  <c r="Q185" i="1" s="1"/>
  <c r="R185" i="1" s="1"/>
  <c r="O185" i="1"/>
  <c r="S185" i="1" s="1"/>
  <c r="T185" i="1" s="1"/>
  <c r="Y185" i="1"/>
  <c r="V185" i="1" l="1"/>
  <c r="AX308" i="1"/>
  <c r="AM308" i="1"/>
  <c r="AG308" i="1"/>
  <c r="AJ308" i="1" s="1"/>
  <c r="AK308" i="1" s="1"/>
  <c r="AP308" i="1" l="1"/>
  <c r="AR308" i="1" s="1"/>
  <c r="AN308" i="1"/>
  <c r="L185" i="1"/>
  <c r="M185" i="1" s="1"/>
  <c r="W185" i="1"/>
  <c r="X185" i="1" s="1"/>
  <c r="Z185" i="1" s="1"/>
  <c r="AA185" i="1" s="1"/>
  <c r="K186" i="1" l="1"/>
  <c r="BB185" i="1"/>
  <c r="AU308" i="1"/>
  <c r="AV308" i="1" l="1"/>
  <c r="AW308" i="1" s="1"/>
  <c r="AY308" i="1" s="1"/>
  <c r="AZ308" i="1" s="1"/>
  <c r="AE309" i="1"/>
  <c r="Y186" i="1"/>
  <c r="N186" i="1"/>
  <c r="Q186" i="1" s="1"/>
  <c r="R186" i="1" s="1"/>
  <c r="O186" i="1"/>
  <c r="S186" i="1" s="1"/>
  <c r="T186" i="1" s="1"/>
  <c r="AF309" i="1" l="1"/>
  <c r="AQ309" i="1"/>
  <c r="V186" i="1"/>
  <c r="AD309" i="1"/>
  <c r="AG309" i="1" l="1"/>
  <c r="AJ309" i="1" s="1"/>
  <c r="AK309" i="1" s="1"/>
  <c r="AM309" i="1"/>
  <c r="AX309" i="1"/>
  <c r="L186" i="1"/>
  <c r="M186" i="1" s="1"/>
  <c r="W186" i="1"/>
  <c r="X186" i="1" s="1"/>
  <c r="Z186" i="1" s="1"/>
  <c r="AA186" i="1" s="1"/>
  <c r="AP309" i="1" l="1"/>
  <c r="AR309" i="1" s="1"/>
  <c r="AN309" i="1"/>
  <c r="K187" i="1"/>
  <c r="BB186" i="1"/>
  <c r="O187" i="1" l="1"/>
  <c r="S187" i="1" s="1"/>
  <c r="T187" i="1" s="1"/>
  <c r="N187" i="1"/>
  <c r="Q187" i="1" s="1"/>
  <c r="R187" i="1" s="1"/>
  <c r="V187" i="1" s="1"/>
  <c r="Y187" i="1"/>
  <c r="AU309" i="1"/>
  <c r="W187" i="1" l="1"/>
  <c r="X187" i="1" s="1"/>
  <c r="Z187" i="1" s="1"/>
  <c r="AA187" i="1" s="1"/>
  <c r="L187" i="1"/>
  <c r="M187" i="1" s="1"/>
  <c r="AV309" i="1"/>
  <c r="AW309" i="1" s="1"/>
  <c r="AY309" i="1" s="1"/>
  <c r="AZ309" i="1" s="1"/>
  <c r="AE310" i="1"/>
  <c r="AQ310" i="1" l="1"/>
  <c r="AF310" i="1"/>
  <c r="AD310" i="1"/>
  <c r="K188" i="1"/>
  <c r="BB187" i="1"/>
  <c r="AX310" i="1" l="1"/>
  <c r="AM310" i="1"/>
  <c r="AG310" i="1"/>
  <c r="AJ310" i="1" s="1"/>
  <c r="AK310" i="1" s="1"/>
  <c r="O188" i="1"/>
  <c r="S188" i="1" s="1"/>
  <c r="T188" i="1" s="1"/>
  <c r="N188" i="1"/>
  <c r="Q188" i="1" s="1"/>
  <c r="R188" i="1" s="1"/>
  <c r="Y188" i="1"/>
  <c r="V188" i="1" l="1"/>
  <c r="AN310" i="1"/>
  <c r="AP310" i="1"/>
  <c r="W188" i="1"/>
  <c r="X188" i="1" s="1"/>
  <c r="Z188" i="1" s="1"/>
  <c r="AA188" i="1" s="1"/>
  <c r="L188" i="1"/>
  <c r="M188" i="1" s="1"/>
  <c r="AR310" i="1" l="1"/>
  <c r="AU310" i="1" s="1"/>
  <c r="K189" i="1"/>
  <c r="BB188" i="1"/>
  <c r="AE311" i="1" l="1"/>
  <c r="AV310" i="1"/>
  <c r="AW310" i="1" s="1"/>
  <c r="AY310" i="1" s="1"/>
  <c r="AZ310" i="1" s="1"/>
  <c r="Y189" i="1"/>
  <c r="N189" i="1"/>
  <c r="Q189" i="1" s="1"/>
  <c r="R189" i="1" s="1"/>
  <c r="O189" i="1"/>
  <c r="S189" i="1" s="1"/>
  <c r="T189" i="1" s="1"/>
  <c r="AF311" i="1"/>
  <c r="AQ311" i="1"/>
  <c r="AD311" i="1"/>
  <c r="V189" i="1" l="1"/>
  <c r="AM311" i="1"/>
  <c r="AX311" i="1"/>
  <c r="AG311" i="1"/>
  <c r="AJ311" i="1" s="1"/>
  <c r="AK311" i="1" s="1"/>
  <c r="AN311" i="1" l="1"/>
  <c r="AP311" i="1"/>
  <c r="L189" i="1"/>
  <c r="M189" i="1" s="1"/>
  <c r="W189" i="1"/>
  <c r="X189" i="1" s="1"/>
  <c r="Z189" i="1" s="1"/>
  <c r="AA189" i="1" s="1"/>
  <c r="AR311" i="1" l="1"/>
  <c r="AU311" i="1" s="1"/>
  <c r="K190" i="1"/>
  <c r="BB189" i="1"/>
  <c r="AE312" i="1" l="1"/>
  <c r="AV311" i="1"/>
  <c r="AW311" i="1" s="1"/>
  <c r="AY311" i="1" s="1"/>
  <c r="AZ311" i="1" s="1"/>
  <c r="AD312" i="1"/>
  <c r="AF312" i="1"/>
  <c r="AQ312" i="1"/>
  <c r="N190" i="1"/>
  <c r="Q190" i="1" s="1"/>
  <c r="R190" i="1" s="1"/>
  <c r="Y190" i="1"/>
  <c r="O190" i="1"/>
  <c r="S190" i="1" s="1"/>
  <c r="T190" i="1" s="1"/>
  <c r="V190" i="1" l="1"/>
  <c r="AX312" i="1"/>
  <c r="AG312" i="1"/>
  <c r="AJ312" i="1" s="1"/>
  <c r="AK312" i="1" s="1"/>
  <c r="AM312" i="1"/>
  <c r="AP312" i="1" l="1"/>
  <c r="AR312" i="1" s="1"/>
  <c r="AN312" i="1"/>
  <c r="L190" i="1"/>
  <c r="M190" i="1" s="1"/>
  <c r="W190" i="1"/>
  <c r="X190" i="1" s="1"/>
  <c r="Z190" i="1" s="1"/>
  <c r="AA190" i="1" s="1"/>
  <c r="K191" i="1" l="1"/>
  <c r="BB190" i="1"/>
  <c r="AU312" i="1"/>
  <c r="AV312" i="1" l="1"/>
  <c r="AW312" i="1" s="1"/>
  <c r="AY312" i="1" s="1"/>
  <c r="AZ312" i="1" s="1"/>
  <c r="AE313" i="1"/>
  <c r="N191" i="1"/>
  <c r="Q191" i="1" s="1"/>
  <c r="R191" i="1" s="1"/>
  <c r="O191" i="1"/>
  <c r="S191" i="1" s="1"/>
  <c r="T191" i="1" s="1"/>
  <c r="Y191" i="1"/>
  <c r="V191" i="1" l="1"/>
  <c r="AF313" i="1"/>
  <c r="AQ313" i="1"/>
  <c r="AD313" i="1"/>
  <c r="AX313" i="1" l="1"/>
  <c r="AM313" i="1"/>
  <c r="AG313" i="1"/>
  <c r="AJ313" i="1" s="1"/>
  <c r="AK313" i="1" s="1"/>
  <c r="W191" i="1"/>
  <c r="X191" i="1" s="1"/>
  <c r="Z191" i="1" s="1"/>
  <c r="AA191" i="1" s="1"/>
  <c r="L191" i="1"/>
  <c r="M191" i="1" s="1"/>
  <c r="K192" i="1" l="1"/>
  <c r="BB191" i="1"/>
  <c r="AN313" i="1"/>
  <c r="AP313" i="1"/>
  <c r="AR313" i="1" s="1"/>
  <c r="AU313" i="1" l="1"/>
  <c r="O192" i="1"/>
  <c r="S192" i="1" s="1"/>
  <c r="T192" i="1" s="1"/>
  <c r="Y192" i="1"/>
  <c r="N192" i="1"/>
  <c r="Q192" i="1" s="1"/>
  <c r="R192" i="1" s="1"/>
  <c r="V192" i="1" s="1"/>
  <c r="L192" i="1" l="1"/>
  <c r="M192" i="1" s="1"/>
  <c r="W192" i="1"/>
  <c r="X192" i="1" s="1"/>
  <c r="Z192" i="1" s="1"/>
  <c r="AA192" i="1" s="1"/>
  <c r="AV313" i="1"/>
  <c r="AW313" i="1" s="1"/>
  <c r="AY313" i="1" s="1"/>
  <c r="AZ313" i="1" s="1"/>
  <c r="AE314" i="1"/>
  <c r="AQ314" i="1" l="1"/>
  <c r="AF314" i="1"/>
  <c r="AD314" i="1"/>
  <c r="K193" i="1"/>
  <c r="BB192" i="1"/>
  <c r="AG314" i="1" l="1"/>
  <c r="AJ314" i="1" s="1"/>
  <c r="AK314" i="1" s="1"/>
  <c r="AX314" i="1"/>
  <c r="AM314" i="1"/>
  <c r="Y193" i="1"/>
  <c r="N193" i="1"/>
  <c r="Q193" i="1" s="1"/>
  <c r="R193" i="1" s="1"/>
  <c r="O193" i="1"/>
  <c r="S193" i="1" s="1"/>
  <c r="T193" i="1" s="1"/>
  <c r="AP314" i="1" l="1"/>
  <c r="AR314" i="1" s="1"/>
  <c r="AN314" i="1"/>
  <c r="V193" i="1"/>
  <c r="L193" i="1" l="1"/>
  <c r="M193" i="1" s="1"/>
  <c r="W193" i="1"/>
  <c r="X193" i="1" s="1"/>
  <c r="Z193" i="1" s="1"/>
  <c r="AA193" i="1" s="1"/>
  <c r="AU314" i="1"/>
  <c r="AV314" i="1" l="1"/>
  <c r="AW314" i="1" s="1"/>
  <c r="AY314" i="1" s="1"/>
  <c r="AZ314" i="1" s="1"/>
  <c r="AE315" i="1"/>
  <c r="K194" i="1"/>
  <c r="BB193" i="1"/>
  <c r="AF315" i="1" l="1"/>
  <c r="AQ315" i="1"/>
  <c r="N194" i="1"/>
  <c r="Q194" i="1" s="1"/>
  <c r="R194" i="1" s="1"/>
  <c r="V194" i="1" s="1"/>
  <c r="Y194" i="1"/>
  <c r="O194" i="1"/>
  <c r="S194" i="1" s="1"/>
  <c r="T194" i="1" s="1"/>
  <c r="AD315" i="1"/>
  <c r="L194" i="1" l="1"/>
  <c r="M194" i="1" s="1"/>
  <c r="W194" i="1"/>
  <c r="X194" i="1" s="1"/>
  <c r="Z194" i="1" s="1"/>
  <c r="AA194" i="1" s="1"/>
  <c r="AG315" i="1"/>
  <c r="AJ315" i="1" s="1"/>
  <c r="AK315" i="1" s="1"/>
  <c r="AM315" i="1"/>
  <c r="AX315" i="1"/>
  <c r="AP315" i="1" l="1"/>
  <c r="AR315" i="1" s="1"/>
  <c r="AN315" i="1"/>
  <c r="K195" i="1"/>
  <c r="BB194" i="1"/>
  <c r="Y195" i="1" l="1"/>
  <c r="N195" i="1"/>
  <c r="Q195" i="1" s="1"/>
  <c r="R195" i="1" s="1"/>
  <c r="O195" i="1"/>
  <c r="S195" i="1" s="1"/>
  <c r="T195" i="1" s="1"/>
  <c r="AU315" i="1"/>
  <c r="V195" i="1" l="1"/>
  <c r="AV315" i="1"/>
  <c r="AW315" i="1" s="1"/>
  <c r="AY315" i="1" s="1"/>
  <c r="AZ315" i="1" s="1"/>
  <c r="AE316" i="1"/>
  <c r="AD316" i="1" l="1"/>
  <c r="AF316" i="1"/>
  <c r="AQ316" i="1"/>
  <c r="W195" i="1"/>
  <c r="X195" i="1" s="1"/>
  <c r="Z195" i="1" s="1"/>
  <c r="AA195" i="1" s="1"/>
  <c r="L195" i="1"/>
  <c r="M195" i="1" s="1"/>
  <c r="K196" i="1" l="1"/>
  <c r="BB195" i="1"/>
  <c r="AG316" i="1"/>
  <c r="AJ316" i="1" s="1"/>
  <c r="AK316" i="1" s="1"/>
  <c r="AX316" i="1"/>
  <c r="AM316" i="1"/>
  <c r="AP316" i="1" l="1"/>
  <c r="AR316" i="1" s="1"/>
  <c r="AN316" i="1"/>
  <c r="Y196" i="1"/>
  <c r="N196" i="1"/>
  <c r="Q196" i="1" s="1"/>
  <c r="R196" i="1" s="1"/>
  <c r="V196" i="1" s="1"/>
  <c r="O196" i="1"/>
  <c r="S196" i="1" s="1"/>
  <c r="T196" i="1" s="1"/>
  <c r="W196" i="1" l="1"/>
  <c r="X196" i="1" s="1"/>
  <c r="Z196" i="1" s="1"/>
  <c r="AA196" i="1" s="1"/>
  <c r="L196" i="1"/>
  <c r="M196" i="1" s="1"/>
  <c r="AU316" i="1"/>
  <c r="AV316" i="1" l="1"/>
  <c r="AW316" i="1" s="1"/>
  <c r="AY316" i="1" s="1"/>
  <c r="AZ316" i="1" s="1"/>
  <c r="AE317" i="1"/>
  <c r="K197" i="1"/>
  <c r="BB196" i="1"/>
  <c r="AQ317" i="1" l="1"/>
  <c r="AF317" i="1"/>
  <c r="Y197" i="1"/>
  <c r="O197" i="1"/>
  <c r="S197" i="1" s="1"/>
  <c r="T197" i="1" s="1"/>
  <c r="N197" i="1"/>
  <c r="Q197" i="1" s="1"/>
  <c r="R197" i="1" s="1"/>
  <c r="AD317" i="1"/>
  <c r="AX317" i="1" l="1"/>
  <c r="AG317" i="1"/>
  <c r="AJ317" i="1" s="1"/>
  <c r="AK317" i="1" s="1"/>
  <c r="AM317" i="1"/>
  <c r="V197" i="1"/>
  <c r="L197" i="1" l="1"/>
  <c r="M197" i="1" s="1"/>
  <c r="W197" i="1"/>
  <c r="X197" i="1" s="1"/>
  <c r="Z197" i="1" s="1"/>
  <c r="AA197" i="1" s="1"/>
  <c r="AP317" i="1"/>
  <c r="AR317" i="1" s="1"/>
  <c r="AN317" i="1"/>
  <c r="AU317" i="1" l="1"/>
  <c r="AE318" i="1" s="1"/>
  <c r="K198" i="1"/>
  <c r="BB197" i="1"/>
  <c r="AV317" i="1" l="1"/>
  <c r="AW317" i="1" s="1"/>
  <c r="AY317" i="1" s="1"/>
  <c r="AZ317" i="1" s="1"/>
  <c r="AD318" i="1" s="1"/>
  <c r="Y198" i="1"/>
  <c r="O198" i="1"/>
  <c r="S198" i="1" s="1"/>
  <c r="T198" i="1" s="1"/>
  <c r="N198" i="1"/>
  <c r="Q198" i="1" s="1"/>
  <c r="R198" i="1" s="1"/>
  <c r="AQ318" i="1"/>
  <c r="AF318" i="1"/>
  <c r="V198" i="1" l="1"/>
  <c r="AM318" i="1"/>
  <c r="AX318" i="1"/>
  <c r="AG318" i="1"/>
  <c r="AJ318" i="1" s="1"/>
  <c r="AK318" i="1" s="1"/>
  <c r="AN318" i="1" l="1"/>
  <c r="AP318" i="1"/>
  <c r="AR318" i="1" s="1"/>
  <c r="L198" i="1"/>
  <c r="M198" i="1" s="1"/>
  <c r="W198" i="1"/>
  <c r="X198" i="1" s="1"/>
  <c r="Z198" i="1" s="1"/>
  <c r="AA198" i="1" s="1"/>
  <c r="AU318" i="1" l="1"/>
  <c r="AE319" i="1" s="1"/>
  <c r="K199" i="1"/>
  <c r="BB198" i="1"/>
  <c r="AV318" i="1" l="1"/>
  <c r="AW318" i="1" s="1"/>
  <c r="AY318" i="1" s="1"/>
  <c r="AZ318" i="1" s="1"/>
  <c r="AD319" i="1" s="1"/>
  <c r="Y199" i="1"/>
  <c r="O199" i="1"/>
  <c r="S199" i="1" s="1"/>
  <c r="T199" i="1" s="1"/>
  <c r="N199" i="1"/>
  <c r="Q199" i="1" s="1"/>
  <c r="R199" i="1" s="1"/>
  <c r="AQ319" i="1"/>
  <c r="AF319" i="1"/>
  <c r="V199" i="1" l="1"/>
  <c r="AM319" i="1"/>
  <c r="AX319" i="1"/>
  <c r="AG319" i="1"/>
  <c r="AJ319" i="1" s="1"/>
  <c r="AK319" i="1" s="1"/>
  <c r="AP319" i="1" l="1"/>
  <c r="AR319" i="1" s="1"/>
  <c r="AN319" i="1"/>
  <c r="W199" i="1"/>
  <c r="X199" i="1" s="1"/>
  <c r="Z199" i="1" s="1"/>
  <c r="AA199" i="1" s="1"/>
  <c r="L199" i="1"/>
  <c r="M199" i="1" s="1"/>
  <c r="K200" i="1" l="1"/>
  <c r="BB199" i="1"/>
  <c r="AU319" i="1"/>
  <c r="AV319" i="1" l="1"/>
  <c r="AW319" i="1" s="1"/>
  <c r="AY319" i="1" s="1"/>
  <c r="AZ319" i="1" s="1"/>
  <c r="AE320" i="1"/>
  <c r="N200" i="1"/>
  <c r="Q200" i="1" s="1"/>
  <c r="R200" i="1" s="1"/>
  <c r="O200" i="1"/>
  <c r="S200" i="1" s="1"/>
  <c r="T200" i="1" s="1"/>
  <c r="Y200" i="1"/>
  <c r="V200" i="1" l="1"/>
  <c r="AQ320" i="1"/>
  <c r="AF320" i="1"/>
  <c r="AD320" i="1"/>
  <c r="AM320" i="1" l="1"/>
  <c r="AG320" i="1"/>
  <c r="AJ320" i="1" s="1"/>
  <c r="AK320" i="1" s="1"/>
  <c r="AX320" i="1"/>
  <c r="W200" i="1"/>
  <c r="X200" i="1" s="1"/>
  <c r="Z200" i="1" s="1"/>
  <c r="AA200" i="1" s="1"/>
  <c r="L200" i="1"/>
  <c r="M200" i="1" s="1"/>
  <c r="AN320" i="1" l="1"/>
  <c r="AP320" i="1"/>
  <c r="K201" i="1"/>
  <c r="BB200" i="1"/>
  <c r="AR320" i="1" l="1"/>
  <c r="AU320" i="1" s="1"/>
  <c r="O201" i="1"/>
  <c r="S201" i="1" s="1"/>
  <c r="T201" i="1" s="1"/>
  <c r="N201" i="1"/>
  <c r="Q201" i="1" s="1"/>
  <c r="R201" i="1" s="1"/>
  <c r="V201" i="1" s="1"/>
  <c r="Y201" i="1"/>
  <c r="AE321" i="1" l="1"/>
  <c r="AV320" i="1"/>
  <c r="AW320" i="1" s="1"/>
  <c r="AY320" i="1" s="1"/>
  <c r="AZ320" i="1" s="1"/>
  <c r="AD321" i="1" s="1"/>
  <c r="L201" i="1"/>
  <c r="M201" i="1" s="1"/>
  <c r="W201" i="1"/>
  <c r="X201" i="1" s="1"/>
  <c r="Z201" i="1" s="1"/>
  <c r="AA201" i="1" s="1"/>
  <c r="AQ321" i="1"/>
  <c r="AF321" i="1"/>
  <c r="AM321" i="1" l="1"/>
  <c r="AG321" i="1"/>
  <c r="AJ321" i="1" s="1"/>
  <c r="AK321" i="1" s="1"/>
  <c r="AX321" i="1"/>
  <c r="K202" i="1"/>
  <c r="BB201" i="1"/>
  <c r="O202" i="1" l="1"/>
  <c r="S202" i="1" s="1"/>
  <c r="T202" i="1" s="1"/>
  <c r="N202" i="1"/>
  <c r="Q202" i="1" s="1"/>
  <c r="R202" i="1" s="1"/>
  <c r="V202" i="1" s="1"/>
  <c r="Y202" i="1"/>
  <c r="AP321" i="1"/>
  <c r="AN321" i="1"/>
  <c r="AR321" i="1" l="1"/>
  <c r="AU321" i="1" s="1"/>
  <c r="W202" i="1"/>
  <c r="X202" i="1" s="1"/>
  <c r="Z202" i="1" s="1"/>
  <c r="AA202" i="1" s="1"/>
  <c r="L202" i="1"/>
  <c r="M202" i="1" s="1"/>
  <c r="AV321" i="1" l="1"/>
  <c r="AW321" i="1" s="1"/>
  <c r="AY321" i="1" s="1"/>
  <c r="AZ321" i="1" s="1"/>
  <c r="AE322" i="1"/>
  <c r="AF322" i="1" s="1"/>
  <c r="K203" i="1"/>
  <c r="BB202" i="1"/>
  <c r="AD322" i="1"/>
  <c r="AQ322" i="1" l="1"/>
  <c r="AG322" i="1"/>
  <c r="AJ322" i="1" s="1"/>
  <c r="AK322" i="1" s="1"/>
  <c r="AM322" i="1"/>
  <c r="AX322" i="1"/>
  <c r="O203" i="1"/>
  <c r="S203" i="1" s="1"/>
  <c r="T203" i="1" s="1"/>
  <c r="Y203" i="1"/>
  <c r="N203" i="1"/>
  <c r="Q203" i="1" s="1"/>
  <c r="R203" i="1" s="1"/>
  <c r="V203" i="1" l="1"/>
  <c r="W203" i="1" s="1"/>
  <c r="X203" i="1" s="1"/>
  <c r="Z203" i="1" s="1"/>
  <c r="AA203" i="1" s="1"/>
  <c r="L203" i="1"/>
  <c r="M203" i="1" s="1"/>
  <c r="AP322" i="1"/>
  <c r="AR322" i="1" s="1"/>
  <c r="AN322" i="1"/>
  <c r="AU322" i="1" l="1"/>
  <c r="AE323" i="1" s="1"/>
  <c r="K204" i="1"/>
  <c r="BB203" i="1"/>
  <c r="AV322" i="1" l="1"/>
  <c r="AW322" i="1" s="1"/>
  <c r="AY322" i="1" s="1"/>
  <c r="AZ322" i="1" s="1"/>
  <c r="AD323" i="1" s="1"/>
  <c r="Y204" i="1"/>
  <c r="N204" i="1"/>
  <c r="Q204" i="1" s="1"/>
  <c r="R204" i="1" s="1"/>
  <c r="O204" i="1"/>
  <c r="S204" i="1" s="1"/>
  <c r="T204" i="1" s="1"/>
  <c r="AQ323" i="1"/>
  <c r="AF323" i="1"/>
  <c r="V204" i="1" l="1"/>
  <c r="L204" i="1"/>
  <c r="M204" i="1" s="1"/>
  <c r="W204" i="1"/>
  <c r="X204" i="1" s="1"/>
  <c r="Z204" i="1" s="1"/>
  <c r="AA204" i="1" s="1"/>
  <c r="AM323" i="1"/>
  <c r="AX323" i="1"/>
  <c r="AG323" i="1"/>
  <c r="AJ323" i="1" s="1"/>
  <c r="AK323" i="1" s="1"/>
  <c r="AP323" i="1" l="1"/>
  <c r="AN323" i="1"/>
  <c r="K205" i="1"/>
  <c r="BB204" i="1"/>
  <c r="AR323" i="1" l="1"/>
  <c r="AU323" i="1" s="1"/>
  <c r="N205" i="1"/>
  <c r="Q205" i="1" s="1"/>
  <c r="R205" i="1" s="1"/>
  <c r="O205" i="1"/>
  <c r="S205" i="1" s="1"/>
  <c r="T205" i="1" s="1"/>
  <c r="Y205" i="1"/>
  <c r="AE324" i="1" l="1"/>
  <c r="AV323" i="1"/>
  <c r="AW323" i="1" s="1"/>
  <c r="AY323" i="1" s="1"/>
  <c r="AZ323" i="1" s="1"/>
  <c r="AD324" i="1" s="1"/>
  <c r="AQ324" i="1"/>
  <c r="AF324" i="1"/>
  <c r="V205" i="1"/>
  <c r="AG324" i="1" l="1"/>
  <c r="AJ324" i="1" s="1"/>
  <c r="AK324" i="1" s="1"/>
  <c r="AX324" i="1"/>
  <c r="AM324" i="1"/>
  <c r="W205" i="1"/>
  <c r="X205" i="1" s="1"/>
  <c r="Z205" i="1" s="1"/>
  <c r="AA205" i="1" s="1"/>
  <c r="L205" i="1"/>
  <c r="M205" i="1" s="1"/>
  <c r="AP324" i="1" l="1"/>
  <c r="AR324" i="1" s="1"/>
  <c r="AN324" i="1"/>
  <c r="K206" i="1"/>
  <c r="BB205" i="1"/>
  <c r="AU324" i="1" l="1"/>
  <c r="AE325" i="1" s="1"/>
  <c r="O206" i="1"/>
  <c r="S206" i="1" s="1"/>
  <c r="T206" i="1" s="1"/>
  <c r="N206" i="1"/>
  <c r="Q206" i="1" s="1"/>
  <c r="R206" i="1" s="1"/>
  <c r="V206" i="1" s="1"/>
  <c r="Y206" i="1"/>
  <c r="AV324" i="1"/>
  <c r="AW324" i="1" s="1"/>
  <c r="AY324" i="1" s="1"/>
  <c r="AZ324" i="1" s="1"/>
  <c r="L206" i="1" l="1"/>
  <c r="M206" i="1" s="1"/>
  <c r="W206" i="1"/>
  <c r="X206" i="1" s="1"/>
  <c r="Z206" i="1" s="1"/>
  <c r="AA206" i="1" s="1"/>
  <c r="AD325" i="1"/>
  <c r="AQ325" i="1"/>
  <c r="AF325" i="1"/>
  <c r="AM325" i="1" l="1"/>
  <c r="AG325" i="1"/>
  <c r="AJ325" i="1" s="1"/>
  <c r="AK325" i="1" s="1"/>
  <c r="AX325" i="1"/>
  <c r="K207" i="1"/>
  <c r="BB206" i="1"/>
  <c r="Y207" i="1" l="1"/>
  <c r="O207" i="1"/>
  <c r="S207" i="1" s="1"/>
  <c r="T207" i="1" s="1"/>
  <c r="N207" i="1"/>
  <c r="Q207" i="1" s="1"/>
  <c r="R207" i="1" s="1"/>
  <c r="V207" i="1" s="1"/>
  <c r="AP325" i="1"/>
  <c r="AN325" i="1"/>
  <c r="AR325" i="1" l="1"/>
  <c r="AU325" i="1" s="1"/>
  <c r="L207" i="1"/>
  <c r="M207" i="1" s="1"/>
  <c r="W207" i="1"/>
  <c r="X207" i="1" s="1"/>
  <c r="Z207" i="1" s="1"/>
  <c r="AA207" i="1" s="1"/>
  <c r="AE326" i="1" l="1"/>
  <c r="AV325" i="1"/>
  <c r="AW325" i="1" s="1"/>
  <c r="AY325" i="1" s="1"/>
  <c r="AZ325" i="1" s="1"/>
  <c r="AD326" i="1" s="1"/>
  <c r="AQ326" i="1"/>
  <c r="AF326" i="1"/>
  <c r="K208" i="1"/>
  <c r="BB207" i="1"/>
  <c r="AX326" i="1" l="1"/>
  <c r="AG326" i="1"/>
  <c r="AJ326" i="1" s="1"/>
  <c r="AK326" i="1" s="1"/>
  <c r="AM326" i="1"/>
  <c r="O208" i="1"/>
  <c r="S208" i="1" s="1"/>
  <c r="T208" i="1" s="1"/>
  <c r="N208" i="1"/>
  <c r="Q208" i="1" s="1"/>
  <c r="R208" i="1" s="1"/>
  <c r="Y208" i="1"/>
  <c r="AP326" i="1" l="1"/>
  <c r="AN326" i="1"/>
  <c r="V208" i="1"/>
  <c r="AR326" i="1" l="1"/>
  <c r="AU326" i="1" s="1"/>
  <c r="W208" i="1"/>
  <c r="X208" i="1" s="1"/>
  <c r="Z208" i="1" s="1"/>
  <c r="AA208" i="1" s="1"/>
  <c r="L208" i="1"/>
  <c r="M208" i="1" s="1"/>
  <c r="AE327" i="1" l="1"/>
  <c r="AV326" i="1"/>
  <c r="AW326" i="1" s="1"/>
  <c r="AY326" i="1" s="1"/>
  <c r="AZ326" i="1" s="1"/>
  <c r="AD327" i="1"/>
  <c r="K209" i="1"/>
  <c r="BB208" i="1"/>
  <c r="AQ327" i="1"/>
  <c r="AF327" i="1"/>
  <c r="N209" i="1" l="1"/>
  <c r="Q209" i="1" s="1"/>
  <c r="R209" i="1" s="1"/>
  <c r="Y209" i="1"/>
  <c r="O209" i="1"/>
  <c r="S209" i="1" s="1"/>
  <c r="T209" i="1" s="1"/>
  <c r="AX327" i="1"/>
  <c r="AG327" i="1"/>
  <c r="AJ327" i="1" s="1"/>
  <c r="AK327" i="1" s="1"/>
  <c r="AM327" i="1"/>
  <c r="AP327" i="1" l="1"/>
  <c r="AN327" i="1"/>
  <c r="V209" i="1"/>
  <c r="AR327" i="1" l="1"/>
  <c r="AU327" i="1" s="1"/>
  <c r="W209" i="1"/>
  <c r="X209" i="1" s="1"/>
  <c r="Z209" i="1" s="1"/>
  <c r="AA209" i="1" s="1"/>
  <c r="L209" i="1"/>
  <c r="M209" i="1" s="1"/>
  <c r="AE328" i="1" l="1"/>
  <c r="AV327" i="1"/>
  <c r="AW327" i="1" s="1"/>
  <c r="AY327" i="1" s="1"/>
  <c r="AZ327" i="1" s="1"/>
  <c r="AF328" i="1"/>
  <c r="AQ328" i="1"/>
  <c r="K210" i="1"/>
  <c r="BB209" i="1"/>
  <c r="AD328" i="1"/>
  <c r="O210" i="1" l="1"/>
  <c r="S210" i="1" s="1"/>
  <c r="T210" i="1" s="1"/>
  <c r="N210" i="1"/>
  <c r="Q210" i="1" s="1"/>
  <c r="R210" i="1" s="1"/>
  <c r="V210" i="1" s="1"/>
  <c r="Y210" i="1"/>
  <c r="AX328" i="1"/>
  <c r="AG328" i="1"/>
  <c r="AJ328" i="1" s="1"/>
  <c r="AK328" i="1" s="1"/>
  <c r="AM328" i="1"/>
  <c r="AP328" i="1" l="1"/>
  <c r="AN328" i="1"/>
  <c r="W210" i="1"/>
  <c r="X210" i="1" s="1"/>
  <c r="Z210" i="1" s="1"/>
  <c r="AA210" i="1" s="1"/>
  <c r="L210" i="1"/>
  <c r="M210" i="1" s="1"/>
  <c r="AR328" i="1" l="1"/>
  <c r="AU328" i="1" s="1"/>
  <c r="K211" i="1"/>
  <c r="BB210" i="1"/>
  <c r="AE329" i="1" l="1"/>
  <c r="AV328" i="1"/>
  <c r="AW328" i="1" s="1"/>
  <c r="AY328" i="1" s="1"/>
  <c r="AZ328" i="1" s="1"/>
  <c r="AD329" i="1"/>
  <c r="AQ329" i="1"/>
  <c r="AF329" i="1"/>
  <c r="N211" i="1"/>
  <c r="Q211" i="1" s="1"/>
  <c r="R211" i="1" s="1"/>
  <c r="Y211" i="1"/>
  <c r="O211" i="1"/>
  <c r="S211" i="1" s="1"/>
  <c r="T211" i="1" s="1"/>
  <c r="V211" i="1" l="1"/>
  <c r="AM329" i="1"/>
  <c r="AX329" i="1"/>
  <c r="AG329" i="1"/>
  <c r="AJ329" i="1" s="1"/>
  <c r="AK329" i="1" s="1"/>
  <c r="AP329" i="1" l="1"/>
  <c r="AN329" i="1"/>
  <c r="W211" i="1"/>
  <c r="X211" i="1" s="1"/>
  <c r="Z211" i="1" s="1"/>
  <c r="AA211" i="1" s="1"/>
  <c r="L211" i="1"/>
  <c r="M211" i="1" s="1"/>
  <c r="AR329" i="1" l="1"/>
  <c r="AU329" i="1" s="1"/>
  <c r="K212" i="1"/>
  <c r="BB211" i="1"/>
  <c r="AV329" i="1" l="1"/>
  <c r="AW329" i="1" s="1"/>
  <c r="AY329" i="1" s="1"/>
  <c r="AZ329" i="1" s="1"/>
  <c r="AE330" i="1"/>
  <c r="AF330" i="1" s="1"/>
  <c r="Y212" i="1"/>
  <c r="O212" i="1"/>
  <c r="S212" i="1" s="1"/>
  <c r="T212" i="1" s="1"/>
  <c r="N212" i="1"/>
  <c r="Q212" i="1" s="1"/>
  <c r="R212" i="1" s="1"/>
  <c r="AD330" i="1"/>
  <c r="AQ330" i="1" l="1"/>
  <c r="AX330" i="1"/>
  <c r="AM330" i="1"/>
  <c r="AG330" i="1"/>
  <c r="AJ330" i="1" s="1"/>
  <c r="AK330" i="1" s="1"/>
  <c r="V212" i="1"/>
  <c r="W212" i="1" l="1"/>
  <c r="X212" i="1" s="1"/>
  <c r="Z212" i="1" s="1"/>
  <c r="AA212" i="1" s="1"/>
  <c r="L212" i="1"/>
  <c r="M212" i="1" s="1"/>
  <c r="AP330" i="1"/>
  <c r="AN330" i="1"/>
  <c r="AR330" i="1" l="1"/>
  <c r="AU330" i="1" s="1"/>
  <c r="K213" i="1"/>
  <c r="BB212" i="1"/>
  <c r="AV330" i="1" l="1"/>
  <c r="AW330" i="1" s="1"/>
  <c r="AY330" i="1" s="1"/>
  <c r="AZ330" i="1" s="1"/>
  <c r="AE331" i="1"/>
  <c r="AF331" i="1" s="1"/>
  <c r="Y213" i="1"/>
  <c r="O213" i="1"/>
  <c r="S213" i="1" s="1"/>
  <c r="T213" i="1" s="1"/>
  <c r="N213" i="1"/>
  <c r="Q213" i="1" s="1"/>
  <c r="R213" i="1" s="1"/>
  <c r="V213" i="1" s="1"/>
  <c r="AD331" i="1"/>
  <c r="AQ331" i="1" l="1"/>
  <c r="L213" i="1"/>
  <c r="M213" i="1" s="1"/>
  <c r="W213" i="1"/>
  <c r="X213" i="1" s="1"/>
  <c r="Z213" i="1" s="1"/>
  <c r="AA213" i="1" s="1"/>
  <c r="AG331" i="1"/>
  <c r="AJ331" i="1" s="1"/>
  <c r="AK331" i="1" s="1"/>
  <c r="AM331" i="1"/>
  <c r="AX331" i="1"/>
  <c r="K214" i="1" l="1"/>
  <c r="BB213" i="1"/>
  <c r="AP331" i="1"/>
  <c r="AN331" i="1"/>
  <c r="AR331" i="1" l="1"/>
  <c r="AU331" i="1" s="1"/>
  <c r="O214" i="1"/>
  <c r="S214" i="1" s="1"/>
  <c r="T214" i="1" s="1"/>
  <c r="N214" i="1"/>
  <c r="Q214" i="1" s="1"/>
  <c r="R214" i="1" s="1"/>
  <c r="V214" i="1" s="1"/>
  <c r="Y214" i="1"/>
  <c r="AV331" i="1" l="1"/>
  <c r="AW331" i="1" s="1"/>
  <c r="AY331" i="1" s="1"/>
  <c r="AZ331" i="1" s="1"/>
  <c r="AE332" i="1"/>
  <c r="AQ332" i="1" s="1"/>
  <c r="W214" i="1"/>
  <c r="X214" i="1" s="1"/>
  <c r="Z214" i="1" s="1"/>
  <c r="AA214" i="1" s="1"/>
  <c r="L214" i="1"/>
  <c r="M214" i="1" s="1"/>
  <c r="AD332" i="1"/>
  <c r="AF332" i="1" l="1"/>
  <c r="AX332" i="1"/>
  <c r="AM332" i="1"/>
  <c r="AG332" i="1"/>
  <c r="AJ332" i="1" s="1"/>
  <c r="AK332" i="1" s="1"/>
  <c r="K215" i="1"/>
  <c r="BB214" i="1"/>
  <c r="Y215" i="1" l="1"/>
  <c r="N215" i="1"/>
  <c r="Q215" i="1" s="1"/>
  <c r="R215" i="1" s="1"/>
  <c r="O215" i="1"/>
  <c r="S215" i="1" s="1"/>
  <c r="T215" i="1" s="1"/>
  <c r="AP332" i="1"/>
  <c r="AN332" i="1"/>
  <c r="AR332" i="1" l="1"/>
  <c r="AU332" i="1" s="1"/>
  <c r="V215" i="1"/>
  <c r="AV332" i="1" l="1"/>
  <c r="AW332" i="1" s="1"/>
  <c r="AY332" i="1" s="1"/>
  <c r="AZ332" i="1" s="1"/>
  <c r="AE333" i="1"/>
  <c r="AF333" i="1" s="1"/>
  <c r="AD333" i="1"/>
  <c r="L215" i="1"/>
  <c r="M215" i="1" s="1"/>
  <c r="W215" i="1"/>
  <c r="X215" i="1" s="1"/>
  <c r="Z215" i="1" s="1"/>
  <c r="AA215" i="1" s="1"/>
  <c r="AQ333" i="1" l="1"/>
  <c r="K216" i="1"/>
  <c r="BB215" i="1"/>
  <c r="AG333" i="1"/>
  <c r="AJ333" i="1" s="1"/>
  <c r="AK333" i="1" s="1"/>
  <c r="AM333" i="1"/>
  <c r="AX333" i="1"/>
  <c r="AP333" i="1" l="1"/>
  <c r="AN333" i="1"/>
  <c r="O216" i="1"/>
  <c r="S216" i="1" s="1"/>
  <c r="T216" i="1" s="1"/>
  <c r="Y216" i="1"/>
  <c r="N216" i="1"/>
  <c r="Q216" i="1" s="1"/>
  <c r="R216" i="1" s="1"/>
  <c r="AR333" i="1" l="1"/>
  <c r="AU333" i="1" s="1"/>
  <c r="V216" i="1"/>
  <c r="AE334" i="1" l="1"/>
  <c r="AV333" i="1"/>
  <c r="AW333" i="1" s="1"/>
  <c r="AY333" i="1" s="1"/>
  <c r="AZ333" i="1" s="1"/>
  <c r="W216" i="1"/>
  <c r="X216" i="1" s="1"/>
  <c r="Z216" i="1" s="1"/>
  <c r="AA216" i="1" s="1"/>
  <c r="L216" i="1"/>
  <c r="M216" i="1" s="1"/>
  <c r="AQ334" i="1"/>
  <c r="AF334" i="1"/>
  <c r="AD334" i="1"/>
  <c r="AG334" i="1" l="1"/>
  <c r="AJ334" i="1" s="1"/>
  <c r="AK334" i="1" s="1"/>
  <c r="AM334" i="1"/>
  <c r="AX334" i="1"/>
  <c r="K217" i="1"/>
  <c r="BB216" i="1"/>
  <c r="N217" i="1" l="1"/>
  <c r="Q217" i="1" s="1"/>
  <c r="R217" i="1" s="1"/>
  <c r="Y217" i="1"/>
  <c r="O217" i="1"/>
  <c r="S217" i="1" s="1"/>
  <c r="T217" i="1" s="1"/>
  <c r="AP334" i="1"/>
  <c r="AN334" i="1"/>
  <c r="AR334" i="1" l="1"/>
  <c r="AU334" i="1" s="1"/>
  <c r="V217" i="1"/>
  <c r="AV334" i="1" l="1"/>
  <c r="AW334" i="1" s="1"/>
  <c r="AY334" i="1" s="1"/>
  <c r="AZ334" i="1" s="1"/>
  <c r="AE335" i="1"/>
  <c r="AF335" i="1" s="1"/>
  <c r="L217" i="1"/>
  <c r="M217" i="1" s="1"/>
  <c r="W217" i="1"/>
  <c r="X217" i="1" s="1"/>
  <c r="Z217" i="1" s="1"/>
  <c r="AA217" i="1" s="1"/>
  <c r="AQ335" i="1"/>
  <c r="AD335" i="1"/>
  <c r="K218" i="1" l="1"/>
  <c r="BB217" i="1"/>
  <c r="AG335" i="1"/>
  <c r="AJ335" i="1" s="1"/>
  <c r="AK335" i="1" s="1"/>
  <c r="AM335" i="1"/>
  <c r="AX335" i="1"/>
  <c r="AP335" i="1" l="1"/>
  <c r="AN335" i="1"/>
  <c r="N218" i="1"/>
  <c r="Q218" i="1" s="1"/>
  <c r="R218" i="1" s="1"/>
  <c r="V218" i="1" s="1"/>
  <c r="Y218" i="1"/>
  <c r="O218" i="1"/>
  <c r="S218" i="1" s="1"/>
  <c r="T218" i="1" s="1"/>
  <c r="AR335" i="1" l="1"/>
  <c r="AU335" i="1" s="1"/>
  <c r="W218" i="1"/>
  <c r="X218" i="1" s="1"/>
  <c r="Z218" i="1" s="1"/>
  <c r="AA218" i="1" s="1"/>
  <c r="L218" i="1"/>
  <c r="M218" i="1" s="1"/>
  <c r="AE336" i="1" l="1"/>
  <c r="AV335" i="1"/>
  <c r="AW335" i="1" s="1"/>
  <c r="AY335" i="1" s="1"/>
  <c r="AZ335" i="1" s="1"/>
  <c r="K219" i="1"/>
  <c r="BB218" i="1"/>
  <c r="AF336" i="1"/>
  <c r="AQ336" i="1"/>
  <c r="AD336" i="1"/>
  <c r="AX336" i="1" l="1"/>
  <c r="AM336" i="1"/>
  <c r="AG336" i="1"/>
  <c r="AJ336" i="1" s="1"/>
  <c r="AK336" i="1" s="1"/>
  <c r="O219" i="1"/>
  <c r="S219" i="1" s="1"/>
  <c r="T219" i="1" s="1"/>
  <c r="N219" i="1"/>
  <c r="Q219" i="1" s="1"/>
  <c r="R219" i="1" s="1"/>
  <c r="Y219" i="1"/>
  <c r="AN336" i="1" l="1"/>
  <c r="AP336" i="1"/>
  <c r="V219" i="1"/>
  <c r="AR336" i="1" l="1"/>
  <c r="AU336" i="1" s="1"/>
  <c r="L219" i="1"/>
  <c r="M219" i="1" s="1"/>
  <c r="W219" i="1"/>
  <c r="X219" i="1" s="1"/>
  <c r="Z219" i="1" s="1"/>
  <c r="AA219" i="1" s="1"/>
  <c r="AV336" i="1" l="1"/>
  <c r="AW336" i="1" s="1"/>
  <c r="AY336" i="1" s="1"/>
  <c r="AZ336" i="1" s="1"/>
  <c r="AE337" i="1"/>
  <c r="AF337" i="1" s="1"/>
  <c r="AD337" i="1"/>
  <c r="K220" i="1"/>
  <c r="BB219" i="1"/>
  <c r="AQ337" i="1" l="1"/>
  <c r="O220" i="1"/>
  <c r="S220" i="1" s="1"/>
  <c r="T220" i="1" s="1"/>
  <c r="N220" i="1"/>
  <c r="Q220" i="1" s="1"/>
  <c r="R220" i="1" s="1"/>
  <c r="V220" i="1" s="1"/>
  <c r="Y220" i="1"/>
  <c r="AX337" i="1"/>
  <c r="AG337" i="1"/>
  <c r="AJ337" i="1" s="1"/>
  <c r="AK337" i="1" s="1"/>
  <c r="AM337" i="1"/>
  <c r="AP337" i="1" l="1"/>
  <c r="AN337" i="1"/>
  <c r="L220" i="1"/>
  <c r="M220" i="1" s="1"/>
  <c r="W220" i="1"/>
  <c r="X220" i="1" s="1"/>
  <c r="Z220" i="1" s="1"/>
  <c r="AA220" i="1" s="1"/>
  <c r="AR337" i="1" l="1"/>
  <c r="AU337" i="1" s="1"/>
  <c r="K221" i="1"/>
  <c r="BB220" i="1"/>
  <c r="AV337" i="1" l="1"/>
  <c r="AW337" i="1" s="1"/>
  <c r="AY337" i="1" s="1"/>
  <c r="AZ337" i="1" s="1"/>
  <c r="AE338" i="1"/>
  <c r="AQ338" i="1" s="1"/>
  <c r="AD338" i="1"/>
  <c r="O221" i="1"/>
  <c r="S221" i="1" s="1"/>
  <c r="T221" i="1" s="1"/>
  <c r="N221" i="1"/>
  <c r="Q221" i="1" s="1"/>
  <c r="R221" i="1" s="1"/>
  <c r="Y221" i="1"/>
  <c r="AF338" i="1" l="1"/>
  <c r="V221" i="1"/>
  <c r="W221" i="1"/>
  <c r="X221" i="1" s="1"/>
  <c r="Z221" i="1" s="1"/>
  <c r="AA221" i="1" s="1"/>
  <c r="L221" i="1"/>
  <c r="M221" i="1" s="1"/>
  <c r="AX338" i="1"/>
  <c r="AG338" i="1"/>
  <c r="AJ338" i="1" s="1"/>
  <c r="AK338" i="1" s="1"/>
  <c r="AM338" i="1"/>
  <c r="AP338" i="1" l="1"/>
  <c r="AN338" i="1"/>
  <c r="K222" i="1"/>
  <c r="BB221" i="1"/>
  <c r="AR338" i="1" l="1"/>
  <c r="AU338" i="1" s="1"/>
  <c r="Y222" i="1"/>
  <c r="O222" i="1"/>
  <c r="S222" i="1" s="1"/>
  <c r="T222" i="1" s="1"/>
  <c r="N222" i="1"/>
  <c r="Q222" i="1" s="1"/>
  <c r="R222" i="1" s="1"/>
  <c r="AE339" i="1" l="1"/>
  <c r="AV338" i="1"/>
  <c r="AW338" i="1" s="1"/>
  <c r="AY338" i="1" s="1"/>
  <c r="AZ338" i="1" s="1"/>
  <c r="V222" i="1"/>
  <c r="AF339" i="1"/>
  <c r="AQ339" i="1"/>
  <c r="L222" i="1"/>
  <c r="M222" i="1" s="1"/>
  <c r="W222" i="1"/>
  <c r="X222" i="1" s="1"/>
  <c r="Z222" i="1" s="1"/>
  <c r="AA222" i="1" s="1"/>
  <c r="AD339" i="1"/>
  <c r="K223" i="1" l="1"/>
  <c r="BB222" i="1"/>
  <c r="AG339" i="1"/>
  <c r="AJ339" i="1" s="1"/>
  <c r="AK339" i="1" s="1"/>
  <c r="AM339" i="1"/>
  <c r="AX339" i="1"/>
  <c r="AN339" i="1" l="1"/>
  <c r="AP339" i="1"/>
  <c r="N223" i="1"/>
  <c r="Q223" i="1" s="1"/>
  <c r="R223" i="1" s="1"/>
  <c r="O223" i="1"/>
  <c r="S223" i="1" s="1"/>
  <c r="T223" i="1" s="1"/>
  <c r="Y223" i="1"/>
  <c r="AR339" i="1" l="1"/>
  <c r="AU339" i="1" s="1"/>
  <c r="V223" i="1"/>
  <c r="W223" i="1"/>
  <c r="X223" i="1" s="1"/>
  <c r="Z223" i="1" s="1"/>
  <c r="AA223" i="1" s="1"/>
  <c r="L223" i="1"/>
  <c r="M223" i="1" s="1"/>
  <c r="AV339" i="1" l="1"/>
  <c r="AW339" i="1" s="1"/>
  <c r="AY339" i="1" s="1"/>
  <c r="AZ339" i="1" s="1"/>
  <c r="AE340" i="1"/>
  <c r="AF340" i="1" s="1"/>
  <c r="K224" i="1"/>
  <c r="BB223" i="1"/>
  <c r="AD340" i="1"/>
  <c r="AQ340" i="1" l="1"/>
  <c r="AM340" i="1"/>
  <c r="AX340" i="1"/>
  <c r="AG340" i="1"/>
  <c r="AJ340" i="1" s="1"/>
  <c r="AK340" i="1" s="1"/>
  <c r="N224" i="1"/>
  <c r="Q224" i="1" s="1"/>
  <c r="R224" i="1" s="1"/>
  <c r="V224" i="1" s="1"/>
  <c r="O224" i="1"/>
  <c r="S224" i="1" s="1"/>
  <c r="T224" i="1" s="1"/>
  <c r="Y224" i="1"/>
  <c r="L224" i="1" l="1"/>
  <c r="M224" i="1" s="1"/>
  <c r="W224" i="1"/>
  <c r="X224" i="1" s="1"/>
  <c r="Z224" i="1" s="1"/>
  <c r="AA224" i="1" s="1"/>
  <c r="AP340" i="1"/>
  <c r="AN340" i="1"/>
  <c r="AR340" i="1" l="1"/>
  <c r="AU340" i="1" s="1"/>
  <c r="K225" i="1"/>
  <c r="BB224" i="1"/>
  <c r="AE341" i="1" l="1"/>
  <c r="AV340" i="1"/>
  <c r="AW340" i="1" s="1"/>
  <c r="AY340" i="1" s="1"/>
  <c r="AZ340" i="1" s="1"/>
  <c r="N225" i="1"/>
  <c r="Q225" i="1" s="1"/>
  <c r="R225" i="1" s="1"/>
  <c r="O225" i="1"/>
  <c r="S225" i="1" s="1"/>
  <c r="T225" i="1" s="1"/>
  <c r="Y225" i="1"/>
  <c r="AF341" i="1"/>
  <c r="AQ341" i="1"/>
  <c r="AD341" i="1"/>
  <c r="V225" i="1" l="1"/>
  <c r="AM341" i="1"/>
  <c r="AX341" i="1"/>
  <c r="AG341" i="1"/>
  <c r="AJ341" i="1" s="1"/>
  <c r="AK341" i="1" s="1"/>
  <c r="W225" i="1"/>
  <c r="X225" i="1" s="1"/>
  <c r="Z225" i="1" s="1"/>
  <c r="AA225" i="1" s="1"/>
  <c r="L225" i="1"/>
  <c r="M225" i="1" s="1"/>
  <c r="K226" i="1" l="1"/>
  <c r="BB225" i="1"/>
  <c r="AN341" i="1"/>
  <c r="AP341" i="1"/>
  <c r="AR341" i="1" l="1"/>
  <c r="AU341" i="1" s="1"/>
  <c r="Y226" i="1"/>
  <c r="N226" i="1"/>
  <c r="Q226" i="1" s="1"/>
  <c r="R226" i="1" s="1"/>
  <c r="O226" i="1"/>
  <c r="S226" i="1" s="1"/>
  <c r="T226" i="1" s="1"/>
  <c r="AV341" i="1" l="1"/>
  <c r="AW341" i="1" s="1"/>
  <c r="AY341" i="1" s="1"/>
  <c r="AZ341" i="1" s="1"/>
  <c r="AE342" i="1"/>
  <c r="AF342" i="1" s="1"/>
  <c r="AD342" i="1"/>
  <c r="V226" i="1"/>
  <c r="AQ342" i="1" l="1"/>
  <c r="W226" i="1"/>
  <c r="X226" i="1" s="1"/>
  <c r="Z226" i="1" s="1"/>
  <c r="AA226" i="1" s="1"/>
  <c r="L226" i="1"/>
  <c r="M226" i="1" s="1"/>
  <c r="AX342" i="1"/>
  <c r="AG342" i="1"/>
  <c r="AJ342" i="1" s="1"/>
  <c r="AK342" i="1" s="1"/>
  <c r="AM342" i="1"/>
  <c r="AN342" i="1" l="1"/>
  <c r="AP342" i="1"/>
  <c r="K227" i="1"/>
  <c r="BB226" i="1"/>
  <c r="AR342" i="1" l="1"/>
  <c r="AU342" i="1" s="1"/>
  <c r="O227" i="1"/>
  <c r="S227" i="1" s="1"/>
  <c r="T227" i="1" s="1"/>
  <c r="V227" i="1" s="1"/>
  <c r="Y227" i="1"/>
  <c r="N227" i="1"/>
  <c r="Q227" i="1" s="1"/>
  <c r="R227" i="1" s="1"/>
  <c r="AV342" i="1" l="1"/>
  <c r="AW342" i="1" s="1"/>
  <c r="AY342" i="1" s="1"/>
  <c r="AZ342" i="1" s="1"/>
  <c r="AE343" i="1"/>
  <c r="AF343" i="1" s="1"/>
  <c r="W227" i="1"/>
  <c r="X227" i="1" s="1"/>
  <c r="Z227" i="1" s="1"/>
  <c r="AA227" i="1" s="1"/>
  <c r="L227" i="1"/>
  <c r="M227" i="1" s="1"/>
  <c r="AD343" i="1"/>
  <c r="AQ343" i="1" l="1"/>
  <c r="AM343" i="1"/>
  <c r="AX343" i="1"/>
  <c r="AG343" i="1"/>
  <c r="AJ343" i="1" s="1"/>
  <c r="AK343" i="1" s="1"/>
  <c r="K228" i="1"/>
  <c r="BB227" i="1"/>
  <c r="Y228" i="1" l="1"/>
  <c r="N228" i="1"/>
  <c r="Q228" i="1" s="1"/>
  <c r="R228" i="1" s="1"/>
  <c r="O228" i="1"/>
  <c r="S228" i="1" s="1"/>
  <c r="T228" i="1" s="1"/>
  <c r="AN343" i="1"/>
  <c r="AP343" i="1"/>
  <c r="AR343" i="1" l="1"/>
  <c r="AU343" i="1" s="1"/>
  <c r="V228" i="1"/>
  <c r="AE344" i="1" l="1"/>
  <c r="AQ344" i="1" s="1"/>
  <c r="AV343" i="1"/>
  <c r="AW343" i="1" s="1"/>
  <c r="AY343" i="1" s="1"/>
  <c r="AZ343" i="1" s="1"/>
  <c r="W228" i="1"/>
  <c r="X228" i="1" s="1"/>
  <c r="Z228" i="1" s="1"/>
  <c r="AA228" i="1" s="1"/>
  <c r="L228" i="1"/>
  <c r="M228" i="1" s="1"/>
  <c r="AD344" i="1"/>
  <c r="AF344" i="1"/>
  <c r="AM344" i="1" l="1"/>
  <c r="AG344" i="1"/>
  <c r="AJ344" i="1" s="1"/>
  <c r="AK344" i="1" s="1"/>
  <c r="AX344" i="1"/>
  <c r="K229" i="1"/>
  <c r="BB228" i="1"/>
  <c r="Y229" i="1" l="1"/>
  <c r="O229" i="1"/>
  <c r="S229" i="1" s="1"/>
  <c r="T229" i="1" s="1"/>
  <c r="N229" i="1"/>
  <c r="Q229" i="1" s="1"/>
  <c r="R229" i="1" s="1"/>
  <c r="V229" i="1" s="1"/>
  <c r="AN344" i="1"/>
  <c r="AP344" i="1"/>
  <c r="AR344" i="1" l="1"/>
  <c r="AU344" i="1" s="1"/>
  <c r="W229" i="1"/>
  <c r="X229" i="1" s="1"/>
  <c r="Z229" i="1" s="1"/>
  <c r="AA229" i="1" s="1"/>
  <c r="L229" i="1"/>
  <c r="M229" i="1" s="1"/>
  <c r="AE345" i="1" l="1"/>
  <c r="AV344" i="1"/>
  <c r="AW344" i="1" s="1"/>
  <c r="AY344" i="1" s="1"/>
  <c r="AZ344" i="1" s="1"/>
  <c r="AD345" i="1"/>
  <c r="AF345" i="1"/>
  <c r="AQ345" i="1"/>
  <c r="K230" i="1"/>
  <c r="BB229" i="1"/>
  <c r="N230" i="1" l="1"/>
  <c r="Q230" i="1" s="1"/>
  <c r="R230" i="1" s="1"/>
  <c r="Y230" i="1"/>
  <c r="O230" i="1"/>
  <c r="S230" i="1" s="1"/>
  <c r="T230" i="1" s="1"/>
  <c r="AG345" i="1"/>
  <c r="AJ345" i="1" s="1"/>
  <c r="AK345" i="1" s="1"/>
  <c r="AX345" i="1"/>
  <c r="AM345" i="1"/>
  <c r="AN345" i="1" l="1"/>
  <c r="AP345" i="1"/>
  <c r="V230" i="1"/>
  <c r="AR345" i="1" l="1"/>
  <c r="AU345" i="1" s="1"/>
  <c r="W230" i="1"/>
  <c r="X230" i="1" s="1"/>
  <c r="Z230" i="1" s="1"/>
  <c r="AA230" i="1" s="1"/>
  <c r="L230" i="1"/>
  <c r="M230" i="1" s="1"/>
  <c r="AE346" i="1" l="1"/>
  <c r="AV345" i="1"/>
  <c r="AW345" i="1" s="1"/>
  <c r="AY345" i="1" s="1"/>
  <c r="AZ345" i="1" s="1"/>
  <c r="K231" i="1"/>
  <c r="BB230" i="1"/>
  <c r="AD346" i="1"/>
  <c r="AF346" i="1"/>
  <c r="AQ346" i="1"/>
  <c r="AM346" i="1" l="1"/>
  <c r="AX346" i="1"/>
  <c r="AG346" i="1"/>
  <c r="AJ346" i="1" s="1"/>
  <c r="AK346" i="1" s="1"/>
  <c r="N231" i="1"/>
  <c r="Q231" i="1" s="1"/>
  <c r="R231" i="1" s="1"/>
  <c r="V231" i="1" s="1"/>
  <c r="O231" i="1"/>
  <c r="S231" i="1" s="1"/>
  <c r="T231" i="1" s="1"/>
  <c r="Y231" i="1"/>
  <c r="W231" i="1" l="1"/>
  <c r="X231" i="1" s="1"/>
  <c r="Z231" i="1" s="1"/>
  <c r="AA231" i="1" s="1"/>
  <c r="L231" i="1"/>
  <c r="M231" i="1" s="1"/>
  <c r="AP346" i="1"/>
  <c r="AN346" i="1"/>
  <c r="AR346" i="1" l="1"/>
  <c r="AU346" i="1" s="1"/>
  <c r="K232" i="1"/>
  <c r="BB231" i="1"/>
  <c r="AV346" i="1" l="1"/>
  <c r="AW346" i="1" s="1"/>
  <c r="AY346" i="1" s="1"/>
  <c r="AZ346" i="1" s="1"/>
  <c r="AE347" i="1"/>
  <c r="AQ347" i="1" s="1"/>
  <c r="Y232" i="1"/>
  <c r="O232" i="1"/>
  <c r="S232" i="1" s="1"/>
  <c r="T232" i="1" s="1"/>
  <c r="N232" i="1"/>
  <c r="Q232" i="1" s="1"/>
  <c r="R232" i="1" s="1"/>
  <c r="V232" i="1" s="1"/>
  <c r="AD347" i="1"/>
  <c r="AF347" i="1" l="1"/>
  <c r="L232" i="1"/>
  <c r="M232" i="1" s="1"/>
  <c r="W232" i="1"/>
  <c r="X232" i="1" s="1"/>
  <c r="Z232" i="1" s="1"/>
  <c r="AA232" i="1" s="1"/>
  <c r="AM347" i="1"/>
  <c r="AX347" i="1"/>
  <c r="AG347" i="1"/>
  <c r="AJ347" i="1" s="1"/>
  <c r="AK347" i="1" s="1"/>
  <c r="AN347" i="1" l="1"/>
  <c r="AP347" i="1"/>
  <c r="K233" i="1"/>
  <c r="BB232" i="1"/>
  <c r="AR347" i="1" l="1"/>
  <c r="AU347" i="1" s="1"/>
  <c r="N233" i="1"/>
  <c r="Q233" i="1" s="1"/>
  <c r="R233" i="1" s="1"/>
  <c r="O233" i="1"/>
  <c r="S233" i="1" s="1"/>
  <c r="T233" i="1" s="1"/>
  <c r="Y233" i="1"/>
  <c r="AV347" i="1" l="1"/>
  <c r="AW347" i="1" s="1"/>
  <c r="AY347" i="1" s="1"/>
  <c r="AZ347" i="1" s="1"/>
  <c r="AE348" i="1"/>
  <c r="AQ348" i="1" s="1"/>
  <c r="AD348" i="1"/>
  <c r="V233" i="1"/>
  <c r="AF348" i="1" l="1"/>
  <c r="W233" i="1"/>
  <c r="X233" i="1" s="1"/>
  <c r="Z233" i="1" s="1"/>
  <c r="AA233" i="1" s="1"/>
  <c r="L233" i="1"/>
  <c r="M233" i="1" s="1"/>
  <c r="AM348" i="1"/>
  <c r="AX348" i="1"/>
  <c r="AG348" i="1"/>
  <c r="AJ348" i="1" s="1"/>
  <c r="AK348" i="1" s="1"/>
  <c r="AN348" i="1" l="1"/>
  <c r="AP348" i="1"/>
  <c r="K234" i="1"/>
  <c r="BB233" i="1"/>
  <c r="AR348" i="1" l="1"/>
  <c r="AU348" i="1" s="1"/>
  <c r="Y234" i="1"/>
  <c r="N234" i="1"/>
  <c r="Q234" i="1" s="1"/>
  <c r="R234" i="1" s="1"/>
  <c r="V234" i="1" s="1"/>
  <c r="O234" i="1"/>
  <c r="S234" i="1" s="1"/>
  <c r="T234" i="1" s="1"/>
  <c r="AE349" i="1" l="1"/>
  <c r="AV348" i="1"/>
  <c r="AW348" i="1" s="1"/>
  <c r="AY348" i="1" s="1"/>
  <c r="AZ348" i="1" s="1"/>
  <c r="AD349" i="1" s="1"/>
  <c r="L234" i="1"/>
  <c r="M234" i="1" s="1"/>
  <c r="W234" i="1"/>
  <c r="X234" i="1" s="1"/>
  <c r="Z234" i="1" s="1"/>
  <c r="AA234" i="1" s="1"/>
  <c r="AQ349" i="1"/>
  <c r="AF349" i="1"/>
  <c r="AG349" i="1" l="1"/>
  <c r="AJ349" i="1" s="1"/>
  <c r="AK349" i="1" s="1"/>
  <c r="AM349" i="1"/>
  <c r="AX349" i="1"/>
  <c r="K235" i="1"/>
  <c r="BB234" i="1"/>
  <c r="O235" i="1" l="1"/>
  <c r="S235" i="1" s="1"/>
  <c r="T235" i="1" s="1"/>
  <c r="Y235" i="1"/>
  <c r="N235" i="1"/>
  <c r="Q235" i="1" s="1"/>
  <c r="R235" i="1" s="1"/>
  <c r="V235" i="1" s="1"/>
  <c r="AN349" i="1"/>
  <c r="AP349" i="1"/>
  <c r="AR349" i="1" l="1"/>
  <c r="AU349" i="1" s="1"/>
  <c r="W235" i="1"/>
  <c r="X235" i="1" s="1"/>
  <c r="Z235" i="1" s="1"/>
  <c r="AA235" i="1" s="1"/>
  <c r="L235" i="1"/>
  <c r="M235" i="1" s="1"/>
  <c r="AV349" i="1" l="1"/>
  <c r="AW349" i="1" s="1"/>
  <c r="AY349" i="1" s="1"/>
  <c r="AZ349" i="1" s="1"/>
  <c r="AE350" i="1"/>
  <c r="AF350" i="1" s="1"/>
  <c r="AD350" i="1"/>
  <c r="K236" i="1"/>
  <c r="BB235" i="1"/>
  <c r="AQ350" i="1" l="1"/>
  <c r="Y236" i="1"/>
  <c r="N236" i="1"/>
  <c r="Q236" i="1" s="1"/>
  <c r="R236" i="1" s="1"/>
  <c r="O236" i="1"/>
  <c r="S236" i="1" s="1"/>
  <c r="T236" i="1" s="1"/>
  <c r="AG350" i="1"/>
  <c r="AJ350" i="1" s="1"/>
  <c r="AK350" i="1" s="1"/>
  <c r="AX350" i="1"/>
  <c r="AM350" i="1"/>
  <c r="V236" i="1" l="1"/>
  <c r="AP350" i="1"/>
  <c r="AN350" i="1"/>
  <c r="AR350" i="1" l="1"/>
  <c r="AU350" i="1" s="1"/>
  <c r="L236" i="1"/>
  <c r="M236" i="1" s="1"/>
  <c r="W236" i="1"/>
  <c r="X236" i="1" s="1"/>
  <c r="Z236" i="1" s="1"/>
  <c r="AA236" i="1" s="1"/>
  <c r="AE351" i="1" l="1"/>
  <c r="AV350" i="1"/>
  <c r="AW350" i="1" s="1"/>
  <c r="AY350" i="1" s="1"/>
  <c r="AZ350" i="1" s="1"/>
  <c r="AD351" i="1" s="1"/>
  <c r="K237" i="1"/>
  <c r="BB236" i="1"/>
  <c r="AQ351" i="1"/>
  <c r="AF351" i="1"/>
  <c r="AG351" i="1" l="1"/>
  <c r="AJ351" i="1" s="1"/>
  <c r="AK351" i="1" s="1"/>
  <c r="AM351" i="1"/>
  <c r="AX351" i="1"/>
  <c r="N237" i="1"/>
  <c r="Q237" i="1" s="1"/>
  <c r="R237" i="1" s="1"/>
  <c r="V237" i="1" s="1"/>
  <c r="O237" i="1"/>
  <c r="S237" i="1" s="1"/>
  <c r="T237" i="1" s="1"/>
  <c r="Y237" i="1"/>
  <c r="L237" i="1" l="1"/>
  <c r="M237" i="1" s="1"/>
  <c r="W237" i="1"/>
  <c r="X237" i="1" s="1"/>
  <c r="Z237" i="1" s="1"/>
  <c r="AA237" i="1" s="1"/>
  <c r="AP351" i="1"/>
  <c r="AN351" i="1"/>
  <c r="AR351" i="1" l="1"/>
  <c r="AU351" i="1" s="1"/>
  <c r="K238" i="1"/>
  <c r="BB237" i="1"/>
  <c r="AV351" i="1" l="1"/>
  <c r="AW351" i="1" s="1"/>
  <c r="AY351" i="1" s="1"/>
  <c r="AZ351" i="1" s="1"/>
  <c r="AE352" i="1"/>
  <c r="AF352" i="1" s="1"/>
  <c r="N238" i="1"/>
  <c r="Q238" i="1" s="1"/>
  <c r="R238" i="1" s="1"/>
  <c r="Y238" i="1"/>
  <c r="O238" i="1"/>
  <c r="S238" i="1" s="1"/>
  <c r="T238" i="1" s="1"/>
  <c r="AD352" i="1"/>
  <c r="AQ352" i="1" l="1"/>
  <c r="AX352" i="1"/>
  <c r="AG352" i="1"/>
  <c r="AJ352" i="1" s="1"/>
  <c r="AK352" i="1" s="1"/>
  <c r="AM352" i="1"/>
  <c r="V238" i="1"/>
  <c r="L238" i="1" l="1"/>
  <c r="M238" i="1" s="1"/>
  <c r="W238" i="1"/>
  <c r="X238" i="1" s="1"/>
  <c r="Z238" i="1" s="1"/>
  <c r="AA238" i="1" s="1"/>
  <c r="AN352" i="1"/>
  <c r="AP352" i="1"/>
  <c r="AR352" i="1" l="1"/>
  <c r="AU352" i="1" s="1"/>
  <c r="K239" i="1"/>
  <c r="BB238" i="1"/>
  <c r="AE353" i="1" l="1"/>
  <c r="AV352" i="1"/>
  <c r="AW352" i="1" s="1"/>
  <c r="AY352" i="1" s="1"/>
  <c r="AZ352" i="1" s="1"/>
  <c r="O239" i="1"/>
  <c r="S239" i="1" s="1"/>
  <c r="T239" i="1" s="1"/>
  <c r="N239" i="1"/>
  <c r="Q239" i="1" s="1"/>
  <c r="R239" i="1" s="1"/>
  <c r="V239" i="1" s="1"/>
  <c r="Y239" i="1"/>
  <c r="AQ353" i="1"/>
  <c r="AF353" i="1"/>
  <c r="AD353" i="1"/>
  <c r="AG353" i="1" l="1"/>
  <c r="AJ353" i="1" s="1"/>
  <c r="AK353" i="1" s="1"/>
  <c r="AX353" i="1"/>
  <c r="AM353" i="1"/>
  <c r="L239" i="1"/>
  <c r="M239" i="1" s="1"/>
  <c r="W239" i="1"/>
  <c r="X239" i="1" s="1"/>
  <c r="Z239" i="1" s="1"/>
  <c r="AA239" i="1" s="1"/>
  <c r="AN353" i="1" l="1"/>
  <c r="AP353" i="1"/>
  <c r="K240" i="1"/>
  <c r="BB239" i="1"/>
  <c r="AR353" i="1" l="1"/>
  <c r="AU353" i="1" s="1"/>
  <c r="N240" i="1"/>
  <c r="Q240" i="1" s="1"/>
  <c r="R240" i="1" s="1"/>
  <c r="O240" i="1"/>
  <c r="S240" i="1" s="1"/>
  <c r="T240" i="1" s="1"/>
  <c r="Y240" i="1"/>
  <c r="AE354" i="1" l="1"/>
  <c r="AV353" i="1"/>
  <c r="AW353" i="1" s="1"/>
  <c r="AY353" i="1" s="1"/>
  <c r="AZ353" i="1" s="1"/>
  <c r="V240" i="1"/>
  <c r="AQ354" i="1"/>
  <c r="AF354" i="1"/>
  <c r="AD354" i="1"/>
  <c r="AX354" i="1" l="1"/>
  <c r="AM354" i="1"/>
  <c r="AG354" i="1"/>
  <c r="AJ354" i="1" s="1"/>
  <c r="AK354" i="1" s="1"/>
  <c r="W240" i="1"/>
  <c r="X240" i="1" s="1"/>
  <c r="Z240" i="1" s="1"/>
  <c r="AA240" i="1" s="1"/>
  <c r="L240" i="1"/>
  <c r="M240" i="1" s="1"/>
  <c r="K241" i="1" l="1"/>
  <c r="BB240" i="1"/>
  <c r="AP354" i="1"/>
  <c r="AN354" i="1"/>
  <c r="AR354" i="1" l="1"/>
  <c r="AU354" i="1" s="1"/>
  <c r="Y241" i="1"/>
  <c r="N241" i="1"/>
  <c r="Q241" i="1" s="1"/>
  <c r="R241" i="1" s="1"/>
  <c r="V241" i="1" s="1"/>
  <c r="O241" i="1"/>
  <c r="S241" i="1" s="1"/>
  <c r="T241" i="1" s="1"/>
  <c r="AE355" i="1" l="1"/>
  <c r="AV354" i="1"/>
  <c r="AW354" i="1" s="1"/>
  <c r="AY354" i="1" s="1"/>
  <c r="AZ354" i="1" s="1"/>
  <c r="AD355" i="1" s="1"/>
  <c r="W241" i="1"/>
  <c r="X241" i="1" s="1"/>
  <c r="Z241" i="1" s="1"/>
  <c r="AA241" i="1" s="1"/>
  <c r="L241" i="1"/>
  <c r="M241" i="1" s="1"/>
  <c r="AF355" i="1"/>
  <c r="AQ355" i="1"/>
  <c r="AX355" i="1" l="1"/>
  <c r="AG355" i="1"/>
  <c r="AJ355" i="1" s="1"/>
  <c r="AK355" i="1" s="1"/>
  <c r="AM355" i="1"/>
  <c r="K242" i="1"/>
  <c r="BB241" i="1"/>
  <c r="N242" i="1" l="1"/>
  <c r="Q242" i="1" s="1"/>
  <c r="R242" i="1" s="1"/>
  <c r="O242" i="1"/>
  <c r="S242" i="1" s="1"/>
  <c r="T242" i="1" s="1"/>
  <c r="Y242" i="1"/>
  <c r="AN355" i="1"/>
  <c r="AP355" i="1"/>
  <c r="AR355" i="1" l="1"/>
  <c r="AU355" i="1" s="1"/>
  <c r="V242" i="1"/>
  <c r="AE356" i="1" l="1"/>
  <c r="AV355" i="1"/>
  <c r="AW355" i="1" s="1"/>
  <c r="AY355" i="1" s="1"/>
  <c r="AZ355" i="1" s="1"/>
  <c r="W242" i="1"/>
  <c r="X242" i="1" s="1"/>
  <c r="Z242" i="1" s="1"/>
  <c r="AA242" i="1" s="1"/>
  <c r="L242" i="1"/>
  <c r="M242" i="1" s="1"/>
  <c r="AF356" i="1"/>
  <c r="AQ356" i="1"/>
  <c r="AD356" i="1"/>
  <c r="AG356" i="1" l="1"/>
  <c r="AJ356" i="1" s="1"/>
  <c r="AK356" i="1" s="1"/>
  <c r="AM356" i="1"/>
  <c r="AX356" i="1"/>
  <c r="K243" i="1"/>
  <c r="BB242" i="1"/>
  <c r="O243" i="1" l="1"/>
  <c r="S243" i="1" s="1"/>
  <c r="T243" i="1" s="1"/>
  <c r="Y243" i="1"/>
  <c r="N243" i="1"/>
  <c r="Q243" i="1" s="1"/>
  <c r="R243" i="1" s="1"/>
  <c r="V243" i="1" s="1"/>
  <c r="AN356" i="1"/>
  <c r="AP356" i="1"/>
  <c r="AR356" i="1" l="1"/>
  <c r="AU356" i="1" s="1"/>
  <c r="W243" i="1"/>
  <c r="X243" i="1" s="1"/>
  <c r="Z243" i="1" s="1"/>
  <c r="AA243" i="1" s="1"/>
  <c r="L243" i="1"/>
  <c r="M243" i="1" s="1"/>
  <c r="AE357" i="1" l="1"/>
  <c r="AV356" i="1"/>
  <c r="AW356" i="1" s="1"/>
  <c r="AY356" i="1" s="1"/>
  <c r="AZ356" i="1" s="1"/>
  <c r="AD357" i="1" s="1"/>
  <c r="K244" i="1"/>
  <c r="BB243" i="1"/>
  <c r="AF357" i="1"/>
  <c r="AQ357" i="1"/>
  <c r="AX357" i="1" l="1"/>
  <c r="AM357" i="1"/>
  <c r="AG357" i="1"/>
  <c r="AJ357" i="1" s="1"/>
  <c r="AK357" i="1" s="1"/>
  <c r="Y244" i="1"/>
  <c r="N244" i="1"/>
  <c r="Q244" i="1" s="1"/>
  <c r="R244" i="1" s="1"/>
  <c r="O244" i="1"/>
  <c r="S244" i="1" s="1"/>
  <c r="T244" i="1" s="1"/>
  <c r="V244" i="1" l="1"/>
  <c r="AN357" i="1"/>
  <c r="AP357" i="1"/>
  <c r="L244" i="1"/>
  <c r="M244" i="1" s="1"/>
  <c r="W244" i="1"/>
  <c r="X244" i="1" s="1"/>
  <c r="Z244" i="1" s="1"/>
  <c r="AA244" i="1" s="1"/>
  <c r="AR357" i="1" l="1"/>
  <c r="AU357" i="1" s="1"/>
  <c r="K245" i="1"/>
  <c r="BB244" i="1"/>
  <c r="AV357" i="1" l="1"/>
  <c r="AW357" i="1" s="1"/>
  <c r="AY357" i="1" s="1"/>
  <c r="AZ357" i="1" s="1"/>
  <c r="AE358" i="1"/>
  <c r="AF358" i="1" s="1"/>
  <c r="N245" i="1"/>
  <c r="Q245" i="1" s="1"/>
  <c r="R245" i="1" s="1"/>
  <c r="O245" i="1"/>
  <c r="S245" i="1" s="1"/>
  <c r="T245" i="1" s="1"/>
  <c r="Y245" i="1"/>
  <c r="AD358" i="1"/>
  <c r="AQ358" i="1" l="1"/>
  <c r="AG358" i="1"/>
  <c r="AJ358" i="1" s="1"/>
  <c r="AK358" i="1" s="1"/>
  <c r="AX358" i="1"/>
  <c r="AM358" i="1"/>
  <c r="V245" i="1"/>
  <c r="W245" i="1" l="1"/>
  <c r="X245" i="1" s="1"/>
  <c r="Z245" i="1" s="1"/>
  <c r="AA245" i="1" s="1"/>
  <c r="L245" i="1"/>
  <c r="M245" i="1" s="1"/>
  <c r="AP358" i="1"/>
  <c r="AN358" i="1"/>
  <c r="AU358" i="1" l="1"/>
  <c r="AE359" i="1" s="1"/>
  <c r="AR358" i="1"/>
  <c r="AV358" i="1"/>
  <c r="AW358" i="1" s="1"/>
  <c r="AY358" i="1" s="1"/>
  <c r="AZ358" i="1" s="1"/>
  <c r="K246" i="1"/>
  <c r="BB245" i="1"/>
  <c r="O246" i="1" l="1"/>
  <c r="S246" i="1" s="1"/>
  <c r="T246" i="1" s="1"/>
  <c r="Y246" i="1"/>
  <c r="N246" i="1"/>
  <c r="Q246" i="1" s="1"/>
  <c r="R246" i="1" s="1"/>
  <c r="AD359" i="1"/>
  <c r="AF359" i="1"/>
  <c r="AQ359" i="1"/>
  <c r="AG359" i="1" l="1"/>
  <c r="AJ359" i="1" s="1"/>
  <c r="AK359" i="1" s="1"/>
  <c r="AM359" i="1"/>
  <c r="AX359" i="1"/>
  <c r="V246" i="1"/>
  <c r="W246" i="1" l="1"/>
  <c r="X246" i="1" s="1"/>
  <c r="Z246" i="1" s="1"/>
  <c r="AA246" i="1" s="1"/>
  <c r="L246" i="1"/>
  <c r="M246" i="1" s="1"/>
  <c r="AP359" i="1"/>
  <c r="AN359" i="1"/>
  <c r="AR359" i="1" l="1"/>
  <c r="AU359" i="1" s="1"/>
  <c r="K247" i="1"/>
  <c r="BB246" i="1"/>
  <c r="AE360" i="1" l="1"/>
  <c r="AV359" i="1"/>
  <c r="AW359" i="1" s="1"/>
  <c r="AY359" i="1" s="1"/>
  <c r="AZ359" i="1" s="1"/>
  <c r="AD360" i="1" s="1"/>
  <c r="Y247" i="1"/>
  <c r="O247" i="1"/>
  <c r="S247" i="1" s="1"/>
  <c r="T247" i="1" s="1"/>
  <c r="N247" i="1"/>
  <c r="Q247" i="1" s="1"/>
  <c r="R247" i="1" s="1"/>
  <c r="V247" i="1" s="1"/>
  <c r="AF360" i="1"/>
  <c r="AQ360" i="1"/>
  <c r="AX360" i="1" l="1"/>
  <c r="AM360" i="1"/>
  <c r="AG360" i="1"/>
  <c r="AJ360" i="1" s="1"/>
  <c r="AK360" i="1" s="1"/>
  <c r="L247" i="1"/>
  <c r="M247" i="1" s="1"/>
  <c r="W247" i="1"/>
  <c r="X247" i="1" s="1"/>
  <c r="Z247" i="1" s="1"/>
  <c r="AA247" i="1" s="1"/>
  <c r="AP360" i="1" l="1"/>
  <c r="AN360" i="1"/>
  <c r="K248" i="1"/>
  <c r="BB247" i="1"/>
  <c r="AR360" i="1" l="1"/>
  <c r="AU360" i="1" s="1"/>
  <c r="Y248" i="1"/>
  <c r="N248" i="1"/>
  <c r="Q248" i="1" s="1"/>
  <c r="R248" i="1" s="1"/>
  <c r="O248" i="1"/>
  <c r="S248" i="1" s="1"/>
  <c r="T248" i="1" s="1"/>
  <c r="AE361" i="1" l="1"/>
  <c r="AV360" i="1"/>
  <c r="AW360" i="1" s="1"/>
  <c r="AY360" i="1" s="1"/>
  <c r="AZ360" i="1" s="1"/>
  <c r="V248" i="1"/>
  <c r="AD361" i="1"/>
  <c r="AQ361" i="1"/>
  <c r="AF361" i="1"/>
  <c r="AM361" i="1" l="1"/>
  <c r="AX361" i="1"/>
  <c r="AG361" i="1"/>
  <c r="AJ361" i="1" s="1"/>
  <c r="AK361" i="1" s="1"/>
  <c r="L248" i="1"/>
  <c r="M248" i="1" s="1"/>
  <c r="W248" i="1"/>
  <c r="X248" i="1" s="1"/>
  <c r="Z248" i="1" s="1"/>
  <c r="AA248" i="1" s="1"/>
  <c r="K249" i="1" l="1"/>
  <c r="BB248" i="1"/>
  <c r="AP361" i="1"/>
  <c r="AN361" i="1"/>
  <c r="AR361" i="1" l="1"/>
  <c r="AU361" i="1" s="1"/>
  <c r="O249" i="1"/>
  <c r="S249" i="1" s="1"/>
  <c r="T249" i="1" s="1"/>
  <c r="N249" i="1"/>
  <c r="Q249" i="1" s="1"/>
  <c r="R249" i="1" s="1"/>
  <c r="V249" i="1" s="1"/>
  <c r="Y249" i="1"/>
  <c r="AE362" i="1" l="1"/>
  <c r="AV361" i="1"/>
  <c r="AW361" i="1" s="1"/>
  <c r="AY361" i="1" s="1"/>
  <c r="AZ361" i="1" s="1"/>
  <c r="AD362" i="1" s="1"/>
  <c r="L249" i="1"/>
  <c r="M249" i="1" s="1"/>
  <c r="W249" i="1"/>
  <c r="X249" i="1" s="1"/>
  <c r="Z249" i="1" s="1"/>
  <c r="AA249" i="1" s="1"/>
  <c r="AF362" i="1"/>
  <c r="AQ362" i="1"/>
  <c r="AX362" i="1" l="1"/>
  <c r="AG362" i="1"/>
  <c r="AJ362" i="1" s="1"/>
  <c r="AK362" i="1" s="1"/>
  <c r="AM362" i="1"/>
  <c r="K250" i="1"/>
  <c r="BB249" i="1"/>
  <c r="N250" i="1" l="1"/>
  <c r="Q250" i="1" s="1"/>
  <c r="R250" i="1" s="1"/>
  <c r="O250" i="1"/>
  <c r="S250" i="1" s="1"/>
  <c r="T250" i="1" s="1"/>
  <c r="Y250" i="1"/>
  <c r="AN362" i="1"/>
  <c r="AP362" i="1"/>
  <c r="AR362" i="1" l="1"/>
  <c r="AU362" i="1" s="1"/>
  <c r="V250" i="1"/>
  <c r="AE363" i="1" l="1"/>
  <c r="AV362" i="1"/>
  <c r="AW362" i="1" s="1"/>
  <c r="AY362" i="1" s="1"/>
  <c r="AZ362" i="1" s="1"/>
  <c r="W250" i="1"/>
  <c r="X250" i="1" s="1"/>
  <c r="Z250" i="1" s="1"/>
  <c r="AA250" i="1" s="1"/>
  <c r="L250" i="1"/>
  <c r="M250" i="1" s="1"/>
  <c r="AQ363" i="1"/>
  <c r="AF363" i="1"/>
  <c r="AD363" i="1"/>
  <c r="AX363" i="1" l="1"/>
  <c r="AM363" i="1"/>
  <c r="AG363" i="1"/>
  <c r="AJ363" i="1" s="1"/>
  <c r="AK363" i="1" s="1"/>
  <c r="K251" i="1"/>
  <c r="BB250" i="1"/>
  <c r="Y251" i="1" l="1"/>
  <c r="O251" i="1"/>
  <c r="S251" i="1" s="1"/>
  <c r="T251" i="1" s="1"/>
  <c r="N251" i="1"/>
  <c r="Q251" i="1" s="1"/>
  <c r="R251" i="1" s="1"/>
  <c r="V251" i="1" s="1"/>
  <c r="AP363" i="1"/>
  <c r="AN363" i="1"/>
  <c r="AR363" i="1" l="1"/>
  <c r="AU363" i="1" s="1"/>
  <c r="L251" i="1"/>
  <c r="M251" i="1" s="1"/>
  <c r="W251" i="1"/>
  <c r="X251" i="1" s="1"/>
  <c r="Z251" i="1" s="1"/>
  <c r="AA251" i="1" s="1"/>
  <c r="AE364" i="1" l="1"/>
  <c r="AV363" i="1"/>
  <c r="AW363" i="1" s="1"/>
  <c r="AY363" i="1" s="1"/>
  <c r="AZ363" i="1" s="1"/>
  <c r="AD364" i="1" s="1"/>
  <c r="K252" i="1"/>
  <c r="BB251" i="1"/>
  <c r="AF364" i="1"/>
  <c r="AQ364" i="1"/>
  <c r="N252" i="1" l="1"/>
  <c r="Q252" i="1" s="1"/>
  <c r="R252" i="1" s="1"/>
  <c r="O252" i="1"/>
  <c r="S252" i="1" s="1"/>
  <c r="T252" i="1" s="1"/>
  <c r="Y252" i="1"/>
  <c r="AG364" i="1"/>
  <c r="AJ364" i="1" s="1"/>
  <c r="AK364" i="1" s="1"/>
  <c r="AX364" i="1"/>
  <c r="AM364" i="1"/>
  <c r="V252" i="1" l="1"/>
  <c r="AN364" i="1"/>
  <c r="AP364" i="1"/>
  <c r="L252" i="1"/>
  <c r="M252" i="1" s="1"/>
  <c r="W252" i="1"/>
  <c r="X252" i="1" s="1"/>
  <c r="Z252" i="1" s="1"/>
  <c r="AA252" i="1" s="1"/>
  <c r="AR364" i="1" l="1"/>
  <c r="AU364" i="1" s="1"/>
  <c r="K253" i="1"/>
  <c r="BB252" i="1"/>
  <c r="AV364" i="1" l="1"/>
  <c r="AW364" i="1" s="1"/>
  <c r="AY364" i="1" s="1"/>
  <c r="AZ364" i="1" s="1"/>
  <c r="AE365" i="1"/>
  <c r="N253" i="1"/>
  <c r="Q253" i="1" s="1"/>
  <c r="R253" i="1" s="1"/>
  <c r="O253" i="1"/>
  <c r="S253" i="1" s="1"/>
  <c r="T253" i="1" s="1"/>
  <c r="Y253" i="1"/>
  <c r="AF365" i="1"/>
  <c r="AQ365" i="1"/>
  <c r="AD365" i="1"/>
  <c r="V253" i="1" l="1"/>
  <c r="AM365" i="1"/>
  <c r="AG365" i="1"/>
  <c r="AJ365" i="1" s="1"/>
  <c r="AK365" i="1" s="1"/>
  <c r="AX365" i="1"/>
  <c r="W253" i="1"/>
  <c r="X253" i="1" s="1"/>
  <c r="Z253" i="1" s="1"/>
  <c r="AA253" i="1" s="1"/>
  <c r="L253" i="1"/>
  <c r="M253" i="1" s="1"/>
  <c r="K254" i="1" l="1"/>
  <c r="BB253" i="1"/>
  <c r="AP365" i="1"/>
  <c r="AN365" i="1"/>
  <c r="AR365" i="1" l="1"/>
  <c r="AU365" i="1" s="1"/>
  <c r="N254" i="1"/>
  <c r="Q254" i="1" s="1"/>
  <c r="R254" i="1" s="1"/>
  <c r="O254" i="1"/>
  <c r="S254" i="1" s="1"/>
  <c r="T254" i="1" s="1"/>
  <c r="Y254" i="1"/>
  <c r="AE366" i="1" l="1"/>
  <c r="AV365" i="1"/>
  <c r="AW365" i="1" s="1"/>
  <c r="AY365" i="1" s="1"/>
  <c r="AZ365" i="1" s="1"/>
  <c r="V254" i="1"/>
  <c r="L254" i="1"/>
  <c r="M254" i="1" s="1"/>
  <c r="W254" i="1"/>
  <c r="X254" i="1" s="1"/>
  <c r="Z254" i="1" s="1"/>
  <c r="AA254" i="1" s="1"/>
  <c r="AD366" i="1"/>
  <c r="AQ366" i="1"/>
  <c r="AF366" i="1"/>
  <c r="AM366" i="1" l="1"/>
  <c r="AG366" i="1"/>
  <c r="AJ366" i="1" s="1"/>
  <c r="AK366" i="1" s="1"/>
  <c r="AX366" i="1"/>
  <c r="K255" i="1"/>
  <c r="BB254" i="1"/>
  <c r="N255" i="1" l="1"/>
  <c r="Q255" i="1" s="1"/>
  <c r="R255" i="1" s="1"/>
  <c r="O255" i="1"/>
  <c r="S255" i="1" s="1"/>
  <c r="T255" i="1" s="1"/>
  <c r="Y255" i="1"/>
  <c r="AP366" i="1"/>
  <c r="AN366" i="1"/>
  <c r="AR366" i="1" l="1"/>
  <c r="AU366" i="1" s="1"/>
  <c r="V255" i="1"/>
  <c r="AE367" i="1" l="1"/>
  <c r="AV366" i="1"/>
  <c r="AW366" i="1" s="1"/>
  <c r="AY366" i="1" s="1"/>
  <c r="AZ366" i="1" s="1"/>
  <c r="W255" i="1"/>
  <c r="X255" i="1" s="1"/>
  <c r="Z255" i="1" s="1"/>
  <c r="AA255" i="1" s="1"/>
  <c r="L255" i="1"/>
  <c r="M255" i="1" s="1"/>
  <c r="AF367" i="1"/>
  <c r="AQ367" i="1"/>
  <c r="AD367" i="1"/>
  <c r="AX367" i="1" l="1"/>
  <c r="AG367" i="1"/>
  <c r="AJ367" i="1" s="1"/>
  <c r="AK367" i="1" s="1"/>
  <c r="AM367" i="1"/>
  <c r="K256" i="1"/>
  <c r="BB255" i="1"/>
  <c r="N256" i="1" l="1"/>
  <c r="Q256" i="1" s="1"/>
  <c r="R256" i="1" s="1"/>
  <c r="Y256" i="1"/>
  <c r="O256" i="1"/>
  <c r="S256" i="1" s="1"/>
  <c r="T256" i="1" s="1"/>
  <c r="AN367" i="1"/>
  <c r="AP367" i="1"/>
  <c r="AR367" i="1" l="1"/>
  <c r="AU367" i="1" s="1"/>
  <c r="V256" i="1"/>
  <c r="AE368" i="1" l="1"/>
  <c r="AV367" i="1"/>
  <c r="AW367" i="1" s="1"/>
  <c r="AY367" i="1" s="1"/>
  <c r="AZ367" i="1" s="1"/>
  <c r="L256" i="1"/>
  <c r="M256" i="1" s="1"/>
  <c r="W256" i="1"/>
  <c r="X256" i="1" s="1"/>
  <c r="Z256" i="1" s="1"/>
  <c r="AA256" i="1" s="1"/>
  <c r="AQ368" i="1"/>
  <c r="AF368" i="1"/>
  <c r="AD368" i="1"/>
  <c r="AG368" i="1" l="1"/>
  <c r="AJ368" i="1" s="1"/>
  <c r="AK368" i="1" s="1"/>
  <c r="AM368" i="1"/>
  <c r="AX368" i="1"/>
  <c r="K257" i="1"/>
  <c r="BB256" i="1"/>
  <c r="N257" i="1" l="1"/>
  <c r="Q257" i="1" s="1"/>
  <c r="R257" i="1" s="1"/>
  <c r="Y257" i="1"/>
  <c r="O257" i="1"/>
  <c r="S257" i="1" s="1"/>
  <c r="T257" i="1" s="1"/>
  <c r="AP368" i="1"/>
  <c r="AN368" i="1"/>
  <c r="AR368" i="1" l="1"/>
  <c r="AU368" i="1" s="1"/>
  <c r="V257" i="1"/>
  <c r="AE369" i="1" l="1"/>
  <c r="AV368" i="1"/>
  <c r="AW368" i="1" s="1"/>
  <c r="AY368" i="1" s="1"/>
  <c r="AZ368" i="1" s="1"/>
  <c r="AQ369" i="1"/>
  <c r="AF369" i="1"/>
  <c r="W257" i="1"/>
  <c r="X257" i="1" s="1"/>
  <c r="Z257" i="1" s="1"/>
  <c r="AA257" i="1" s="1"/>
  <c r="L257" i="1"/>
  <c r="M257" i="1" s="1"/>
  <c r="AD369" i="1"/>
  <c r="K258" i="1" l="1"/>
  <c r="BB257" i="1"/>
  <c r="AG369" i="1"/>
  <c r="AJ369" i="1" s="1"/>
  <c r="AK369" i="1" s="1"/>
  <c r="AM369" i="1"/>
  <c r="AX369" i="1"/>
  <c r="AP369" i="1" l="1"/>
  <c r="AN369" i="1"/>
  <c r="Y258" i="1"/>
  <c r="N258" i="1"/>
  <c r="Q258" i="1" s="1"/>
  <c r="R258" i="1" s="1"/>
  <c r="V258" i="1" s="1"/>
  <c r="O258" i="1"/>
  <c r="S258" i="1" s="1"/>
  <c r="T258" i="1" s="1"/>
  <c r="AR369" i="1" l="1"/>
  <c r="AU369" i="1" s="1"/>
  <c r="L258" i="1"/>
  <c r="M258" i="1" s="1"/>
  <c r="W258" i="1"/>
  <c r="X258" i="1" s="1"/>
  <c r="Z258" i="1" s="1"/>
  <c r="AA258" i="1" s="1"/>
  <c r="AV369" i="1" l="1"/>
  <c r="AW369" i="1" s="1"/>
  <c r="AY369" i="1" s="1"/>
  <c r="AZ369" i="1" s="1"/>
  <c r="AE370" i="1"/>
  <c r="AF370" i="1" s="1"/>
  <c r="AD370" i="1"/>
  <c r="K259" i="1"/>
  <c r="BB258" i="1"/>
  <c r="AQ370" i="1" l="1"/>
  <c r="AM370" i="1"/>
  <c r="AX370" i="1"/>
  <c r="AG370" i="1"/>
  <c r="AJ370" i="1" s="1"/>
  <c r="AK370" i="1" s="1"/>
  <c r="Y259" i="1"/>
  <c r="N259" i="1"/>
  <c r="Q259" i="1" s="1"/>
  <c r="R259" i="1" s="1"/>
  <c r="O259" i="1"/>
  <c r="S259" i="1" s="1"/>
  <c r="T259" i="1" s="1"/>
  <c r="V259" i="1" l="1"/>
  <c r="L259" i="1"/>
  <c r="M259" i="1" s="1"/>
  <c r="W259" i="1"/>
  <c r="X259" i="1" s="1"/>
  <c r="Z259" i="1" s="1"/>
  <c r="AA259" i="1" s="1"/>
  <c r="AN370" i="1"/>
  <c r="AP370" i="1"/>
  <c r="AR370" i="1" l="1"/>
  <c r="AU370" i="1" s="1"/>
  <c r="K260" i="1"/>
  <c r="BB259" i="1"/>
  <c r="AV370" i="1" l="1"/>
  <c r="AW370" i="1" s="1"/>
  <c r="AY370" i="1" s="1"/>
  <c r="AZ370" i="1" s="1"/>
  <c r="AE371" i="1"/>
  <c r="AF371" i="1" s="1"/>
  <c r="Y260" i="1"/>
  <c r="N260" i="1"/>
  <c r="Q260" i="1" s="1"/>
  <c r="R260" i="1" s="1"/>
  <c r="O260" i="1"/>
  <c r="S260" i="1" s="1"/>
  <c r="T260" i="1" s="1"/>
  <c r="AD371" i="1"/>
  <c r="AQ371" i="1" l="1"/>
  <c r="V260" i="1"/>
  <c r="AM371" i="1"/>
  <c r="AG371" i="1"/>
  <c r="AJ371" i="1" s="1"/>
  <c r="AK371" i="1" s="1"/>
  <c r="AX371" i="1"/>
  <c r="AN371" i="1" l="1"/>
  <c r="AP371" i="1"/>
  <c r="W260" i="1"/>
  <c r="X260" i="1" s="1"/>
  <c r="Z260" i="1" s="1"/>
  <c r="AA260" i="1" s="1"/>
  <c r="L260" i="1"/>
  <c r="M260" i="1" s="1"/>
  <c r="AR371" i="1" l="1"/>
  <c r="AU371" i="1" s="1"/>
  <c r="K261" i="1"/>
  <c r="BB260" i="1"/>
  <c r="AV371" i="1" l="1"/>
  <c r="AW371" i="1" s="1"/>
  <c r="AY371" i="1" s="1"/>
  <c r="AZ371" i="1" s="1"/>
  <c r="AE372" i="1"/>
  <c r="AF372" i="1" s="1"/>
  <c r="O261" i="1"/>
  <c r="S261" i="1" s="1"/>
  <c r="T261" i="1" s="1"/>
  <c r="N261" i="1"/>
  <c r="Q261" i="1" s="1"/>
  <c r="R261" i="1" s="1"/>
  <c r="V261" i="1" s="1"/>
  <c r="Y261" i="1"/>
  <c r="AD372" i="1"/>
  <c r="AQ372" i="1" l="1"/>
  <c r="AM372" i="1"/>
  <c r="AG372" i="1"/>
  <c r="AJ372" i="1" s="1"/>
  <c r="AK372" i="1" s="1"/>
  <c r="AX372" i="1"/>
  <c r="L261" i="1"/>
  <c r="M261" i="1" s="1"/>
  <c r="W261" i="1"/>
  <c r="X261" i="1" s="1"/>
  <c r="Z261" i="1" s="1"/>
  <c r="AA261" i="1" s="1"/>
  <c r="K262" i="1" l="1"/>
  <c r="BB261" i="1"/>
  <c r="AN372" i="1"/>
  <c r="AP372" i="1"/>
  <c r="AR372" i="1" l="1"/>
  <c r="AU372" i="1" s="1"/>
  <c r="N262" i="1"/>
  <c r="Q262" i="1" s="1"/>
  <c r="R262" i="1" s="1"/>
  <c r="O262" i="1"/>
  <c r="S262" i="1" s="1"/>
  <c r="T262" i="1" s="1"/>
  <c r="Y262" i="1"/>
  <c r="AV372" i="1" l="1"/>
  <c r="AW372" i="1" s="1"/>
  <c r="AY372" i="1" s="1"/>
  <c r="AZ372" i="1" s="1"/>
  <c r="AE373" i="1"/>
  <c r="AQ373" i="1" s="1"/>
  <c r="V262" i="1"/>
  <c r="L262" i="1"/>
  <c r="M262" i="1" s="1"/>
  <c r="W262" i="1"/>
  <c r="X262" i="1" s="1"/>
  <c r="Z262" i="1" s="1"/>
  <c r="AA262" i="1" s="1"/>
  <c r="AF373" i="1"/>
  <c r="AD373" i="1"/>
  <c r="AX373" i="1" l="1"/>
  <c r="AM373" i="1"/>
  <c r="AG373" i="1"/>
  <c r="AJ373" i="1" s="1"/>
  <c r="AK373" i="1" s="1"/>
  <c r="K263" i="1"/>
  <c r="BB262" i="1"/>
  <c r="O263" i="1" l="1"/>
  <c r="S263" i="1" s="1"/>
  <c r="T263" i="1" s="1"/>
  <c r="Y263" i="1"/>
  <c r="N263" i="1"/>
  <c r="Q263" i="1" s="1"/>
  <c r="R263" i="1" s="1"/>
  <c r="V263" i="1" s="1"/>
  <c r="AN373" i="1"/>
  <c r="AP373" i="1"/>
  <c r="AR373" i="1" l="1"/>
  <c r="AU373" i="1" s="1"/>
  <c r="W263" i="1"/>
  <c r="X263" i="1" s="1"/>
  <c r="Z263" i="1" s="1"/>
  <c r="AA263" i="1" s="1"/>
  <c r="L263" i="1"/>
  <c r="M263" i="1" s="1"/>
  <c r="AV373" i="1" l="1"/>
  <c r="AW373" i="1" s="1"/>
  <c r="AY373" i="1" s="1"/>
  <c r="AZ373" i="1" s="1"/>
  <c r="AE374" i="1"/>
  <c r="AF374" i="1"/>
  <c r="AQ374" i="1"/>
  <c r="AD374" i="1"/>
  <c r="K264" i="1"/>
  <c r="BB263" i="1"/>
  <c r="AM374" i="1" l="1"/>
  <c r="AG374" i="1"/>
  <c r="AJ374" i="1" s="1"/>
  <c r="AK374" i="1" s="1"/>
  <c r="AX374" i="1"/>
  <c r="O264" i="1"/>
  <c r="S264" i="1" s="1"/>
  <c r="T264" i="1" s="1"/>
  <c r="N264" i="1"/>
  <c r="Q264" i="1" s="1"/>
  <c r="R264" i="1" s="1"/>
  <c r="Y264" i="1"/>
  <c r="V264" i="1" l="1"/>
  <c r="AN374" i="1"/>
  <c r="AP374" i="1"/>
  <c r="AR374" i="1" l="1"/>
  <c r="AU374" i="1" s="1"/>
  <c r="W264" i="1"/>
  <c r="X264" i="1" s="1"/>
  <c r="Z264" i="1" s="1"/>
  <c r="AA264" i="1" s="1"/>
  <c r="L264" i="1"/>
  <c r="M264" i="1" s="1"/>
  <c r="AV374" i="1" l="1"/>
  <c r="AW374" i="1" s="1"/>
  <c r="AY374" i="1" s="1"/>
  <c r="AZ374" i="1" s="1"/>
  <c r="AE375" i="1"/>
  <c r="AF375" i="1" s="1"/>
  <c r="K265" i="1"/>
  <c r="BB264" i="1"/>
  <c r="AD375" i="1"/>
  <c r="AQ375" i="1" l="1"/>
  <c r="AG375" i="1"/>
  <c r="AJ375" i="1" s="1"/>
  <c r="AK375" i="1" s="1"/>
  <c r="AX375" i="1"/>
  <c r="AM375" i="1"/>
  <c r="O265" i="1"/>
  <c r="S265" i="1" s="1"/>
  <c r="T265" i="1" s="1"/>
  <c r="Y265" i="1"/>
  <c r="N265" i="1"/>
  <c r="Q265" i="1" s="1"/>
  <c r="R265" i="1" s="1"/>
  <c r="V265" i="1" l="1"/>
  <c r="AP375" i="1"/>
  <c r="AN375" i="1"/>
  <c r="AR375" i="1" l="1"/>
  <c r="AU375" i="1" s="1"/>
  <c r="W265" i="1"/>
  <c r="X265" i="1" s="1"/>
  <c r="Z265" i="1" s="1"/>
  <c r="AA265" i="1" s="1"/>
  <c r="L265" i="1"/>
  <c r="M265" i="1" s="1"/>
  <c r="AV375" i="1" l="1"/>
  <c r="AW375" i="1" s="1"/>
  <c r="AY375" i="1" s="1"/>
  <c r="AZ375" i="1" s="1"/>
  <c r="AE376" i="1"/>
  <c r="AF376" i="1" s="1"/>
  <c r="K266" i="1"/>
  <c r="BB265" i="1"/>
  <c r="AD376" i="1"/>
  <c r="AQ376" i="1" l="1"/>
  <c r="AM376" i="1"/>
  <c r="AX376" i="1"/>
  <c r="AG376" i="1"/>
  <c r="AJ376" i="1" s="1"/>
  <c r="AK376" i="1" s="1"/>
  <c r="Y266" i="1"/>
  <c r="N266" i="1"/>
  <c r="Q266" i="1" s="1"/>
  <c r="R266" i="1" s="1"/>
  <c r="O266" i="1"/>
  <c r="S266" i="1" s="1"/>
  <c r="T266" i="1" s="1"/>
  <c r="V266" i="1" l="1"/>
  <c r="AP376" i="1"/>
  <c r="AN376" i="1"/>
  <c r="AR376" i="1" l="1"/>
  <c r="AU376" i="1" s="1"/>
  <c r="L266" i="1"/>
  <c r="M266" i="1" s="1"/>
  <c r="W266" i="1"/>
  <c r="X266" i="1" s="1"/>
  <c r="Z266" i="1" s="1"/>
  <c r="AA266" i="1" s="1"/>
  <c r="AV376" i="1" l="1"/>
  <c r="AW376" i="1" s="1"/>
  <c r="AY376" i="1" s="1"/>
  <c r="AZ376" i="1" s="1"/>
  <c r="AE377" i="1"/>
  <c r="AQ377" i="1" s="1"/>
  <c r="K267" i="1"/>
  <c r="BB266" i="1"/>
  <c r="AD377" i="1"/>
  <c r="AF377" i="1" l="1"/>
  <c r="AM377" i="1"/>
  <c r="AG377" i="1"/>
  <c r="AJ377" i="1" s="1"/>
  <c r="AK377" i="1" s="1"/>
  <c r="AX377" i="1"/>
  <c r="O267" i="1"/>
  <c r="S267" i="1" s="1"/>
  <c r="T267" i="1" s="1"/>
  <c r="Y267" i="1"/>
  <c r="N267" i="1"/>
  <c r="Q267" i="1" s="1"/>
  <c r="R267" i="1" s="1"/>
  <c r="V267" i="1" l="1"/>
  <c r="AN377" i="1"/>
  <c r="AP377" i="1"/>
  <c r="AR377" i="1" l="1"/>
  <c r="AU377" i="1" s="1"/>
  <c r="L267" i="1"/>
  <c r="M267" i="1" s="1"/>
  <c r="W267" i="1"/>
  <c r="X267" i="1" s="1"/>
  <c r="Z267" i="1" s="1"/>
  <c r="AA267" i="1" s="1"/>
  <c r="AE378" i="1" l="1"/>
  <c r="AV377" i="1"/>
  <c r="AW377" i="1" s="1"/>
  <c r="AY377" i="1" s="1"/>
  <c r="AZ377" i="1" s="1"/>
  <c r="AD378" i="1" s="1"/>
  <c r="K268" i="1"/>
  <c r="BB267" i="1"/>
  <c r="AF378" i="1"/>
  <c r="AQ378" i="1"/>
  <c r="AG378" i="1" l="1"/>
  <c r="AJ378" i="1" s="1"/>
  <c r="AK378" i="1" s="1"/>
  <c r="AX378" i="1"/>
  <c r="AM378" i="1"/>
  <c r="O268" i="1"/>
  <c r="S268" i="1" s="1"/>
  <c r="T268" i="1" s="1"/>
  <c r="Y268" i="1"/>
  <c r="N268" i="1"/>
  <c r="Q268" i="1" s="1"/>
  <c r="R268" i="1" s="1"/>
  <c r="AP378" i="1" l="1"/>
  <c r="AN378" i="1"/>
  <c r="V268" i="1"/>
  <c r="AR378" i="1" l="1"/>
  <c r="AU378" i="1" s="1"/>
  <c r="W268" i="1"/>
  <c r="X268" i="1" s="1"/>
  <c r="Z268" i="1" s="1"/>
  <c r="AA268" i="1" s="1"/>
  <c r="L268" i="1"/>
  <c r="M268" i="1" s="1"/>
  <c r="AE379" i="1" l="1"/>
  <c r="AV378" i="1"/>
  <c r="AW378" i="1" s="1"/>
  <c r="AY378" i="1" s="1"/>
  <c r="AZ378" i="1" s="1"/>
  <c r="AD379" i="1" s="1"/>
  <c r="K269" i="1"/>
  <c r="BB268" i="1"/>
  <c r="AF379" i="1"/>
  <c r="AQ379" i="1"/>
  <c r="AG379" i="1" l="1"/>
  <c r="AJ379" i="1" s="1"/>
  <c r="AK379" i="1" s="1"/>
  <c r="AX379" i="1"/>
  <c r="AM379" i="1"/>
  <c r="Y269" i="1"/>
  <c r="N269" i="1"/>
  <c r="Q269" i="1" s="1"/>
  <c r="R269" i="1" s="1"/>
  <c r="O269" i="1"/>
  <c r="S269" i="1" s="1"/>
  <c r="T269" i="1" s="1"/>
  <c r="AN379" i="1" l="1"/>
  <c r="AP379" i="1"/>
  <c r="V269" i="1"/>
  <c r="AR379" i="1" l="1"/>
  <c r="AU379" i="1" s="1"/>
  <c r="W269" i="1"/>
  <c r="X269" i="1" s="1"/>
  <c r="Z269" i="1" s="1"/>
  <c r="AA269" i="1" s="1"/>
  <c r="L269" i="1"/>
  <c r="M269" i="1" s="1"/>
  <c r="AV379" i="1" l="1"/>
  <c r="AW379" i="1" s="1"/>
  <c r="AY379" i="1" s="1"/>
  <c r="AZ379" i="1" s="1"/>
  <c r="AE380" i="1"/>
  <c r="AF380" i="1"/>
  <c r="AQ380" i="1"/>
  <c r="K270" i="1"/>
  <c r="BB269" i="1"/>
  <c r="AD380" i="1"/>
  <c r="N270" i="1" l="1"/>
  <c r="Q270" i="1" s="1"/>
  <c r="R270" i="1" s="1"/>
  <c r="O270" i="1"/>
  <c r="S270" i="1" s="1"/>
  <c r="T270" i="1" s="1"/>
  <c r="Y270" i="1"/>
  <c r="AX380" i="1"/>
  <c r="AM380" i="1"/>
  <c r="AG380" i="1"/>
  <c r="AJ380" i="1" s="1"/>
  <c r="AK380" i="1" s="1"/>
  <c r="AN380" i="1" l="1"/>
  <c r="AP380" i="1"/>
  <c r="V270" i="1"/>
  <c r="AR380" i="1" l="1"/>
  <c r="AU380" i="1" s="1"/>
  <c r="W270" i="1"/>
  <c r="X270" i="1" s="1"/>
  <c r="Z270" i="1" s="1"/>
  <c r="AA270" i="1" s="1"/>
  <c r="L270" i="1"/>
  <c r="M270" i="1" s="1"/>
  <c r="AE381" i="1" l="1"/>
  <c r="AV380" i="1"/>
  <c r="AW380" i="1" s="1"/>
  <c r="AY380" i="1" s="1"/>
  <c r="AZ380" i="1" s="1"/>
  <c r="K271" i="1"/>
  <c r="BB270" i="1"/>
  <c r="AD381" i="1"/>
  <c r="AF381" i="1"/>
  <c r="AQ381" i="1"/>
  <c r="AX381" i="1" l="1"/>
  <c r="AM381" i="1"/>
  <c r="AG381" i="1"/>
  <c r="AJ381" i="1" s="1"/>
  <c r="AK381" i="1" s="1"/>
  <c r="N271" i="1"/>
  <c r="Q271" i="1" s="1"/>
  <c r="R271" i="1" s="1"/>
  <c r="V271" i="1" s="1"/>
  <c r="O271" i="1"/>
  <c r="S271" i="1" s="1"/>
  <c r="T271" i="1" s="1"/>
  <c r="Y271" i="1"/>
  <c r="AP381" i="1" l="1"/>
  <c r="AN381" i="1"/>
  <c r="W271" i="1"/>
  <c r="X271" i="1" s="1"/>
  <c r="Z271" i="1" s="1"/>
  <c r="AA271" i="1" s="1"/>
  <c r="L271" i="1"/>
  <c r="M271" i="1" s="1"/>
  <c r="AR381" i="1" l="1"/>
  <c r="AU381" i="1" s="1"/>
  <c r="K272" i="1"/>
  <c r="BB271" i="1"/>
  <c r="AE382" i="1" l="1"/>
  <c r="AV381" i="1"/>
  <c r="AW381" i="1" s="1"/>
  <c r="AY381" i="1" s="1"/>
  <c r="AZ381" i="1" s="1"/>
  <c r="AQ382" i="1"/>
  <c r="AF382" i="1"/>
  <c r="AD382" i="1"/>
  <c r="N272" i="1"/>
  <c r="Q272" i="1" s="1"/>
  <c r="R272" i="1" s="1"/>
  <c r="V272" i="1" s="1"/>
  <c r="O272" i="1"/>
  <c r="S272" i="1" s="1"/>
  <c r="T272" i="1" s="1"/>
  <c r="Y272" i="1"/>
  <c r="AG382" i="1" l="1"/>
  <c r="AJ382" i="1" s="1"/>
  <c r="AK382" i="1" s="1"/>
  <c r="AX382" i="1"/>
  <c r="AM382" i="1"/>
  <c r="W272" i="1"/>
  <c r="X272" i="1" s="1"/>
  <c r="Z272" i="1" s="1"/>
  <c r="AA272" i="1" s="1"/>
  <c r="L272" i="1"/>
  <c r="M272" i="1" s="1"/>
  <c r="AN382" i="1" l="1"/>
  <c r="AP382" i="1"/>
  <c r="K273" i="1"/>
  <c r="BB272" i="1"/>
  <c r="AR382" i="1" l="1"/>
  <c r="AU382" i="1" s="1"/>
  <c r="N273" i="1"/>
  <c r="Q273" i="1" s="1"/>
  <c r="R273" i="1" s="1"/>
  <c r="O273" i="1"/>
  <c r="S273" i="1" s="1"/>
  <c r="T273" i="1" s="1"/>
  <c r="Y273" i="1"/>
  <c r="AE383" i="1" l="1"/>
  <c r="AQ383" i="1" s="1"/>
  <c r="AV382" i="1"/>
  <c r="AW382" i="1" s="1"/>
  <c r="AY382" i="1" s="1"/>
  <c r="AZ382" i="1" s="1"/>
  <c r="V273" i="1"/>
  <c r="AF383" i="1"/>
  <c r="AD383" i="1"/>
  <c r="W273" i="1"/>
  <c r="X273" i="1" s="1"/>
  <c r="Z273" i="1" s="1"/>
  <c r="AA273" i="1" s="1"/>
  <c r="L273" i="1"/>
  <c r="M273" i="1" s="1"/>
  <c r="AG383" i="1" l="1"/>
  <c r="AJ383" i="1" s="1"/>
  <c r="AX383" i="1"/>
  <c r="AM383" i="1"/>
  <c r="AK383" i="1"/>
  <c r="K274" i="1"/>
  <c r="BB273" i="1"/>
  <c r="AN383" i="1" l="1"/>
  <c r="AP383" i="1"/>
  <c r="O274" i="1"/>
  <c r="S274" i="1" s="1"/>
  <c r="T274" i="1" s="1"/>
  <c r="Y274" i="1"/>
  <c r="N274" i="1"/>
  <c r="Q274" i="1" s="1"/>
  <c r="R274" i="1" s="1"/>
  <c r="AR383" i="1" l="1"/>
  <c r="AU383" i="1" s="1"/>
  <c r="V274" i="1"/>
  <c r="L274" i="1"/>
  <c r="M274" i="1" s="1"/>
  <c r="W274" i="1"/>
  <c r="X274" i="1" s="1"/>
  <c r="Z274" i="1" s="1"/>
  <c r="AA274" i="1" s="1"/>
  <c r="AE384" i="1" l="1"/>
  <c r="AV383" i="1"/>
  <c r="AW383" i="1" s="1"/>
  <c r="AY383" i="1" s="1"/>
  <c r="AZ383" i="1" s="1"/>
  <c r="AF384" i="1"/>
  <c r="AQ384" i="1"/>
  <c r="K275" i="1"/>
  <c r="BB274" i="1"/>
  <c r="AD384" i="1"/>
  <c r="N275" i="1" l="1"/>
  <c r="Q275" i="1" s="1"/>
  <c r="R275" i="1" s="1"/>
  <c r="Y275" i="1"/>
  <c r="O275" i="1"/>
  <c r="S275" i="1" s="1"/>
  <c r="T275" i="1" s="1"/>
  <c r="AG384" i="1"/>
  <c r="AJ384" i="1" s="1"/>
  <c r="AK384" i="1" s="1"/>
  <c r="AX384" i="1"/>
  <c r="AM384" i="1"/>
  <c r="AP384" i="1" l="1"/>
  <c r="AN384" i="1"/>
  <c r="V275" i="1"/>
  <c r="AR384" i="1" l="1"/>
  <c r="AU384" i="1" s="1"/>
  <c r="W275" i="1"/>
  <c r="X275" i="1" s="1"/>
  <c r="Z275" i="1" s="1"/>
  <c r="AA275" i="1" s="1"/>
  <c r="L275" i="1"/>
  <c r="M275" i="1" s="1"/>
  <c r="AV384" i="1" l="1"/>
  <c r="AW384" i="1" s="1"/>
  <c r="AY384" i="1" s="1"/>
  <c r="AZ384" i="1" s="1"/>
  <c r="AE385" i="1"/>
  <c r="AF385" i="1" s="1"/>
  <c r="K276" i="1"/>
  <c r="BB275" i="1"/>
  <c r="AQ385" i="1"/>
  <c r="AD385" i="1"/>
  <c r="AM385" i="1" l="1"/>
  <c r="AX385" i="1"/>
  <c r="AG385" i="1"/>
  <c r="AJ385" i="1" s="1"/>
  <c r="AK385" i="1" s="1"/>
  <c r="N276" i="1"/>
  <c r="Q276" i="1" s="1"/>
  <c r="R276" i="1" s="1"/>
  <c r="V276" i="1" s="1"/>
  <c r="Y276" i="1"/>
  <c r="O276" i="1"/>
  <c r="S276" i="1" s="1"/>
  <c r="T276" i="1" s="1"/>
  <c r="L276" i="1" l="1"/>
  <c r="M276" i="1" s="1"/>
  <c r="W276" i="1"/>
  <c r="X276" i="1" s="1"/>
  <c r="Z276" i="1" s="1"/>
  <c r="AA276" i="1" s="1"/>
  <c r="AN385" i="1"/>
  <c r="AP385" i="1"/>
  <c r="AR385" i="1" l="1"/>
  <c r="AU385" i="1" s="1"/>
  <c r="K277" i="1"/>
  <c r="BB276" i="1"/>
  <c r="AE386" i="1" l="1"/>
  <c r="AV385" i="1"/>
  <c r="AW385" i="1" s="1"/>
  <c r="AY385" i="1" s="1"/>
  <c r="AZ385" i="1" s="1"/>
  <c r="N277" i="1"/>
  <c r="Q277" i="1" s="1"/>
  <c r="R277" i="1" s="1"/>
  <c r="Y277" i="1"/>
  <c r="O277" i="1"/>
  <c r="S277" i="1" s="1"/>
  <c r="T277" i="1" s="1"/>
  <c r="AD386" i="1"/>
  <c r="AQ386" i="1"/>
  <c r="AF386" i="1"/>
  <c r="AG386" i="1" l="1"/>
  <c r="AJ386" i="1" s="1"/>
  <c r="AK386" i="1" s="1"/>
  <c r="AM386" i="1"/>
  <c r="AX386" i="1"/>
  <c r="V277" i="1"/>
  <c r="AP386" i="1" l="1"/>
  <c r="AN386" i="1"/>
  <c r="L277" i="1"/>
  <c r="M277" i="1" s="1"/>
  <c r="W277" i="1"/>
  <c r="X277" i="1" s="1"/>
  <c r="Z277" i="1" s="1"/>
  <c r="AA277" i="1" s="1"/>
  <c r="AR386" i="1" l="1"/>
  <c r="AU386" i="1" s="1"/>
  <c r="K278" i="1"/>
  <c r="BB277" i="1"/>
  <c r="AV386" i="1" l="1"/>
  <c r="AW386" i="1" s="1"/>
  <c r="AY386" i="1" s="1"/>
  <c r="AZ386" i="1" s="1"/>
  <c r="AE387" i="1"/>
  <c r="AF387" i="1" s="1"/>
  <c r="AD387" i="1"/>
  <c r="O278" i="1"/>
  <c r="S278" i="1" s="1"/>
  <c r="T278" i="1" s="1"/>
  <c r="N278" i="1"/>
  <c r="Q278" i="1" s="1"/>
  <c r="R278" i="1" s="1"/>
  <c r="Y278" i="1"/>
  <c r="AQ387" i="1" l="1"/>
  <c r="V278" i="1"/>
  <c r="AX387" i="1"/>
  <c r="AG387" i="1"/>
  <c r="AJ387" i="1" s="1"/>
  <c r="AK387" i="1" s="1"/>
  <c r="AM387" i="1"/>
  <c r="L278" i="1"/>
  <c r="M278" i="1" s="1"/>
  <c r="W278" i="1"/>
  <c r="X278" i="1" s="1"/>
  <c r="Z278" i="1" s="1"/>
  <c r="AA278" i="1" s="1"/>
  <c r="AP387" i="1" l="1"/>
  <c r="AN387" i="1"/>
  <c r="K279" i="1"/>
  <c r="BB278" i="1"/>
  <c r="AR387" i="1" l="1"/>
  <c r="AU387" i="1" s="1"/>
  <c r="Y279" i="1"/>
  <c r="O279" i="1"/>
  <c r="S279" i="1" s="1"/>
  <c r="T279" i="1" s="1"/>
  <c r="N279" i="1"/>
  <c r="Q279" i="1" s="1"/>
  <c r="R279" i="1" s="1"/>
  <c r="AE388" i="1" l="1"/>
  <c r="AV387" i="1"/>
  <c r="AW387" i="1" s="1"/>
  <c r="AY387" i="1" s="1"/>
  <c r="AZ387" i="1" s="1"/>
  <c r="AD388" i="1"/>
  <c r="V279" i="1"/>
  <c r="AF388" i="1"/>
  <c r="AQ388" i="1"/>
  <c r="L279" i="1" l="1"/>
  <c r="M279" i="1" s="1"/>
  <c r="W279" i="1"/>
  <c r="X279" i="1" s="1"/>
  <c r="Z279" i="1" s="1"/>
  <c r="AA279" i="1" s="1"/>
  <c r="AG388" i="1"/>
  <c r="AJ388" i="1" s="1"/>
  <c r="AK388" i="1" s="1"/>
  <c r="AX388" i="1"/>
  <c r="AM388" i="1"/>
  <c r="K280" i="1" l="1"/>
  <c r="BB279" i="1"/>
  <c r="AN388" i="1"/>
  <c r="AP388" i="1"/>
  <c r="AR388" i="1" l="1"/>
  <c r="AU388" i="1" s="1"/>
  <c r="O280" i="1"/>
  <c r="S280" i="1" s="1"/>
  <c r="T280" i="1" s="1"/>
  <c r="N280" i="1"/>
  <c r="Q280" i="1" s="1"/>
  <c r="R280" i="1" s="1"/>
  <c r="V280" i="1" s="1"/>
  <c r="Y280" i="1"/>
  <c r="AV388" i="1" l="1"/>
  <c r="AW388" i="1" s="1"/>
  <c r="AY388" i="1" s="1"/>
  <c r="AZ388" i="1" s="1"/>
  <c r="AE389" i="1"/>
  <c r="AQ389" i="1" s="1"/>
  <c r="W280" i="1"/>
  <c r="X280" i="1" s="1"/>
  <c r="Z280" i="1" s="1"/>
  <c r="AA280" i="1" s="1"/>
  <c r="L280" i="1"/>
  <c r="M280" i="1" s="1"/>
  <c r="AD389" i="1"/>
  <c r="AF389" i="1" l="1"/>
  <c r="AG389" i="1"/>
  <c r="AJ389" i="1" s="1"/>
  <c r="AK389" i="1" s="1"/>
  <c r="AM389" i="1"/>
  <c r="AX389" i="1"/>
  <c r="K281" i="1"/>
  <c r="BB280" i="1"/>
  <c r="AP389" i="1" l="1"/>
  <c r="AN389" i="1"/>
  <c r="N281" i="1"/>
  <c r="Q281" i="1" s="1"/>
  <c r="R281" i="1" s="1"/>
  <c r="V281" i="1" s="1"/>
  <c r="Y281" i="1"/>
  <c r="O281" i="1"/>
  <c r="S281" i="1" s="1"/>
  <c r="T281" i="1" s="1"/>
  <c r="AR389" i="1" l="1"/>
  <c r="AU389" i="1" s="1"/>
  <c r="L281" i="1"/>
  <c r="M281" i="1" s="1"/>
  <c r="W281" i="1"/>
  <c r="X281" i="1" s="1"/>
  <c r="Z281" i="1" s="1"/>
  <c r="AA281" i="1" s="1"/>
  <c r="AV389" i="1" l="1"/>
  <c r="AW389" i="1" s="1"/>
  <c r="AY389" i="1" s="1"/>
  <c r="AZ389" i="1" s="1"/>
  <c r="AE390" i="1"/>
  <c r="AQ390" i="1" s="1"/>
  <c r="AD390" i="1"/>
  <c r="K282" i="1"/>
  <c r="BB281" i="1"/>
  <c r="AF390" i="1" l="1"/>
  <c r="AX390" i="1"/>
  <c r="AM390" i="1"/>
  <c r="AG390" i="1"/>
  <c r="AJ390" i="1" s="1"/>
  <c r="AK390" i="1" s="1"/>
  <c r="N282" i="1"/>
  <c r="Q282" i="1" s="1"/>
  <c r="R282" i="1" s="1"/>
  <c r="V282" i="1" s="1"/>
  <c r="Y282" i="1"/>
  <c r="O282" i="1"/>
  <c r="S282" i="1" s="1"/>
  <c r="T282" i="1" s="1"/>
  <c r="W282" i="1" l="1"/>
  <c r="X282" i="1" s="1"/>
  <c r="Z282" i="1" s="1"/>
  <c r="AA282" i="1" s="1"/>
  <c r="L282" i="1"/>
  <c r="M282" i="1" s="1"/>
  <c r="AN390" i="1"/>
  <c r="AP390" i="1"/>
  <c r="AR390" i="1" l="1"/>
  <c r="AU390" i="1" s="1"/>
  <c r="K283" i="1"/>
  <c r="BB282" i="1"/>
  <c r="AE391" i="1" l="1"/>
  <c r="AV390" i="1"/>
  <c r="AW390" i="1" s="1"/>
  <c r="AY390" i="1" s="1"/>
  <c r="AZ390" i="1" s="1"/>
  <c r="AD391" i="1" s="1"/>
  <c r="O283" i="1"/>
  <c r="S283" i="1" s="1"/>
  <c r="T283" i="1" s="1"/>
  <c r="N283" i="1"/>
  <c r="Q283" i="1" s="1"/>
  <c r="R283" i="1" s="1"/>
  <c r="V283" i="1" s="1"/>
  <c r="Y283" i="1"/>
  <c r="AQ391" i="1"/>
  <c r="AF391" i="1"/>
  <c r="AX391" i="1" l="1"/>
  <c r="AG391" i="1"/>
  <c r="AJ391" i="1" s="1"/>
  <c r="AK391" i="1" s="1"/>
  <c r="AM391" i="1"/>
  <c r="L283" i="1"/>
  <c r="M283" i="1" s="1"/>
  <c r="W283" i="1"/>
  <c r="X283" i="1" s="1"/>
  <c r="Z283" i="1" s="1"/>
  <c r="AA283" i="1" s="1"/>
  <c r="AN391" i="1" l="1"/>
  <c r="AP391" i="1"/>
  <c r="K284" i="1"/>
  <c r="BB283" i="1"/>
  <c r="AR391" i="1" l="1"/>
  <c r="AU391" i="1" s="1"/>
  <c r="N284" i="1"/>
  <c r="Q284" i="1" s="1"/>
  <c r="R284" i="1" s="1"/>
  <c r="O284" i="1"/>
  <c r="S284" i="1" s="1"/>
  <c r="T284" i="1" s="1"/>
  <c r="Y284" i="1"/>
  <c r="AV391" i="1" l="1"/>
  <c r="AW391" i="1" s="1"/>
  <c r="AY391" i="1" s="1"/>
  <c r="AZ391" i="1" s="1"/>
  <c r="AE392" i="1"/>
  <c r="AQ392" i="1" s="1"/>
  <c r="V284" i="1"/>
  <c r="AD392" i="1"/>
  <c r="AF392" i="1" l="1"/>
  <c r="AM392" i="1"/>
  <c r="AX392" i="1"/>
  <c r="AG392" i="1"/>
  <c r="AJ392" i="1" s="1"/>
  <c r="AK392" i="1" s="1"/>
  <c r="W284" i="1"/>
  <c r="X284" i="1" s="1"/>
  <c r="Z284" i="1" s="1"/>
  <c r="AA284" i="1" s="1"/>
  <c r="L284" i="1"/>
  <c r="M284" i="1" s="1"/>
  <c r="K285" i="1" l="1"/>
  <c r="BB284" i="1"/>
  <c r="AN392" i="1"/>
  <c r="AP392" i="1"/>
  <c r="AR392" i="1" l="1"/>
  <c r="AU392" i="1" s="1"/>
  <c r="O285" i="1"/>
  <c r="S285" i="1" s="1"/>
  <c r="T285" i="1" s="1"/>
  <c r="Y285" i="1"/>
  <c r="N285" i="1"/>
  <c r="Q285" i="1" s="1"/>
  <c r="R285" i="1" s="1"/>
  <c r="AV392" i="1" l="1"/>
  <c r="AW392" i="1" s="1"/>
  <c r="AY392" i="1" s="1"/>
  <c r="AZ392" i="1" s="1"/>
  <c r="AE393" i="1"/>
  <c r="AQ393" i="1" s="1"/>
  <c r="V285" i="1"/>
  <c r="W285" i="1"/>
  <c r="X285" i="1" s="1"/>
  <c r="Z285" i="1" s="1"/>
  <c r="AA285" i="1" s="1"/>
  <c r="L285" i="1"/>
  <c r="M285" i="1" s="1"/>
  <c r="AD393" i="1"/>
  <c r="AF393" i="1" l="1"/>
  <c r="K286" i="1"/>
  <c r="BB285" i="1"/>
  <c r="AG393" i="1"/>
  <c r="AJ393" i="1" s="1"/>
  <c r="AK393" i="1" s="1"/>
  <c r="AM393" i="1"/>
  <c r="AX393" i="1"/>
  <c r="AP393" i="1" l="1"/>
  <c r="AN393" i="1"/>
  <c r="N286" i="1"/>
  <c r="Q286" i="1" s="1"/>
  <c r="R286" i="1" s="1"/>
  <c r="Y286" i="1"/>
  <c r="O286" i="1"/>
  <c r="S286" i="1" s="1"/>
  <c r="T286" i="1" s="1"/>
  <c r="AR393" i="1" l="1"/>
  <c r="AU393" i="1" s="1"/>
  <c r="V286" i="1"/>
  <c r="AE394" i="1" l="1"/>
  <c r="AV393" i="1"/>
  <c r="AW393" i="1" s="1"/>
  <c r="AY393" i="1" s="1"/>
  <c r="AZ393" i="1" s="1"/>
  <c r="AD394" i="1"/>
  <c r="W286" i="1"/>
  <c r="X286" i="1" s="1"/>
  <c r="Z286" i="1" s="1"/>
  <c r="AA286" i="1" s="1"/>
  <c r="L286" i="1"/>
  <c r="M286" i="1" s="1"/>
  <c r="AF394" i="1"/>
  <c r="AQ394" i="1"/>
  <c r="K287" i="1" l="1"/>
  <c r="BB286" i="1"/>
  <c r="AX394" i="1"/>
  <c r="AM394" i="1"/>
  <c r="AG394" i="1"/>
  <c r="AJ394" i="1" s="1"/>
  <c r="AK394" i="1" s="1"/>
  <c r="AP394" i="1" l="1"/>
  <c r="AN394" i="1"/>
  <c r="O287" i="1"/>
  <c r="S287" i="1" s="1"/>
  <c r="T287" i="1" s="1"/>
  <c r="N287" i="1"/>
  <c r="Q287" i="1" s="1"/>
  <c r="R287" i="1" s="1"/>
  <c r="V287" i="1" s="1"/>
  <c r="Y287" i="1"/>
  <c r="AR394" i="1" l="1"/>
  <c r="AU394" i="1" s="1"/>
  <c r="L287" i="1"/>
  <c r="M287" i="1" s="1"/>
  <c r="W287" i="1"/>
  <c r="X287" i="1" s="1"/>
  <c r="Z287" i="1" s="1"/>
  <c r="AA287" i="1" s="1"/>
  <c r="AE395" i="1" l="1"/>
  <c r="AV394" i="1"/>
  <c r="AW394" i="1" s="1"/>
  <c r="AY394" i="1" s="1"/>
  <c r="AZ394" i="1" s="1"/>
  <c r="AD395" i="1"/>
  <c r="AQ395" i="1"/>
  <c r="AF395" i="1"/>
  <c r="K288" i="1"/>
  <c r="BB287" i="1"/>
  <c r="Y288" i="1" l="1"/>
  <c r="N288" i="1"/>
  <c r="Q288" i="1" s="1"/>
  <c r="R288" i="1" s="1"/>
  <c r="O288" i="1"/>
  <c r="S288" i="1" s="1"/>
  <c r="T288" i="1" s="1"/>
  <c r="AG395" i="1"/>
  <c r="AJ395" i="1" s="1"/>
  <c r="AK395" i="1" s="1"/>
  <c r="AM395" i="1"/>
  <c r="AX395" i="1"/>
  <c r="V288" i="1" l="1"/>
  <c r="W288" i="1"/>
  <c r="X288" i="1" s="1"/>
  <c r="Z288" i="1" s="1"/>
  <c r="AA288" i="1" s="1"/>
  <c r="L288" i="1"/>
  <c r="M288" i="1" s="1"/>
  <c r="AP395" i="1"/>
  <c r="AN395" i="1"/>
  <c r="AR395" i="1" l="1"/>
  <c r="AU395" i="1" s="1"/>
  <c r="K289" i="1"/>
  <c r="BB288" i="1"/>
  <c r="AE396" i="1" l="1"/>
  <c r="AF396" i="1" s="1"/>
  <c r="AV395" i="1"/>
  <c r="AW395" i="1" s="1"/>
  <c r="AY395" i="1" s="1"/>
  <c r="AZ395" i="1" s="1"/>
  <c r="Y289" i="1"/>
  <c r="O289" i="1"/>
  <c r="S289" i="1" s="1"/>
  <c r="T289" i="1" s="1"/>
  <c r="N289" i="1"/>
  <c r="Q289" i="1" s="1"/>
  <c r="R289" i="1" s="1"/>
  <c r="V289" i="1" s="1"/>
  <c r="AD396" i="1"/>
  <c r="AQ396" i="1" l="1"/>
  <c r="L289" i="1"/>
  <c r="M289" i="1" s="1"/>
  <c r="W289" i="1"/>
  <c r="X289" i="1" s="1"/>
  <c r="Z289" i="1" s="1"/>
  <c r="AA289" i="1" s="1"/>
  <c r="AG396" i="1"/>
  <c r="AJ396" i="1" s="1"/>
  <c r="AK396" i="1" s="1"/>
  <c r="AM396" i="1"/>
  <c r="AX396" i="1"/>
  <c r="AN396" i="1" l="1"/>
  <c r="AP396" i="1"/>
  <c r="K290" i="1"/>
  <c r="BB289" i="1"/>
  <c r="AR396" i="1" l="1"/>
  <c r="AU396" i="1" s="1"/>
  <c r="N290" i="1"/>
  <c r="Q290" i="1" s="1"/>
  <c r="R290" i="1" s="1"/>
  <c r="V290" i="1" s="1"/>
  <c r="Y290" i="1"/>
  <c r="O290" i="1"/>
  <c r="S290" i="1" s="1"/>
  <c r="T290" i="1" s="1"/>
  <c r="AV396" i="1" l="1"/>
  <c r="AW396" i="1" s="1"/>
  <c r="AY396" i="1" s="1"/>
  <c r="AZ396" i="1" s="1"/>
  <c r="AE397" i="1"/>
  <c r="AQ397" i="1" s="1"/>
  <c r="W290" i="1"/>
  <c r="X290" i="1" s="1"/>
  <c r="Z290" i="1" s="1"/>
  <c r="AA290" i="1" s="1"/>
  <c r="L290" i="1"/>
  <c r="M290" i="1" s="1"/>
  <c r="AD397" i="1"/>
  <c r="AF397" i="1" l="1"/>
  <c r="AX397" i="1"/>
  <c r="AG397" i="1"/>
  <c r="AJ397" i="1" s="1"/>
  <c r="AK397" i="1" s="1"/>
  <c r="AM397" i="1"/>
  <c r="K291" i="1"/>
  <c r="BB290" i="1"/>
  <c r="Y291" i="1" l="1"/>
  <c r="O291" i="1"/>
  <c r="S291" i="1" s="1"/>
  <c r="T291" i="1" s="1"/>
  <c r="N291" i="1"/>
  <c r="Q291" i="1" s="1"/>
  <c r="R291" i="1" s="1"/>
  <c r="V291" i="1" s="1"/>
  <c r="AN397" i="1"/>
  <c r="AP397" i="1"/>
  <c r="AR397" i="1" l="1"/>
  <c r="AU397" i="1" s="1"/>
  <c r="W291" i="1"/>
  <c r="X291" i="1" s="1"/>
  <c r="Z291" i="1" s="1"/>
  <c r="AA291" i="1" s="1"/>
  <c r="L291" i="1"/>
  <c r="M291" i="1" s="1"/>
  <c r="AE398" i="1" l="1"/>
  <c r="AV397" i="1"/>
  <c r="AW397" i="1" s="1"/>
  <c r="AY397" i="1" s="1"/>
  <c r="AZ397" i="1" s="1"/>
  <c r="AD398" i="1" s="1"/>
  <c r="AQ398" i="1"/>
  <c r="AF398" i="1"/>
  <c r="K292" i="1"/>
  <c r="BB291" i="1"/>
  <c r="Y292" i="1" l="1"/>
  <c r="N292" i="1"/>
  <c r="Q292" i="1" s="1"/>
  <c r="R292" i="1" s="1"/>
  <c r="O292" i="1"/>
  <c r="S292" i="1" s="1"/>
  <c r="T292" i="1" s="1"/>
  <c r="AX398" i="1"/>
  <c r="AM398" i="1"/>
  <c r="AG398" i="1"/>
  <c r="AJ398" i="1" s="1"/>
  <c r="AK398" i="1" s="1"/>
  <c r="V292" i="1" l="1"/>
  <c r="AP398" i="1"/>
  <c r="AN398" i="1"/>
  <c r="AR398" i="1" l="1"/>
  <c r="AU398" i="1" s="1"/>
  <c r="W292" i="1"/>
  <c r="X292" i="1" s="1"/>
  <c r="Z292" i="1" s="1"/>
  <c r="AA292" i="1" s="1"/>
  <c r="L292" i="1"/>
  <c r="M292" i="1" s="1"/>
  <c r="AV398" i="1" l="1"/>
  <c r="AW398" i="1" s="1"/>
  <c r="AY398" i="1" s="1"/>
  <c r="AZ398" i="1" s="1"/>
  <c r="AE399" i="1"/>
  <c r="AQ399" i="1" s="1"/>
  <c r="K293" i="1"/>
  <c r="BB292" i="1"/>
  <c r="AD399" i="1"/>
  <c r="AF399" i="1" l="1"/>
  <c r="AX399" i="1"/>
  <c r="AG399" i="1"/>
  <c r="AJ399" i="1" s="1"/>
  <c r="AK399" i="1" s="1"/>
  <c r="AM399" i="1"/>
  <c r="N293" i="1"/>
  <c r="Q293" i="1" s="1"/>
  <c r="R293" i="1" s="1"/>
  <c r="V293" i="1" s="1"/>
  <c r="Y293" i="1"/>
  <c r="O293" i="1"/>
  <c r="S293" i="1" s="1"/>
  <c r="T293" i="1" s="1"/>
  <c r="W293" i="1" l="1"/>
  <c r="X293" i="1" s="1"/>
  <c r="Z293" i="1" s="1"/>
  <c r="AA293" i="1" s="1"/>
  <c r="L293" i="1"/>
  <c r="M293" i="1" s="1"/>
  <c r="AN399" i="1"/>
  <c r="AP399" i="1"/>
  <c r="AR399" i="1" l="1"/>
  <c r="AU399" i="1" s="1"/>
  <c r="K294" i="1"/>
  <c r="BB293" i="1"/>
  <c r="AE400" i="1" l="1"/>
  <c r="AV399" i="1"/>
  <c r="AW399" i="1" s="1"/>
  <c r="AY399" i="1" s="1"/>
  <c r="AZ399" i="1" s="1"/>
  <c r="AD400" i="1" s="1"/>
  <c r="N294" i="1"/>
  <c r="Q294" i="1" s="1"/>
  <c r="R294" i="1" s="1"/>
  <c r="O294" i="1"/>
  <c r="S294" i="1" s="1"/>
  <c r="T294" i="1" s="1"/>
  <c r="Y294" i="1"/>
  <c r="AQ400" i="1"/>
  <c r="AF400" i="1"/>
  <c r="V294" i="1" l="1"/>
  <c r="AM400" i="1"/>
  <c r="AG400" i="1"/>
  <c r="AJ400" i="1" s="1"/>
  <c r="AK400" i="1" s="1"/>
  <c r="AX400" i="1"/>
  <c r="L294" i="1"/>
  <c r="M294" i="1" s="1"/>
  <c r="W294" i="1"/>
  <c r="X294" i="1" s="1"/>
  <c r="Z294" i="1" s="1"/>
  <c r="AA294" i="1" s="1"/>
  <c r="K295" i="1" l="1"/>
  <c r="BB294" i="1"/>
  <c r="AP400" i="1"/>
  <c r="AN400" i="1"/>
  <c r="AR400" i="1" l="1"/>
  <c r="AU400" i="1" s="1"/>
  <c r="O295" i="1"/>
  <c r="S295" i="1" s="1"/>
  <c r="T295" i="1" s="1"/>
  <c r="Y295" i="1"/>
  <c r="N295" i="1"/>
  <c r="Q295" i="1" s="1"/>
  <c r="R295" i="1" s="1"/>
  <c r="AV400" i="1" l="1"/>
  <c r="AW400" i="1" s="1"/>
  <c r="AY400" i="1" s="1"/>
  <c r="AZ400" i="1" s="1"/>
  <c r="AE401" i="1"/>
  <c r="AF401" i="1" s="1"/>
  <c r="V295" i="1"/>
  <c r="W295" i="1"/>
  <c r="X295" i="1" s="1"/>
  <c r="Z295" i="1" s="1"/>
  <c r="AA295" i="1" s="1"/>
  <c r="L295" i="1"/>
  <c r="M295" i="1" s="1"/>
  <c r="AD401" i="1"/>
  <c r="AQ401" i="1" l="1"/>
  <c r="K296" i="1"/>
  <c r="BB295" i="1"/>
  <c r="AX401" i="1"/>
  <c r="AG401" i="1"/>
  <c r="AJ401" i="1" s="1"/>
  <c r="AK401" i="1" s="1"/>
  <c r="AM401" i="1"/>
  <c r="AP401" i="1" l="1"/>
  <c r="AN401" i="1"/>
  <c r="N296" i="1"/>
  <c r="Q296" i="1" s="1"/>
  <c r="R296" i="1" s="1"/>
  <c r="O296" i="1"/>
  <c r="S296" i="1" s="1"/>
  <c r="T296" i="1" s="1"/>
  <c r="Y296" i="1"/>
  <c r="AR401" i="1" l="1"/>
  <c r="AU401" i="1" s="1"/>
  <c r="V296" i="1"/>
  <c r="L296" i="1"/>
  <c r="M296" i="1" s="1"/>
  <c r="W296" i="1"/>
  <c r="X296" i="1" s="1"/>
  <c r="Z296" i="1" s="1"/>
  <c r="AA296" i="1" s="1"/>
  <c r="AE402" i="1" l="1"/>
  <c r="AQ402" i="1" s="1"/>
  <c r="AV401" i="1"/>
  <c r="AW401" i="1" s="1"/>
  <c r="AY401" i="1" s="1"/>
  <c r="AZ401" i="1" s="1"/>
  <c r="K297" i="1"/>
  <c r="BB296" i="1"/>
  <c r="AF402" i="1"/>
  <c r="AD402" i="1"/>
  <c r="AM402" i="1" l="1"/>
  <c r="AG402" i="1"/>
  <c r="AJ402" i="1" s="1"/>
  <c r="AK402" i="1" s="1"/>
  <c r="AX402" i="1"/>
  <c r="Y297" i="1"/>
  <c r="O297" i="1"/>
  <c r="S297" i="1" s="1"/>
  <c r="T297" i="1" s="1"/>
  <c r="N297" i="1"/>
  <c r="Q297" i="1" s="1"/>
  <c r="R297" i="1" s="1"/>
  <c r="V297" i="1" s="1"/>
  <c r="L297" i="1" l="1"/>
  <c r="M297" i="1" s="1"/>
  <c r="W297" i="1"/>
  <c r="X297" i="1" s="1"/>
  <c r="Z297" i="1" s="1"/>
  <c r="AA297" i="1" s="1"/>
  <c r="AN402" i="1"/>
  <c r="AP402" i="1"/>
  <c r="AR402" i="1" l="1"/>
  <c r="AU402" i="1" s="1"/>
  <c r="K298" i="1"/>
  <c r="BB297" i="1"/>
  <c r="AE403" i="1" l="1"/>
  <c r="AV402" i="1"/>
  <c r="AW402" i="1" s="1"/>
  <c r="AY402" i="1" s="1"/>
  <c r="AZ402" i="1" s="1"/>
  <c r="Y298" i="1"/>
  <c r="O298" i="1"/>
  <c r="S298" i="1" s="1"/>
  <c r="T298" i="1" s="1"/>
  <c r="N298" i="1"/>
  <c r="Q298" i="1" s="1"/>
  <c r="R298" i="1" s="1"/>
  <c r="V298" i="1" s="1"/>
  <c r="AD403" i="1"/>
  <c r="AQ403" i="1"/>
  <c r="AF403" i="1"/>
  <c r="AX403" i="1" l="1"/>
  <c r="AM403" i="1"/>
  <c r="AG403" i="1"/>
  <c r="AJ403" i="1" s="1"/>
  <c r="AK403" i="1" s="1"/>
  <c r="L298" i="1"/>
  <c r="M298" i="1" s="1"/>
  <c r="W298" i="1"/>
  <c r="X298" i="1" s="1"/>
  <c r="Z298" i="1" s="1"/>
  <c r="AA298" i="1" s="1"/>
  <c r="AN403" i="1" l="1"/>
  <c r="AP403" i="1"/>
  <c r="K299" i="1"/>
  <c r="BB298" i="1"/>
  <c r="AR403" i="1" l="1"/>
  <c r="AU403" i="1" s="1"/>
  <c r="N299" i="1"/>
  <c r="Q299" i="1" s="1"/>
  <c r="R299" i="1" s="1"/>
  <c r="V299" i="1" s="1"/>
  <c r="Y299" i="1"/>
  <c r="O299" i="1"/>
  <c r="S299" i="1" s="1"/>
  <c r="T299" i="1" s="1"/>
  <c r="AE404" i="1" l="1"/>
  <c r="AV403" i="1"/>
  <c r="AW403" i="1" s="1"/>
  <c r="AY403" i="1" s="1"/>
  <c r="AZ403" i="1" s="1"/>
  <c r="L299" i="1"/>
  <c r="M299" i="1" s="1"/>
  <c r="W299" i="1"/>
  <c r="X299" i="1" s="1"/>
  <c r="Z299" i="1" s="1"/>
  <c r="AA299" i="1" s="1"/>
  <c r="AD404" i="1"/>
  <c r="AQ404" i="1"/>
  <c r="AF404" i="1"/>
  <c r="AM404" i="1" l="1"/>
  <c r="AX404" i="1"/>
  <c r="AG404" i="1"/>
  <c r="AJ404" i="1" s="1"/>
  <c r="AK404" i="1" s="1"/>
  <c r="K300" i="1"/>
  <c r="BB299" i="1"/>
  <c r="N300" i="1" l="1"/>
  <c r="Q300" i="1" s="1"/>
  <c r="R300" i="1" s="1"/>
  <c r="Y300" i="1"/>
  <c r="O300" i="1"/>
  <c r="S300" i="1" s="1"/>
  <c r="T300" i="1" s="1"/>
  <c r="AP404" i="1"/>
  <c r="AN404" i="1"/>
  <c r="AR404" i="1" l="1"/>
  <c r="AU404" i="1" s="1"/>
  <c r="V300" i="1"/>
  <c r="AV404" i="1" l="1"/>
  <c r="AW404" i="1" s="1"/>
  <c r="AY404" i="1" s="1"/>
  <c r="AZ404" i="1" s="1"/>
  <c r="AE405" i="1"/>
  <c r="AQ405" i="1" s="1"/>
  <c r="L300" i="1"/>
  <c r="M300" i="1" s="1"/>
  <c r="W300" i="1"/>
  <c r="X300" i="1" s="1"/>
  <c r="Z300" i="1" s="1"/>
  <c r="AA300" i="1" s="1"/>
  <c r="AD405" i="1"/>
  <c r="AF405" i="1" l="1"/>
  <c r="K301" i="1"/>
  <c r="BB300" i="1"/>
  <c r="AG405" i="1"/>
  <c r="AJ405" i="1" s="1"/>
  <c r="AK405" i="1" s="1"/>
  <c r="AX405" i="1"/>
  <c r="AM405" i="1"/>
  <c r="AN405" i="1" l="1"/>
  <c r="AP405" i="1"/>
  <c r="AR405" i="1" s="1"/>
  <c r="AU405" i="1" s="1"/>
  <c r="N301" i="1"/>
  <c r="Q301" i="1" s="1"/>
  <c r="R301" i="1" s="1"/>
  <c r="V301" i="1" s="1"/>
  <c r="Y301" i="1"/>
  <c r="O301" i="1"/>
  <c r="S301" i="1" s="1"/>
  <c r="T301" i="1" s="1"/>
  <c r="AV405" i="1" l="1"/>
  <c r="AW405" i="1" s="1"/>
  <c r="AY405" i="1" s="1"/>
  <c r="AZ405" i="1" s="1"/>
  <c r="AE406" i="1"/>
  <c r="W301" i="1"/>
  <c r="X301" i="1" s="1"/>
  <c r="Z301" i="1" s="1"/>
  <c r="AA301" i="1" s="1"/>
  <c r="L301" i="1"/>
  <c r="M301" i="1" s="1"/>
  <c r="K302" i="1" l="1"/>
  <c r="BB301" i="1"/>
  <c r="AF406" i="1"/>
  <c r="AQ406" i="1"/>
  <c r="AD406" i="1"/>
  <c r="AG406" i="1" l="1"/>
  <c r="AJ406" i="1" s="1"/>
  <c r="AK406" i="1" s="1"/>
  <c r="AX406" i="1"/>
  <c r="AM406" i="1"/>
  <c r="O302" i="1"/>
  <c r="S302" i="1" s="1"/>
  <c r="T302" i="1" s="1"/>
  <c r="N302" i="1"/>
  <c r="Q302" i="1" s="1"/>
  <c r="R302" i="1" s="1"/>
  <c r="Y302" i="1"/>
  <c r="AN406" i="1" l="1"/>
  <c r="AP406" i="1"/>
  <c r="AR406" i="1" s="1"/>
  <c r="AU406" i="1" s="1"/>
  <c r="V302" i="1"/>
  <c r="AE407" i="1" l="1"/>
  <c r="AV406" i="1"/>
  <c r="AW406" i="1" s="1"/>
  <c r="AY406" i="1" s="1"/>
  <c r="AZ406" i="1" s="1"/>
  <c r="L302" i="1"/>
  <c r="M302" i="1" s="1"/>
  <c r="W302" i="1"/>
  <c r="X302" i="1" s="1"/>
  <c r="Z302" i="1" s="1"/>
  <c r="AA302" i="1" s="1"/>
  <c r="K303" i="1" l="1"/>
  <c r="BB302" i="1"/>
  <c r="AD407" i="1"/>
  <c r="AQ407" i="1"/>
  <c r="AF407" i="1"/>
  <c r="AX407" i="1" l="1"/>
  <c r="AG407" i="1"/>
  <c r="AJ407" i="1" s="1"/>
  <c r="AK407" i="1" s="1"/>
  <c r="AM407" i="1"/>
  <c r="O303" i="1"/>
  <c r="S303" i="1" s="1"/>
  <c r="T303" i="1" s="1"/>
  <c r="N303" i="1"/>
  <c r="Q303" i="1" s="1"/>
  <c r="R303" i="1" s="1"/>
  <c r="Y303" i="1"/>
  <c r="AN407" i="1" l="1"/>
  <c r="AP407" i="1"/>
  <c r="AR407" i="1" s="1"/>
  <c r="AU407" i="1" s="1"/>
  <c r="V303" i="1"/>
  <c r="AV407" i="1" l="1"/>
  <c r="AW407" i="1" s="1"/>
  <c r="AY407" i="1" s="1"/>
  <c r="AZ407" i="1" s="1"/>
  <c r="AE408" i="1"/>
  <c r="L303" i="1"/>
  <c r="M303" i="1" s="1"/>
  <c r="W303" i="1"/>
  <c r="X303" i="1" s="1"/>
  <c r="Z303" i="1" s="1"/>
  <c r="AA303" i="1" s="1"/>
  <c r="K304" i="1" l="1"/>
  <c r="BB303" i="1"/>
  <c r="AF408" i="1"/>
  <c r="AQ408" i="1"/>
  <c r="AD408" i="1"/>
  <c r="AX408" i="1" l="1"/>
  <c r="AM408" i="1"/>
  <c r="AG408" i="1"/>
  <c r="AJ408" i="1" s="1"/>
  <c r="AK408" i="1" s="1"/>
  <c r="N304" i="1"/>
  <c r="Q304" i="1" s="1"/>
  <c r="R304" i="1" s="1"/>
  <c r="V304" i="1" s="1"/>
  <c r="Y304" i="1"/>
  <c r="O304" i="1"/>
  <c r="S304" i="1" s="1"/>
  <c r="T304" i="1" s="1"/>
  <c r="L304" i="1" l="1"/>
  <c r="M304" i="1" s="1"/>
  <c r="W304" i="1"/>
  <c r="X304" i="1" s="1"/>
  <c r="Z304" i="1" s="1"/>
  <c r="AA304" i="1" s="1"/>
  <c r="AP408" i="1"/>
  <c r="AR408" i="1" s="1"/>
  <c r="AU408" i="1" s="1"/>
  <c r="AN408" i="1"/>
  <c r="AE409" i="1" l="1"/>
  <c r="AV408" i="1"/>
  <c r="AW408" i="1" s="1"/>
  <c r="AY408" i="1" s="1"/>
  <c r="AZ408" i="1" s="1"/>
  <c r="K305" i="1"/>
  <c r="BB304" i="1"/>
  <c r="Y305" i="1" l="1"/>
  <c r="O305" i="1"/>
  <c r="S305" i="1" s="1"/>
  <c r="T305" i="1" s="1"/>
  <c r="N305" i="1"/>
  <c r="Q305" i="1" s="1"/>
  <c r="R305" i="1" s="1"/>
  <c r="V305" i="1" s="1"/>
  <c r="AD409" i="1"/>
  <c r="AF409" i="1"/>
  <c r="AQ409" i="1"/>
  <c r="AG409" i="1" l="1"/>
  <c r="AJ409" i="1" s="1"/>
  <c r="AK409" i="1" s="1"/>
  <c r="AM409" i="1"/>
  <c r="AX409" i="1"/>
  <c r="L305" i="1"/>
  <c r="M305" i="1" s="1"/>
  <c r="W305" i="1"/>
  <c r="X305" i="1" s="1"/>
  <c r="Z305" i="1" s="1"/>
  <c r="AA305" i="1" s="1"/>
  <c r="AP409" i="1" l="1"/>
  <c r="AR409" i="1" s="1"/>
  <c r="AU409" i="1" s="1"/>
  <c r="AN409" i="1"/>
  <c r="K306" i="1"/>
  <c r="BB305" i="1"/>
  <c r="N306" i="1" l="1"/>
  <c r="Q306" i="1" s="1"/>
  <c r="R306" i="1" s="1"/>
  <c r="O306" i="1"/>
  <c r="S306" i="1" s="1"/>
  <c r="T306" i="1" s="1"/>
  <c r="Y306" i="1"/>
  <c r="AE410" i="1"/>
  <c r="AV409" i="1"/>
  <c r="AW409" i="1" s="1"/>
  <c r="AY409" i="1" s="1"/>
  <c r="AZ409" i="1" s="1"/>
  <c r="AF410" i="1" l="1"/>
  <c r="AQ410" i="1"/>
  <c r="AD410" i="1"/>
  <c r="V306" i="1"/>
  <c r="AX410" i="1" l="1"/>
  <c r="AM410" i="1"/>
  <c r="AG410" i="1"/>
  <c r="AJ410" i="1" s="1"/>
  <c r="AK410" i="1" s="1"/>
  <c r="L306" i="1"/>
  <c r="M306" i="1" s="1"/>
  <c r="W306" i="1"/>
  <c r="X306" i="1" s="1"/>
  <c r="Z306" i="1" s="1"/>
  <c r="AA306" i="1" s="1"/>
  <c r="AN410" i="1" l="1"/>
  <c r="AP410" i="1"/>
  <c r="AR410" i="1" s="1"/>
  <c r="AU410" i="1" s="1"/>
  <c r="K307" i="1"/>
  <c r="BB306" i="1"/>
  <c r="AV410" i="1" l="1"/>
  <c r="AW410" i="1" s="1"/>
  <c r="AY410" i="1" s="1"/>
  <c r="AZ410" i="1" s="1"/>
  <c r="AE411" i="1"/>
  <c r="Y307" i="1"/>
  <c r="O307" i="1"/>
  <c r="S307" i="1" s="1"/>
  <c r="T307" i="1" s="1"/>
  <c r="N307" i="1"/>
  <c r="Q307" i="1" s="1"/>
  <c r="R307" i="1" s="1"/>
  <c r="AQ411" i="1" l="1"/>
  <c r="AF411" i="1"/>
  <c r="V307" i="1"/>
  <c r="AD411" i="1"/>
  <c r="W307" i="1" l="1"/>
  <c r="X307" i="1" s="1"/>
  <c r="Z307" i="1" s="1"/>
  <c r="AA307" i="1" s="1"/>
  <c r="L307" i="1"/>
  <c r="M307" i="1" s="1"/>
  <c r="AX411" i="1"/>
  <c r="AG411" i="1"/>
  <c r="AJ411" i="1" s="1"/>
  <c r="AK411" i="1" s="1"/>
  <c r="AM411" i="1"/>
  <c r="AP411" i="1" l="1"/>
  <c r="AR411" i="1" s="1"/>
  <c r="AU411" i="1" s="1"/>
  <c r="AN411" i="1"/>
  <c r="K308" i="1"/>
  <c r="BB307" i="1"/>
  <c r="AV411" i="1" l="1"/>
  <c r="AW411" i="1" s="1"/>
  <c r="AY411" i="1" s="1"/>
  <c r="AZ411" i="1" s="1"/>
  <c r="AE412" i="1"/>
  <c r="N308" i="1"/>
  <c r="Q308" i="1" s="1"/>
  <c r="R308" i="1" s="1"/>
  <c r="Y308" i="1"/>
  <c r="O308" i="1"/>
  <c r="S308" i="1" s="1"/>
  <c r="T308" i="1" s="1"/>
  <c r="V308" i="1" l="1"/>
  <c r="AF412" i="1"/>
  <c r="AQ412" i="1"/>
  <c r="AD412" i="1"/>
  <c r="AM412" i="1" l="1"/>
  <c r="AG412" i="1"/>
  <c r="AJ412" i="1" s="1"/>
  <c r="AK412" i="1" s="1"/>
  <c r="AX412" i="1"/>
  <c r="L308" i="1"/>
  <c r="M308" i="1" s="1"/>
  <c r="W308" i="1"/>
  <c r="X308" i="1" s="1"/>
  <c r="Z308" i="1" s="1"/>
  <c r="AA308" i="1" s="1"/>
  <c r="K309" i="1" l="1"/>
  <c r="BB308" i="1"/>
  <c r="AN412" i="1"/>
  <c r="AP412" i="1"/>
  <c r="AR412" i="1" s="1"/>
  <c r="AU412" i="1" s="1"/>
  <c r="AE413" i="1" l="1"/>
  <c r="AV412" i="1"/>
  <c r="AW412" i="1" s="1"/>
  <c r="AY412" i="1" s="1"/>
  <c r="AZ412" i="1" s="1"/>
  <c r="Y309" i="1"/>
  <c r="O309" i="1"/>
  <c r="S309" i="1" s="1"/>
  <c r="T309" i="1" s="1"/>
  <c r="N309" i="1"/>
  <c r="Q309" i="1" s="1"/>
  <c r="R309" i="1" s="1"/>
  <c r="AD413" i="1" l="1"/>
  <c r="V309" i="1"/>
  <c r="AF413" i="1"/>
  <c r="AQ413" i="1"/>
  <c r="W309" i="1" l="1"/>
  <c r="X309" i="1" s="1"/>
  <c r="Z309" i="1" s="1"/>
  <c r="AA309" i="1" s="1"/>
  <c r="L309" i="1"/>
  <c r="M309" i="1" s="1"/>
  <c r="AX413" i="1"/>
  <c r="AM413" i="1"/>
  <c r="AG413" i="1"/>
  <c r="AJ413" i="1" s="1"/>
  <c r="AK413" i="1" s="1"/>
  <c r="AN413" i="1" l="1"/>
  <c r="AP413" i="1"/>
  <c r="AR413" i="1" s="1"/>
  <c r="AU413" i="1" s="1"/>
  <c r="K310" i="1"/>
  <c r="BB309" i="1"/>
  <c r="Y310" i="1" l="1"/>
  <c r="O310" i="1"/>
  <c r="S310" i="1" s="1"/>
  <c r="T310" i="1" s="1"/>
  <c r="N310" i="1"/>
  <c r="Q310" i="1" s="1"/>
  <c r="R310" i="1" s="1"/>
  <c r="V310" i="1" s="1"/>
  <c r="AE414" i="1"/>
  <c r="AV413" i="1"/>
  <c r="AW413" i="1" s="1"/>
  <c r="AY413" i="1" s="1"/>
  <c r="AZ413" i="1" s="1"/>
  <c r="L310" i="1" l="1"/>
  <c r="M310" i="1" s="1"/>
  <c r="W310" i="1"/>
  <c r="X310" i="1" s="1"/>
  <c r="Z310" i="1" s="1"/>
  <c r="AA310" i="1" s="1"/>
  <c r="AF414" i="1"/>
  <c r="AQ414" i="1"/>
  <c r="AD414" i="1"/>
  <c r="K311" i="1" l="1"/>
  <c r="BB310" i="1"/>
  <c r="AX414" i="1"/>
  <c r="AG414" i="1"/>
  <c r="AJ414" i="1" s="1"/>
  <c r="AK414" i="1" s="1"/>
  <c r="AM414" i="1"/>
  <c r="AN414" i="1" l="1"/>
  <c r="AP414" i="1"/>
  <c r="AU414" i="1" s="1"/>
  <c r="N311" i="1"/>
  <c r="Q311" i="1" s="1"/>
  <c r="R311" i="1" s="1"/>
  <c r="O311" i="1"/>
  <c r="S311" i="1" s="1"/>
  <c r="T311" i="1" s="1"/>
  <c r="Y311" i="1"/>
  <c r="V311" i="1" l="1"/>
  <c r="AE415" i="1"/>
  <c r="AV414" i="1"/>
  <c r="AW414" i="1" s="1"/>
  <c r="AY414" i="1" s="1"/>
  <c r="AZ414" i="1" s="1"/>
  <c r="AQ415" i="1" l="1"/>
  <c r="AF415" i="1"/>
  <c r="AD415" i="1"/>
  <c r="L311" i="1"/>
  <c r="M311" i="1" s="1"/>
  <c r="W311" i="1"/>
  <c r="X311" i="1" s="1"/>
  <c r="Z311" i="1" s="1"/>
  <c r="AA311" i="1" s="1"/>
  <c r="AG415" i="1" l="1"/>
  <c r="AJ415" i="1" s="1"/>
  <c r="AK415" i="1" s="1"/>
  <c r="AM415" i="1"/>
  <c r="AX415" i="1"/>
  <c r="K312" i="1"/>
  <c r="BB311" i="1"/>
  <c r="AP415" i="1" l="1"/>
  <c r="AU415" i="1" s="1"/>
  <c r="AN415" i="1"/>
  <c r="O312" i="1"/>
  <c r="S312" i="1" s="1"/>
  <c r="T312" i="1" s="1"/>
  <c r="N312" i="1"/>
  <c r="Q312" i="1" s="1"/>
  <c r="R312" i="1" s="1"/>
  <c r="V312" i="1" s="1"/>
  <c r="Y312" i="1"/>
  <c r="L312" i="1" l="1"/>
  <c r="M312" i="1" s="1"/>
  <c r="W312" i="1"/>
  <c r="X312" i="1" s="1"/>
  <c r="Z312" i="1" s="1"/>
  <c r="AA312" i="1" s="1"/>
  <c r="AV415" i="1"/>
  <c r="AW415" i="1" s="1"/>
  <c r="AY415" i="1" s="1"/>
  <c r="AZ415" i="1" s="1"/>
  <c r="AE416" i="1"/>
  <c r="AD416" i="1" l="1"/>
  <c r="AF416" i="1"/>
  <c r="AQ416" i="1"/>
  <c r="K313" i="1"/>
  <c r="BB312" i="1"/>
  <c r="Y313" i="1" l="1"/>
  <c r="N313" i="1"/>
  <c r="Q313" i="1" s="1"/>
  <c r="R313" i="1" s="1"/>
  <c r="O313" i="1"/>
  <c r="S313" i="1" s="1"/>
  <c r="T313" i="1" s="1"/>
  <c r="AM416" i="1"/>
  <c r="AX416" i="1"/>
  <c r="AG416" i="1"/>
  <c r="AJ416" i="1" s="1"/>
  <c r="AK416" i="1" s="1"/>
  <c r="V313" i="1" l="1"/>
  <c r="AN416" i="1"/>
  <c r="AP416" i="1"/>
  <c r="L313" i="1"/>
  <c r="M313" i="1" s="1"/>
  <c r="W313" i="1"/>
  <c r="X313" i="1" s="1"/>
  <c r="Z313" i="1" s="1"/>
  <c r="AA313" i="1" s="1"/>
  <c r="AR416" i="1" l="1"/>
  <c r="AU416" i="1" s="1"/>
  <c r="K314" i="1"/>
  <c r="BB313" i="1"/>
  <c r="AE417" i="1" l="1"/>
  <c r="AV416" i="1"/>
  <c r="AW416" i="1" s="1"/>
  <c r="AY416" i="1" s="1"/>
  <c r="AZ416" i="1" s="1"/>
  <c r="AD417" i="1" s="1"/>
  <c r="O314" i="1"/>
  <c r="S314" i="1" s="1"/>
  <c r="T314" i="1" s="1"/>
  <c r="N314" i="1"/>
  <c r="Q314" i="1" s="1"/>
  <c r="R314" i="1" s="1"/>
  <c r="Y314" i="1"/>
  <c r="AF417" i="1"/>
  <c r="AQ417" i="1"/>
  <c r="AM417" i="1" l="1"/>
  <c r="AX417" i="1"/>
  <c r="AG417" i="1"/>
  <c r="AJ417" i="1" s="1"/>
  <c r="AK417" i="1" s="1"/>
  <c r="V314" i="1"/>
  <c r="L314" i="1" l="1"/>
  <c r="M314" i="1" s="1"/>
  <c r="W314" i="1"/>
  <c r="X314" i="1" s="1"/>
  <c r="Z314" i="1" s="1"/>
  <c r="AA314" i="1" s="1"/>
  <c r="AN417" i="1"/>
  <c r="AP417" i="1"/>
  <c r="AR417" i="1" l="1"/>
  <c r="AU417" i="1" s="1"/>
  <c r="K315" i="1"/>
  <c r="BB314" i="1"/>
  <c r="AE418" i="1" l="1"/>
  <c r="AF418" i="1" s="1"/>
  <c r="AV417" i="1"/>
  <c r="AW417" i="1" s="1"/>
  <c r="AY417" i="1" s="1"/>
  <c r="AZ417" i="1" s="1"/>
  <c r="AD418" i="1" s="1"/>
  <c r="N315" i="1"/>
  <c r="Q315" i="1" s="1"/>
  <c r="R315" i="1" s="1"/>
  <c r="Y315" i="1"/>
  <c r="O315" i="1"/>
  <c r="S315" i="1" s="1"/>
  <c r="T315" i="1" s="1"/>
  <c r="AQ418" i="1" l="1"/>
  <c r="V315" i="1"/>
  <c r="AG418" i="1"/>
  <c r="AJ418" i="1" s="1"/>
  <c r="AK418" i="1" s="1"/>
  <c r="AX418" i="1"/>
  <c r="AM418" i="1"/>
  <c r="L315" i="1"/>
  <c r="M315" i="1" s="1"/>
  <c r="W315" i="1"/>
  <c r="X315" i="1" s="1"/>
  <c r="Z315" i="1" s="1"/>
  <c r="AA315" i="1" s="1"/>
  <c r="AN418" i="1" l="1"/>
  <c r="AP418" i="1"/>
  <c r="K316" i="1"/>
  <c r="BB315" i="1"/>
  <c r="AR418" i="1" l="1"/>
  <c r="AU418" i="1" s="1"/>
  <c r="Y316" i="1"/>
  <c r="O316" i="1"/>
  <c r="S316" i="1" s="1"/>
  <c r="T316" i="1" s="1"/>
  <c r="N316" i="1"/>
  <c r="Q316" i="1" s="1"/>
  <c r="R316" i="1" s="1"/>
  <c r="AV418" i="1" l="1"/>
  <c r="AW418" i="1" s="1"/>
  <c r="AY418" i="1" s="1"/>
  <c r="AZ418" i="1" s="1"/>
  <c r="AE419" i="1"/>
  <c r="AQ419" i="1" s="1"/>
  <c r="V316" i="1"/>
  <c r="AD419" i="1"/>
  <c r="AF419" i="1" l="1"/>
  <c r="AX419" i="1"/>
  <c r="AM419" i="1"/>
  <c r="AG419" i="1"/>
  <c r="AJ419" i="1" s="1"/>
  <c r="AK419" i="1" s="1"/>
  <c r="W316" i="1"/>
  <c r="X316" i="1" s="1"/>
  <c r="Z316" i="1" s="1"/>
  <c r="AA316" i="1" s="1"/>
  <c r="L316" i="1"/>
  <c r="M316" i="1" s="1"/>
  <c r="K317" i="1" l="1"/>
  <c r="BB316" i="1"/>
  <c r="AP419" i="1"/>
  <c r="AN419" i="1"/>
  <c r="AR419" i="1" l="1"/>
  <c r="AU419" i="1" s="1"/>
  <c r="Y317" i="1"/>
  <c r="N317" i="1"/>
  <c r="Q317" i="1" s="1"/>
  <c r="R317" i="1" s="1"/>
  <c r="V317" i="1" s="1"/>
  <c r="O317" i="1"/>
  <c r="S317" i="1" s="1"/>
  <c r="T317" i="1" s="1"/>
  <c r="AE420" i="1" l="1"/>
  <c r="AF420" i="1" s="1"/>
  <c r="AV419" i="1"/>
  <c r="AW419" i="1" s="1"/>
  <c r="AY419" i="1" s="1"/>
  <c r="AZ419" i="1" s="1"/>
  <c r="AD420" i="1" s="1"/>
  <c r="L317" i="1"/>
  <c r="M317" i="1" s="1"/>
  <c r="W317" i="1"/>
  <c r="X317" i="1" s="1"/>
  <c r="Z317" i="1" s="1"/>
  <c r="AA317" i="1" s="1"/>
  <c r="AQ420" i="1" l="1"/>
  <c r="AG420" i="1"/>
  <c r="AJ420" i="1" s="1"/>
  <c r="AK420" i="1" s="1"/>
  <c r="AX420" i="1"/>
  <c r="AM420" i="1"/>
  <c r="K318" i="1"/>
  <c r="BB317" i="1"/>
  <c r="AP420" i="1" l="1"/>
  <c r="AN420" i="1"/>
  <c r="O318" i="1"/>
  <c r="S318" i="1" s="1"/>
  <c r="T318" i="1" s="1"/>
  <c r="N318" i="1"/>
  <c r="Q318" i="1" s="1"/>
  <c r="R318" i="1" s="1"/>
  <c r="V318" i="1" s="1"/>
  <c r="Y318" i="1"/>
  <c r="AR420" i="1" l="1"/>
  <c r="AU420" i="1" s="1"/>
  <c r="L318" i="1"/>
  <c r="M318" i="1" s="1"/>
  <c r="W318" i="1"/>
  <c r="X318" i="1" s="1"/>
  <c r="Z318" i="1" s="1"/>
  <c r="AA318" i="1" s="1"/>
  <c r="AV420" i="1" l="1"/>
  <c r="AW420" i="1" s="1"/>
  <c r="AY420" i="1" s="1"/>
  <c r="AZ420" i="1" s="1"/>
  <c r="AE421" i="1"/>
  <c r="AQ421" i="1" s="1"/>
  <c r="AD421" i="1"/>
  <c r="K319" i="1"/>
  <c r="BB318" i="1"/>
  <c r="AF421" i="1" l="1"/>
  <c r="AM421" i="1"/>
  <c r="AX421" i="1"/>
  <c r="AG421" i="1"/>
  <c r="AJ421" i="1" s="1"/>
  <c r="AK421" i="1" s="1"/>
  <c r="O319" i="1"/>
  <c r="S319" i="1" s="1"/>
  <c r="T319" i="1" s="1"/>
  <c r="N319" i="1"/>
  <c r="Q319" i="1" s="1"/>
  <c r="R319" i="1" s="1"/>
  <c r="Y319" i="1"/>
  <c r="V319" i="1" l="1"/>
  <c r="AP421" i="1"/>
  <c r="AN421" i="1"/>
  <c r="AR421" i="1" l="1"/>
  <c r="AU421" i="1" s="1"/>
  <c r="L319" i="1"/>
  <c r="M319" i="1" s="1"/>
  <c r="W319" i="1"/>
  <c r="X319" i="1" s="1"/>
  <c r="Z319" i="1" s="1"/>
  <c r="AA319" i="1" s="1"/>
  <c r="AV421" i="1" l="1"/>
  <c r="AW421" i="1" s="1"/>
  <c r="AY421" i="1" s="1"/>
  <c r="AZ421" i="1" s="1"/>
  <c r="AE422" i="1"/>
  <c r="AF422" i="1" s="1"/>
  <c r="K320" i="1"/>
  <c r="BB319" i="1"/>
  <c r="AD422" i="1"/>
  <c r="AQ422" i="1" l="1"/>
  <c r="AX422" i="1"/>
  <c r="AM422" i="1"/>
  <c r="AG422" i="1"/>
  <c r="AJ422" i="1" s="1"/>
  <c r="AK422" i="1" s="1"/>
  <c r="O320" i="1"/>
  <c r="S320" i="1" s="1"/>
  <c r="T320" i="1" s="1"/>
  <c r="N320" i="1"/>
  <c r="Q320" i="1" s="1"/>
  <c r="R320" i="1" s="1"/>
  <c r="Y320" i="1"/>
  <c r="AP422" i="1" l="1"/>
  <c r="AN422" i="1"/>
  <c r="V320" i="1"/>
  <c r="AR422" i="1" l="1"/>
  <c r="AU422" i="1" s="1"/>
  <c r="L320" i="1"/>
  <c r="M320" i="1" s="1"/>
  <c r="W320" i="1"/>
  <c r="X320" i="1" s="1"/>
  <c r="Z320" i="1" s="1"/>
  <c r="AA320" i="1" s="1"/>
  <c r="AV422" i="1" l="1"/>
  <c r="AW422" i="1" s="1"/>
  <c r="AY422" i="1" s="1"/>
  <c r="AZ422" i="1" s="1"/>
  <c r="AE423" i="1"/>
  <c r="AF423" i="1" s="1"/>
  <c r="K321" i="1"/>
  <c r="BB320" i="1"/>
  <c r="AD423" i="1"/>
  <c r="AQ423" i="1" l="1"/>
  <c r="N321" i="1"/>
  <c r="Q321" i="1" s="1"/>
  <c r="R321" i="1" s="1"/>
  <c r="Y321" i="1"/>
  <c r="O321" i="1"/>
  <c r="S321" i="1" s="1"/>
  <c r="T321" i="1" s="1"/>
  <c r="AX423" i="1"/>
  <c r="AM423" i="1"/>
  <c r="AG423" i="1"/>
  <c r="AJ423" i="1" s="1"/>
  <c r="AK423" i="1" s="1"/>
  <c r="V321" i="1" l="1"/>
  <c r="AP423" i="1"/>
  <c r="AN423" i="1"/>
  <c r="L321" i="1"/>
  <c r="M321" i="1" s="1"/>
  <c r="W321" i="1"/>
  <c r="X321" i="1" s="1"/>
  <c r="Z321" i="1" s="1"/>
  <c r="AA321" i="1" s="1"/>
  <c r="AR423" i="1" l="1"/>
  <c r="AU423" i="1" s="1"/>
  <c r="K322" i="1"/>
  <c r="BB321" i="1"/>
  <c r="AE424" i="1" l="1"/>
  <c r="AV423" i="1"/>
  <c r="AW423" i="1" s="1"/>
  <c r="AY423" i="1" s="1"/>
  <c r="AZ423" i="1" s="1"/>
  <c r="O322" i="1"/>
  <c r="S322" i="1" s="1"/>
  <c r="T322" i="1" s="1"/>
  <c r="N322" i="1"/>
  <c r="Q322" i="1" s="1"/>
  <c r="R322" i="1" s="1"/>
  <c r="V322" i="1" s="1"/>
  <c r="Y322" i="1"/>
  <c r="AD424" i="1"/>
  <c r="AF424" i="1"/>
  <c r="AQ424" i="1"/>
  <c r="AG424" i="1" l="1"/>
  <c r="AJ424" i="1" s="1"/>
  <c r="AK424" i="1" s="1"/>
  <c r="AX424" i="1"/>
  <c r="AM424" i="1"/>
  <c r="L322" i="1"/>
  <c r="M322" i="1" s="1"/>
  <c r="W322" i="1"/>
  <c r="X322" i="1" s="1"/>
  <c r="Z322" i="1" s="1"/>
  <c r="AA322" i="1" s="1"/>
  <c r="AP424" i="1" l="1"/>
  <c r="AN424" i="1"/>
  <c r="K323" i="1"/>
  <c r="BB322" i="1"/>
  <c r="AR424" i="1" l="1"/>
  <c r="AU424" i="1" s="1"/>
  <c r="Y323" i="1"/>
  <c r="O323" i="1"/>
  <c r="S323" i="1" s="1"/>
  <c r="T323" i="1" s="1"/>
  <c r="N323" i="1"/>
  <c r="Q323" i="1" s="1"/>
  <c r="R323" i="1" s="1"/>
  <c r="V323" i="1" s="1"/>
  <c r="AV424" i="1" l="1"/>
  <c r="AW424" i="1" s="1"/>
  <c r="AY424" i="1" s="1"/>
  <c r="AZ424" i="1" s="1"/>
  <c r="AE425" i="1"/>
  <c r="AF425" i="1" s="1"/>
  <c r="AD425" i="1"/>
  <c r="L323" i="1"/>
  <c r="M323" i="1" s="1"/>
  <c r="W323" i="1"/>
  <c r="X323" i="1" s="1"/>
  <c r="Z323" i="1" s="1"/>
  <c r="AA323" i="1" s="1"/>
  <c r="AQ425" i="1" l="1"/>
  <c r="AG425" i="1"/>
  <c r="AJ425" i="1" s="1"/>
  <c r="AK425" i="1" s="1"/>
  <c r="AX425" i="1"/>
  <c r="AM425" i="1"/>
  <c r="K324" i="1"/>
  <c r="BB323" i="1"/>
  <c r="Y324" i="1" l="1"/>
  <c r="O324" i="1"/>
  <c r="S324" i="1" s="1"/>
  <c r="T324" i="1" s="1"/>
  <c r="N324" i="1"/>
  <c r="Q324" i="1" s="1"/>
  <c r="R324" i="1" s="1"/>
  <c r="V324" i="1" s="1"/>
  <c r="AN425" i="1"/>
  <c r="AP425" i="1"/>
  <c r="AR425" i="1" l="1"/>
  <c r="AU425" i="1" s="1"/>
  <c r="W324" i="1"/>
  <c r="X324" i="1" s="1"/>
  <c r="Z324" i="1" s="1"/>
  <c r="AA324" i="1" s="1"/>
  <c r="L324" i="1"/>
  <c r="M324" i="1" s="1"/>
  <c r="AE426" i="1" l="1"/>
  <c r="AF426" i="1" s="1"/>
  <c r="AV425" i="1"/>
  <c r="AW425" i="1" s="1"/>
  <c r="AY425" i="1" s="1"/>
  <c r="AZ425" i="1" s="1"/>
  <c r="AD426" i="1" s="1"/>
  <c r="K325" i="1"/>
  <c r="BB324" i="1"/>
  <c r="AQ426" i="1" l="1"/>
  <c r="AM426" i="1"/>
  <c r="AG426" i="1"/>
  <c r="AJ426" i="1" s="1"/>
  <c r="AK426" i="1" s="1"/>
  <c r="AX426" i="1"/>
  <c r="Y325" i="1"/>
  <c r="O325" i="1"/>
  <c r="S325" i="1" s="1"/>
  <c r="T325" i="1" s="1"/>
  <c r="N325" i="1"/>
  <c r="Q325" i="1" s="1"/>
  <c r="R325" i="1" s="1"/>
  <c r="V325" i="1" s="1"/>
  <c r="L325" i="1" l="1"/>
  <c r="M325" i="1" s="1"/>
  <c r="W325" i="1"/>
  <c r="X325" i="1" s="1"/>
  <c r="Z325" i="1" s="1"/>
  <c r="AA325" i="1" s="1"/>
  <c r="AN426" i="1"/>
  <c r="AP426" i="1"/>
  <c r="AR426" i="1" l="1"/>
  <c r="AU426" i="1" s="1"/>
  <c r="K326" i="1"/>
  <c r="BB325" i="1"/>
  <c r="AE427" i="1" l="1"/>
  <c r="AV426" i="1"/>
  <c r="AW426" i="1" s="1"/>
  <c r="AY426" i="1" s="1"/>
  <c r="AZ426" i="1" s="1"/>
  <c r="AD427" i="1" s="1"/>
  <c r="Y326" i="1"/>
  <c r="O326" i="1"/>
  <c r="S326" i="1" s="1"/>
  <c r="T326" i="1" s="1"/>
  <c r="N326" i="1"/>
  <c r="Q326" i="1" s="1"/>
  <c r="R326" i="1" s="1"/>
  <c r="V326" i="1" s="1"/>
  <c r="AQ427" i="1"/>
  <c r="AF427" i="1"/>
  <c r="AX427" i="1" l="1"/>
  <c r="AG427" i="1"/>
  <c r="AJ427" i="1" s="1"/>
  <c r="AK427" i="1" s="1"/>
  <c r="AM427" i="1"/>
  <c r="L326" i="1"/>
  <c r="M326" i="1" s="1"/>
  <c r="W326" i="1"/>
  <c r="X326" i="1" s="1"/>
  <c r="Z326" i="1" s="1"/>
  <c r="AA326" i="1" s="1"/>
  <c r="AP427" i="1" l="1"/>
  <c r="AN427" i="1"/>
  <c r="K327" i="1"/>
  <c r="BB326" i="1"/>
  <c r="AR427" i="1" l="1"/>
  <c r="AU427" i="1" s="1"/>
  <c r="N327" i="1"/>
  <c r="Q327" i="1" s="1"/>
  <c r="R327" i="1" s="1"/>
  <c r="V327" i="1" s="1"/>
  <c r="Y327" i="1"/>
  <c r="O327" i="1"/>
  <c r="S327" i="1" s="1"/>
  <c r="T327" i="1" s="1"/>
  <c r="AE428" i="1" l="1"/>
  <c r="AQ428" i="1" s="1"/>
  <c r="AV427" i="1"/>
  <c r="AW427" i="1" s="1"/>
  <c r="AY427" i="1" s="1"/>
  <c r="AZ427" i="1" s="1"/>
  <c r="L327" i="1"/>
  <c r="M327" i="1" s="1"/>
  <c r="W327" i="1"/>
  <c r="X327" i="1" s="1"/>
  <c r="Z327" i="1" s="1"/>
  <c r="AA327" i="1" s="1"/>
  <c r="AD428" i="1"/>
  <c r="AF428" i="1" l="1"/>
  <c r="AM428" i="1"/>
  <c r="AX428" i="1"/>
  <c r="AG428" i="1"/>
  <c r="AJ428" i="1" s="1"/>
  <c r="AK428" i="1" s="1"/>
  <c r="K328" i="1"/>
  <c r="BB327" i="1"/>
  <c r="Y328" i="1" l="1"/>
  <c r="O328" i="1"/>
  <c r="S328" i="1" s="1"/>
  <c r="T328" i="1" s="1"/>
  <c r="N328" i="1"/>
  <c r="Q328" i="1" s="1"/>
  <c r="R328" i="1" s="1"/>
  <c r="AN428" i="1"/>
  <c r="AP428" i="1"/>
  <c r="AR428" i="1" l="1"/>
  <c r="AU428" i="1" s="1"/>
  <c r="V328" i="1"/>
  <c r="L328" i="1"/>
  <c r="M328" i="1" s="1"/>
  <c r="W328" i="1"/>
  <c r="X328" i="1" s="1"/>
  <c r="Z328" i="1" s="1"/>
  <c r="AA328" i="1" s="1"/>
  <c r="AE429" i="1" l="1"/>
  <c r="AF429" i="1" s="1"/>
  <c r="AV428" i="1"/>
  <c r="AW428" i="1" s="1"/>
  <c r="AY428" i="1" s="1"/>
  <c r="AZ428" i="1" s="1"/>
  <c r="AD429" i="1" s="1"/>
  <c r="K329" i="1"/>
  <c r="BB328" i="1"/>
  <c r="AQ429" i="1"/>
  <c r="AM429" i="1" l="1"/>
  <c r="AG429" i="1"/>
  <c r="AJ429" i="1" s="1"/>
  <c r="AK429" i="1" s="1"/>
  <c r="AX429" i="1"/>
  <c r="N329" i="1"/>
  <c r="Q329" i="1" s="1"/>
  <c r="R329" i="1" s="1"/>
  <c r="V329" i="1" s="1"/>
  <c r="Y329" i="1"/>
  <c r="O329" i="1"/>
  <c r="S329" i="1" s="1"/>
  <c r="T329" i="1" s="1"/>
  <c r="L329" i="1" l="1"/>
  <c r="M329" i="1" s="1"/>
  <c r="W329" i="1"/>
  <c r="X329" i="1" s="1"/>
  <c r="Z329" i="1" s="1"/>
  <c r="AA329" i="1" s="1"/>
  <c r="AN429" i="1"/>
  <c r="AP429" i="1"/>
  <c r="AR429" i="1" l="1"/>
  <c r="AU429" i="1" s="1"/>
  <c r="K330" i="1"/>
  <c r="BB329" i="1"/>
  <c r="AV429" i="1" l="1"/>
  <c r="AW429" i="1" s="1"/>
  <c r="AY429" i="1" s="1"/>
  <c r="AZ429" i="1" s="1"/>
  <c r="AE430" i="1"/>
  <c r="AQ430" i="1" s="1"/>
  <c r="N330" i="1"/>
  <c r="Q330" i="1" s="1"/>
  <c r="R330" i="1" s="1"/>
  <c r="Y330" i="1"/>
  <c r="O330" i="1"/>
  <c r="S330" i="1" s="1"/>
  <c r="T330" i="1" s="1"/>
  <c r="AF430" i="1"/>
  <c r="AD430" i="1"/>
  <c r="V330" i="1" l="1"/>
  <c r="AM430" i="1"/>
  <c r="AX430" i="1"/>
  <c r="AG430" i="1"/>
  <c r="AJ430" i="1" s="1"/>
  <c r="AK430" i="1" s="1"/>
  <c r="L330" i="1"/>
  <c r="M330" i="1" s="1"/>
  <c r="W330" i="1"/>
  <c r="X330" i="1" s="1"/>
  <c r="Z330" i="1" s="1"/>
  <c r="AA330" i="1" s="1"/>
  <c r="K331" i="1" l="1"/>
  <c r="BB330" i="1"/>
  <c r="AP430" i="1"/>
  <c r="AN430" i="1"/>
  <c r="AR430" i="1" l="1"/>
  <c r="AU430" i="1" s="1"/>
  <c r="N331" i="1"/>
  <c r="Q331" i="1" s="1"/>
  <c r="R331" i="1" s="1"/>
  <c r="O331" i="1"/>
  <c r="S331" i="1" s="1"/>
  <c r="T331" i="1" s="1"/>
  <c r="Y331" i="1"/>
  <c r="AE431" i="1" l="1"/>
  <c r="AV430" i="1"/>
  <c r="AW430" i="1" s="1"/>
  <c r="AY430" i="1" s="1"/>
  <c r="AZ430" i="1" s="1"/>
  <c r="V331" i="1"/>
  <c r="L331" i="1"/>
  <c r="M331" i="1" s="1"/>
  <c r="W331" i="1"/>
  <c r="X331" i="1" s="1"/>
  <c r="Z331" i="1" s="1"/>
  <c r="AA331" i="1" s="1"/>
  <c r="AF431" i="1"/>
  <c r="AQ431" i="1"/>
  <c r="AD431" i="1"/>
  <c r="AG431" i="1" l="1"/>
  <c r="AJ431" i="1" s="1"/>
  <c r="AK431" i="1" s="1"/>
  <c r="AM431" i="1"/>
  <c r="AX431" i="1"/>
  <c r="K332" i="1"/>
  <c r="BB331" i="1"/>
  <c r="N332" i="1" l="1"/>
  <c r="Q332" i="1" s="1"/>
  <c r="R332" i="1" s="1"/>
  <c r="Y332" i="1"/>
  <c r="O332" i="1"/>
  <c r="S332" i="1" s="1"/>
  <c r="T332" i="1" s="1"/>
  <c r="AN431" i="1"/>
  <c r="AP431" i="1"/>
  <c r="AR431" i="1" l="1"/>
  <c r="AU431" i="1" s="1"/>
  <c r="V332" i="1"/>
  <c r="W332" i="1"/>
  <c r="X332" i="1" s="1"/>
  <c r="Z332" i="1" s="1"/>
  <c r="AA332" i="1" s="1"/>
  <c r="L332" i="1"/>
  <c r="M332" i="1" s="1"/>
  <c r="AV431" i="1" l="1"/>
  <c r="AW431" i="1" s="1"/>
  <c r="AY431" i="1" s="1"/>
  <c r="AZ431" i="1" s="1"/>
  <c r="AE432" i="1"/>
  <c r="AF432" i="1" s="1"/>
  <c r="K333" i="1"/>
  <c r="BB332" i="1"/>
  <c r="AD432" i="1"/>
  <c r="AQ432" i="1" l="1"/>
  <c r="AX432" i="1"/>
  <c r="AG432" i="1"/>
  <c r="AJ432" i="1" s="1"/>
  <c r="AK432" i="1" s="1"/>
  <c r="AM432" i="1"/>
  <c r="O333" i="1"/>
  <c r="S333" i="1" s="1"/>
  <c r="T333" i="1" s="1"/>
  <c r="N333" i="1"/>
  <c r="Q333" i="1" s="1"/>
  <c r="R333" i="1" s="1"/>
  <c r="Y333" i="1"/>
  <c r="AN432" i="1" l="1"/>
  <c r="AP432" i="1"/>
  <c r="V333" i="1"/>
  <c r="AR432" i="1" l="1"/>
  <c r="AU432" i="1" s="1"/>
  <c r="L333" i="1"/>
  <c r="M333" i="1" s="1"/>
  <c r="W333" i="1"/>
  <c r="X333" i="1" s="1"/>
  <c r="Z333" i="1" s="1"/>
  <c r="AA333" i="1" s="1"/>
  <c r="AE433" i="1" l="1"/>
  <c r="AQ433" i="1" s="1"/>
  <c r="AV432" i="1"/>
  <c r="AW432" i="1" s="1"/>
  <c r="AY432" i="1" s="1"/>
  <c r="AZ432" i="1" s="1"/>
  <c r="AF433" i="1"/>
  <c r="K334" i="1"/>
  <c r="BB333" i="1"/>
  <c r="AD433" i="1"/>
  <c r="O334" i="1" l="1"/>
  <c r="S334" i="1" s="1"/>
  <c r="T334" i="1" s="1"/>
  <c r="N334" i="1"/>
  <c r="Q334" i="1" s="1"/>
  <c r="R334" i="1" s="1"/>
  <c r="Y334" i="1"/>
  <c r="AX433" i="1"/>
  <c r="AG433" i="1"/>
  <c r="AJ433" i="1" s="1"/>
  <c r="AK433" i="1" s="1"/>
  <c r="AM433" i="1"/>
  <c r="AN433" i="1" l="1"/>
  <c r="AP433" i="1"/>
  <c r="V334" i="1"/>
  <c r="AR433" i="1" l="1"/>
  <c r="AU433" i="1" s="1"/>
  <c r="W334" i="1"/>
  <c r="X334" i="1" s="1"/>
  <c r="Z334" i="1" s="1"/>
  <c r="AA334" i="1" s="1"/>
  <c r="L334" i="1"/>
  <c r="M334" i="1" s="1"/>
  <c r="AV433" i="1" l="1"/>
  <c r="AW433" i="1" s="1"/>
  <c r="AY433" i="1" s="1"/>
  <c r="AZ433" i="1" s="1"/>
  <c r="AE434" i="1"/>
  <c r="AQ434" i="1" s="1"/>
  <c r="AD434" i="1"/>
  <c r="K335" i="1"/>
  <c r="BB334" i="1"/>
  <c r="AF434" i="1" l="1"/>
  <c r="Y335" i="1"/>
  <c r="N335" i="1"/>
  <c r="Q335" i="1" s="1"/>
  <c r="R335" i="1" s="1"/>
  <c r="O335" i="1"/>
  <c r="S335" i="1" s="1"/>
  <c r="T335" i="1" s="1"/>
  <c r="AG434" i="1"/>
  <c r="AJ434" i="1" s="1"/>
  <c r="AK434" i="1" s="1"/>
  <c r="AX434" i="1"/>
  <c r="AM434" i="1"/>
  <c r="V335" i="1" l="1"/>
  <c r="AN434" i="1"/>
  <c r="AP434" i="1"/>
  <c r="AR434" i="1" l="1"/>
  <c r="AU434" i="1" s="1"/>
  <c r="W335" i="1"/>
  <c r="X335" i="1" s="1"/>
  <c r="Z335" i="1" s="1"/>
  <c r="AA335" i="1" s="1"/>
  <c r="L335" i="1"/>
  <c r="M335" i="1" s="1"/>
  <c r="AE435" i="1" l="1"/>
  <c r="AV434" i="1"/>
  <c r="AW434" i="1" s="1"/>
  <c r="AY434" i="1" s="1"/>
  <c r="AZ434" i="1" s="1"/>
  <c r="AD435" i="1" s="1"/>
  <c r="K336" i="1"/>
  <c r="BB335" i="1"/>
  <c r="AQ435" i="1"/>
  <c r="AF435" i="1"/>
  <c r="O336" i="1" l="1"/>
  <c r="S336" i="1" s="1"/>
  <c r="T336" i="1" s="1"/>
  <c r="N336" i="1"/>
  <c r="Q336" i="1" s="1"/>
  <c r="R336" i="1" s="1"/>
  <c r="V336" i="1" s="1"/>
  <c r="Y336" i="1"/>
  <c r="AM435" i="1"/>
  <c r="AG435" i="1"/>
  <c r="AJ435" i="1" s="1"/>
  <c r="AK435" i="1" s="1"/>
  <c r="AX435" i="1"/>
  <c r="AP435" i="1" l="1"/>
  <c r="AN435" i="1"/>
  <c r="L336" i="1"/>
  <c r="M336" i="1" s="1"/>
  <c r="W336" i="1"/>
  <c r="X336" i="1" s="1"/>
  <c r="Z336" i="1" s="1"/>
  <c r="AA336" i="1" s="1"/>
  <c r="AR435" i="1" l="1"/>
  <c r="AU435" i="1" s="1"/>
  <c r="K337" i="1"/>
  <c r="BB336" i="1"/>
  <c r="AV435" i="1" l="1"/>
  <c r="AW435" i="1" s="1"/>
  <c r="AY435" i="1" s="1"/>
  <c r="AZ435" i="1" s="1"/>
  <c r="AE436" i="1"/>
  <c r="AQ436" i="1" s="1"/>
  <c r="AD436" i="1"/>
  <c r="Y337" i="1"/>
  <c r="O337" i="1"/>
  <c r="S337" i="1" s="1"/>
  <c r="T337" i="1" s="1"/>
  <c r="N337" i="1"/>
  <c r="Q337" i="1" s="1"/>
  <c r="R337" i="1" s="1"/>
  <c r="V337" i="1" s="1"/>
  <c r="AF436" i="1" l="1"/>
  <c r="W337" i="1"/>
  <c r="X337" i="1" s="1"/>
  <c r="Z337" i="1" s="1"/>
  <c r="AA337" i="1" s="1"/>
  <c r="L337" i="1"/>
  <c r="M337" i="1" s="1"/>
  <c r="AM436" i="1"/>
  <c r="AX436" i="1"/>
  <c r="AG436" i="1"/>
  <c r="AJ436" i="1" s="1"/>
  <c r="AK436" i="1" s="1"/>
  <c r="AN436" i="1" l="1"/>
  <c r="AP436" i="1"/>
  <c r="K338" i="1"/>
  <c r="BB337" i="1"/>
  <c r="AR436" i="1" l="1"/>
  <c r="AU436" i="1" s="1"/>
  <c r="Y338" i="1"/>
  <c r="O338" i="1"/>
  <c r="S338" i="1" s="1"/>
  <c r="T338" i="1" s="1"/>
  <c r="N338" i="1"/>
  <c r="Q338" i="1" s="1"/>
  <c r="R338" i="1" s="1"/>
  <c r="V338" i="1" s="1"/>
  <c r="AV436" i="1" l="1"/>
  <c r="AW436" i="1" s="1"/>
  <c r="AY436" i="1" s="1"/>
  <c r="AZ436" i="1" s="1"/>
  <c r="AE437" i="1"/>
  <c r="AQ437" i="1" s="1"/>
  <c r="AD437" i="1"/>
  <c r="L338" i="1"/>
  <c r="M338" i="1" s="1"/>
  <c r="W338" i="1"/>
  <c r="X338" i="1" s="1"/>
  <c r="Z338" i="1" s="1"/>
  <c r="AA338" i="1" s="1"/>
  <c r="AF437" i="1" l="1"/>
  <c r="K339" i="1"/>
  <c r="BB338" i="1"/>
  <c r="AX437" i="1"/>
  <c r="AM437" i="1"/>
  <c r="AG437" i="1"/>
  <c r="AJ437" i="1" s="1"/>
  <c r="AK437" i="1" s="1"/>
  <c r="AP437" i="1" l="1"/>
  <c r="AN437" i="1"/>
  <c r="O339" i="1"/>
  <c r="S339" i="1" s="1"/>
  <c r="T339" i="1" s="1"/>
  <c r="Y339" i="1"/>
  <c r="N339" i="1"/>
  <c r="Q339" i="1" s="1"/>
  <c r="R339" i="1" s="1"/>
  <c r="AR437" i="1" l="1"/>
  <c r="AU437" i="1" s="1"/>
  <c r="V339" i="1"/>
  <c r="AV437" i="1" l="1"/>
  <c r="AW437" i="1" s="1"/>
  <c r="AY437" i="1" s="1"/>
  <c r="AZ437" i="1" s="1"/>
  <c r="AE438" i="1"/>
  <c r="AQ438" i="1" s="1"/>
  <c r="AD438" i="1"/>
  <c r="L339" i="1"/>
  <c r="M339" i="1" s="1"/>
  <c r="W339" i="1"/>
  <c r="X339" i="1" s="1"/>
  <c r="Z339" i="1" s="1"/>
  <c r="AA339" i="1" s="1"/>
  <c r="AF438" i="1" l="1"/>
  <c r="K340" i="1"/>
  <c r="BB339" i="1"/>
  <c r="AX438" i="1"/>
  <c r="AG438" i="1"/>
  <c r="AJ438" i="1" s="1"/>
  <c r="AK438" i="1" s="1"/>
  <c r="AM438" i="1"/>
  <c r="AP438" i="1" l="1"/>
  <c r="AN438" i="1"/>
  <c r="O340" i="1"/>
  <c r="S340" i="1" s="1"/>
  <c r="T340" i="1" s="1"/>
  <c r="Y340" i="1"/>
  <c r="N340" i="1"/>
  <c r="Q340" i="1" s="1"/>
  <c r="R340" i="1" s="1"/>
  <c r="AR438" i="1" l="1"/>
  <c r="AU438" i="1" s="1"/>
  <c r="V340" i="1"/>
  <c r="AE439" i="1" l="1"/>
  <c r="AV438" i="1"/>
  <c r="AW438" i="1" s="1"/>
  <c r="AY438" i="1" s="1"/>
  <c r="AZ438" i="1" s="1"/>
  <c r="AD439" i="1" s="1"/>
  <c r="AF439" i="1"/>
  <c r="AQ439" i="1"/>
  <c r="W340" i="1"/>
  <c r="X340" i="1" s="1"/>
  <c r="Z340" i="1" s="1"/>
  <c r="AA340" i="1" s="1"/>
  <c r="L340" i="1"/>
  <c r="M340" i="1" s="1"/>
  <c r="K341" i="1" l="1"/>
  <c r="BB340" i="1"/>
  <c r="AM439" i="1"/>
  <c r="AX439" i="1"/>
  <c r="AG439" i="1"/>
  <c r="AJ439" i="1" s="1"/>
  <c r="AK439" i="1" s="1"/>
  <c r="AP439" i="1" l="1"/>
  <c r="AN439" i="1"/>
  <c r="Y341" i="1"/>
  <c r="N341" i="1"/>
  <c r="Q341" i="1" s="1"/>
  <c r="R341" i="1" s="1"/>
  <c r="O341" i="1"/>
  <c r="S341" i="1" s="1"/>
  <c r="T341" i="1" s="1"/>
  <c r="AR439" i="1" l="1"/>
  <c r="AU439" i="1" s="1"/>
  <c r="V341" i="1"/>
  <c r="W341" i="1"/>
  <c r="X341" i="1" s="1"/>
  <c r="Z341" i="1" s="1"/>
  <c r="AA341" i="1" s="1"/>
  <c r="L341" i="1"/>
  <c r="M341" i="1" s="1"/>
  <c r="AE440" i="1" l="1"/>
  <c r="AV439" i="1"/>
  <c r="AW439" i="1" s="1"/>
  <c r="AY439" i="1" s="1"/>
  <c r="AZ439" i="1" s="1"/>
  <c r="K342" i="1"/>
  <c r="BB341" i="1"/>
  <c r="AF440" i="1"/>
  <c r="AQ440" i="1"/>
  <c r="AD440" i="1"/>
  <c r="AX440" i="1" l="1"/>
  <c r="AG440" i="1"/>
  <c r="AJ440" i="1" s="1"/>
  <c r="AK440" i="1" s="1"/>
  <c r="AM440" i="1"/>
  <c r="Y342" i="1"/>
  <c r="N342" i="1"/>
  <c r="Q342" i="1" s="1"/>
  <c r="R342" i="1" s="1"/>
  <c r="O342" i="1"/>
  <c r="S342" i="1" s="1"/>
  <c r="T342" i="1" s="1"/>
  <c r="AP440" i="1" l="1"/>
  <c r="AN440" i="1"/>
  <c r="V342" i="1"/>
  <c r="AR440" i="1" l="1"/>
  <c r="AU440" i="1" s="1"/>
  <c r="W342" i="1"/>
  <c r="X342" i="1" s="1"/>
  <c r="Z342" i="1" s="1"/>
  <c r="AA342" i="1" s="1"/>
  <c r="L342" i="1"/>
  <c r="M342" i="1" s="1"/>
  <c r="AE441" i="1" l="1"/>
  <c r="AF441" i="1" s="1"/>
  <c r="AV440" i="1"/>
  <c r="AW440" i="1" s="1"/>
  <c r="AY440" i="1" s="1"/>
  <c r="AZ440" i="1" s="1"/>
  <c r="AQ441" i="1"/>
  <c r="AD441" i="1"/>
  <c r="K343" i="1"/>
  <c r="BB342" i="1"/>
  <c r="AX441" i="1" l="1"/>
  <c r="AM441" i="1"/>
  <c r="AG441" i="1"/>
  <c r="AJ441" i="1" s="1"/>
  <c r="AK441" i="1" s="1"/>
  <c r="Y343" i="1"/>
  <c r="O343" i="1"/>
  <c r="S343" i="1" s="1"/>
  <c r="T343" i="1" s="1"/>
  <c r="N343" i="1"/>
  <c r="Q343" i="1" s="1"/>
  <c r="R343" i="1" s="1"/>
  <c r="V343" i="1" s="1"/>
  <c r="W343" i="1" l="1"/>
  <c r="X343" i="1" s="1"/>
  <c r="Z343" i="1" s="1"/>
  <c r="AA343" i="1" s="1"/>
  <c r="L343" i="1"/>
  <c r="M343" i="1" s="1"/>
  <c r="AN441" i="1"/>
  <c r="AP441" i="1"/>
  <c r="AR441" i="1" l="1"/>
  <c r="AU441" i="1" s="1"/>
  <c r="K344" i="1"/>
  <c r="BB343" i="1"/>
  <c r="AE442" i="1" l="1"/>
  <c r="AF442" i="1" s="1"/>
  <c r="AV441" i="1"/>
  <c r="AW441" i="1" s="1"/>
  <c r="AY441" i="1" s="1"/>
  <c r="AZ441" i="1" s="1"/>
  <c r="Y344" i="1"/>
  <c r="O344" i="1"/>
  <c r="S344" i="1" s="1"/>
  <c r="T344" i="1" s="1"/>
  <c r="N344" i="1"/>
  <c r="Q344" i="1" s="1"/>
  <c r="R344" i="1" s="1"/>
  <c r="V344" i="1" s="1"/>
  <c r="AD442" i="1"/>
  <c r="AQ442" i="1" l="1"/>
  <c r="AM442" i="1"/>
  <c r="AG442" i="1"/>
  <c r="AJ442" i="1" s="1"/>
  <c r="AK442" i="1" s="1"/>
  <c r="AX442" i="1"/>
  <c r="L344" i="1"/>
  <c r="M344" i="1" s="1"/>
  <c r="W344" i="1"/>
  <c r="X344" i="1" s="1"/>
  <c r="Z344" i="1" s="1"/>
  <c r="AA344" i="1" s="1"/>
  <c r="K345" i="1" l="1"/>
  <c r="BB344" i="1"/>
  <c r="AN442" i="1"/>
  <c r="AP442" i="1"/>
  <c r="AR442" i="1" l="1"/>
  <c r="AU442" i="1" s="1"/>
  <c r="Y345" i="1"/>
  <c r="N345" i="1"/>
  <c r="Q345" i="1" s="1"/>
  <c r="R345" i="1" s="1"/>
  <c r="V345" i="1" s="1"/>
  <c r="O345" i="1"/>
  <c r="S345" i="1" s="1"/>
  <c r="T345" i="1" s="1"/>
  <c r="AE443" i="1" l="1"/>
  <c r="AV442" i="1"/>
  <c r="AW442" i="1" s="1"/>
  <c r="AY442" i="1" s="1"/>
  <c r="AZ442" i="1" s="1"/>
  <c r="AD443" i="1" s="1"/>
  <c r="L345" i="1"/>
  <c r="M345" i="1" s="1"/>
  <c r="W345" i="1"/>
  <c r="X345" i="1" s="1"/>
  <c r="Z345" i="1" s="1"/>
  <c r="AA345" i="1" s="1"/>
  <c r="AQ443" i="1"/>
  <c r="AF443" i="1"/>
  <c r="AX443" i="1" l="1"/>
  <c r="AM443" i="1"/>
  <c r="AG443" i="1"/>
  <c r="AJ443" i="1" s="1"/>
  <c r="AK443" i="1" s="1"/>
  <c r="K346" i="1"/>
  <c r="BB345" i="1"/>
  <c r="AN443" i="1" l="1"/>
  <c r="AP443" i="1"/>
  <c r="N346" i="1"/>
  <c r="Q346" i="1" s="1"/>
  <c r="R346" i="1" s="1"/>
  <c r="V346" i="1" s="1"/>
  <c r="Y346" i="1"/>
  <c r="O346" i="1"/>
  <c r="S346" i="1" s="1"/>
  <c r="T346" i="1" s="1"/>
  <c r="AR443" i="1" l="1"/>
  <c r="AU443" i="1" s="1"/>
  <c r="W346" i="1"/>
  <c r="X346" i="1" s="1"/>
  <c r="Z346" i="1" s="1"/>
  <c r="AA346" i="1" s="1"/>
  <c r="L346" i="1"/>
  <c r="M346" i="1" s="1"/>
  <c r="AE444" i="1" l="1"/>
  <c r="AV443" i="1"/>
  <c r="AW443" i="1" s="1"/>
  <c r="AY443" i="1" s="1"/>
  <c r="AZ443" i="1" s="1"/>
  <c r="AQ444" i="1"/>
  <c r="AF444" i="1"/>
  <c r="AD444" i="1"/>
  <c r="K347" i="1"/>
  <c r="BB346" i="1"/>
  <c r="AG444" i="1" l="1"/>
  <c r="AJ444" i="1" s="1"/>
  <c r="AX444" i="1"/>
  <c r="AM444" i="1"/>
  <c r="AK444" i="1"/>
  <c r="N347" i="1"/>
  <c r="Q347" i="1" s="1"/>
  <c r="R347" i="1" s="1"/>
  <c r="O347" i="1"/>
  <c r="S347" i="1" s="1"/>
  <c r="T347" i="1" s="1"/>
  <c r="Y347" i="1"/>
  <c r="V347" i="1" l="1"/>
  <c r="AN444" i="1"/>
  <c r="AP444" i="1"/>
  <c r="L347" i="1"/>
  <c r="M347" i="1" s="1"/>
  <c r="W347" i="1"/>
  <c r="X347" i="1" s="1"/>
  <c r="Z347" i="1" s="1"/>
  <c r="AA347" i="1" s="1"/>
  <c r="AR444" i="1" l="1"/>
  <c r="AU444" i="1" s="1"/>
  <c r="K348" i="1"/>
  <c r="BB347" i="1"/>
  <c r="AV444" i="1" l="1"/>
  <c r="AW444" i="1" s="1"/>
  <c r="AY444" i="1" s="1"/>
  <c r="AZ444" i="1" s="1"/>
  <c r="AE445" i="1"/>
  <c r="AF445" i="1" s="1"/>
  <c r="Y348" i="1"/>
  <c r="O348" i="1"/>
  <c r="S348" i="1" s="1"/>
  <c r="T348" i="1" s="1"/>
  <c r="N348" i="1"/>
  <c r="Q348" i="1" s="1"/>
  <c r="R348" i="1" s="1"/>
  <c r="V348" i="1" s="1"/>
  <c r="AD445" i="1"/>
  <c r="AQ445" i="1" l="1"/>
  <c r="W348" i="1"/>
  <c r="X348" i="1" s="1"/>
  <c r="Z348" i="1" s="1"/>
  <c r="AA348" i="1" s="1"/>
  <c r="L348" i="1"/>
  <c r="M348" i="1" s="1"/>
  <c r="AX445" i="1"/>
  <c r="AG445" i="1"/>
  <c r="AJ445" i="1" s="1"/>
  <c r="AK445" i="1" s="1"/>
  <c r="AM445" i="1"/>
  <c r="AN445" i="1" l="1"/>
  <c r="AP445" i="1"/>
  <c r="K349" i="1"/>
  <c r="BB348" i="1"/>
  <c r="AR445" i="1" l="1"/>
  <c r="AU445" i="1" s="1"/>
  <c r="O349" i="1"/>
  <c r="S349" i="1" s="1"/>
  <c r="T349" i="1" s="1"/>
  <c r="N349" i="1"/>
  <c r="Q349" i="1" s="1"/>
  <c r="R349" i="1" s="1"/>
  <c r="V349" i="1" s="1"/>
  <c r="Y349" i="1"/>
  <c r="AV445" i="1" l="1"/>
  <c r="AW445" i="1" s="1"/>
  <c r="AY445" i="1" s="1"/>
  <c r="AZ445" i="1" s="1"/>
  <c r="AE446" i="1"/>
  <c r="AD446" i="1"/>
  <c r="L349" i="1"/>
  <c r="M349" i="1" s="1"/>
  <c r="W349" i="1"/>
  <c r="X349" i="1" s="1"/>
  <c r="Z349" i="1" s="1"/>
  <c r="AA349" i="1" s="1"/>
  <c r="AQ446" i="1"/>
  <c r="AF446" i="1"/>
  <c r="K350" i="1" l="1"/>
  <c r="BB349" i="1"/>
  <c r="AG446" i="1"/>
  <c r="AJ446" i="1" s="1"/>
  <c r="AK446" i="1" s="1"/>
  <c r="AX446" i="1"/>
  <c r="AM446" i="1"/>
  <c r="AN446" i="1" l="1"/>
  <c r="AP446" i="1"/>
  <c r="O350" i="1"/>
  <c r="S350" i="1" s="1"/>
  <c r="T350" i="1" s="1"/>
  <c r="Y350" i="1"/>
  <c r="N350" i="1"/>
  <c r="Q350" i="1" s="1"/>
  <c r="R350" i="1" s="1"/>
  <c r="AR446" i="1" l="1"/>
  <c r="AU446" i="1" s="1"/>
  <c r="V350" i="1"/>
  <c r="AE447" i="1" l="1"/>
  <c r="AV446" i="1"/>
  <c r="AW446" i="1" s="1"/>
  <c r="AY446" i="1" s="1"/>
  <c r="AZ446" i="1" s="1"/>
  <c r="AD447" i="1" s="1"/>
  <c r="W350" i="1"/>
  <c r="X350" i="1" s="1"/>
  <c r="Z350" i="1" s="1"/>
  <c r="AA350" i="1" s="1"/>
  <c r="L350" i="1"/>
  <c r="M350" i="1" s="1"/>
  <c r="AQ447" i="1"/>
  <c r="AF447" i="1"/>
  <c r="AG447" i="1" l="1"/>
  <c r="AJ447" i="1" s="1"/>
  <c r="AM447" i="1"/>
  <c r="AX447" i="1"/>
  <c r="AK447" i="1"/>
  <c r="K351" i="1"/>
  <c r="BB350" i="1"/>
  <c r="AP447" i="1" l="1"/>
  <c r="AN447" i="1"/>
  <c r="Y351" i="1"/>
  <c r="O351" i="1"/>
  <c r="S351" i="1" s="1"/>
  <c r="T351" i="1" s="1"/>
  <c r="N351" i="1"/>
  <c r="Q351" i="1" s="1"/>
  <c r="R351" i="1" s="1"/>
  <c r="AR447" i="1" l="1"/>
  <c r="AU447" i="1" s="1"/>
  <c r="V351" i="1"/>
  <c r="L351" i="1"/>
  <c r="M351" i="1" s="1"/>
  <c r="W351" i="1"/>
  <c r="X351" i="1" s="1"/>
  <c r="Z351" i="1" s="1"/>
  <c r="AA351" i="1" s="1"/>
  <c r="AE448" i="1" l="1"/>
  <c r="AV447" i="1"/>
  <c r="AW447" i="1" s="1"/>
  <c r="AY447" i="1" s="1"/>
  <c r="AZ447" i="1" s="1"/>
  <c r="AD448" i="1" s="1"/>
  <c r="AQ448" i="1"/>
  <c r="AF448" i="1"/>
  <c r="K352" i="1"/>
  <c r="BB351" i="1"/>
  <c r="Y352" i="1" l="1"/>
  <c r="O352" i="1"/>
  <c r="S352" i="1" s="1"/>
  <c r="T352" i="1" s="1"/>
  <c r="N352" i="1"/>
  <c r="Q352" i="1" s="1"/>
  <c r="R352" i="1" s="1"/>
  <c r="V352" i="1" s="1"/>
  <c r="AG448" i="1"/>
  <c r="AJ448" i="1" s="1"/>
  <c r="AK448" i="1" s="1"/>
  <c r="AM448" i="1"/>
  <c r="AX448" i="1"/>
  <c r="L352" i="1" l="1"/>
  <c r="M352" i="1" s="1"/>
  <c r="W352" i="1"/>
  <c r="X352" i="1" s="1"/>
  <c r="Z352" i="1" s="1"/>
  <c r="AA352" i="1" s="1"/>
  <c r="AN448" i="1"/>
  <c r="AP448" i="1"/>
  <c r="AR448" i="1" l="1"/>
  <c r="AU448" i="1" s="1"/>
  <c r="K353" i="1"/>
  <c r="BB352" i="1"/>
  <c r="AE449" i="1" l="1"/>
  <c r="AF449" i="1" s="1"/>
  <c r="AV448" i="1"/>
  <c r="AW448" i="1" s="1"/>
  <c r="AY448" i="1" s="1"/>
  <c r="AZ448" i="1" s="1"/>
  <c r="AD449" i="1" s="1"/>
  <c r="O353" i="1"/>
  <c r="S353" i="1" s="1"/>
  <c r="T353" i="1" s="1"/>
  <c r="Y353" i="1"/>
  <c r="N353" i="1"/>
  <c r="Q353" i="1" s="1"/>
  <c r="R353" i="1" s="1"/>
  <c r="V353" i="1" s="1"/>
  <c r="AQ449" i="1"/>
  <c r="W353" i="1" l="1"/>
  <c r="X353" i="1" s="1"/>
  <c r="Z353" i="1" s="1"/>
  <c r="AA353" i="1" s="1"/>
  <c r="L353" i="1"/>
  <c r="M353" i="1" s="1"/>
  <c r="AG449" i="1"/>
  <c r="AJ449" i="1" s="1"/>
  <c r="AK449" i="1" s="1"/>
  <c r="AX449" i="1"/>
  <c r="AM449" i="1"/>
  <c r="AN449" i="1" l="1"/>
  <c r="AP449" i="1"/>
  <c r="K354" i="1"/>
  <c r="BB353" i="1"/>
  <c r="AR449" i="1" l="1"/>
  <c r="AU449" i="1" s="1"/>
  <c r="O354" i="1"/>
  <c r="S354" i="1" s="1"/>
  <c r="T354" i="1" s="1"/>
  <c r="Y354" i="1"/>
  <c r="N354" i="1"/>
  <c r="Q354" i="1" s="1"/>
  <c r="R354" i="1" s="1"/>
  <c r="AV449" i="1" l="1"/>
  <c r="AW449" i="1" s="1"/>
  <c r="AY449" i="1" s="1"/>
  <c r="AZ449" i="1" s="1"/>
  <c r="AE450" i="1"/>
  <c r="AQ450" i="1"/>
  <c r="AF450" i="1"/>
  <c r="V354" i="1"/>
  <c r="AD450" i="1"/>
  <c r="AM450" i="1" l="1"/>
  <c r="AX450" i="1"/>
  <c r="AG450" i="1"/>
  <c r="AJ450" i="1" s="1"/>
  <c r="AK450" i="1" s="1"/>
  <c r="W354" i="1"/>
  <c r="X354" i="1" s="1"/>
  <c r="Z354" i="1" s="1"/>
  <c r="AA354" i="1" s="1"/>
  <c r="L354" i="1"/>
  <c r="M354" i="1" s="1"/>
  <c r="K355" i="1" l="1"/>
  <c r="BB354" i="1"/>
  <c r="AP450" i="1"/>
  <c r="AN450" i="1"/>
  <c r="AR450" i="1" l="1"/>
  <c r="AU450" i="1" s="1"/>
  <c r="Y355" i="1"/>
  <c r="N355" i="1"/>
  <c r="Q355" i="1" s="1"/>
  <c r="R355" i="1" s="1"/>
  <c r="V355" i="1" s="1"/>
  <c r="O355" i="1"/>
  <c r="S355" i="1" s="1"/>
  <c r="T355" i="1" s="1"/>
  <c r="AE451" i="1" l="1"/>
  <c r="AF451" i="1" s="1"/>
  <c r="AV450" i="1"/>
  <c r="AW450" i="1" s="1"/>
  <c r="AY450" i="1" s="1"/>
  <c r="AZ450" i="1" s="1"/>
  <c r="W355" i="1"/>
  <c r="X355" i="1" s="1"/>
  <c r="Z355" i="1" s="1"/>
  <c r="AA355" i="1" s="1"/>
  <c r="L355" i="1"/>
  <c r="M355" i="1" s="1"/>
  <c r="AD451" i="1"/>
  <c r="AQ451" i="1" l="1"/>
  <c r="AM451" i="1"/>
  <c r="AG451" i="1"/>
  <c r="AJ451" i="1" s="1"/>
  <c r="AK451" i="1" s="1"/>
  <c r="AX451" i="1"/>
  <c r="K356" i="1"/>
  <c r="BB355" i="1"/>
  <c r="N356" i="1" l="1"/>
  <c r="Q356" i="1" s="1"/>
  <c r="R356" i="1" s="1"/>
  <c r="Y356" i="1"/>
  <c r="O356" i="1"/>
  <c r="S356" i="1" s="1"/>
  <c r="T356" i="1" s="1"/>
  <c r="AN451" i="1"/>
  <c r="AP451" i="1"/>
  <c r="AR451" i="1" l="1"/>
  <c r="AU451" i="1" s="1"/>
  <c r="V356" i="1"/>
  <c r="AE452" i="1" l="1"/>
  <c r="AV451" i="1"/>
  <c r="AW451" i="1" s="1"/>
  <c r="AY451" i="1" s="1"/>
  <c r="AZ451" i="1" s="1"/>
  <c r="AD452" i="1" s="1"/>
  <c r="W356" i="1"/>
  <c r="X356" i="1" s="1"/>
  <c r="Z356" i="1" s="1"/>
  <c r="AA356" i="1" s="1"/>
  <c r="L356" i="1"/>
  <c r="M356" i="1" s="1"/>
  <c r="AF452" i="1"/>
  <c r="AQ452" i="1"/>
  <c r="K357" i="1" l="1"/>
  <c r="BB356" i="1"/>
  <c r="AG452" i="1"/>
  <c r="AJ452" i="1" s="1"/>
  <c r="AK452" i="1" s="1"/>
  <c r="AM452" i="1"/>
  <c r="AX452" i="1"/>
  <c r="AN452" i="1" l="1"/>
  <c r="AP452" i="1"/>
  <c r="Y357" i="1"/>
  <c r="O357" i="1"/>
  <c r="S357" i="1" s="1"/>
  <c r="T357" i="1" s="1"/>
  <c r="N357" i="1"/>
  <c r="Q357" i="1" s="1"/>
  <c r="R357" i="1" s="1"/>
  <c r="AR452" i="1" l="1"/>
  <c r="AU452" i="1" s="1"/>
  <c r="V357" i="1"/>
  <c r="AV452" i="1" l="1"/>
  <c r="AW452" i="1" s="1"/>
  <c r="AY452" i="1" s="1"/>
  <c r="AZ452" i="1" s="1"/>
  <c r="AE453" i="1"/>
  <c r="AF453" i="1" s="1"/>
  <c r="W357" i="1"/>
  <c r="X357" i="1" s="1"/>
  <c r="Z357" i="1" s="1"/>
  <c r="AA357" i="1" s="1"/>
  <c r="L357" i="1"/>
  <c r="M357" i="1" s="1"/>
  <c r="AD453" i="1"/>
  <c r="AQ453" i="1" l="1"/>
  <c r="AX453" i="1"/>
  <c r="AG453" i="1"/>
  <c r="AJ453" i="1" s="1"/>
  <c r="AK453" i="1" s="1"/>
  <c r="AM453" i="1"/>
  <c r="K358" i="1"/>
  <c r="BB357" i="1"/>
  <c r="Y358" i="1" l="1"/>
  <c r="N358" i="1"/>
  <c r="Q358" i="1" s="1"/>
  <c r="R358" i="1" s="1"/>
  <c r="O358" i="1"/>
  <c r="S358" i="1" s="1"/>
  <c r="T358" i="1" s="1"/>
  <c r="AN453" i="1"/>
  <c r="AP453" i="1"/>
  <c r="AR453" i="1" l="1"/>
  <c r="AU453" i="1" s="1"/>
  <c r="V358" i="1"/>
  <c r="AV453" i="1" l="1"/>
  <c r="AW453" i="1" s="1"/>
  <c r="AY453" i="1" s="1"/>
  <c r="AZ453" i="1" s="1"/>
  <c r="AE454" i="1"/>
  <c r="AF454" i="1" s="1"/>
  <c r="AD454" i="1"/>
  <c r="L358" i="1"/>
  <c r="M358" i="1" s="1"/>
  <c r="W358" i="1"/>
  <c r="X358" i="1" s="1"/>
  <c r="Z358" i="1" s="1"/>
  <c r="AA358" i="1" s="1"/>
  <c r="AQ454" i="1" l="1"/>
  <c r="AG454" i="1"/>
  <c r="AJ454" i="1" s="1"/>
  <c r="AK454" i="1" s="1"/>
  <c r="AX454" i="1"/>
  <c r="AM454" i="1"/>
  <c r="K359" i="1"/>
  <c r="BB358" i="1"/>
  <c r="AN454" i="1" l="1"/>
  <c r="AP454" i="1"/>
  <c r="O359" i="1"/>
  <c r="S359" i="1" s="1"/>
  <c r="T359" i="1" s="1"/>
  <c r="Y359" i="1"/>
  <c r="N359" i="1"/>
  <c r="Q359" i="1" s="1"/>
  <c r="R359" i="1" s="1"/>
  <c r="AR454" i="1" l="1"/>
  <c r="AU454" i="1" s="1"/>
  <c r="V359" i="1"/>
  <c r="L359" i="1"/>
  <c r="M359" i="1" s="1"/>
  <c r="W359" i="1"/>
  <c r="X359" i="1" s="1"/>
  <c r="Z359" i="1" s="1"/>
  <c r="AA359" i="1" s="1"/>
  <c r="AV454" i="1" l="1"/>
  <c r="AW454" i="1" s="1"/>
  <c r="AY454" i="1" s="1"/>
  <c r="AZ454" i="1" s="1"/>
  <c r="AE455" i="1"/>
  <c r="AQ455" i="1" s="1"/>
  <c r="AD455" i="1"/>
  <c r="K360" i="1"/>
  <c r="BB359" i="1"/>
  <c r="AF455" i="1" l="1"/>
  <c r="Y360" i="1"/>
  <c r="O360" i="1"/>
  <c r="S360" i="1" s="1"/>
  <c r="T360" i="1" s="1"/>
  <c r="N360" i="1"/>
  <c r="Q360" i="1" s="1"/>
  <c r="R360" i="1" s="1"/>
  <c r="V360" i="1" s="1"/>
  <c r="AG455" i="1"/>
  <c r="AJ455" i="1" s="1"/>
  <c r="AK455" i="1" s="1"/>
  <c r="AX455" i="1"/>
  <c r="AM455" i="1"/>
  <c r="W360" i="1" l="1"/>
  <c r="X360" i="1" s="1"/>
  <c r="Z360" i="1" s="1"/>
  <c r="AA360" i="1" s="1"/>
  <c r="L360" i="1"/>
  <c r="M360" i="1" s="1"/>
  <c r="AP455" i="1"/>
  <c r="AN455" i="1"/>
  <c r="AR455" i="1" l="1"/>
  <c r="AU455" i="1" s="1"/>
  <c r="K361" i="1"/>
  <c r="BB360" i="1"/>
  <c r="AV455" i="1" l="1"/>
  <c r="AW455" i="1" s="1"/>
  <c r="AY455" i="1" s="1"/>
  <c r="AZ455" i="1" s="1"/>
  <c r="AE456" i="1"/>
  <c r="AQ456" i="1" s="1"/>
  <c r="O361" i="1"/>
  <c r="S361" i="1" s="1"/>
  <c r="T361" i="1" s="1"/>
  <c r="Y361" i="1"/>
  <c r="N361" i="1"/>
  <c r="Q361" i="1" s="1"/>
  <c r="R361" i="1" s="1"/>
  <c r="V361" i="1" s="1"/>
  <c r="AD456" i="1"/>
  <c r="AF456" i="1" l="1"/>
  <c r="L361" i="1"/>
  <c r="M361" i="1" s="1"/>
  <c r="W361" i="1"/>
  <c r="X361" i="1" s="1"/>
  <c r="Z361" i="1" s="1"/>
  <c r="AA361" i="1" s="1"/>
  <c r="AM456" i="1"/>
  <c r="AX456" i="1"/>
  <c r="AG456" i="1"/>
  <c r="AJ456" i="1" s="1"/>
  <c r="AK456" i="1" s="1"/>
  <c r="AP456" i="1" l="1"/>
  <c r="AN456" i="1"/>
  <c r="K362" i="1"/>
  <c r="BB361" i="1"/>
  <c r="AR456" i="1" l="1"/>
  <c r="AU456" i="1" s="1"/>
  <c r="O362" i="1"/>
  <c r="S362" i="1" s="1"/>
  <c r="T362" i="1" s="1"/>
  <c r="N362" i="1"/>
  <c r="Q362" i="1" s="1"/>
  <c r="R362" i="1" s="1"/>
  <c r="V362" i="1" s="1"/>
  <c r="Y362" i="1"/>
  <c r="AV456" i="1" l="1"/>
  <c r="AW456" i="1" s="1"/>
  <c r="AY456" i="1" s="1"/>
  <c r="AZ456" i="1" s="1"/>
  <c r="AE457" i="1"/>
  <c r="AF457" i="1" s="1"/>
  <c r="L362" i="1"/>
  <c r="M362" i="1" s="1"/>
  <c r="W362" i="1"/>
  <c r="X362" i="1" s="1"/>
  <c r="Z362" i="1" s="1"/>
  <c r="AA362" i="1" s="1"/>
  <c r="AD457" i="1"/>
  <c r="AQ457" i="1" l="1"/>
  <c r="K363" i="1"/>
  <c r="BB362" i="1"/>
  <c r="AG457" i="1"/>
  <c r="AJ457" i="1" s="1"/>
  <c r="AK457" i="1" s="1"/>
  <c r="AM457" i="1"/>
  <c r="AX457" i="1"/>
  <c r="AN457" i="1" l="1"/>
  <c r="AP457" i="1"/>
  <c r="N363" i="1"/>
  <c r="Q363" i="1" s="1"/>
  <c r="R363" i="1" s="1"/>
  <c r="V363" i="1" s="1"/>
  <c r="Y363" i="1"/>
  <c r="O363" i="1"/>
  <c r="S363" i="1" s="1"/>
  <c r="T363" i="1" s="1"/>
  <c r="AR457" i="1" l="1"/>
  <c r="AU457" i="1" s="1"/>
  <c r="W363" i="1"/>
  <c r="X363" i="1" s="1"/>
  <c r="Z363" i="1" s="1"/>
  <c r="AA363" i="1" s="1"/>
  <c r="L363" i="1"/>
  <c r="M363" i="1" s="1"/>
  <c r="AV457" i="1" l="1"/>
  <c r="AW457" i="1" s="1"/>
  <c r="AY457" i="1" s="1"/>
  <c r="AZ457" i="1" s="1"/>
  <c r="AE458" i="1"/>
  <c r="AF458" i="1" s="1"/>
  <c r="AD458" i="1"/>
  <c r="K364" i="1"/>
  <c r="BB363" i="1"/>
  <c r="AQ458" i="1" l="1"/>
  <c r="O364" i="1"/>
  <c r="S364" i="1" s="1"/>
  <c r="T364" i="1" s="1"/>
  <c r="Y364" i="1"/>
  <c r="N364" i="1"/>
  <c r="Q364" i="1" s="1"/>
  <c r="R364" i="1" s="1"/>
  <c r="V364" i="1" s="1"/>
  <c r="AX458" i="1"/>
  <c r="AG458" i="1"/>
  <c r="AJ458" i="1" s="1"/>
  <c r="AK458" i="1" s="1"/>
  <c r="AM458" i="1"/>
  <c r="W364" i="1" l="1"/>
  <c r="X364" i="1" s="1"/>
  <c r="Z364" i="1" s="1"/>
  <c r="AA364" i="1" s="1"/>
  <c r="L364" i="1"/>
  <c r="M364" i="1" s="1"/>
  <c r="AN458" i="1"/>
  <c r="AP458" i="1"/>
  <c r="AR458" i="1" l="1"/>
  <c r="AU458" i="1" s="1"/>
  <c r="K365" i="1"/>
  <c r="BB364" i="1"/>
  <c r="AV458" i="1" l="1"/>
  <c r="AW458" i="1" s="1"/>
  <c r="AY458" i="1" s="1"/>
  <c r="AZ458" i="1" s="1"/>
  <c r="AE459" i="1"/>
  <c r="AF459" i="1" s="1"/>
  <c r="N365" i="1"/>
  <c r="Q365" i="1" s="1"/>
  <c r="R365" i="1" s="1"/>
  <c r="Y365" i="1"/>
  <c r="O365" i="1"/>
  <c r="S365" i="1" s="1"/>
  <c r="T365" i="1" s="1"/>
  <c r="AD459" i="1"/>
  <c r="AQ459" i="1" l="1"/>
  <c r="AM459" i="1"/>
  <c r="AG459" i="1"/>
  <c r="AJ459" i="1" s="1"/>
  <c r="AK459" i="1" s="1"/>
  <c r="AX459" i="1"/>
  <c r="V365" i="1"/>
  <c r="L365" i="1" l="1"/>
  <c r="M365" i="1" s="1"/>
  <c r="W365" i="1"/>
  <c r="X365" i="1" s="1"/>
  <c r="Z365" i="1" s="1"/>
  <c r="AA365" i="1" s="1"/>
  <c r="AP459" i="1"/>
  <c r="AN459" i="1"/>
  <c r="AR459" i="1" l="1"/>
  <c r="AU459" i="1" s="1"/>
  <c r="K366" i="1"/>
  <c r="BB365" i="1"/>
  <c r="AE460" i="1" l="1"/>
  <c r="AV459" i="1"/>
  <c r="AW459" i="1" s="1"/>
  <c r="AY459" i="1" s="1"/>
  <c r="AZ459" i="1" s="1"/>
  <c r="AD460" i="1" s="1"/>
  <c r="N366" i="1"/>
  <c r="Q366" i="1" s="1"/>
  <c r="R366" i="1" s="1"/>
  <c r="V366" i="1" s="1"/>
  <c r="O366" i="1"/>
  <c r="S366" i="1" s="1"/>
  <c r="T366" i="1" s="1"/>
  <c r="Y366" i="1"/>
  <c r="AQ460" i="1"/>
  <c r="AF460" i="1"/>
  <c r="AX460" i="1" l="1"/>
  <c r="AG460" i="1"/>
  <c r="AJ460" i="1" s="1"/>
  <c r="AK460" i="1" s="1"/>
  <c r="AM460" i="1"/>
  <c r="L366" i="1"/>
  <c r="M366" i="1" s="1"/>
  <c r="W366" i="1"/>
  <c r="X366" i="1" s="1"/>
  <c r="Z366" i="1" s="1"/>
  <c r="AA366" i="1" s="1"/>
  <c r="AN460" i="1" l="1"/>
  <c r="AP460" i="1"/>
  <c r="K367" i="1"/>
  <c r="BB366" i="1"/>
  <c r="AR460" i="1" l="1"/>
  <c r="AU460" i="1" s="1"/>
  <c r="O367" i="1"/>
  <c r="S367" i="1" s="1"/>
  <c r="T367" i="1" s="1"/>
  <c r="Y367" i="1"/>
  <c r="N367" i="1"/>
  <c r="Q367" i="1" s="1"/>
  <c r="R367" i="1" s="1"/>
  <c r="AE461" i="1" l="1"/>
  <c r="AF461" i="1" s="1"/>
  <c r="AV460" i="1"/>
  <c r="AW460" i="1" s="1"/>
  <c r="AY460" i="1" s="1"/>
  <c r="AZ460" i="1" s="1"/>
  <c r="AD461" i="1" s="1"/>
  <c r="AQ461" i="1"/>
  <c r="V367" i="1"/>
  <c r="L367" i="1" l="1"/>
  <c r="M367" i="1" s="1"/>
  <c r="W367" i="1"/>
  <c r="X367" i="1" s="1"/>
  <c r="Z367" i="1" s="1"/>
  <c r="AA367" i="1" s="1"/>
  <c r="AG461" i="1"/>
  <c r="AJ461" i="1" s="1"/>
  <c r="AK461" i="1" s="1"/>
  <c r="AX461" i="1"/>
  <c r="AM461" i="1"/>
  <c r="K368" i="1" l="1"/>
  <c r="BB367" i="1"/>
  <c r="AN461" i="1"/>
  <c r="AP461" i="1"/>
  <c r="AR461" i="1" l="1"/>
  <c r="AU461" i="1" s="1"/>
  <c r="Y368" i="1"/>
  <c r="O368" i="1"/>
  <c r="S368" i="1" s="1"/>
  <c r="T368" i="1" s="1"/>
  <c r="N368" i="1"/>
  <c r="Q368" i="1" s="1"/>
  <c r="R368" i="1" s="1"/>
  <c r="AE462" i="1" l="1"/>
  <c r="AV461" i="1"/>
  <c r="AW461" i="1" s="1"/>
  <c r="AY461" i="1" s="1"/>
  <c r="AZ461" i="1" s="1"/>
  <c r="AD462" i="1"/>
  <c r="V368" i="1"/>
  <c r="AF462" i="1"/>
  <c r="AQ462" i="1"/>
  <c r="L368" i="1" l="1"/>
  <c r="M368" i="1" s="1"/>
  <c r="W368" i="1"/>
  <c r="X368" i="1" s="1"/>
  <c r="Z368" i="1" s="1"/>
  <c r="AA368" i="1" s="1"/>
  <c r="AM462" i="1"/>
  <c r="AG462" i="1"/>
  <c r="AJ462" i="1" s="1"/>
  <c r="AK462" i="1" s="1"/>
  <c r="AX462" i="1"/>
  <c r="AN462" i="1" l="1"/>
  <c r="AP462" i="1"/>
  <c r="K369" i="1"/>
  <c r="BB368" i="1"/>
  <c r="AR462" i="1" l="1"/>
  <c r="AU462" i="1" s="1"/>
  <c r="N369" i="1"/>
  <c r="Q369" i="1" s="1"/>
  <c r="R369" i="1" s="1"/>
  <c r="Y369" i="1"/>
  <c r="O369" i="1"/>
  <c r="S369" i="1" s="1"/>
  <c r="T369" i="1" s="1"/>
  <c r="AE463" i="1" l="1"/>
  <c r="AV462" i="1"/>
  <c r="AW462" i="1" s="1"/>
  <c r="AY462" i="1" s="1"/>
  <c r="AZ462" i="1" s="1"/>
  <c r="AD463" i="1" s="1"/>
  <c r="AQ463" i="1"/>
  <c r="AF463" i="1"/>
  <c r="V369" i="1"/>
  <c r="AG463" i="1" l="1"/>
  <c r="AJ463" i="1" s="1"/>
  <c r="AK463" i="1" s="1"/>
  <c r="AX463" i="1"/>
  <c r="AM463" i="1"/>
  <c r="W369" i="1"/>
  <c r="X369" i="1" s="1"/>
  <c r="Z369" i="1" s="1"/>
  <c r="AA369" i="1" s="1"/>
  <c r="L369" i="1"/>
  <c r="M369" i="1" s="1"/>
  <c r="AP463" i="1" l="1"/>
  <c r="AN463" i="1"/>
  <c r="K370" i="1"/>
  <c r="BB369" i="1"/>
  <c r="AR463" i="1" l="1"/>
  <c r="AU463" i="1" s="1"/>
  <c r="Y370" i="1"/>
  <c r="N370" i="1"/>
  <c r="Q370" i="1" s="1"/>
  <c r="R370" i="1" s="1"/>
  <c r="O370" i="1"/>
  <c r="S370" i="1" s="1"/>
  <c r="T370" i="1" s="1"/>
  <c r="V370" i="1" s="1"/>
  <c r="AE464" i="1" l="1"/>
  <c r="AV463" i="1"/>
  <c r="AW463" i="1" s="1"/>
  <c r="AY463" i="1" s="1"/>
  <c r="AZ463" i="1" s="1"/>
  <c r="AD464" i="1" s="1"/>
  <c r="W370" i="1"/>
  <c r="X370" i="1" s="1"/>
  <c r="Z370" i="1" s="1"/>
  <c r="AA370" i="1" s="1"/>
  <c r="L370" i="1"/>
  <c r="M370" i="1" s="1"/>
  <c r="AF464" i="1"/>
  <c r="AQ464" i="1"/>
  <c r="AM464" i="1" l="1"/>
  <c r="AG464" i="1"/>
  <c r="AJ464" i="1" s="1"/>
  <c r="AK464" i="1" s="1"/>
  <c r="AX464" i="1"/>
  <c r="K371" i="1"/>
  <c r="BB370" i="1"/>
  <c r="O371" i="1" l="1"/>
  <c r="S371" i="1" s="1"/>
  <c r="T371" i="1" s="1"/>
  <c r="N371" i="1"/>
  <c r="Q371" i="1" s="1"/>
  <c r="R371" i="1" s="1"/>
  <c r="V371" i="1" s="1"/>
  <c r="Y371" i="1"/>
  <c r="AP464" i="1"/>
  <c r="AN464" i="1"/>
  <c r="AR464" i="1" l="1"/>
  <c r="AU464" i="1" s="1"/>
  <c r="L371" i="1"/>
  <c r="M371" i="1" s="1"/>
  <c r="W371" i="1"/>
  <c r="X371" i="1" s="1"/>
  <c r="Z371" i="1" s="1"/>
  <c r="AA371" i="1" s="1"/>
  <c r="AE465" i="1" l="1"/>
  <c r="AV464" i="1"/>
  <c r="AW464" i="1" s="1"/>
  <c r="AY464" i="1" s="1"/>
  <c r="AZ464" i="1" s="1"/>
  <c r="AD465" i="1"/>
  <c r="K372" i="1"/>
  <c r="BB371" i="1"/>
  <c r="AF465" i="1"/>
  <c r="AQ465" i="1"/>
  <c r="N372" i="1" l="1"/>
  <c r="Q372" i="1" s="1"/>
  <c r="R372" i="1" s="1"/>
  <c r="O372" i="1"/>
  <c r="S372" i="1" s="1"/>
  <c r="T372" i="1" s="1"/>
  <c r="Y372" i="1"/>
  <c r="AX465" i="1"/>
  <c r="AG465" i="1"/>
  <c r="AJ465" i="1" s="1"/>
  <c r="AK465" i="1" s="1"/>
  <c r="AM465" i="1"/>
  <c r="V372" i="1" l="1"/>
  <c r="AN465" i="1"/>
  <c r="AP465" i="1"/>
  <c r="W372" i="1"/>
  <c r="X372" i="1" s="1"/>
  <c r="Z372" i="1" s="1"/>
  <c r="AA372" i="1" s="1"/>
  <c r="L372" i="1"/>
  <c r="M372" i="1" s="1"/>
  <c r="AR465" i="1" l="1"/>
  <c r="AU465" i="1" s="1"/>
  <c r="K373" i="1"/>
  <c r="BB372" i="1"/>
  <c r="AE466" i="1" l="1"/>
  <c r="AV465" i="1"/>
  <c r="AW465" i="1" s="1"/>
  <c r="AY465" i="1" s="1"/>
  <c r="AZ465" i="1" s="1"/>
  <c r="AD466" i="1" s="1"/>
  <c r="Y373" i="1"/>
  <c r="O373" i="1"/>
  <c r="S373" i="1" s="1"/>
  <c r="T373" i="1" s="1"/>
  <c r="N373" i="1"/>
  <c r="Q373" i="1" s="1"/>
  <c r="R373" i="1" s="1"/>
  <c r="AF466" i="1"/>
  <c r="AQ466" i="1"/>
  <c r="V373" i="1" l="1"/>
  <c r="L373" i="1"/>
  <c r="M373" i="1" s="1"/>
  <c r="W373" i="1"/>
  <c r="X373" i="1" s="1"/>
  <c r="Z373" i="1" s="1"/>
  <c r="AA373" i="1" s="1"/>
  <c r="AG466" i="1"/>
  <c r="AJ466" i="1" s="1"/>
  <c r="AK466" i="1" s="1"/>
  <c r="AX466" i="1"/>
  <c r="AM466" i="1"/>
  <c r="K374" i="1" l="1"/>
  <c r="BB373" i="1"/>
  <c r="AN466" i="1"/>
  <c r="AP466" i="1"/>
  <c r="AU466" i="1" l="1"/>
  <c r="AR466" i="1"/>
  <c r="AE467" i="1"/>
  <c r="AV466" i="1"/>
  <c r="AW466" i="1" s="1"/>
  <c r="AY466" i="1" s="1"/>
  <c r="AZ466" i="1" s="1"/>
  <c r="Y374" i="1"/>
  <c r="O374" i="1"/>
  <c r="S374" i="1" s="1"/>
  <c r="T374" i="1" s="1"/>
  <c r="N374" i="1"/>
  <c r="Q374" i="1" s="1"/>
  <c r="R374" i="1" s="1"/>
  <c r="V374" i="1" l="1"/>
  <c r="L374" i="1"/>
  <c r="M374" i="1" s="1"/>
  <c r="W374" i="1"/>
  <c r="X374" i="1" s="1"/>
  <c r="Z374" i="1" s="1"/>
  <c r="AA374" i="1" s="1"/>
  <c r="AF467" i="1"/>
  <c r="AQ467" i="1"/>
  <c r="AD467" i="1"/>
  <c r="K375" i="1" l="1"/>
  <c r="BB374" i="1"/>
  <c r="AX467" i="1"/>
  <c r="AG467" i="1"/>
  <c r="AJ467" i="1" s="1"/>
  <c r="AK467" i="1" s="1"/>
  <c r="AM467" i="1"/>
  <c r="AN467" i="1" l="1"/>
  <c r="AP467" i="1"/>
  <c r="N375" i="1"/>
  <c r="Q375" i="1" s="1"/>
  <c r="R375" i="1" s="1"/>
  <c r="V375" i="1" s="1"/>
  <c r="Y375" i="1"/>
  <c r="O375" i="1"/>
  <c r="S375" i="1" s="1"/>
  <c r="T375" i="1" s="1"/>
  <c r="AR467" i="1" l="1"/>
  <c r="AU467" i="1" s="1"/>
  <c r="L375" i="1"/>
  <c r="M375" i="1" s="1"/>
  <c r="W375" i="1"/>
  <c r="X375" i="1" s="1"/>
  <c r="Z375" i="1" s="1"/>
  <c r="AA375" i="1" s="1"/>
  <c r="AE468" i="1" l="1"/>
  <c r="AF468" i="1" s="1"/>
  <c r="AV467" i="1"/>
  <c r="AW467" i="1" s="1"/>
  <c r="AY467" i="1" s="1"/>
  <c r="AZ467" i="1" s="1"/>
  <c r="K376" i="1"/>
  <c r="BB375" i="1"/>
  <c r="AD468" i="1"/>
  <c r="AQ468" i="1" l="1"/>
  <c r="AG468" i="1"/>
  <c r="AJ468" i="1" s="1"/>
  <c r="AK468" i="1" s="1"/>
  <c r="AM468" i="1"/>
  <c r="AX468" i="1"/>
  <c r="O376" i="1"/>
  <c r="S376" i="1" s="1"/>
  <c r="T376" i="1" s="1"/>
  <c r="Y376" i="1"/>
  <c r="N376" i="1"/>
  <c r="Q376" i="1" s="1"/>
  <c r="R376" i="1" s="1"/>
  <c r="V376" i="1" l="1"/>
  <c r="AN468" i="1"/>
  <c r="AP468" i="1"/>
  <c r="AR468" i="1" l="1"/>
  <c r="AU468" i="1" s="1"/>
  <c r="W376" i="1"/>
  <c r="X376" i="1" s="1"/>
  <c r="Z376" i="1" s="1"/>
  <c r="AA376" i="1" s="1"/>
  <c r="L376" i="1"/>
  <c r="M376" i="1" s="1"/>
  <c r="AV468" i="1" l="1"/>
  <c r="AW468" i="1" s="1"/>
  <c r="AY468" i="1" s="1"/>
  <c r="AZ468" i="1" s="1"/>
  <c r="AE469" i="1"/>
  <c r="AQ469" i="1" s="1"/>
  <c r="K377" i="1"/>
  <c r="BB376" i="1"/>
  <c r="AD469" i="1"/>
  <c r="AF469" i="1" l="1"/>
  <c r="AG469" i="1"/>
  <c r="AJ469" i="1" s="1"/>
  <c r="AK469" i="1" s="1"/>
  <c r="AM469" i="1"/>
  <c r="AX469" i="1"/>
  <c r="O377" i="1"/>
  <c r="S377" i="1" s="1"/>
  <c r="T377" i="1" s="1"/>
  <c r="N377" i="1"/>
  <c r="Q377" i="1" s="1"/>
  <c r="R377" i="1" s="1"/>
  <c r="Y377" i="1"/>
  <c r="V377" i="1" l="1"/>
  <c r="AN469" i="1"/>
  <c r="AP469" i="1"/>
  <c r="L377" i="1"/>
  <c r="M377" i="1" s="1"/>
  <c r="W377" i="1"/>
  <c r="X377" i="1" s="1"/>
  <c r="Z377" i="1" s="1"/>
  <c r="AA377" i="1" s="1"/>
  <c r="AR469" i="1" l="1"/>
  <c r="AU469" i="1" s="1"/>
  <c r="K378" i="1"/>
  <c r="BB377" i="1"/>
  <c r="AV469" i="1" l="1"/>
  <c r="AW469" i="1" s="1"/>
  <c r="AY469" i="1" s="1"/>
  <c r="AZ469" i="1" s="1"/>
  <c r="AE470" i="1"/>
  <c r="AQ470" i="1"/>
  <c r="AF470" i="1"/>
  <c r="AD470" i="1"/>
  <c r="Y378" i="1"/>
  <c r="N378" i="1"/>
  <c r="Q378" i="1" s="1"/>
  <c r="R378" i="1" s="1"/>
  <c r="O378" i="1"/>
  <c r="S378" i="1" s="1"/>
  <c r="T378" i="1" s="1"/>
  <c r="AM470" i="1" l="1"/>
  <c r="AG470" i="1"/>
  <c r="AJ470" i="1" s="1"/>
  <c r="AK470" i="1" s="1"/>
  <c r="AX470" i="1"/>
  <c r="V378" i="1"/>
  <c r="W378" i="1" l="1"/>
  <c r="X378" i="1" s="1"/>
  <c r="Z378" i="1" s="1"/>
  <c r="AA378" i="1" s="1"/>
  <c r="L378" i="1"/>
  <c r="M378" i="1" s="1"/>
  <c r="AN470" i="1"/>
  <c r="AP470" i="1"/>
  <c r="AR470" i="1" l="1"/>
  <c r="AU470" i="1" s="1"/>
  <c r="K379" i="1"/>
  <c r="BB378" i="1"/>
  <c r="AE471" i="1" l="1"/>
  <c r="AV470" i="1"/>
  <c r="AW470" i="1" s="1"/>
  <c r="AY470" i="1" s="1"/>
  <c r="AZ470" i="1" s="1"/>
  <c r="O379" i="1"/>
  <c r="S379" i="1" s="1"/>
  <c r="T379" i="1" s="1"/>
  <c r="N379" i="1"/>
  <c r="Q379" i="1" s="1"/>
  <c r="R379" i="1" s="1"/>
  <c r="V379" i="1" s="1"/>
  <c r="Y379" i="1"/>
  <c r="AD471" i="1"/>
  <c r="AQ471" i="1"/>
  <c r="AF471" i="1"/>
  <c r="AM471" i="1" l="1"/>
  <c r="AX471" i="1"/>
  <c r="AG471" i="1"/>
  <c r="AJ471" i="1" s="1"/>
  <c r="AK471" i="1" s="1"/>
  <c r="L379" i="1"/>
  <c r="M379" i="1" s="1"/>
  <c r="W379" i="1"/>
  <c r="X379" i="1" s="1"/>
  <c r="Z379" i="1" s="1"/>
  <c r="AA379" i="1" s="1"/>
  <c r="K380" i="1" l="1"/>
  <c r="BB379" i="1"/>
  <c r="AN471" i="1"/>
  <c r="AP471" i="1"/>
  <c r="AR471" i="1" l="1"/>
  <c r="AU471" i="1" s="1"/>
  <c r="N380" i="1"/>
  <c r="Q380" i="1" s="1"/>
  <c r="R380" i="1" s="1"/>
  <c r="O380" i="1"/>
  <c r="S380" i="1" s="1"/>
  <c r="T380" i="1" s="1"/>
  <c r="V380" i="1" s="1"/>
  <c r="Y380" i="1"/>
  <c r="AE472" i="1" l="1"/>
  <c r="AQ472" i="1" s="1"/>
  <c r="AV471" i="1"/>
  <c r="AW471" i="1" s="1"/>
  <c r="AY471" i="1" s="1"/>
  <c r="AZ471" i="1" s="1"/>
  <c r="L380" i="1"/>
  <c r="M380" i="1" s="1"/>
  <c r="W380" i="1"/>
  <c r="X380" i="1" s="1"/>
  <c r="Z380" i="1" s="1"/>
  <c r="AA380" i="1" s="1"/>
  <c r="AD472" i="1"/>
  <c r="AF472" i="1"/>
  <c r="AG472" i="1" l="1"/>
  <c r="AJ472" i="1" s="1"/>
  <c r="AK472" i="1" s="1"/>
  <c r="AM472" i="1"/>
  <c r="AX472" i="1"/>
  <c r="K381" i="1"/>
  <c r="BB380" i="1"/>
  <c r="N381" i="1" l="1"/>
  <c r="Q381" i="1" s="1"/>
  <c r="R381" i="1" s="1"/>
  <c r="O381" i="1"/>
  <c r="S381" i="1" s="1"/>
  <c r="T381" i="1" s="1"/>
  <c r="Y381" i="1"/>
  <c r="AN472" i="1"/>
  <c r="AP472" i="1"/>
  <c r="AR472" i="1" l="1"/>
  <c r="AU472" i="1" s="1"/>
  <c r="V381" i="1"/>
  <c r="AE473" i="1" l="1"/>
  <c r="AV472" i="1"/>
  <c r="AW472" i="1" s="1"/>
  <c r="AY472" i="1" s="1"/>
  <c r="AZ472" i="1" s="1"/>
  <c r="AD473" i="1" s="1"/>
  <c r="L381" i="1"/>
  <c r="M381" i="1" s="1"/>
  <c r="W381" i="1"/>
  <c r="X381" i="1" s="1"/>
  <c r="Z381" i="1" s="1"/>
  <c r="AA381" i="1" s="1"/>
  <c r="AQ473" i="1"/>
  <c r="AF473" i="1"/>
  <c r="AM473" i="1" l="1"/>
  <c r="AG473" i="1"/>
  <c r="AJ473" i="1" s="1"/>
  <c r="AK473" i="1" s="1"/>
  <c r="AX473" i="1"/>
  <c r="K382" i="1"/>
  <c r="BB381" i="1"/>
  <c r="N382" i="1" l="1"/>
  <c r="Q382" i="1" s="1"/>
  <c r="R382" i="1" s="1"/>
  <c r="O382" i="1"/>
  <c r="S382" i="1" s="1"/>
  <c r="T382" i="1" s="1"/>
  <c r="Y382" i="1"/>
  <c r="AN473" i="1"/>
  <c r="AP473" i="1"/>
  <c r="AR473" i="1" l="1"/>
  <c r="AU473" i="1" s="1"/>
  <c r="V382" i="1"/>
  <c r="AE474" i="1" l="1"/>
  <c r="AV473" i="1"/>
  <c r="AW473" i="1" s="1"/>
  <c r="AY473" i="1" s="1"/>
  <c r="AZ473" i="1" s="1"/>
  <c r="AD474" i="1" s="1"/>
  <c r="W382" i="1"/>
  <c r="X382" i="1" s="1"/>
  <c r="Z382" i="1" s="1"/>
  <c r="AA382" i="1" s="1"/>
  <c r="L382" i="1"/>
  <c r="M382" i="1" s="1"/>
  <c r="AF474" i="1"/>
  <c r="AQ474" i="1"/>
  <c r="AX474" i="1" l="1"/>
  <c r="AM474" i="1"/>
  <c r="AG474" i="1"/>
  <c r="AJ474" i="1" s="1"/>
  <c r="AK474" i="1" s="1"/>
  <c r="K383" i="1"/>
  <c r="BB382" i="1"/>
  <c r="O383" i="1" l="1"/>
  <c r="S383" i="1" s="1"/>
  <c r="T383" i="1" s="1"/>
  <c r="N383" i="1"/>
  <c r="Q383" i="1" s="1"/>
  <c r="R383" i="1" s="1"/>
  <c r="V383" i="1" s="1"/>
  <c r="Y383" i="1"/>
  <c r="AN474" i="1"/>
  <c r="AP474" i="1"/>
  <c r="AR474" i="1" l="1"/>
  <c r="AU474" i="1" s="1"/>
  <c r="W383" i="1"/>
  <c r="X383" i="1" s="1"/>
  <c r="Z383" i="1" s="1"/>
  <c r="AA383" i="1" s="1"/>
  <c r="L383" i="1"/>
  <c r="M383" i="1" s="1"/>
  <c r="AE475" i="1" l="1"/>
  <c r="AV474" i="1"/>
  <c r="AW474" i="1" s="1"/>
  <c r="AY474" i="1" s="1"/>
  <c r="AZ474" i="1" s="1"/>
  <c r="AD475" i="1" s="1"/>
  <c r="AQ475" i="1"/>
  <c r="AF475" i="1"/>
  <c r="K384" i="1"/>
  <c r="BB383" i="1"/>
  <c r="Y384" i="1" l="1"/>
  <c r="O384" i="1"/>
  <c r="S384" i="1" s="1"/>
  <c r="T384" i="1" s="1"/>
  <c r="N384" i="1"/>
  <c r="Q384" i="1" s="1"/>
  <c r="R384" i="1" s="1"/>
  <c r="V384" i="1" s="1"/>
  <c r="AM475" i="1"/>
  <c r="AX475" i="1"/>
  <c r="AG475" i="1"/>
  <c r="AJ475" i="1" s="1"/>
  <c r="AK475" i="1" s="1"/>
  <c r="AP475" i="1" l="1"/>
  <c r="AN475" i="1"/>
  <c r="L384" i="1"/>
  <c r="M384" i="1" s="1"/>
  <c r="W384" i="1"/>
  <c r="X384" i="1" s="1"/>
  <c r="Z384" i="1" s="1"/>
  <c r="AA384" i="1" s="1"/>
  <c r="AR475" i="1" l="1"/>
  <c r="AU475" i="1" s="1"/>
  <c r="K385" i="1"/>
  <c r="BB384" i="1"/>
  <c r="AV475" i="1" l="1"/>
  <c r="AW475" i="1" s="1"/>
  <c r="AY475" i="1" s="1"/>
  <c r="AZ475" i="1" s="1"/>
  <c r="AE476" i="1"/>
  <c r="AF476" i="1" s="1"/>
  <c r="AD476" i="1"/>
  <c r="N385" i="1"/>
  <c r="Q385" i="1" s="1"/>
  <c r="R385" i="1" s="1"/>
  <c r="Y385" i="1"/>
  <c r="O385" i="1"/>
  <c r="S385" i="1" s="1"/>
  <c r="T385" i="1" s="1"/>
  <c r="AQ476" i="1" l="1"/>
  <c r="AX476" i="1"/>
  <c r="AM476" i="1"/>
  <c r="AG476" i="1"/>
  <c r="AJ476" i="1" s="1"/>
  <c r="AK476" i="1" s="1"/>
  <c r="V385" i="1"/>
  <c r="W385" i="1" l="1"/>
  <c r="X385" i="1" s="1"/>
  <c r="Z385" i="1" s="1"/>
  <c r="AA385" i="1" s="1"/>
  <c r="L385" i="1"/>
  <c r="M385" i="1" s="1"/>
  <c r="AP476" i="1"/>
  <c r="AN476" i="1"/>
  <c r="AR476" i="1" l="1"/>
  <c r="AU476" i="1" s="1"/>
  <c r="K386" i="1"/>
  <c r="BB385" i="1"/>
  <c r="AV476" i="1" l="1"/>
  <c r="AW476" i="1" s="1"/>
  <c r="AY476" i="1" s="1"/>
  <c r="AZ476" i="1" s="1"/>
  <c r="AE477" i="1"/>
  <c r="AF477" i="1" s="1"/>
  <c r="O386" i="1"/>
  <c r="S386" i="1" s="1"/>
  <c r="T386" i="1" s="1"/>
  <c r="Y386" i="1"/>
  <c r="N386" i="1"/>
  <c r="Q386" i="1" s="1"/>
  <c r="R386" i="1" s="1"/>
  <c r="V386" i="1" s="1"/>
  <c r="AD477" i="1"/>
  <c r="AQ477" i="1" l="1"/>
  <c r="L386" i="1"/>
  <c r="M386" i="1" s="1"/>
  <c r="W386" i="1"/>
  <c r="X386" i="1" s="1"/>
  <c r="Z386" i="1" s="1"/>
  <c r="AA386" i="1" s="1"/>
  <c r="AG477" i="1"/>
  <c r="AJ477" i="1" s="1"/>
  <c r="AK477" i="1" s="1"/>
  <c r="AX477" i="1"/>
  <c r="AM477" i="1"/>
  <c r="K387" i="1" l="1"/>
  <c r="BB386" i="1"/>
  <c r="AN477" i="1"/>
  <c r="AP477" i="1"/>
  <c r="AR477" i="1" l="1"/>
  <c r="AU477" i="1" s="1"/>
  <c r="O387" i="1"/>
  <c r="S387" i="1" s="1"/>
  <c r="T387" i="1" s="1"/>
  <c r="N387" i="1"/>
  <c r="Q387" i="1" s="1"/>
  <c r="R387" i="1" s="1"/>
  <c r="V387" i="1" s="1"/>
  <c r="Y387" i="1"/>
  <c r="AV477" i="1" l="1"/>
  <c r="AW477" i="1" s="1"/>
  <c r="AY477" i="1" s="1"/>
  <c r="AZ477" i="1" s="1"/>
  <c r="AE478" i="1"/>
  <c r="AF478" i="1" s="1"/>
  <c r="L387" i="1"/>
  <c r="M387" i="1" s="1"/>
  <c r="W387" i="1"/>
  <c r="X387" i="1" s="1"/>
  <c r="Z387" i="1" s="1"/>
  <c r="AA387" i="1" s="1"/>
  <c r="AD478" i="1"/>
  <c r="AQ478" i="1" l="1"/>
  <c r="K388" i="1"/>
  <c r="BB387" i="1"/>
  <c r="AX478" i="1"/>
  <c r="AG478" i="1"/>
  <c r="AJ478" i="1" s="1"/>
  <c r="AK478" i="1" s="1"/>
  <c r="AM478" i="1"/>
  <c r="AN478" i="1" l="1"/>
  <c r="AP478" i="1"/>
  <c r="O388" i="1"/>
  <c r="S388" i="1" s="1"/>
  <c r="T388" i="1" s="1"/>
  <c r="N388" i="1"/>
  <c r="Q388" i="1" s="1"/>
  <c r="R388" i="1" s="1"/>
  <c r="V388" i="1" s="1"/>
  <c r="Y388" i="1"/>
  <c r="AR478" i="1" l="1"/>
  <c r="AU478" i="1" s="1"/>
  <c r="L388" i="1"/>
  <c r="M388" i="1" s="1"/>
  <c r="W388" i="1"/>
  <c r="X388" i="1" s="1"/>
  <c r="Z388" i="1" s="1"/>
  <c r="AA388" i="1" s="1"/>
  <c r="AE479" i="1" l="1"/>
  <c r="AV478" i="1"/>
  <c r="AW478" i="1" s="1"/>
  <c r="AY478" i="1" s="1"/>
  <c r="AZ478" i="1" s="1"/>
  <c r="AD479" i="1" s="1"/>
  <c r="AF479" i="1"/>
  <c r="AQ479" i="1"/>
  <c r="K389" i="1"/>
  <c r="BB388" i="1"/>
  <c r="N389" i="1" l="1"/>
  <c r="Q389" i="1" s="1"/>
  <c r="R389" i="1" s="1"/>
  <c r="Y389" i="1"/>
  <c r="O389" i="1"/>
  <c r="S389" i="1" s="1"/>
  <c r="T389" i="1" s="1"/>
  <c r="AM479" i="1"/>
  <c r="AX479" i="1"/>
  <c r="AG479" i="1"/>
  <c r="AJ479" i="1" s="1"/>
  <c r="AK479" i="1" s="1"/>
  <c r="V389" i="1" l="1"/>
  <c r="AN479" i="1"/>
  <c r="AP479" i="1"/>
  <c r="W389" i="1"/>
  <c r="X389" i="1" s="1"/>
  <c r="Z389" i="1" s="1"/>
  <c r="AA389" i="1" s="1"/>
  <c r="L389" i="1"/>
  <c r="M389" i="1" s="1"/>
  <c r="AR479" i="1" l="1"/>
  <c r="AU479" i="1" s="1"/>
  <c r="K390" i="1"/>
  <c r="BB389" i="1"/>
  <c r="AV479" i="1" l="1"/>
  <c r="AW479" i="1" s="1"/>
  <c r="AY479" i="1" s="1"/>
  <c r="AZ479" i="1" s="1"/>
  <c r="AE480" i="1"/>
  <c r="AQ480" i="1" s="1"/>
  <c r="AD480" i="1"/>
  <c r="Y390" i="1"/>
  <c r="O390" i="1"/>
  <c r="S390" i="1" s="1"/>
  <c r="T390" i="1" s="1"/>
  <c r="N390" i="1"/>
  <c r="Q390" i="1" s="1"/>
  <c r="R390" i="1" s="1"/>
  <c r="V390" i="1" s="1"/>
  <c r="AF480" i="1" l="1"/>
  <c r="L390" i="1"/>
  <c r="M390" i="1" s="1"/>
  <c r="W390" i="1"/>
  <c r="X390" i="1" s="1"/>
  <c r="Z390" i="1" s="1"/>
  <c r="AA390" i="1" s="1"/>
  <c r="AG480" i="1"/>
  <c r="AJ480" i="1" s="1"/>
  <c r="AK480" i="1" s="1"/>
  <c r="AM480" i="1"/>
  <c r="AX480" i="1"/>
  <c r="AN480" i="1" l="1"/>
  <c r="AP480" i="1"/>
  <c r="K391" i="1"/>
  <c r="BB390" i="1"/>
  <c r="AR480" i="1" l="1"/>
  <c r="AU480" i="1" s="1"/>
  <c r="N391" i="1"/>
  <c r="Q391" i="1" s="1"/>
  <c r="R391" i="1" s="1"/>
  <c r="O391" i="1"/>
  <c r="S391" i="1" s="1"/>
  <c r="T391" i="1" s="1"/>
  <c r="Y391" i="1"/>
  <c r="AE481" i="1" l="1"/>
  <c r="AV480" i="1"/>
  <c r="AW480" i="1" s="1"/>
  <c r="AY480" i="1" s="1"/>
  <c r="AZ480" i="1" s="1"/>
  <c r="V391" i="1"/>
  <c r="AF481" i="1"/>
  <c r="AQ481" i="1"/>
  <c r="AD481" i="1"/>
  <c r="L391" i="1"/>
  <c r="M391" i="1" s="1"/>
  <c r="W391" i="1"/>
  <c r="X391" i="1" s="1"/>
  <c r="Z391" i="1" s="1"/>
  <c r="AA391" i="1" s="1"/>
  <c r="AG481" i="1" l="1"/>
  <c r="AJ481" i="1" s="1"/>
  <c r="AK481" i="1" s="1"/>
  <c r="AX481" i="1"/>
  <c r="AM481" i="1"/>
  <c r="K392" i="1"/>
  <c r="BB391" i="1"/>
  <c r="Y392" i="1" l="1"/>
  <c r="O392" i="1"/>
  <c r="S392" i="1" s="1"/>
  <c r="T392" i="1" s="1"/>
  <c r="N392" i="1"/>
  <c r="Q392" i="1" s="1"/>
  <c r="R392" i="1" s="1"/>
  <c r="V392" i="1" s="1"/>
  <c r="AP481" i="1"/>
  <c r="AN481" i="1"/>
  <c r="AR481" i="1" l="1"/>
  <c r="AU481" i="1" s="1"/>
  <c r="W392" i="1"/>
  <c r="X392" i="1" s="1"/>
  <c r="Z392" i="1" s="1"/>
  <c r="AA392" i="1" s="1"/>
  <c r="L392" i="1"/>
  <c r="M392" i="1" s="1"/>
  <c r="AV481" i="1" l="1"/>
  <c r="AW481" i="1" s="1"/>
  <c r="AY481" i="1" s="1"/>
  <c r="AZ481" i="1" s="1"/>
  <c r="AE482" i="1"/>
  <c r="AF482" i="1" s="1"/>
  <c r="K393" i="1"/>
  <c r="BB392" i="1"/>
  <c r="AD482" i="1"/>
  <c r="AQ482" i="1" l="1"/>
  <c r="AX482" i="1"/>
  <c r="AM482" i="1"/>
  <c r="AG482" i="1"/>
  <c r="AJ482" i="1" s="1"/>
  <c r="AK482" i="1" s="1"/>
  <c r="O393" i="1"/>
  <c r="S393" i="1" s="1"/>
  <c r="T393" i="1" s="1"/>
  <c r="N393" i="1"/>
  <c r="Q393" i="1" s="1"/>
  <c r="R393" i="1" s="1"/>
  <c r="Y393" i="1"/>
  <c r="AN482" i="1" l="1"/>
  <c r="AP482" i="1"/>
  <c r="V393" i="1"/>
  <c r="AR482" i="1" l="1"/>
  <c r="AU482" i="1" s="1"/>
  <c r="L393" i="1"/>
  <c r="M393" i="1" s="1"/>
  <c r="W393" i="1"/>
  <c r="X393" i="1" s="1"/>
  <c r="Z393" i="1" s="1"/>
  <c r="AA393" i="1" s="1"/>
  <c r="AV482" i="1" l="1"/>
  <c r="AW482" i="1" s="1"/>
  <c r="AY482" i="1" s="1"/>
  <c r="AZ482" i="1" s="1"/>
  <c r="AE483" i="1"/>
  <c r="AQ483" i="1" s="1"/>
  <c r="K394" i="1"/>
  <c r="BB393" i="1"/>
  <c r="AD483" i="1"/>
  <c r="AF483" i="1" l="1"/>
  <c r="N394" i="1"/>
  <c r="Q394" i="1" s="1"/>
  <c r="R394" i="1" s="1"/>
  <c r="O394" i="1"/>
  <c r="S394" i="1" s="1"/>
  <c r="T394" i="1" s="1"/>
  <c r="Y394" i="1"/>
  <c r="AG483" i="1"/>
  <c r="AJ483" i="1" s="1"/>
  <c r="AK483" i="1" s="1"/>
  <c r="AX483" i="1"/>
  <c r="AM483" i="1"/>
  <c r="V394" i="1" l="1"/>
  <c r="AP483" i="1"/>
  <c r="AN483" i="1"/>
  <c r="AR483" i="1" l="1"/>
  <c r="AU483" i="1" s="1"/>
  <c r="W394" i="1"/>
  <c r="X394" i="1" s="1"/>
  <c r="Z394" i="1" s="1"/>
  <c r="AA394" i="1" s="1"/>
  <c r="L394" i="1"/>
  <c r="M394" i="1" s="1"/>
  <c r="AV483" i="1" l="1"/>
  <c r="AW483" i="1" s="1"/>
  <c r="AY483" i="1" s="1"/>
  <c r="AZ483" i="1" s="1"/>
  <c r="AE484" i="1"/>
  <c r="AF484" i="1" s="1"/>
  <c r="K395" i="1"/>
  <c r="BB394" i="1"/>
  <c r="AD484" i="1"/>
  <c r="AQ484" i="1" l="1"/>
  <c r="AG484" i="1"/>
  <c r="AJ484" i="1" s="1"/>
  <c r="AK484" i="1" s="1"/>
  <c r="AM484" i="1"/>
  <c r="AX484" i="1"/>
  <c r="Y395" i="1"/>
  <c r="N395" i="1"/>
  <c r="Q395" i="1" s="1"/>
  <c r="R395" i="1" s="1"/>
  <c r="O395" i="1"/>
  <c r="S395" i="1" s="1"/>
  <c r="T395" i="1" s="1"/>
  <c r="AN484" i="1" l="1"/>
  <c r="AP484" i="1"/>
  <c r="V395" i="1"/>
  <c r="AR484" i="1" l="1"/>
  <c r="AU484" i="1" s="1"/>
  <c r="L395" i="1"/>
  <c r="M395" i="1" s="1"/>
  <c r="W395" i="1"/>
  <c r="X395" i="1" s="1"/>
  <c r="Z395" i="1" s="1"/>
  <c r="AA395" i="1" s="1"/>
  <c r="AE485" i="1" l="1"/>
  <c r="AQ485" i="1" s="1"/>
  <c r="AV484" i="1"/>
  <c r="AW484" i="1" s="1"/>
  <c r="AY484" i="1" s="1"/>
  <c r="AZ484" i="1" s="1"/>
  <c r="AD485" i="1" s="1"/>
  <c r="AF485" i="1"/>
  <c r="K396" i="1"/>
  <c r="BB395" i="1"/>
  <c r="N396" i="1" l="1"/>
  <c r="Q396" i="1" s="1"/>
  <c r="R396" i="1" s="1"/>
  <c r="Y396" i="1"/>
  <c r="O396" i="1"/>
  <c r="S396" i="1" s="1"/>
  <c r="T396" i="1" s="1"/>
  <c r="AX485" i="1"/>
  <c r="AM485" i="1"/>
  <c r="AG485" i="1"/>
  <c r="AJ485" i="1" s="1"/>
  <c r="AK485" i="1" s="1"/>
  <c r="AN485" i="1" l="1"/>
  <c r="AP485" i="1"/>
  <c r="V396" i="1"/>
  <c r="AR485" i="1" l="1"/>
  <c r="AU485" i="1" s="1"/>
  <c r="L396" i="1"/>
  <c r="M396" i="1" s="1"/>
  <c r="W396" i="1"/>
  <c r="X396" i="1" s="1"/>
  <c r="Z396" i="1" s="1"/>
  <c r="AA396" i="1" s="1"/>
  <c r="AV485" i="1" l="1"/>
  <c r="AW485" i="1" s="1"/>
  <c r="AY485" i="1" s="1"/>
  <c r="AZ485" i="1" s="1"/>
  <c r="AE486" i="1"/>
  <c r="AF486" i="1" s="1"/>
  <c r="AD486" i="1"/>
  <c r="K397" i="1"/>
  <c r="BB396" i="1"/>
  <c r="AQ486" i="1" l="1"/>
  <c r="AG486" i="1"/>
  <c r="AJ486" i="1" s="1"/>
  <c r="AK486" i="1" s="1"/>
  <c r="AM486" i="1"/>
  <c r="AX486" i="1"/>
  <c r="O397" i="1"/>
  <c r="S397" i="1" s="1"/>
  <c r="T397" i="1" s="1"/>
  <c r="Y397" i="1"/>
  <c r="N397" i="1"/>
  <c r="Q397" i="1" s="1"/>
  <c r="R397" i="1" s="1"/>
  <c r="V397" i="1" l="1"/>
  <c r="AP486" i="1"/>
  <c r="AN486" i="1"/>
  <c r="AR486" i="1" l="1"/>
  <c r="AU486" i="1" s="1"/>
  <c r="W397" i="1"/>
  <c r="X397" i="1" s="1"/>
  <c r="Z397" i="1" s="1"/>
  <c r="AA397" i="1" s="1"/>
  <c r="L397" i="1"/>
  <c r="M397" i="1" s="1"/>
  <c r="AV486" i="1" l="1"/>
  <c r="AW486" i="1" s="1"/>
  <c r="AY486" i="1" s="1"/>
  <c r="AZ486" i="1" s="1"/>
  <c r="AE487" i="1"/>
  <c r="AF487" i="1" s="1"/>
  <c r="K398" i="1"/>
  <c r="BB397" i="1"/>
  <c r="AD487" i="1"/>
  <c r="AQ487" i="1" l="1"/>
  <c r="AM487" i="1"/>
  <c r="AX487" i="1"/>
  <c r="AG487" i="1"/>
  <c r="AJ487" i="1" s="1"/>
  <c r="AK487" i="1" s="1"/>
  <c r="N398" i="1"/>
  <c r="Q398" i="1" s="1"/>
  <c r="R398" i="1" s="1"/>
  <c r="V398" i="1" s="1"/>
  <c r="Y398" i="1"/>
  <c r="O398" i="1"/>
  <c r="S398" i="1" s="1"/>
  <c r="T398" i="1" s="1"/>
  <c r="W398" i="1" l="1"/>
  <c r="X398" i="1" s="1"/>
  <c r="Z398" i="1" s="1"/>
  <c r="AA398" i="1" s="1"/>
  <c r="L398" i="1"/>
  <c r="M398" i="1" s="1"/>
  <c r="AN487" i="1"/>
  <c r="AP487" i="1"/>
  <c r="AR487" i="1" l="1"/>
  <c r="AU487" i="1" s="1"/>
  <c r="K399" i="1"/>
  <c r="BB398" i="1"/>
  <c r="AV487" i="1" l="1"/>
  <c r="AW487" i="1" s="1"/>
  <c r="AY487" i="1" s="1"/>
  <c r="AZ487" i="1" s="1"/>
  <c r="AE488" i="1"/>
  <c r="AF488" i="1" s="1"/>
  <c r="Y399" i="1"/>
  <c r="O399" i="1"/>
  <c r="S399" i="1" s="1"/>
  <c r="T399" i="1" s="1"/>
  <c r="N399" i="1"/>
  <c r="Q399" i="1" s="1"/>
  <c r="R399" i="1" s="1"/>
  <c r="V399" i="1" s="1"/>
  <c r="AQ488" i="1"/>
  <c r="AD488" i="1"/>
  <c r="L399" i="1" l="1"/>
  <c r="M399" i="1" s="1"/>
  <c r="W399" i="1"/>
  <c r="X399" i="1" s="1"/>
  <c r="Z399" i="1" s="1"/>
  <c r="AA399" i="1" s="1"/>
  <c r="AM488" i="1"/>
  <c r="AX488" i="1"/>
  <c r="AG488" i="1"/>
  <c r="AJ488" i="1" s="1"/>
  <c r="AK488" i="1" s="1"/>
  <c r="AN488" i="1" l="1"/>
  <c r="AP488" i="1"/>
  <c r="K400" i="1"/>
  <c r="BB399" i="1"/>
  <c r="AR488" i="1" l="1"/>
  <c r="AU488" i="1" s="1"/>
  <c r="Y400" i="1"/>
  <c r="N400" i="1"/>
  <c r="Q400" i="1" s="1"/>
  <c r="R400" i="1" s="1"/>
  <c r="O400" i="1"/>
  <c r="S400" i="1" s="1"/>
  <c r="T400" i="1" s="1"/>
  <c r="AE489" i="1" l="1"/>
  <c r="AV488" i="1"/>
  <c r="AW488" i="1" s="1"/>
  <c r="AY488" i="1" s="1"/>
  <c r="AZ488" i="1" s="1"/>
  <c r="AF489" i="1"/>
  <c r="AQ489" i="1"/>
  <c r="V400" i="1"/>
  <c r="AD489" i="1"/>
  <c r="AX489" i="1" l="1"/>
  <c r="AG489" i="1"/>
  <c r="AJ489" i="1" s="1"/>
  <c r="AK489" i="1" s="1"/>
  <c r="AM489" i="1"/>
  <c r="L400" i="1"/>
  <c r="M400" i="1" s="1"/>
  <c r="W400" i="1"/>
  <c r="X400" i="1" s="1"/>
  <c r="Z400" i="1" s="1"/>
  <c r="AA400" i="1" s="1"/>
  <c r="AP489" i="1" l="1"/>
  <c r="AN489" i="1"/>
  <c r="K401" i="1"/>
  <c r="BB400" i="1"/>
  <c r="AR489" i="1" l="1"/>
  <c r="AU489" i="1" s="1"/>
  <c r="N401" i="1"/>
  <c r="Q401" i="1" s="1"/>
  <c r="R401" i="1" s="1"/>
  <c r="O401" i="1"/>
  <c r="S401" i="1" s="1"/>
  <c r="T401" i="1" s="1"/>
  <c r="Y401" i="1"/>
  <c r="AE490" i="1" l="1"/>
  <c r="AQ490" i="1" s="1"/>
  <c r="AV489" i="1"/>
  <c r="AW489" i="1" s="1"/>
  <c r="AY489" i="1" s="1"/>
  <c r="AZ489" i="1" s="1"/>
  <c r="V401" i="1"/>
  <c r="L401" i="1"/>
  <c r="M401" i="1" s="1"/>
  <c r="W401" i="1"/>
  <c r="X401" i="1" s="1"/>
  <c r="Z401" i="1" s="1"/>
  <c r="AA401" i="1" s="1"/>
  <c r="AD490" i="1"/>
  <c r="AF490" i="1" l="1"/>
  <c r="AG490" i="1"/>
  <c r="AJ490" i="1" s="1"/>
  <c r="AK490" i="1" s="1"/>
  <c r="AM490" i="1"/>
  <c r="AX490" i="1"/>
  <c r="K402" i="1"/>
  <c r="BB401" i="1"/>
  <c r="N402" i="1" l="1"/>
  <c r="Q402" i="1" s="1"/>
  <c r="R402" i="1" s="1"/>
  <c r="V402" i="1" s="1"/>
  <c r="O402" i="1"/>
  <c r="S402" i="1" s="1"/>
  <c r="T402" i="1" s="1"/>
  <c r="Y402" i="1"/>
  <c r="AP490" i="1"/>
  <c r="AN490" i="1"/>
  <c r="AR490" i="1" l="1"/>
  <c r="AU490" i="1" s="1"/>
  <c r="L402" i="1"/>
  <c r="M402" i="1" s="1"/>
  <c r="W402" i="1"/>
  <c r="X402" i="1" s="1"/>
  <c r="Z402" i="1" s="1"/>
  <c r="AA402" i="1" s="1"/>
  <c r="AE491" i="1" l="1"/>
  <c r="AV490" i="1"/>
  <c r="AW490" i="1" s="1"/>
  <c r="AY490" i="1" s="1"/>
  <c r="AZ490" i="1" s="1"/>
  <c r="AD491" i="1" s="1"/>
  <c r="K403" i="1"/>
  <c r="BB402" i="1"/>
  <c r="AF491" i="1"/>
  <c r="AQ491" i="1"/>
  <c r="AM491" i="1" l="1"/>
  <c r="AG491" i="1"/>
  <c r="AJ491" i="1" s="1"/>
  <c r="AK491" i="1" s="1"/>
  <c r="AX491" i="1"/>
  <c r="N403" i="1"/>
  <c r="Q403" i="1" s="1"/>
  <c r="R403" i="1" s="1"/>
  <c r="V403" i="1" s="1"/>
  <c r="O403" i="1"/>
  <c r="S403" i="1" s="1"/>
  <c r="T403" i="1" s="1"/>
  <c r="Y403" i="1"/>
  <c r="W403" i="1" l="1"/>
  <c r="X403" i="1" s="1"/>
  <c r="Z403" i="1" s="1"/>
  <c r="AA403" i="1" s="1"/>
  <c r="L403" i="1"/>
  <c r="M403" i="1" s="1"/>
  <c r="AP491" i="1"/>
  <c r="AN491" i="1"/>
  <c r="AR491" i="1" l="1"/>
  <c r="AU491" i="1" s="1"/>
  <c r="K404" i="1"/>
  <c r="BB403" i="1"/>
  <c r="AV491" i="1" l="1"/>
  <c r="AW491" i="1" s="1"/>
  <c r="AY491" i="1" s="1"/>
  <c r="AZ491" i="1" s="1"/>
  <c r="AE492" i="1"/>
  <c r="AF492" i="1" s="1"/>
  <c r="Y404" i="1"/>
  <c r="O404" i="1"/>
  <c r="S404" i="1" s="1"/>
  <c r="T404" i="1" s="1"/>
  <c r="N404" i="1"/>
  <c r="Q404" i="1" s="1"/>
  <c r="R404" i="1" s="1"/>
  <c r="V404" i="1" s="1"/>
  <c r="AD492" i="1"/>
  <c r="AQ492" i="1" l="1"/>
  <c r="W404" i="1"/>
  <c r="X404" i="1" s="1"/>
  <c r="Z404" i="1" s="1"/>
  <c r="AA404" i="1" s="1"/>
  <c r="L404" i="1"/>
  <c r="M404" i="1" s="1"/>
  <c r="AM492" i="1"/>
  <c r="AG492" i="1"/>
  <c r="AJ492" i="1" s="1"/>
  <c r="AK492" i="1" s="1"/>
  <c r="AX492" i="1"/>
  <c r="AN492" i="1" l="1"/>
  <c r="AP492" i="1"/>
  <c r="K405" i="1"/>
  <c r="BB404" i="1"/>
  <c r="AR492" i="1" l="1"/>
  <c r="AU492" i="1" s="1"/>
  <c r="O405" i="1"/>
  <c r="S405" i="1" s="1"/>
  <c r="T405" i="1" s="1"/>
  <c r="N405" i="1"/>
  <c r="Q405" i="1" s="1"/>
  <c r="R405" i="1" s="1"/>
  <c r="V405" i="1" s="1"/>
  <c r="Y405" i="1"/>
  <c r="AE493" i="1" l="1"/>
  <c r="AV492" i="1"/>
  <c r="AW492" i="1" s="1"/>
  <c r="AY492" i="1" s="1"/>
  <c r="AZ492" i="1" s="1"/>
  <c r="L405" i="1"/>
  <c r="M405" i="1" s="1"/>
  <c r="W405" i="1"/>
  <c r="X405" i="1" s="1"/>
  <c r="Z405" i="1" s="1"/>
  <c r="AA405" i="1" s="1"/>
  <c r="AQ493" i="1"/>
  <c r="AF493" i="1"/>
  <c r="AD493" i="1"/>
  <c r="AG493" i="1" l="1"/>
  <c r="AJ493" i="1" s="1"/>
  <c r="AK493" i="1" s="1"/>
  <c r="AX493" i="1"/>
  <c r="AM493" i="1"/>
  <c r="K406" i="1"/>
  <c r="BB405" i="1"/>
  <c r="O406" i="1" l="1"/>
  <c r="S406" i="1" s="1"/>
  <c r="T406" i="1" s="1"/>
  <c r="N406" i="1"/>
  <c r="Q406" i="1" s="1"/>
  <c r="R406" i="1" s="1"/>
  <c r="V406" i="1" s="1"/>
  <c r="Y406" i="1"/>
  <c r="AP493" i="1"/>
  <c r="AN493" i="1"/>
  <c r="AR493" i="1" l="1"/>
  <c r="AU493" i="1" s="1"/>
  <c r="L406" i="1"/>
  <c r="M406" i="1" s="1"/>
  <c r="W406" i="1"/>
  <c r="X406" i="1" s="1"/>
  <c r="Z406" i="1" s="1"/>
  <c r="AA406" i="1" s="1"/>
  <c r="AV493" i="1" l="1"/>
  <c r="AW493" i="1" s="1"/>
  <c r="AY493" i="1" s="1"/>
  <c r="AZ493" i="1" s="1"/>
  <c r="AE494" i="1"/>
  <c r="AQ494" i="1" s="1"/>
  <c r="K407" i="1"/>
  <c r="BB406" i="1"/>
  <c r="AD494" i="1"/>
  <c r="AF494" i="1" l="1"/>
  <c r="AM494" i="1"/>
  <c r="AG494" i="1"/>
  <c r="AJ494" i="1" s="1"/>
  <c r="AK494" i="1" s="1"/>
  <c r="AX494" i="1"/>
  <c r="O407" i="1"/>
  <c r="S407" i="1" s="1"/>
  <c r="T407" i="1" s="1"/>
  <c r="Y407" i="1"/>
  <c r="N407" i="1"/>
  <c r="Q407" i="1" s="1"/>
  <c r="R407" i="1" s="1"/>
  <c r="V407" i="1" l="1"/>
  <c r="AN494" i="1"/>
  <c r="AP494" i="1"/>
  <c r="AR494" i="1" l="1"/>
  <c r="AU494" i="1" s="1"/>
  <c r="W407" i="1"/>
  <c r="X407" i="1" s="1"/>
  <c r="Z407" i="1" s="1"/>
  <c r="AA407" i="1" s="1"/>
  <c r="L407" i="1"/>
  <c r="M407" i="1" s="1"/>
  <c r="AE495" i="1" l="1"/>
  <c r="AF495" i="1" s="1"/>
  <c r="AV494" i="1"/>
  <c r="AW494" i="1" s="1"/>
  <c r="AY494" i="1" s="1"/>
  <c r="AZ494" i="1" s="1"/>
  <c r="K408" i="1"/>
  <c r="BB407" i="1"/>
  <c r="AD495" i="1"/>
  <c r="AQ495" i="1"/>
  <c r="AM495" i="1" l="1"/>
  <c r="AG495" i="1"/>
  <c r="AJ495" i="1" s="1"/>
  <c r="AK495" i="1" s="1"/>
  <c r="AX495" i="1"/>
  <c r="N408" i="1"/>
  <c r="Q408" i="1" s="1"/>
  <c r="R408" i="1" s="1"/>
  <c r="V408" i="1" s="1"/>
  <c r="Y408" i="1"/>
  <c r="O408" i="1"/>
  <c r="S408" i="1" s="1"/>
  <c r="T408" i="1" s="1"/>
  <c r="W408" i="1" l="1"/>
  <c r="X408" i="1" s="1"/>
  <c r="Z408" i="1" s="1"/>
  <c r="AA408" i="1" s="1"/>
  <c r="L408" i="1"/>
  <c r="M408" i="1" s="1"/>
  <c r="AN495" i="1"/>
  <c r="AP495" i="1"/>
  <c r="AR495" i="1" l="1"/>
  <c r="AU495" i="1" s="1"/>
  <c r="K409" i="1"/>
  <c r="BB408" i="1"/>
  <c r="AE496" i="1" l="1"/>
  <c r="AF496" i="1" s="1"/>
  <c r="AV495" i="1"/>
  <c r="AW495" i="1" s="1"/>
  <c r="AY495" i="1" s="1"/>
  <c r="AZ495" i="1" s="1"/>
  <c r="AD496" i="1" s="1"/>
  <c r="O409" i="1"/>
  <c r="S409" i="1" s="1"/>
  <c r="T409" i="1" s="1"/>
  <c r="N409" i="1"/>
  <c r="Q409" i="1" s="1"/>
  <c r="R409" i="1" s="1"/>
  <c r="V409" i="1" s="1"/>
  <c r="Y409" i="1"/>
  <c r="AQ496" i="1" l="1"/>
  <c r="AX496" i="1"/>
  <c r="AM496" i="1"/>
  <c r="AG496" i="1"/>
  <c r="AJ496" i="1" s="1"/>
  <c r="AK496" i="1" s="1"/>
  <c r="W409" i="1"/>
  <c r="X409" i="1" s="1"/>
  <c r="Z409" i="1" s="1"/>
  <c r="AA409" i="1" s="1"/>
  <c r="L409" i="1"/>
  <c r="M409" i="1" s="1"/>
  <c r="K410" i="1" l="1"/>
  <c r="BB409" i="1"/>
  <c r="AN496" i="1"/>
  <c r="AP496" i="1"/>
  <c r="AR496" i="1" l="1"/>
  <c r="AU496" i="1" s="1"/>
  <c r="O410" i="1"/>
  <c r="S410" i="1" s="1"/>
  <c r="T410" i="1" s="1"/>
  <c r="N410" i="1"/>
  <c r="Q410" i="1" s="1"/>
  <c r="R410" i="1" s="1"/>
  <c r="Y410" i="1"/>
  <c r="AE497" i="1" l="1"/>
  <c r="AQ497" i="1" s="1"/>
  <c r="AV496" i="1"/>
  <c r="AW496" i="1" s="1"/>
  <c r="AY496" i="1" s="1"/>
  <c r="AZ496" i="1" s="1"/>
  <c r="V410" i="1"/>
  <c r="AD497" i="1"/>
  <c r="AF497" i="1"/>
  <c r="AX497" i="1" l="1"/>
  <c r="AG497" i="1"/>
  <c r="AJ497" i="1" s="1"/>
  <c r="AK497" i="1" s="1"/>
  <c r="AM497" i="1"/>
  <c r="L410" i="1"/>
  <c r="M410" i="1" s="1"/>
  <c r="W410" i="1"/>
  <c r="X410" i="1" s="1"/>
  <c r="Z410" i="1" s="1"/>
  <c r="AA410" i="1" s="1"/>
  <c r="AP497" i="1" l="1"/>
  <c r="AN497" i="1"/>
  <c r="K411" i="1"/>
  <c r="BB410" i="1"/>
  <c r="AR497" i="1" l="1"/>
  <c r="AU497" i="1" s="1"/>
  <c r="N411" i="1"/>
  <c r="Q411" i="1" s="1"/>
  <c r="R411" i="1" s="1"/>
  <c r="O411" i="1"/>
  <c r="S411" i="1" s="1"/>
  <c r="T411" i="1" s="1"/>
  <c r="Y411" i="1"/>
  <c r="AE498" i="1" l="1"/>
  <c r="AV497" i="1"/>
  <c r="AW497" i="1" s="1"/>
  <c r="AY497" i="1" s="1"/>
  <c r="AZ497" i="1" s="1"/>
  <c r="AD498" i="1" s="1"/>
  <c r="V411" i="1"/>
  <c r="AF498" i="1"/>
  <c r="AQ498" i="1"/>
  <c r="AG498" i="1" l="1"/>
  <c r="AJ498" i="1" s="1"/>
  <c r="AK498" i="1" s="1"/>
  <c r="AM498" i="1"/>
  <c r="AX498" i="1"/>
  <c r="L411" i="1"/>
  <c r="M411" i="1" s="1"/>
  <c r="W411" i="1"/>
  <c r="X411" i="1" s="1"/>
  <c r="Z411" i="1" s="1"/>
  <c r="AA411" i="1" s="1"/>
  <c r="K412" i="1" l="1"/>
  <c r="BB411" i="1"/>
  <c r="AP498" i="1"/>
  <c r="AN498" i="1"/>
  <c r="AR498" i="1" l="1"/>
  <c r="AU498" i="1" s="1"/>
  <c r="Y412" i="1"/>
  <c r="N412" i="1"/>
  <c r="Q412" i="1" s="1"/>
  <c r="R412" i="1" s="1"/>
  <c r="V412" i="1" s="1"/>
  <c r="O412" i="1"/>
  <c r="S412" i="1" s="1"/>
  <c r="T412" i="1" s="1"/>
  <c r="AE499" i="1" l="1"/>
  <c r="AV498" i="1"/>
  <c r="AW498" i="1" s="1"/>
  <c r="AY498" i="1" s="1"/>
  <c r="AZ498" i="1" s="1"/>
  <c r="AD499" i="1" s="1"/>
  <c r="L412" i="1"/>
  <c r="M412" i="1" s="1"/>
  <c r="W412" i="1"/>
  <c r="X412" i="1" s="1"/>
  <c r="Z412" i="1" s="1"/>
  <c r="AA412" i="1" s="1"/>
  <c r="AF499" i="1"/>
  <c r="AQ499" i="1"/>
  <c r="AG499" i="1" l="1"/>
  <c r="AJ499" i="1" s="1"/>
  <c r="AK499" i="1" s="1"/>
  <c r="AX499" i="1"/>
  <c r="AM499" i="1"/>
  <c r="K413" i="1"/>
  <c r="BB412" i="1"/>
  <c r="N413" i="1" l="1"/>
  <c r="Q413" i="1" s="1"/>
  <c r="R413" i="1" s="1"/>
  <c r="Y413" i="1"/>
  <c r="O413" i="1"/>
  <c r="S413" i="1" s="1"/>
  <c r="T413" i="1" s="1"/>
  <c r="AP499" i="1"/>
  <c r="AN499" i="1"/>
  <c r="AR499" i="1" l="1"/>
  <c r="AU499" i="1" s="1"/>
  <c r="V413" i="1"/>
  <c r="L413" i="1"/>
  <c r="M413" i="1" s="1"/>
  <c r="W413" i="1"/>
  <c r="X413" i="1" s="1"/>
  <c r="Z413" i="1" s="1"/>
  <c r="AA413" i="1" s="1"/>
  <c r="AE500" i="1" l="1"/>
  <c r="AV499" i="1"/>
  <c r="AW499" i="1" s="1"/>
  <c r="AY499" i="1" s="1"/>
  <c r="AZ499" i="1" s="1"/>
  <c r="AD500" i="1" s="1"/>
  <c r="K414" i="1"/>
  <c r="BB413" i="1"/>
  <c r="AF500" i="1"/>
  <c r="AQ500" i="1"/>
  <c r="AX500" i="1" l="1"/>
  <c r="AG500" i="1"/>
  <c r="AJ500" i="1" s="1"/>
  <c r="AK500" i="1" s="1"/>
  <c r="AM500" i="1"/>
  <c r="Y414" i="1"/>
  <c r="N414" i="1"/>
  <c r="Q414" i="1" s="1"/>
  <c r="R414" i="1" s="1"/>
  <c r="O414" i="1"/>
  <c r="S414" i="1" s="1"/>
  <c r="T414" i="1" s="1"/>
  <c r="AN500" i="1" l="1"/>
  <c r="AP500" i="1"/>
  <c r="V414" i="1"/>
  <c r="AR500" i="1" l="1"/>
  <c r="AU500" i="1" s="1"/>
  <c r="L414" i="1"/>
  <c r="M414" i="1" s="1"/>
  <c r="W414" i="1"/>
  <c r="X414" i="1" s="1"/>
  <c r="Z414" i="1" s="1"/>
  <c r="AA414" i="1" s="1"/>
  <c r="AV500" i="1" l="1"/>
  <c r="AW500" i="1" s="1"/>
  <c r="AY500" i="1" s="1"/>
  <c r="AZ500" i="1" s="1"/>
  <c r="AE501" i="1"/>
  <c r="AQ501" i="1" s="1"/>
  <c r="AD501" i="1"/>
  <c r="K415" i="1"/>
  <c r="BB414" i="1"/>
  <c r="AF501" i="1" l="1"/>
  <c r="AM501" i="1"/>
  <c r="AG501" i="1"/>
  <c r="AJ501" i="1" s="1"/>
  <c r="AK501" i="1" s="1"/>
  <c r="AX501" i="1"/>
  <c r="N415" i="1"/>
  <c r="Q415" i="1" s="1"/>
  <c r="R415" i="1" s="1"/>
  <c r="V415" i="1" s="1"/>
  <c r="O415" i="1"/>
  <c r="S415" i="1" s="1"/>
  <c r="T415" i="1" s="1"/>
  <c r="Y415" i="1"/>
  <c r="L415" i="1" l="1"/>
  <c r="M415" i="1" s="1"/>
  <c r="W415" i="1"/>
  <c r="X415" i="1" s="1"/>
  <c r="Z415" i="1" s="1"/>
  <c r="AA415" i="1" s="1"/>
  <c r="AN501" i="1"/>
  <c r="AP501" i="1"/>
  <c r="AR501" i="1" l="1"/>
  <c r="AU501" i="1" s="1"/>
  <c r="K416" i="1"/>
  <c r="BB415" i="1"/>
  <c r="AE502" i="1" l="1"/>
  <c r="AV501" i="1"/>
  <c r="AW501" i="1" s="1"/>
  <c r="AY501" i="1" s="1"/>
  <c r="AZ501" i="1" s="1"/>
  <c r="AD502" i="1" s="1"/>
  <c r="Y416" i="1"/>
  <c r="N416" i="1"/>
  <c r="Q416" i="1" s="1"/>
  <c r="R416" i="1" s="1"/>
  <c r="O416" i="1"/>
  <c r="S416" i="1" s="1"/>
  <c r="T416" i="1" s="1"/>
  <c r="AQ502" i="1"/>
  <c r="AF502" i="1"/>
  <c r="AX502" i="1" l="1"/>
  <c r="AG502" i="1"/>
  <c r="AJ502" i="1" s="1"/>
  <c r="AK502" i="1" s="1"/>
  <c r="AM502" i="1"/>
  <c r="V416" i="1"/>
  <c r="AN502" i="1" l="1"/>
  <c r="AP502" i="1"/>
  <c r="L416" i="1"/>
  <c r="M416" i="1" s="1"/>
  <c r="W416" i="1"/>
  <c r="X416" i="1" s="1"/>
  <c r="Z416" i="1" s="1"/>
  <c r="AA416" i="1" s="1"/>
  <c r="AR502" i="1" l="1"/>
  <c r="AU502" i="1" s="1"/>
  <c r="K417" i="1"/>
  <c r="BB416" i="1"/>
  <c r="AV502" i="1" l="1"/>
  <c r="AW502" i="1" s="1"/>
  <c r="AY502" i="1" s="1"/>
  <c r="AZ502" i="1" s="1"/>
  <c r="AE503" i="1"/>
  <c r="AF503" i="1" s="1"/>
  <c r="O417" i="1"/>
  <c r="S417" i="1" s="1"/>
  <c r="T417" i="1" s="1"/>
  <c r="Y417" i="1"/>
  <c r="N417" i="1"/>
  <c r="Q417" i="1" s="1"/>
  <c r="R417" i="1" s="1"/>
  <c r="V417" i="1" s="1"/>
  <c r="AD503" i="1"/>
  <c r="AQ503" i="1" l="1"/>
  <c r="W417" i="1"/>
  <c r="X417" i="1" s="1"/>
  <c r="Z417" i="1" s="1"/>
  <c r="AA417" i="1" s="1"/>
  <c r="L417" i="1"/>
  <c r="M417" i="1" s="1"/>
  <c r="AX503" i="1"/>
  <c r="AM503" i="1"/>
  <c r="AG503" i="1"/>
  <c r="AJ503" i="1" s="1"/>
  <c r="AK503" i="1" s="1"/>
  <c r="AN503" i="1" l="1"/>
  <c r="AP503" i="1"/>
  <c r="K418" i="1"/>
  <c r="BB417" i="1"/>
  <c r="AR503" i="1" l="1"/>
  <c r="AU503" i="1" s="1"/>
  <c r="Y418" i="1"/>
  <c r="N418" i="1"/>
  <c r="Q418" i="1" s="1"/>
  <c r="R418" i="1" s="1"/>
  <c r="V418" i="1" s="1"/>
  <c r="O418" i="1"/>
  <c r="S418" i="1" s="1"/>
  <c r="T418" i="1" s="1"/>
  <c r="AE504" i="1" l="1"/>
  <c r="AF504" i="1" s="1"/>
  <c r="AV503" i="1"/>
  <c r="AW503" i="1" s="1"/>
  <c r="AY503" i="1" s="1"/>
  <c r="AZ503" i="1" s="1"/>
  <c r="L418" i="1"/>
  <c r="M418" i="1" s="1"/>
  <c r="W418" i="1"/>
  <c r="X418" i="1" s="1"/>
  <c r="Z418" i="1" s="1"/>
  <c r="AA418" i="1" s="1"/>
  <c r="AD504" i="1"/>
  <c r="AQ504" i="1"/>
  <c r="K419" i="1" l="1"/>
  <c r="BB418" i="1"/>
  <c r="AX504" i="1"/>
  <c r="AM504" i="1"/>
  <c r="AG504" i="1"/>
  <c r="AJ504" i="1" s="1"/>
  <c r="AK504" i="1" s="1"/>
  <c r="AN504" i="1" l="1"/>
  <c r="AP504" i="1"/>
  <c r="O419" i="1"/>
  <c r="S419" i="1" s="1"/>
  <c r="T419" i="1" s="1"/>
  <c r="N419" i="1"/>
  <c r="Q419" i="1" s="1"/>
  <c r="R419" i="1" s="1"/>
  <c r="V419" i="1" s="1"/>
  <c r="Y419" i="1"/>
  <c r="AR504" i="1" l="1"/>
  <c r="AU504" i="1" s="1"/>
  <c r="W419" i="1"/>
  <c r="X419" i="1" s="1"/>
  <c r="Z419" i="1" s="1"/>
  <c r="AA419" i="1" s="1"/>
  <c r="L419" i="1"/>
  <c r="M419" i="1" s="1"/>
  <c r="AV504" i="1" l="1"/>
  <c r="AW504" i="1" s="1"/>
  <c r="AY504" i="1" s="1"/>
  <c r="AZ504" i="1" s="1"/>
  <c r="AE505" i="1"/>
  <c r="AQ505" i="1" s="1"/>
  <c r="AD505" i="1"/>
  <c r="K420" i="1"/>
  <c r="BB419" i="1"/>
  <c r="AF505" i="1" l="1"/>
  <c r="AX505" i="1"/>
  <c r="AM505" i="1"/>
  <c r="AG505" i="1"/>
  <c r="AJ505" i="1" s="1"/>
  <c r="AK505" i="1" s="1"/>
  <c r="O420" i="1"/>
  <c r="S420" i="1" s="1"/>
  <c r="T420" i="1" s="1"/>
  <c r="N420" i="1"/>
  <c r="Q420" i="1" s="1"/>
  <c r="R420" i="1" s="1"/>
  <c r="Y420" i="1"/>
  <c r="AN505" i="1" l="1"/>
  <c r="AP505" i="1"/>
  <c r="V420" i="1"/>
  <c r="AR505" i="1" l="1"/>
  <c r="AU505" i="1" s="1"/>
  <c r="W420" i="1"/>
  <c r="X420" i="1" s="1"/>
  <c r="Z420" i="1" s="1"/>
  <c r="AA420" i="1" s="1"/>
  <c r="L420" i="1"/>
  <c r="M420" i="1" s="1"/>
  <c r="AE506" i="1" l="1"/>
  <c r="AV505" i="1"/>
  <c r="AW505" i="1" s="1"/>
  <c r="AY505" i="1" s="1"/>
  <c r="AZ505" i="1" s="1"/>
  <c r="AD506" i="1" s="1"/>
  <c r="K421" i="1"/>
  <c r="BB420" i="1"/>
  <c r="AF506" i="1"/>
  <c r="AQ506" i="1"/>
  <c r="AM506" i="1" l="1"/>
  <c r="AX506" i="1"/>
  <c r="AG506" i="1"/>
  <c r="AJ506" i="1" s="1"/>
  <c r="AK506" i="1" s="1"/>
  <c r="N421" i="1"/>
  <c r="Q421" i="1" s="1"/>
  <c r="R421" i="1" s="1"/>
  <c r="V421" i="1" s="1"/>
  <c r="O421" i="1"/>
  <c r="S421" i="1" s="1"/>
  <c r="T421" i="1" s="1"/>
  <c r="Y421" i="1"/>
  <c r="W421" i="1" l="1"/>
  <c r="X421" i="1" s="1"/>
  <c r="Z421" i="1" s="1"/>
  <c r="AA421" i="1" s="1"/>
  <c r="L421" i="1"/>
  <c r="M421" i="1" s="1"/>
  <c r="AN506" i="1"/>
  <c r="AP506" i="1"/>
  <c r="AR506" i="1" l="1"/>
  <c r="AU506" i="1" s="1"/>
  <c r="K422" i="1"/>
  <c r="BB421" i="1"/>
  <c r="AE507" i="1" l="1"/>
  <c r="AV506" i="1"/>
  <c r="AW506" i="1" s="1"/>
  <c r="AY506" i="1" s="1"/>
  <c r="AZ506" i="1" s="1"/>
  <c r="O422" i="1"/>
  <c r="S422" i="1" s="1"/>
  <c r="T422" i="1" s="1"/>
  <c r="N422" i="1"/>
  <c r="Q422" i="1" s="1"/>
  <c r="R422" i="1" s="1"/>
  <c r="V422" i="1" s="1"/>
  <c r="Y422" i="1"/>
  <c r="AQ507" i="1"/>
  <c r="AF507" i="1"/>
  <c r="AD507" i="1"/>
  <c r="AM507" i="1" l="1"/>
  <c r="AX507" i="1"/>
  <c r="AG507" i="1"/>
  <c r="AJ507" i="1" s="1"/>
  <c r="AK507" i="1" s="1"/>
  <c r="L422" i="1"/>
  <c r="M422" i="1" s="1"/>
  <c r="W422" i="1"/>
  <c r="X422" i="1" s="1"/>
  <c r="Z422" i="1" s="1"/>
  <c r="AA422" i="1" s="1"/>
  <c r="K423" i="1" l="1"/>
  <c r="BB422" i="1"/>
  <c r="AP507" i="1"/>
  <c r="AN507" i="1"/>
  <c r="AR507" i="1" l="1"/>
  <c r="AU507" i="1" s="1"/>
  <c r="N423" i="1"/>
  <c r="Q423" i="1" s="1"/>
  <c r="R423" i="1" s="1"/>
  <c r="V423" i="1" s="1"/>
  <c r="Y423" i="1"/>
  <c r="O423" i="1"/>
  <c r="S423" i="1" s="1"/>
  <c r="T423" i="1" s="1"/>
  <c r="AE508" i="1" l="1"/>
  <c r="AV507" i="1"/>
  <c r="AW507" i="1" s="1"/>
  <c r="AY507" i="1" s="1"/>
  <c r="AZ507" i="1" s="1"/>
  <c r="AD508" i="1" s="1"/>
  <c r="W423" i="1"/>
  <c r="X423" i="1" s="1"/>
  <c r="Z423" i="1" s="1"/>
  <c r="AA423" i="1" s="1"/>
  <c r="L423" i="1"/>
  <c r="M423" i="1" s="1"/>
  <c r="AF508" i="1"/>
  <c r="AQ508" i="1"/>
  <c r="AX508" i="1" l="1"/>
  <c r="AM508" i="1"/>
  <c r="AG508" i="1"/>
  <c r="AJ508" i="1" s="1"/>
  <c r="AK508" i="1" s="1"/>
  <c r="K424" i="1"/>
  <c r="BB423" i="1"/>
  <c r="Y424" i="1" l="1"/>
  <c r="N424" i="1"/>
  <c r="Q424" i="1" s="1"/>
  <c r="R424" i="1" s="1"/>
  <c r="O424" i="1"/>
  <c r="S424" i="1" s="1"/>
  <c r="T424" i="1" s="1"/>
  <c r="AN508" i="1"/>
  <c r="AP508" i="1"/>
  <c r="AR508" i="1" l="1"/>
  <c r="AU508" i="1" s="1"/>
  <c r="V424" i="1"/>
  <c r="L424" i="1"/>
  <c r="M424" i="1" s="1"/>
  <c r="W424" i="1"/>
  <c r="X424" i="1" s="1"/>
  <c r="Z424" i="1" s="1"/>
  <c r="AA424" i="1" s="1"/>
  <c r="AV508" i="1" l="1"/>
  <c r="AW508" i="1" s="1"/>
  <c r="AY508" i="1" s="1"/>
  <c r="AZ508" i="1" s="1"/>
  <c r="AE509" i="1"/>
  <c r="AF509" i="1" s="1"/>
  <c r="K425" i="1"/>
  <c r="BB424" i="1"/>
  <c r="AD509" i="1"/>
  <c r="AQ509" i="1" l="1"/>
  <c r="AX509" i="1"/>
  <c r="AG509" i="1"/>
  <c r="AJ509" i="1" s="1"/>
  <c r="AK509" i="1" s="1"/>
  <c r="AM509" i="1"/>
  <c r="Y425" i="1"/>
  <c r="O425" i="1"/>
  <c r="S425" i="1" s="1"/>
  <c r="T425" i="1" s="1"/>
  <c r="N425" i="1"/>
  <c r="Q425" i="1" s="1"/>
  <c r="R425" i="1" s="1"/>
  <c r="V425" i="1" s="1"/>
  <c r="W425" i="1" l="1"/>
  <c r="X425" i="1" s="1"/>
  <c r="Z425" i="1" s="1"/>
  <c r="AA425" i="1" s="1"/>
  <c r="L425" i="1"/>
  <c r="M425" i="1" s="1"/>
  <c r="AP509" i="1"/>
  <c r="AN509" i="1"/>
  <c r="AR509" i="1" l="1"/>
  <c r="AU509" i="1" s="1"/>
  <c r="K426" i="1"/>
  <c r="BB425" i="1"/>
  <c r="AE510" i="1" l="1"/>
  <c r="AV509" i="1"/>
  <c r="AW509" i="1" s="1"/>
  <c r="AY509" i="1" s="1"/>
  <c r="AZ509" i="1" s="1"/>
  <c r="AD510" i="1" s="1"/>
  <c r="N426" i="1"/>
  <c r="Q426" i="1" s="1"/>
  <c r="R426" i="1" s="1"/>
  <c r="O426" i="1"/>
  <c r="S426" i="1" s="1"/>
  <c r="T426" i="1" s="1"/>
  <c r="Y426" i="1"/>
  <c r="AF510" i="1"/>
  <c r="AQ510" i="1"/>
  <c r="AX510" i="1" l="1"/>
  <c r="AM510" i="1"/>
  <c r="AG510" i="1"/>
  <c r="AJ510" i="1" s="1"/>
  <c r="AK510" i="1" s="1"/>
  <c r="V426" i="1"/>
  <c r="W426" i="1" l="1"/>
  <c r="X426" i="1" s="1"/>
  <c r="Z426" i="1" s="1"/>
  <c r="AA426" i="1" s="1"/>
  <c r="L426" i="1"/>
  <c r="M426" i="1" s="1"/>
  <c r="AN510" i="1"/>
  <c r="AP510" i="1"/>
  <c r="AR510" i="1" l="1"/>
  <c r="AU510" i="1" s="1"/>
  <c r="K427" i="1"/>
  <c r="BB426" i="1"/>
  <c r="AV510" i="1" l="1"/>
  <c r="AW510" i="1" s="1"/>
  <c r="AY510" i="1" s="1"/>
  <c r="AZ510" i="1" s="1"/>
  <c r="AE511" i="1"/>
  <c r="AF511" i="1" s="1"/>
  <c r="O427" i="1"/>
  <c r="S427" i="1" s="1"/>
  <c r="T427" i="1" s="1"/>
  <c r="N427" i="1"/>
  <c r="Q427" i="1" s="1"/>
  <c r="R427" i="1" s="1"/>
  <c r="V427" i="1" s="1"/>
  <c r="Y427" i="1"/>
  <c r="AD511" i="1"/>
  <c r="AQ511" i="1" l="1"/>
  <c r="AM511" i="1"/>
  <c r="AG511" i="1"/>
  <c r="AJ511" i="1" s="1"/>
  <c r="AK511" i="1" s="1"/>
  <c r="AX511" i="1"/>
  <c r="L427" i="1"/>
  <c r="M427" i="1" s="1"/>
  <c r="W427" i="1"/>
  <c r="X427" i="1" s="1"/>
  <c r="Z427" i="1" s="1"/>
  <c r="AA427" i="1" s="1"/>
  <c r="K428" i="1" l="1"/>
  <c r="BB427" i="1"/>
  <c r="AP511" i="1"/>
  <c r="AN511" i="1"/>
  <c r="AR511" i="1" l="1"/>
  <c r="AU511" i="1" s="1"/>
  <c r="O428" i="1"/>
  <c r="S428" i="1" s="1"/>
  <c r="T428" i="1" s="1"/>
  <c r="Y428" i="1"/>
  <c r="N428" i="1"/>
  <c r="Q428" i="1" s="1"/>
  <c r="R428" i="1" s="1"/>
  <c r="AE512" i="1" l="1"/>
  <c r="AV511" i="1"/>
  <c r="AW511" i="1" s="1"/>
  <c r="AY511" i="1" s="1"/>
  <c r="AZ511" i="1" s="1"/>
  <c r="AD512" i="1" s="1"/>
  <c r="V428" i="1"/>
  <c r="AF512" i="1"/>
  <c r="AQ512" i="1"/>
  <c r="L428" i="1" l="1"/>
  <c r="M428" i="1" s="1"/>
  <c r="W428" i="1"/>
  <c r="X428" i="1" s="1"/>
  <c r="Z428" i="1" s="1"/>
  <c r="AA428" i="1" s="1"/>
  <c r="AX512" i="1"/>
  <c r="AG512" i="1"/>
  <c r="AJ512" i="1" s="1"/>
  <c r="AK512" i="1" s="1"/>
  <c r="AM512" i="1"/>
  <c r="K429" i="1" l="1"/>
  <c r="BB428" i="1"/>
  <c r="AP512" i="1"/>
  <c r="AN512" i="1"/>
  <c r="AR512" i="1" l="1"/>
  <c r="AU512" i="1" s="1"/>
  <c r="O429" i="1"/>
  <c r="S429" i="1" s="1"/>
  <c r="T429" i="1" s="1"/>
  <c r="Y429" i="1"/>
  <c r="N429" i="1"/>
  <c r="Q429" i="1" s="1"/>
  <c r="R429" i="1" s="1"/>
  <c r="AV512" i="1" l="1"/>
  <c r="AW512" i="1" s="1"/>
  <c r="AY512" i="1" s="1"/>
  <c r="AZ512" i="1" s="1"/>
  <c r="AE513" i="1"/>
  <c r="AF513" i="1" s="1"/>
  <c r="V429" i="1"/>
  <c r="L429" i="1"/>
  <c r="M429" i="1" s="1"/>
  <c r="W429" i="1"/>
  <c r="X429" i="1" s="1"/>
  <c r="Z429" i="1" s="1"/>
  <c r="AA429" i="1" s="1"/>
  <c r="AD513" i="1"/>
  <c r="AQ513" i="1" l="1"/>
  <c r="K430" i="1"/>
  <c r="BB429" i="1"/>
  <c r="AG513" i="1"/>
  <c r="AJ513" i="1" s="1"/>
  <c r="AK513" i="1" s="1"/>
  <c r="AX513" i="1"/>
  <c r="AM513" i="1"/>
  <c r="AN513" i="1" l="1"/>
  <c r="AP513" i="1"/>
  <c r="N430" i="1"/>
  <c r="Q430" i="1" s="1"/>
  <c r="R430" i="1" s="1"/>
  <c r="V430" i="1" s="1"/>
  <c r="Y430" i="1"/>
  <c r="O430" i="1"/>
  <c r="S430" i="1" s="1"/>
  <c r="T430" i="1" s="1"/>
  <c r="AR513" i="1" l="1"/>
  <c r="AU513" i="1" s="1"/>
  <c r="L430" i="1"/>
  <c r="M430" i="1" s="1"/>
  <c r="W430" i="1"/>
  <c r="X430" i="1" s="1"/>
  <c r="Z430" i="1" s="1"/>
  <c r="AA430" i="1" s="1"/>
  <c r="AV513" i="1" l="1"/>
  <c r="AW513" i="1" s="1"/>
  <c r="AY513" i="1" s="1"/>
  <c r="AZ513" i="1" s="1"/>
  <c r="AE514" i="1"/>
  <c r="AQ514" i="1" s="1"/>
  <c r="AD514" i="1"/>
  <c r="K431" i="1"/>
  <c r="BB430" i="1"/>
  <c r="AF514" i="1" l="1"/>
  <c r="AM514" i="1"/>
  <c r="AG514" i="1"/>
  <c r="AJ514" i="1" s="1"/>
  <c r="AK514" i="1" s="1"/>
  <c r="AX514" i="1"/>
  <c r="N431" i="1"/>
  <c r="Q431" i="1" s="1"/>
  <c r="R431" i="1" s="1"/>
  <c r="V431" i="1" s="1"/>
  <c r="O431" i="1"/>
  <c r="S431" i="1" s="1"/>
  <c r="T431" i="1" s="1"/>
  <c r="Y431" i="1"/>
  <c r="W431" i="1" l="1"/>
  <c r="X431" i="1" s="1"/>
  <c r="Z431" i="1" s="1"/>
  <c r="AA431" i="1" s="1"/>
  <c r="L431" i="1"/>
  <c r="M431" i="1" s="1"/>
  <c r="AP514" i="1"/>
  <c r="AN514" i="1"/>
  <c r="AR514" i="1" l="1"/>
  <c r="AU514" i="1" s="1"/>
  <c r="K432" i="1"/>
  <c r="BB431" i="1"/>
  <c r="AV514" i="1" l="1"/>
  <c r="AW514" i="1" s="1"/>
  <c r="AY514" i="1" s="1"/>
  <c r="AZ514" i="1" s="1"/>
  <c r="AE515" i="1"/>
  <c r="AF515" i="1" s="1"/>
  <c r="Y432" i="1"/>
  <c r="N432" i="1"/>
  <c r="Q432" i="1" s="1"/>
  <c r="R432" i="1" s="1"/>
  <c r="O432" i="1"/>
  <c r="S432" i="1" s="1"/>
  <c r="T432" i="1" s="1"/>
  <c r="AD515" i="1"/>
  <c r="AQ515" i="1" l="1"/>
  <c r="V432" i="1"/>
  <c r="AX515" i="1"/>
  <c r="AG515" i="1"/>
  <c r="AJ515" i="1" s="1"/>
  <c r="AK515" i="1" s="1"/>
  <c r="AM515" i="1"/>
  <c r="AP515" i="1" l="1"/>
  <c r="AR515" i="1" s="1"/>
  <c r="AN515" i="1"/>
  <c r="L432" i="1"/>
  <c r="M432" i="1" s="1"/>
  <c r="W432" i="1"/>
  <c r="X432" i="1" s="1"/>
  <c r="Z432" i="1" s="1"/>
  <c r="AA432" i="1" s="1"/>
  <c r="AU515" i="1" l="1"/>
  <c r="AE516" i="1" s="1"/>
  <c r="K433" i="1"/>
  <c r="BB432" i="1"/>
  <c r="AV515" i="1" l="1"/>
  <c r="AW515" i="1" s="1"/>
  <c r="AY515" i="1" s="1"/>
  <c r="AZ515" i="1" s="1"/>
  <c r="O433" i="1"/>
  <c r="S433" i="1" s="1"/>
  <c r="T433" i="1" s="1"/>
  <c r="N433" i="1"/>
  <c r="Q433" i="1" s="1"/>
  <c r="R433" i="1" s="1"/>
  <c r="V433" i="1" s="1"/>
  <c r="Y433" i="1"/>
  <c r="AD516" i="1"/>
  <c r="AF516" i="1"/>
  <c r="AQ516" i="1"/>
  <c r="AG516" i="1" l="1"/>
  <c r="AJ516" i="1" s="1"/>
  <c r="AK516" i="1" s="1"/>
  <c r="AX516" i="1"/>
  <c r="AM516" i="1"/>
  <c r="W433" i="1"/>
  <c r="X433" i="1" s="1"/>
  <c r="Z433" i="1" s="1"/>
  <c r="AA433" i="1" s="1"/>
  <c r="L433" i="1"/>
  <c r="M433" i="1" s="1"/>
  <c r="K434" i="1" l="1"/>
  <c r="BB433" i="1"/>
  <c r="AN516" i="1"/>
  <c r="AP516" i="1"/>
  <c r="AR516" i="1" s="1"/>
  <c r="AU516" i="1" l="1"/>
  <c r="O434" i="1"/>
  <c r="S434" i="1" s="1"/>
  <c r="T434" i="1" s="1"/>
  <c r="N434" i="1"/>
  <c r="Q434" i="1" s="1"/>
  <c r="R434" i="1" s="1"/>
  <c r="V434" i="1" s="1"/>
  <c r="Y434" i="1"/>
  <c r="AV516" i="1" l="1"/>
  <c r="AW516" i="1" s="1"/>
  <c r="AY516" i="1" s="1"/>
  <c r="AZ516" i="1" s="1"/>
  <c r="AE517" i="1"/>
  <c r="L434" i="1"/>
  <c r="M434" i="1" s="1"/>
  <c r="W434" i="1"/>
  <c r="X434" i="1" s="1"/>
  <c r="Z434" i="1" s="1"/>
  <c r="AA434" i="1" s="1"/>
  <c r="AF517" i="1" l="1"/>
  <c r="AQ517" i="1"/>
  <c r="K435" i="1"/>
  <c r="BB434" i="1"/>
  <c r="AD517" i="1"/>
  <c r="AG517" i="1" l="1"/>
  <c r="AJ517" i="1" s="1"/>
  <c r="AK517" i="1" s="1"/>
  <c r="AM517" i="1"/>
  <c r="AX517" i="1"/>
  <c r="O435" i="1"/>
  <c r="S435" i="1" s="1"/>
  <c r="T435" i="1" s="1"/>
  <c r="Y435" i="1"/>
  <c r="N435" i="1"/>
  <c r="Q435" i="1" s="1"/>
  <c r="R435" i="1" s="1"/>
  <c r="V435" i="1" l="1"/>
  <c r="AN517" i="1"/>
  <c r="AP517" i="1"/>
  <c r="AR517" i="1" l="1"/>
  <c r="AU517" i="1" s="1"/>
  <c r="L435" i="1"/>
  <c r="M435" i="1" s="1"/>
  <c r="W435" i="1"/>
  <c r="X435" i="1" s="1"/>
  <c r="Z435" i="1" s="1"/>
  <c r="AA435" i="1" s="1"/>
  <c r="AE518" i="1" l="1"/>
  <c r="AQ518" i="1" s="1"/>
  <c r="AV517" i="1"/>
  <c r="AW517" i="1" s="1"/>
  <c r="AY517" i="1" s="1"/>
  <c r="AZ517" i="1" s="1"/>
  <c r="K436" i="1"/>
  <c r="BB435" i="1"/>
  <c r="AD518" i="1"/>
  <c r="AF518" i="1" l="1"/>
  <c r="AM518" i="1"/>
  <c r="AG518" i="1"/>
  <c r="AJ518" i="1" s="1"/>
  <c r="AK518" i="1" s="1"/>
  <c r="AX518" i="1"/>
  <c r="Y436" i="1"/>
  <c r="N436" i="1"/>
  <c r="Q436" i="1" s="1"/>
  <c r="R436" i="1" s="1"/>
  <c r="O436" i="1"/>
  <c r="S436" i="1" s="1"/>
  <c r="T436" i="1" s="1"/>
  <c r="V436" i="1" l="1"/>
  <c r="AN518" i="1"/>
  <c r="AP518" i="1"/>
  <c r="AR518" i="1" l="1"/>
  <c r="AU518" i="1" s="1"/>
  <c r="L436" i="1"/>
  <c r="M436" i="1" s="1"/>
  <c r="W436" i="1"/>
  <c r="X436" i="1" s="1"/>
  <c r="Z436" i="1" s="1"/>
  <c r="AA436" i="1" s="1"/>
  <c r="AV518" i="1" l="1"/>
  <c r="AW518" i="1" s="1"/>
  <c r="AY518" i="1" s="1"/>
  <c r="AZ518" i="1" s="1"/>
  <c r="AD519" i="1" s="1"/>
  <c r="AE519" i="1"/>
  <c r="AF519" i="1" s="1"/>
  <c r="K437" i="1"/>
  <c r="BB436" i="1"/>
  <c r="AQ519" i="1" l="1"/>
  <c r="O437" i="1"/>
  <c r="S437" i="1" s="1"/>
  <c r="T437" i="1" s="1"/>
  <c r="Y437" i="1"/>
  <c r="N437" i="1"/>
  <c r="Q437" i="1" s="1"/>
  <c r="R437" i="1" s="1"/>
  <c r="V437" i="1" s="1"/>
  <c r="AX519" i="1"/>
  <c r="AM519" i="1"/>
  <c r="AG519" i="1"/>
  <c r="AJ519" i="1" s="1"/>
  <c r="AK519" i="1" s="1"/>
  <c r="L437" i="1" l="1"/>
  <c r="M437" i="1" s="1"/>
  <c r="W437" i="1"/>
  <c r="X437" i="1" s="1"/>
  <c r="Z437" i="1" s="1"/>
  <c r="AA437" i="1" s="1"/>
  <c r="AN519" i="1"/>
  <c r="AP519" i="1"/>
  <c r="AR519" i="1" l="1"/>
  <c r="AU519" i="1" s="1"/>
  <c r="K438" i="1"/>
  <c r="BB437" i="1"/>
  <c r="AE520" i="1" l="1"/>
  <c r="AF520" i="1" s="1"/>
  <c r="AV519" i="1"/>
  <c r="AW519" i="1" s="1"/>
  <c r="AY519" i="1" s="1"/>
  <c r="AZ519" i="1" s="1"/>
  <c r="Y438" i="1"/>
  <c r="N438" i="1"/>
  <c r="Q438" i="1" s="1"/>
  <c r="R438" i="1" s="1"/>
  <c r="O438" i="1"/>
  <c r="S438" i="1" s="1"/>
  <c r="T438" i="1" s="1"/>
  <c r="AQ520" i="1"/>
  <c r="AD520" i="1"/>
  <c r="V438" i="1" l="1"/>
  <c r="L438" i="1"/>
  <c r="M438" i="1" s="1"/>
  <c r="W438" i="1"/>
  <c r="X438" i="1" s="1"/>
  <c r="Z438" i="1" s="1"/>
  <c r="AA438" i="1" s="1"/>
  <c r="AG520" i="1"/>
  <c r="AJ520" i="1" s="1"/>
  <c r="AK520" i="1" s="1"/>
  <c r="AX520" i="1"/>
  <c r="AM520" i="1"/>
  <c r="AN520" i="1" l="1"/>
  <c r="AP520" i="1"/>
  <c r="K439" i="1"/>
  <c r="BB438" i="1"/>
  <c r="AR520" i="1" l="1"/>
  <c r="AU520" i="1" s="1"/>
  <c r="N439" i="1"/>
  <c r="Q439" i="1" s="1"/>
  <c r="R439" i="1" s="1"/>
  <c r="O439" i="1"/>
  <c r="S439" i="1" s="1"/>
  <c r="T439" i="1" s="1"/>
  <c r="Y439" i="1"/>
  <c r="AV520" i="1" l="1"/>
  <c r="AW520" i="1" s="1"/>
  <c r="AY520" i="1" s="1"/>
  <c r="AZ520" i="1" s="1"/>
  <c r="AE521" i="1"/>
  <c r="AF521" i="1" s="1"/>
  <c r="V439" i="1"/>
  <c r="AD521" i="1"/>
  <c r="AQ521" i="1" l="1"/>
  <c r="AG521" i="1"/>
  <c r="AJ521" i="1" s="1"/>
  <c r="AK521" i="1" s="1"/>
  <c r="AX521" i="1"/>
  <c r="AM521" i="1"/>
  <c r="L439" i="1"/>
  <c r="M439" i="1" s="1"/>
  <c r="W439" i="1"/>
  <c r="X439" i="1" s="1"/>
  <c r="Z439" i="1" s="1"/>
  <c r="AA439" i="1" s="1"/>
  <c r="AP521" i="1" l="1"/>
  <c r="AN521" i="1"/>
  <c r="K440" i="1"/>
  <c r="BB439" i="1"/>
  <c r="AR521" i="1" l="1"/>
  <c r="AU521" i="1"/>
  <c r="AE522" i="1" s="1"/>
  <c r="O440" i="1"/>
  <c r="S440" i="1" s="1"/>
  <c r="T440" i="1" s="1"/>
  <c r="N440" i="1"/>
  <c r="Q440" i="1" s="1"/>
  <c r="R440" i="1" s="1"/>
  <c r="V440" i="1" s="1"/>
  <c r="Y440" i="1"/>
  <c r="AV521" i="1" l="1"/>
  <c r="AW521" i="1" s="1"/>
  <c r="AY521" i="1" s="1"/>
  <c r="AZ521" i="1" s="1"/>
  <c r="AD522" i="1" s="1"/>
  <c r="W440" i="1"/>
  <c r="X440" i="1" s="1"/>
  <c r="Z440" i="1" s="1"/>
  <c r="AA440" i="1" s="1"/>
  <c r="L440" i="1"/>
  <c r="M440" i="1" s="1"/>
  <c r="AQ522" i="1"/>
  <c r="AF522" i="1"/>
  <c r="K441" i="1" l="1"/>
  <c r="BB440" i="1"/>
  <c r="AG522" i="1"/>
  <c r="AJ522" i="1" s="1"/>
  <c r="AK522" i="1" s="1"/>
  <c r="AX522" i="1"/>
  <c r="AM522" i="1"/>
  <c r="AP522" i="1" l="1"/>
  <c r="AN522" i="1"/>
  <c r="Y441" i="1"/>
  <c r="O441" i="1"/>
  <c r="S441" i="1" s="1"/>
  <c r="T441" i="1" s="1"/>
  <c r="N441" i="1"/>
  <c r="Q441" i="1" s="1"/>
  <c r="R441" i="1" s="1"/>
  <c r="AR522" i="1" l="1"/>
  <c r="V441" i="1"/>
  <c r="W441" i="1"/>
  <c r="X441" i="1" s="1"/>
  <c r="Z441" i="1" s="1"/>
  <c r="AA441" i="1" s="1"/>
  <c r="L441" i="1"/>
  <c r="M441" i="1" s="1"/>
  <c r="AU522" i="1"/>
  <c r="AV522" i="1" l="1"/>
  <c r="AW522" i="1" s="1"/>
  <c r="AY522" i="1" s="1"/>
  <c r="AZ522" i="1" s="1"/>
  <c r="AE523" i="1"/>
  <c r="K442" i="1"/>
  <c r="BB441" i="1"/>
  <c r="O442" i="1" l="1"/>
  <c r="S442" i="1" s="1"/>
  <c r="T442" i="1" s="1"/>
  <c r="Y442" i="1"/>
  <c r="N442" i="1"/>
  <c r="Q442" i="1" s="1"/>
  <c r="R442" i="1" s="1"/>
  <c r="V442" i="1" s="1"/>
  <c r="AF523" i="1"/>
  <c r="AQ523" i="1"/>
  <c r="AD523" i="1"/>
  <c r="W442" i="1" l="1"/>
  <c r="X442" i="1" s="1"/>
  <c r="Z442" i="1" s="1"/>
  <c r="AA442" i="1" s="1"/>
  <c r="L442" i="1"/>
  <c r="M442" i="1" s="1"/>
  <c r="AX523" i="1"/>
  <c r="AG523" i="1"/>
  <c r="AJ523" i="1" s="1"/>
  <c r="AK523" i="1" s="1"/>
  <c r="AM523" i="1"/>
  <c r="AN523" i="1" l="1"/>
  <c r="AP523" i="1"/>
  <c r="K443" i="1"/>
  <c r="BB442" i="1"/>
  <c r="AR523" i="1" l="1"/>
  <c r="AU523" i="1" s="1"/>
  <c r="N443" i="1"/>
  <c r="Q443" i="1" s="1"/>
  <c r="R443" i="1" s="1"/>
  <c r="V443" i="1" s="1"/>
  <c r="Y443" i="1"/>
  <c r="O443" i="1"/>
  <c r="S443" i="1" s="1"/>
  <c r="T443" i="1" s="1"/>
  <c r="AE524" i="1" l="1"/>
  <c r="AV523" i="1"/>
  <c r="AW523" i="1" s="1"/>
  <c r="AY523" i="1" s="1"/>
  <c r="AZ523" i="1" s="1"/>
  <c r="AD524" i="1" s="1"/>
  <c r="W443" i="1"/>
  <c r="X443" i="1" s="1"/>
  <c r="Z443" i="1" s="1"/>
  <c r="AA443" i="1" s="1"/>
  <c r="L443" i="1"/>
  <c r="M443" i="1" s="1"/>
  <c r="AF524" i="1"/>
  <c r="AQ524" i="1"/>
  <c r="AX524" i="1" l="1"/>
  <c r="AM524" i="1"/>
  <c r="AG524" i="1"/>
  <c r="AJ524" i="1" s="1"/>
  <c r="AK524" i="1" s="1"/>
  <c r="K444" i="1"/>
  <c r="BB443" i="1"/>
  <c r="Y444" i="1" l="1"/>
  <c r="N444" i="1"/>
  <c r="Q444" i="1" s="1"/>
  <c r="R444" i="1" s="1"/>
  <c r="O444" i="1"/>
  <c r="S444" i="1" s="1"/>
  <c r="T444" i="1" s="1"/>
  <c r="AN524" i="1"/>
  <c r="AP524" i="1"/>
  <c r="AR524" i="1" l="1"/>
  <c r="AU524" i="1"/>
  <c r="AE525" i="1" s="1"/>
  <c r="V444" i="1"/>
  <c r="W444" i="1"/>
  <c r="X444" i="1" s="1"/>
  <c r="Z444" i="1" s="1"/>
  <c r="AA444" i="1" s="1"/>
  <c r="L444" i="1"/>
  <c r="M444" i="1" s="1"/>
  <c r="AV524" i="1" l="1"/>
  <c r="AW524" i="1" s="1"/>
  <c r="AY524" i="1" s="1"/>
  <c r="AZ524" i="1" s="1"/>
  <c r="K445" i="1"/>
  <c r="BB444" i="1"/>
  <c r="AD525" i="1"/>
  <c r="AQ525" i="1"/>
  <c r="AF525" i="1"/>
  <c r="AM525" i="1" l="1"/>
  <c r="AG525" i="1"/>
  <c r="AJ525" i="1" s="1"/>
  <c r="AK525" i="1" s="1"/>
  <c r="AX525" i="1"/>
  <c r="O445" i="1"/>
  <c r="S445" i="1" s="1"/>
  <c r="T445" i="1" s="1"/>
  <c r="N445" i="1"/>
  <c r="Q445" i="1" s="1"/>
  <c r="R445" i="1" s="1"/>
  <c r="Y445" i="1"/>
  <c r="V445" i="1" l="1"/>
  <c r="AN525" i="1"/>
  <c r="AP525" i="1"/>
  <c r="AR525" i="1" l="1"/>
  <c r="AU525" i="1" s="1"/>
  <c r="W445" i="1"/>
  <c r="X445" i="1" s="1"/>
  <c r="Z445" i="1" s="1"/>
  <c r="AA445" i="1" s="1"/>
  <c r="L445" i="1"/>
  <c r="M445" i="1" s="1"/>
  <c r="AV525" i="1" l="1"/>
  <c r="AW525" i="1" s="1"/>
  <c r="AY525" i="1" s="1"/>
  <c r="AZ525" i="1" s="1"/>
  <c r="AE526" i="1"/>
  <c r="AF526" i="1" s="1"/>
  <c r="K446" i="1"/>
  <c r="BB445" i="1"/>
  <c r="AD526" i="1"/>
  <c r="AQ526" i="1" l="1"/>
  <c r="AX526" i="1"/>
  <c r="AG526" i="1"/>
  <c r="AJ526" i="1" s="1"/>
  <c r="AK526" i="1" s="1"/>
  <c r="AM526" i="1"/>
  <c r="N446" i="1"/>
  <c r="Q446" i="1" s="1"/>
  <c r="R446" i="1" s="1"/>
  <c r="V446" i="1" s="1"/>
  <c r="O446" i="1"/>
  <c r="S446" i="1" s="1"/>
  <c r="T446" i="1" s="1"/>
  <c r="Y446" i="1"/>
  <c r="L446" i="1" l="1"/>
  <c r="M446" i="1" s="1"/>
  <c r="W446" i="1"/>
  <c r="X446" i="1" s="1"/>
  <c r="Z446" i="1" s="1"/>
  <c r="AA446" i="1" s="1"/>
  <c r="AN526" i="1"/>
  <c r="AP526" i="1"/>
  <c r="AR526" i="1" l="1"/>
  <c r="AU526" i="1" s="1"/>
  <c r="K447" i="1"/>
  <c r="BB446" i="1"/>
  <c r="AE527" i="1" l="1"/>
  <c r="AF527" i="1" s="1"/>
  <c r="AV526" i="1"/>
  <c r="AW526" i="1" s="1"/>
  <c r="AY526" i="1" s="1"/>
  <c r="AZ526" i="1" s="1"/>
  <c r="Y447" i="1"/>
  <c r="O447" i="1"/>
  <c r="S447" i="1" s="1"/>
  <c r="T447" i="1" s="1"/>
  <c r="N447" i="1"/>
  <c r="Q447" i="1" s="1"/>
  <c r="R447" i="1" s="1"/>
  <c r="V447" i="1" s="1"/>
  <c r="AD527" i="1"/>
  <c r="AQ527" i="1" l="1"/>
  <c r="W447" i="1"/>
  <c r="X447" i="1" s="1"/>
  <c r="Z447" i="1" s="1"/>
  <c r="AA447" i="1" s="1"/>
  <c r="L447" i="1"/>
  <c r="M447" i="1" s="1"/>
  <c r="AG527" i="1"/>
  <c r="AJ527" i="1" s="1"/>
  <c r="AK527" i="1" s="1"/>
  <c r="AX527" i="1"/>
  <c r="AM527" i="1"/>
  <c r="AN527" i="1" l="1"/>
  <c r="AP527" i="1"/>
  <c r="AR527" i="1" s="1"/>
  <c r="K448" i="1"/>
  <c r="BB447" i="1"/>
  <c r="AU527" i="1" l="1"/>
  <c r="AE528" i="1"/>
  <c r="AV527" i="1"/>
  <c r="AW527" i="1" s="1"/>
  <c r="AY527" i="1" s="1"/>
  <c r="AZ527" i="1" s="1"/>
  <c r="Y448" i="1"/>
  <c r="O448" i="1"/>
  <c r="S448" i="1" s="1"/>
  <c r="T448" i="1" s="1"/>
  <c r="N448" i="1"/>
  <c r="Q448" i="1" s="1"/>
  <c r="R448" i="1" s="1"/>
  <c r="V448" i="1" l="1"/>
  <c r="AD528" i="1"/>
  <c r="L448" i="1"/>
  <c r="M448" i="1" s="1"/>
  <c r="W448" i="1"/>
  <c r="X448" i="1" s="1"/>
  <c r="Z448" i="1" s="1"/>
  <c r="AA448" i="1" s="1"/>
  <c r="AF528" i="1"/>
  <c r="AQ528" i="1"/>
  <c r="K449" i="1" l="1"/>
  <c r="BB448" i="1"/>
  <c r="AM528" i="1"/>
  <c r="AG528" i="1"/>
  <c r="AJ528" i="1" s="1"/>
  <c r="AK528" i="1" s="1"/>
  <c r="AX528" i="1"/>
  <c r="AP528" i="1" l="1"/>
  <c r="AN528" i="1"/>
  <c r="O449" i="1"/>
  <c r="S449" i="1" s="1"/>
  <c r="T449" i="1" s="1"/>
  <c r="Y449" i="1"/>
  <c r="N449" i="1"/>
  <c r="Q449" i="1" s="1"/>
  <c r="R449" i="1" s="1"/>
  <c r="AR528" i="1" l="1"/>
  <c r="V449" i="1"/>
  <c r="W449" i="1"/>
  <c r="X449" i="1" s="1"/>
  <c r="Z449" i="1" s="1"/>
  <c r="AA449" i="1" s="1"/>
  <c r="L449" i="1"/>
  <c r="M449" i="1" s="1"/>
  <c r="AU528" i="1"/>
  <c r="AV528" i="1" l="1"/>
  <c r="AW528" i="1" s="1"/>
  <c r="AY528" i="1" s="1"/>
  <c r="AZ528" i="1" s="1"/>
  <c r="AE529" i="1"/>
  <c r="K450" i="1"/>
  <c r="BB449" i="1"/>
  <c r="N450" i="1" l="1"/>
  <c r="Q450" i="1" s="1"/>
  <c r="R450" i="1" s="1"/>
  <c r="Y450" i="1"/>
  <c r="O450" i="1"/>
  <c r="S450" i="1" s="1"/>
  <c r="T450" i="1" s="1"/>
  <c r="AF529" i="1"/>
  <c r="AQ529" i="1"/>
  <c r="AD529" i="1"/>
  <c r="AM529" i="1" l="1"/>
  <c r="AG529" i="1"/>
  <c r="AJ529" i="1" s="1"/>
  <c r="AK529" i="1" s="1"/>
  <c r="AX529" i="1"/>
  <c r="V450" i="1"/>
  <c r="L450" i="1" l="1"/>
  <c r="M450" i="1" s="1"/>
  <c r="W450" i="1"/>
  <c r="X450" i="1" s="1"/>
  <c r="Z450" i="1" s="1"/>
  <c r="AA450" i="1" s="1"/>
  <c r="AP529" i="1"/>
  <c r="AN529" i="1"/>
  <c r="AR529" i="1" l="1"/>
  <c r="AU529" i="1"/>
  <c r="AV529" i="1" s="1"/>
  <c r="AW529" i="1" s="1"/>
  <c r="AY529" i="1" s="1"/>
  <c r="AZ529" i="1" s="1"/>
  <c r="K451" i="1"/>
  <c r="BB450" i="1"/>
  <c r="AE530" i="1" l="1"/>
  <c r="AF530" i="1" s="1"/>
  <c r="N451" i="1"/>
  <c r="Q451" i="1" s="1"/>
  <c r="R451" i="1" s="1"/>
  <c r="Y451" i="1"/>
  <c r="O451" i="1"/>
  <c r="S451" i="1" s="1"/>
  <c r="T451" i="1" s="1"/>
  <c r="V451" i="1" s="1"/>
  <c r="AD530" i="1"/>
  <c r="AQ530" i="1" l="1"/>
  <c r="W451" i="1"/>
  <c r="X451" i="1" s="1"/>
  <c r="Z451" i="1" s="1"/>
  <c r="AA451" i="1" s="1"/>
  <c r="L451" i="1"/>
  <c r="M451" i="1" s="1"/>
  <c r="AX530" i="1"/>
  <c r="AG530" i="1"/>
  <c r="AJ530" i="1" s="1"/>
  <c r="AK530" i="1" s="1"/>
  <c r="AM530" i="1"/>
  <c r="AN530" i="1" l="1"/>
  <c r="AP530" i="1"/>
  <c r="AR530" i="1" s="1"/>
  <c r="K452" i="1"/>
  <c r="BB451" i="1"/>
  <c r="AU530" i="1" l="1"/>
  <c r="AE531" i="1" s="1"/>
  <c r="Y452" i="1"/>
  <c r="N452" i="1"/>
  <c r="Q452" i="1" s="1"/>
  <c r="R452" i="1" s="1"/>
  <c r="V452" i="1" s="1"/>
  <c r="O452" i="1"/>
  <c r="S452" i="1" s="1"/>
  <c r="T452" i="1" s="1"/>
  <c r="AV530" i="1" l="1"/>
  <c r="AW530" i="1" s="1"/>
  <c r="AY530" i="1" s="1"/>
  <c r="AZ530" i="1" s="1"/>
  <c r="AD531" i="1" s="1"/>
  <c r="W452" i="1"/>
  <c r="X452" i="1" s="1"/>
  <c r="Z452" i="1" s="1"/>
  <c r="AA452" i="1" s="1"/>
  <c r="L452" i="1"/>
  <c r="M452" i="1" s="1"/>
  <c r="AQ531" i="1"/>
  <c r="AF531" i="1"/>
  <c r="AX531" i="1" l="1"/>
  <c r="AG531" i="1"/>
  <c r="AJ531" i="1" s="1"/>
  <c r="AK531" i="1" s="1"/>
  <c r="AM531" i="1"/>
  <c r="K453" i="1"/>
  <c r="BB452" i="1"/>
  <c r="Y453" i="1" l="1"/>
  <c r="O453" i="1"/>
  <c r="S453" i="1" s="1"/>
  <c r="T453" i="1" s="1"/>
  <c r="N453" i="1"/>
  <c r="Q453" i="1" s="1"/>
  <c r="R453" i="1" s="1"/>
  <c r="V453" i="1" s="1"/>
  <c r="AP531" i="1"/>
  <c r="AN531" i="1"/>
  <c r="AR531" i="1" l="1"/>
  <c r="AU531" i="1" s="1"/>
  <c r="L453" i="1"/>
  <c r="M453" i="1" s="1"/>
  <c r="W453" i="1"/>
  <c r="X453" i="1" s="1"/>
  <c r="Z453" i="1" s="1"/>
  <c r="AA453" i="1" s="1"/>
  <c r="AE532" i="1" l="1"/>
  <c r="AV531" i="1"/>
  <c r="AW531" i="1" s="1"/>
  <c r="AY531" i="1" s="1"/>
  <c r="AZ531" i="1" s="1"/>
  <c r="AD532" i="1" s="1"/>
  <c r="K454" i="1"/>
  <c r="BB453" i="1"/>
  <c r="AF532" i="1"/>
  <c r="AQ532" i="1"/>
  <c r="O454" i="1" l="1"/>
  <c r="S454" i="1" s="1"/>
  <c r="T454" i="1" s="1"/>
  <c r="N454" i="1"/>
  <c r="Q454" i="1" s="1"/>
  <c r="R454" i="1" s="1"/>
  <c r="V454" i="1" s="1"/>
  <c r="Y454" i="1"/>
  <c r="AX532" i="1"/>
  <c r="AM532" i="1"/>
  <c r="AG532" i="1"/>
  <c r="AJ532" i="1" s="1"/>
  <c r="AK532" i="1" s="1"/>
  <c r="W454" i="1" l="1"/>
  <c r="X454" i="1" s="1"/>
  <c r="Z454" i="1" s="1"/>
  <c r="AA454" i="1" s="1"/>
  <c r="L454" i="1"/>
  <c r="M454" i="1" s="1"/>
  <c r="AP532" i="1"/>
  <c r="AR532" i="1" s="1"/>
  <c r="AN532" i="1"/>
  <c r="AU532" i="1" l="1"/>
  <c r="AV532" i="1" s="1"/>
  <c r="AW532" i="1" s="1"/>
  <c r="AY532" i="1" s="1"/>
  <c r="AZ532" i="1" s="1"/>
  <c r="K455" i="1"/>
  <c r="BB454" i="1"/>
  <c r="AE533" i="1" l="1"/>
  <c r="AF533" i="1" s="1"/>
  <c r="Y455" i="1"/>
  <c r="N455" i="1"/>
  <c r="Q455" i="1" s="1"/>
  <c r="R455" i="1" s="1"/>
  <c r="O455" i="1"/>
  <c r="S455" i="1" s="1"/>
  <c r="T455" i="1" s="1"/>
  <c r="AD533" i="1"/>
  <c r="AQ533" i="1" l="1"/>
  <c r="V455" i="1"/>
  <c r="AM533" i="1"/>
  <c r="AG533" i="1"/>
  <c r="AJ533" i="1" s="1"/>
  <c r="AK533" i="1" s="1"/>
  <c r="AX533" i="1"/>
  <c r="AN533" i="1" l="1"/>
  <c r="AP533" i="1"/>
  <c r="L455" i="1"/>
  <c r="M455" i="1" s="1"/>
  <c r="W455" i="1"/>
  <c r="X455" i="1" s="1"/>
  <c r="Z455" i="1" s="1"/>
  <c r="AA455" i="1" s="1"/>
  <c r="AR533" i="1" l="1"/>
  <c r="AU533" i="1" s="1"/>
  <c r="K456" i="1"/>
  <c r="BB455" i="1"/>
  <c r="AE534" i="1" l="1"/>
  <c r="AV533" i="1"/>
  <c r="AW533" i="1" s="1"/>
  <c r="AY533" i="1" s="1"/>
  <c r="AZ533" i="1" s="1"/>
  <c r="AD534" i="1" s="1"/>
  <c r="O456" i="1"/>
  <c r="S456" i="1" s="1"/>
  <c r="T456" i="1" s="1"/>
  <c r="Y456" i="1"/>
  <c r="N456" i="1"/>
  <c r="Q456" i="1" s="1"/>
  <c r="R456" i="1" s="1"/>
  <c r="V456" i="1" s="1"/>
  <c r="AF534" i="1"/>
  <c r="AQ534" i="1"/>
  <c r="AX534" i="1" l="1"/>
  <c r="AG534" i="1"/>
  <c r="AJ534" i="1" s="1"/>
  <c r="AK534" i="1" s="1"/>
  <c r="AM534" i="1"/>
  <c r="L456" i="1"/>
  <c r="M456" i="1" s="1"/>
  <c r="W456" i="1"/>
  <c r="X456" i="1" s="1"/>
  <c r="Z456" i="1" s="1"/>
  <c r="AA456" i="1" s="1"/>
  <c r="AN534" i="1" l="1"/>
  <c r="AP534" i="1"/>
  <c r="K457" i="1"/>
  <c r="BB456" i="1"/>
  <c r="AR534" i="1" l="1"/>
  <c r="AU534" i="1" s="1"/>
  <c r="O457" i="1"/>
  <c r="S457" i="1" s="1"/>
  <c r="T457" i="1" s="1"/>
  <c r="Y457" i="1"/>
  <c r="N457" i="1"/>
  <c r="Q457" i="1" s="1"/>
  <c r="R457" i="1" s="1"/>
  <c r="AV534" i="1" l="1"/>
  <c r="AW534" i="1" s="1"/>
  <c r="AY534" i="1" s="1"/>
  <c r="AZ534" i="1" s="1"/>
  <c r="AE535" i="1"/>
  <c r="AF535" i="1" s="1"/>
  <c r="V457" i="1"/>
  <c r="AD535" i="1"/>
  <c r="AQ535" i="1" l="1"/>
  <c r="W457" i="1"/>
  <c r="X457" i="1" s="1"/>
  <c r="Z457" i="1" s="1"/>
  <c r="AA457" i="1" s="1"/>
  <c r="L457" i="1"/>
  <c r="M457" i="1" s="1"/>
  <c r="AX535" i="1"/>
  <c r="AG535" i="1"/>
  <c r="AJ535" i="1" s="1"/>
  <c r="AK535" i="1" s="1"/>
  <c r="AM535" i="1"/>
  <c r="AP535" i="1" l="1"/>
  <c r="AR535" i="1" s="1"/>
  <c r="AN535" i="1"/>
  <c r="K458" i="1"/>
  <c r="BB457" i="1"/>
  <c r="N458" i="1" l="1"/>
  <c r="Q458" i="1" s="1"/>
  <c r="R458" i="1" s="1"/>
  <c r="Y458" i="1"/>
  <c r="O458" i="1"/>
  <c r="S458" i="1" s="1"/>
  <c r="T458" i="1" s="1"/>
  <c r="AU535" i="1"/>
  <c r="AV535" i="1" l="1"/>
  <c r="AW535" i="1" s="1"/>
  <c r="AY535" i="1" s="1"/>
  <c r="AZ535" i="1" s="1"/>
  <c r="AE536" i="1"/>
  <c r="V458" i="1"/>
  <c r="L458" i="1" l="1"/>
  <c r="M458" i="1" s="1"/>
  <c r="W458" i="1"/>
  <c r="X458" i="1" s="1"/>
  <c r="Z458" i="1" s="1"/>
  <c r="AA458" i="1" s="1"/>
  <c r="AF536" i="1"/>
  <c r="AQ536" i="1"/>
  <c r="AD536" i="1"/>
  <c r="K459" i="1" l="1"/>
  <c r="BB458" i="1"/>
  <c r="AM536" i="1"/>
  <c r="AX536" i="1"/>
  <c r="AG536" i="1"/>
  <c r="AJ536" i="1" s="1"/>
  <c r="AK536" i="1" s="1"/>
  <c r="AP536" i="1" l="1"/>
  <c r="AR536" i="1" s="1"/>
  <c r="AN536" i="1"/>
  <c r="Y459" i="1"/>
  <c r="N459" i="1"/>
  <c r="Q459" i="1" s="1"/>
  <c r="R459" i="1" s="1"/>
  <c r="V459" i="1" s="1"/>
  <c r="O459" i="1"/>
  <c r="S459" i="1" s="1"/>
  <c r="T459" i="1" s="1"/>
  <c r="L459" i="1" l="1"/>
  <c r="M459" i="1" s="1"/>
  <c r="W459" i="1"/>
  <c r="X459" i="1" s="1"/>
  <c r="Z459" i="1" s="1"/>
  <c r="AA459" i="1" s="1"/>
  <c r="AU536" i="1"/>
  <c r="AV536" i="1" l="1"/>
  <c r="AW536" i="1" s="1"/>
  <c r="AY536" i="1" s="1"/>
  <c r="AZ536" i="1" s="1"/>
  <c r="AE537" i="1"/>
  <c r="K460" i="1"/>
  <c r="BB459" i="1"/>
  <c r="N460" i="1" l="1"/>
  <c r="Q460" i="1" s="1"/>
  <c r="R460" i="1" s="1"/>
  <c r="O460" i="1"/>
  <c r="S460" i="1" s="1"/>
  <c r="T460" i="1" s="1"/>
  <c r="V460" i="1" s="1"/>
  <c r="Y460" i="1"/>
  <c r="AF537" i="1"/>
  <c r="AQ537" i="1"/>
  <c r="AD537" i="1"/>
  <c r="AG537" i="1" l="1"/>
  <c r="AJ537" i="1" s="1"/>
  <c r="AK537" i="1" s="1"/>
  <c r="AX537" i="1"/>
  <c r="AM537" i="1"/>
  <c r="L460" i="1"/>
  <c r="M460" i="1" s="1"/>
  <c r="W460" i="1"/>
  <c r="X460" i="1" s="1"/>
  <c r="Z460" i="1" s="1"/>
  <c r="AA460" i="1" s="1"/>
  <c r="AN537" i="1" l="1"/>
  <c r="AP537" i="1"/>
  <c r="K461" i="1"/>
  <c r="BB460" i="1"/>
  <c r="AR537" i="1" l="1"/>
  <c r="AU537" i="1" s="1"/>
  <c r="Y461" i="1"/>
  <c r="O461" i="1"/>
  <c r="S461" i="1" s="1"/>
  <c r="T461" i="1" s="1"/>
  <c r="N461" i="1"/>
  <c r="Q461" i="1" s="1"/>
  <c r="R461" i="1" s="1"/>
  <c r="AE538" i="1" l="1"/>
  <c r="AF538" i="1" s="1"/>
  <c r="AV537" i="1"/>
  <c r="AW537" i="1" s="1"/>
  <c r="AY537" i="1" s="1"/>
  <c r="AZ537" i="1" s="1"/>
  <c r="V461" i="1"/>
  <c r="AD538" i="1"/>
  <c r="AQ538" i="1" l="1"/>
  <c r="AG538" i="1"/>
  <c r="AJ538" i="1" s="1"/>
  <c r="AK538" i="1" s="1"/>
  <c r="AX538" i="1"/>
  <c r="AM538" i="1"/>
  <c r="L461" i="1"/>
  <c r="M461" i="1" s="1"/>
  <c r="W461" i="1"/>
  <c r="X461" i="1" s="1"/>
  <c r="Z461" i="1" s="1"/>
  <c r="AA461" i="1" s="1"/>
  <c r="AP538" i="1" l="1"/>
  <c r="AR538" i="1" s="1"/>
  <c r="AN538" i="1"/>
  <c r="K462" i="1"/>
  <c r="BB461" i="1"/>
  <c r="O462" i="1" l="1"/>
  <c r="S462" i="1" s="1"/>
  <c r="T462" i="1" s="1"/>
  <c r="N462" i="1"/>
  <c r="Q462" i="1" s="1"/>
  <c r="R462" i="1" s="1"/>
  <c r="V462" i="1" s="1"/>
  <c r="Y462" i="1"/>
  <c r="AU538" i="1"/>
  <c r="AE539" i="1" l="1"/>
  <c r="AV538" i="1"/>
  <c r="AW538" i="1" s="1"/>
  <c r="AY538" i="1" s="1"/>
  <c r="AZ538" i="1" s="1"/>
  <c r="L462" i="1"/>
  <c r="M462" i="1" s="1"/>
  <c r="W462" i="1"/>
  <c r="X462" i="1" s="1"/>
  <c r="Z462" i="1" s="1"/>
  <c r="AA462" i="1" s="1"/>
  <c r="AD539" i="1" l="1"/>
  <c r="K463" i="1"/>
  <c r="BB462" i="1"/>
  <c r="AF539" i="1"/>
  <c r="AQ539" i="1"/>
  <c r="O463" i="1" l="1"/>
  <c r="S463" i="1" s="1"/>
  <c r="T463" i="1" s="1"/>
  <c r="N463" i="1"/>
  <c r="Q463" i="1" s="1"/>
  <c r="R463" i="1" s="1"/>
  <c r="V463" i="1" s="1"/>
  <c r="Y463" i="1"/>
  <c r="AM539" i="1"/>
  <c r="AX539" i="1"/>
  <c r="AG539" i="1"/>
  <c r="AJ539" i="1" s="1"/>
  <c r="AK539" i="1" s="1"/>
  <c r="AP539" i="1" l="1"/>
  <c r="AN539" i="1"/>
  <c r="W463" i="1"/>
  <c r="X463" i="1" s="1"/>
  <c r="Z463" i="1" s="1"/>
  <c r="AA463" i="1" s="1"/>
  <c r="L463" i="1"/>
  <c r="M463" i="1" s="1"/>
  <c r="AR539" i="1" l="1"/>
  <c r="K464" i="1"/>
  <c r="BB463" i="1"/>
  <c r="AU539" i="1"/>
  <c r="AE540" i="1" l="1"/>
  <c r="AV539" i="1"/>
  <c r="AW539" i="1" s="1"/>
  <c r="AY539" i="1" s="1"/>
  <c r="AZ539" i="1" s="1"/>
  <c r="O464" i="1"/>
  <c r="S464" i="1" s="1"/>
  <c r="T464" i="1" s="1"/>
  <c r="N464" i="1"/>
  <c r="Q464" i="1" s="1"/>
  <c r="R464" i="1" s="1"/>
  <c r="V464" i="1" s="1"/>
  <c r="Y464" i="1"/>
  <c r="W464" i="1" l="1"/>
  <c r="X464" i="1" s="1"/>
  <c r="Z464" i="1" s="1"/>
  <c r="AA464" i="1" s="1"/>
  <c r="L464" i="1"/>
  <c r="M464" i="1" s="1"/>
  <c r="AD540" i="1"/>
  <c r="AF540" i="1"/>
  <c r="AQ540" i="1"/>
  <c r="AM540" i="1" l="1"/>
  <c r="AX540" i="1"/>
  <c r="AG540" i="1"/>
  <c r="AJ540" i="1" s="1"/>
  <c r="AK540" i="1" s="1"/>
  <c r="K465" i="1"/>
  <c r="BB464" i="1"/>
  <c r="O465" i="1" l="1"/>
  <c r="S465" i="1" s="1"/>
  <c r="T465" i="1" s="1"/>
  <c r="Y465" i="1"/>
  <c r="N465" i="1"/>
  <c r="Q465" i="1" s="1"/>
  <c r="R465" i="1" s="1"/>
  <c r="V465" i="1" s="1"/>
  <c r="AN540" i="1"/>
  <c r="AP540" i="1"/>
  <c r="AR540" i="1" s="1"/>
  <c r="AU540" i="1" l="1"/>
  <c r="AE541" i="1" s="1"/>
  <c r="W465" i="1"/>
  <c r="X465" i="1" s="1"/>
  <c r="Z465" i="1" s="1"/>
  <c r="AA465" i="1" s="1"/>
  <c r="L465" i="1"/>
  <c r="M465" i="1" s="1"/>
  <c r="AV540" i="1" l="1"/>
  <c r="AW540" i="1" s="1"/>
  <c r="AY540" i="1" s="1"/>
  <c r="AZ540" i="1" s="1"/>
  <c r="K466" i="1"/>
  <c r="BB465" i="1"/>
  <c r="AD541" i="1"/>
  <c r="AF541" i="1"/>
  <c r="AQ541" i="1"/>
  <c r="AX541" i="1" l="1"/>
  <c r="AG541" i="1"/>
  <c r="AJ541" i="1" s="1"/>
  <c r="AK541" i="1" s="1"/>
  <c r="AM541" i="1"/>
  <c r="O466" i="1"/>
  <c r="S466" i="1" s="1"/>
  <c r="T466" i="1" s="1"/>
  <c r="Y466" i="1"/>
  <c r="N466" i="1"/>
  <c r="Q466" i="1" s="1"/>
  <c r="R466" i="1" s="1"/>
  <c r="V466" i="1" l="1"/>
  <c r="AN541" i="1"/>
  <c r="AP541" i="1"/>
  <c r="W466" i="1"/>
  <c r="X466" i="1" s="1"/>
  <c r="Z466" i="1" s="1"/>
  <c r="AA466" i="1" s="1"/>
  <c r="L466" i="1"/>
  <c r="M466" i="1" s="1"/>
  <c r="AR541" i="1" l="1"/>
  <c r="AU541" i="1" s="1"/>
  <c r="K467" i="1"/>
  <c r="BB466" i="1"/>
  <c r="AV541" i="1" l="1"/>
  <c r="AW541" i="1" s="1"/>
  <c r="AY541" i="1" s="1"/>
  <c r="AZ541" i="1" s="1"/>
  <c r="AE542" i="1"/>
  <c r="AQ542" i="1" s="1"/>
  <c r="N467" i="1"/>
  <c r="Q467" i="1" s="1"/>
  <c r="R467" i="1" s="1"/>
  <c r="O467" i="1"/>
  <c r="S467" i="1" s="1"/>
  <c r="T467" i="1" s="1"/>
  <c r="Y467" i="1"/>
  <c r="AD542" i="1"/>
  <c r="AF542" i="1" l="1"/>
  <c r="V467" i="1"/>
  <c r="AG542" i="1"/>
  <c r="AJ542" i="1" s="1"/>
  <c r="AK542" i="1" s="1"/>
  <c r="AM542" i="1"/>
  <c r="AX542" i="1"/>
  <c r="L467" i="1"/>
  <c r="M467" i="1" s="1"/>
  <c r="W467" i="1"/>
  <c r="X467" i="1" s="1"/>
  <c r="Z467" i="1" s="1"/>
  <c r="AA467" i="1" s="1"/>
  <c r="AN542" i="1" l="1"/>
  <c r="AP542" i="1"/>
  <c r="K468" i="1"/>
  <c r="BB467" i="1"/>
  <c r="AR542" i="1" l="1"/>
  <c r="AU542" i="1" s="1"/>
  <c r="O468" i="1"/>
  <c r="S468" i="1" s="1"/>
  <c r="T468" i="1" s="1"/>
  <c r="N468" i="1"/>
  <c r="Q468" i="1" s="1"/>
  <c r="R468" i="1" s="1"/>
  <c r="V468" i="1" s="1"/>
  <c r="Y468" i="1"/>
  <c r="AE543" i="1" l="1"/>
  <c r="AF543" i="1" s="1"/>
  <c r="AV542" i="1"/>
  <c r="AW542" i="1" s="1"/>
  <c r="AY542" i="1" s="1"/>
  <c r="AZ542" i="1" s="1"/>
  <c r="AD543" i="1" s="1"/>
  <c r="AQ543" i="1"/>
  <c r="L468" i="1"/>
  <c r="M468" i="1" s="1"/>
  <c r="W468" i="1"/>
  <c r="X468" i="1" s="1"/>
  <c r="Z468" i="1" s="1"/>
  <c r="AA468" i="1" s="1"/>
  <c r="K469" i="1" l="1"/>
  <c r="BB468" i="1"/>
  <c r="AX543" i="1"/>
  <c r="AM543" i="1"/>
  <c r="AG543" i="1"/>
  <c r="AJ543" i="1" s="1"/>
  <c r="AK543" i="1" s="1"/>
  <c r="AP543" i="1" l="1"/>
  <c r="AN543" i="1"/>
  <c r="Y469" i="1"/>
  <c r="O469" i="1"/>
  <c r="S469" i="1" s="1"/>
  <c r="T469" i="1" s="1"/>
  <c r="N469" i="1"/>
  <c r="Q469" i="1" s="1"/>
  <c r="R469" i="1" s="1"/>
  <c r="AR543" i="1" l="1"/>
  <c r="V469" i="1"/>
  <c r="W469" i="1"/>
  <c r="X469" i="1" s="1"/>
  <c r="Z469" i="1" s="1"/>
  <c r="AA469" i="1" s="1"/>
  <c r="L469" i="1"/>
  <c r="M469" i="1" s="1"/>
  <c r="AU543" i="1"/>
  <c r="AE544" i="1" l="1"/>
  <c r="AV543" i="1"/>
  <c r="AW543" i="1" s="1"/>
  <c r="AY543" i="1" s="1"/>
  <c r="AZ543" i="1" s="1"/>
  <c r="K470" i="1"/>
  <c r="BB469" i="1"/>
  <c r="N470" i="1" l="1"/>
  <c r="Q470" i="1" s="1"/>
  <c r="R470" i="1" s="1"/>
  <c r="Y470" i="1"/>
  <c r="O470" i="1"/>
  <c r="S470" i="1" s="1"/>
  <c r="T470" i="1" s="1"/>
  <c r="AD544" i="1"/>
  <c r="AF544" i="1"/>
  <c r="AQ544" i="1"/>
  <c r="AG544" i="1" l="1"/>
  <c r="AJ544" i="1" s="1"/>
  <c r="AK544" i="1" s="1"/>
  <c r="AX544" i="1"/>
  <c r="AM544" i="1"/>
  <c r="V470" i="1"/>
  <c r="W470" i="1" l="1"/>
  <c r="X470" i="1" s="1"/>
  <c r="Z470" i="1" s="1"/>
  <c r="AA470" i="1" s="1"/>
  <c r="L470" i="1"/>
  <c r="M470" i="1" s="1"/>
  <c r="AN544" i="1"/>
  <c r="AP544" i="1"/>
  <c r="AR544" i="1" l="1"/>
  <c r="AU544" i="1" s="1"/>
  <c r="K471" i="1"/>
  <c r="BB470" i="1"/>
  <c r="AV544" i="1" l="1"/>
  <c r="AW544" i="1" s="1"/>
  <c r="AY544" i="1" s="1"/>
  <c r="AZ544" i="1" s="1"/>
  <c r="AD545" i="1" s="1"/>
  <c r="AE545" i="1"/>
  <c r="AF545" i="1" s="1"/>
  <c r="N471" i="1"/>
  <c r="Q471" i="1" s="1"/>
  <c r="R471" i="1" s="1"/>
  <c r="Y471" i="1"/>
  <c r="O471" i="1"/>
  <c r="S471" i="1" s="1"/>
  <c r="T471" i="1" s="1"/>
  <c r="AQ545" i="1" l="1"/>
  <c r="AM545" i="1"/>
  <c r="AG545" i="1"/>
  <c r="AJ545" i="1" s="1"/>
  <c r="AK545" i="1" s="1"/>
  <c r="AX545" i="1"/>
  <c r="V471" i="1"/>
  <c r="W471" i="1" l="1"/>
  <c r="X471" i="1" s="1"/>
  <c r="Z471" i="1" s="1"/>
  <c r="AA471" i="1" s="1"/>
  <c r="L471" i="1"/>
  <c r="M471" i="1" s="1"/>
  <c r="AN545" i="1"/>
  <c r="AP545" i="1"/>
  <c r="AR545" i="1" s="1"/>
  <c r="K472" i="1" l="1"/>
  <c r="BB471" i="1"/>
  <c r="AU545" i="1"/>
  <c r="AV545" i="1" l="1"/>
  <c r="AW545" i="1" s="1"/>
  <c r="AY545" i="1" s="1"/>
  <c r="AZ545" i="1" s="1"/>
  <c r="AE546" i="1"/>
  <c r="O472" i="1"/>
  <c r="S472" i="1" s="1"/>
  <c r="T472" i="1" s="1"/>
  <c r="N472" i="1"/>
  <c r="Q472" i="1" s="1"/>
  <c r="R472" i="1" s="1"/>
  <c r="V472" i="1" s="1"/>
  <c r="Y472" i="1"/>
  <c r="L472" i="1" l="1"/>
  <c r="M472" i="1" s="1"/>
  <c r="W472" i="1"/>
  <c r="X472" i="1" s="1"/>
  <c r="Z472" i="1" s="1"/>
  <c r="AA472" i="1" s="1"/>
  <c r="AQ546" i="1"/>
  <c r="AF546" i="1"/>
  <c r="AD546" i="1"/>
  <c r="K473" i="1" l="1"/>
  <c r="BB472" i="1"/>
  <c r="AX546" i="1"/>
  <c r="AG546" i="1"/>
  <c r="AJ546" i="1" s="1"/>
  <c r="AK546" i="1" s="1"/>
  <c r="AM546" i="1"/>
  <c r="AN546" i="1" l="1"/>
  <c r="AP546" i="1"/>
  <c r="AR546" i="1" s="1"/>
  <c r="N473" i="1"/>
  <c r="Q473" i="1" s="1"/>
  <c r="R473" i="1" s="1"/>
  <c r="V473" i="1" s="1"/>
  <c r="Y473" i="1"/>
  <c r="O473" i="1"/>
  <c r="S473" i="1" s="1"/>
  <c r="T473" i="1" s="1"/>
  <c r="AU546" i="1" l="1"/>
  <c r="AV546" i="1" s="1"/>
  <c r="AW546" i="1" s="1"/>
  <c r="AY546" i="1" s="1"/>
  <c r="AZ546" i="1" s="1"/>
  <c r="W473" i="1"/>
  <c r="X473" i="1" s="1"/>
  <c r="Z473" i="1" s="1"/>
  <c r="AA473" i="1" s="1"/>
  <c r="L473" i="1"/>
  <c r="M473" i="1" s="1"/>
  <c r="AE547" i="1" l="1"/>
  <c r="K474" i="1"/>
  <c r="BB473" i="1"/>
  <c r="AQ547" i="1"/>
  <c r="AF547" i="1"/>
  <c r="AD547" i="1"/>
  <c r="AM547" i="1" l="1"/>
  <c r="AG547" i="1"/>
  <c r="AJ547" i="1" s="1"/>
  <c r="AK547" i="1" s="1"/>
  <c r="AX547" i="1"/>
  <c r="Y474" i="1"/>
  <c r="O474" i="1"/>
  <c r="S474" i="1" s="1"/>
  <c r="T474" i="1" s="1"/>
  <c r="N474" i="1"/>
  <c r="Q474" i="1" s="1"/>
  <c r="R474" i="1" s="1"/>
  <c r="V474" i="1" s="1"/>
  <c r="L474" i="1" l="1"/>
  <c r="M474" i="1" s="1"/>
  <c r="W474" i="1"/>
  <c r="X474" i="1" s="1"/>
  <c r="Z474" i="1" s="1"/>
  <c r="AA474" i="1" s="1"/>
  <c r="AP547" i="1"/>
  <c r="AN547" i="1"/>
  <c r="AR547" i="1" l="1"/>
  <c r="AU547" i="1"/>
  <c r="K475" i="1"/>
  <c r="BB474" i="1"/>
  <c r="Y475" i="1" l="1"/>
  <c r="O475" i="1"/>
  <c r="S475" i="1" s="1"/>
  <c r="T475" i="1" s="1"/>
  <c r="N475" i="1"/>
  <c r="Q475" i="1" s="1"/>
  <c r="R475" i="1" s="1"/>
  <c r="V475" i="1" s="1"/>
  <c r="AV547" i="1"/>
  <c r="AW547" i="1" s="1"/>
  <c r="AY547" i="1" s="1"/>
  <c r="AZ547" i="1" s="1"/>
  <c r="AE548" i="1"/>
  <c r="AD548" i="1" l="1"/>
  <c r="W475" i="1"/>
  <c r="X475" i="1" s="1"/>
  <c r="Z475" i="1" s="1"/>
  <c r="AA475" i="1" s="1"/>
  <c r="L475" i="1"/>
  <c r="M475" i="1" s="1"/>
  <c r="AF548" i="1"/>
  <c r="AQ548" i="1"/>
  <c r="K476" i="1" l="1"/>
  <c r="BB475" i="1"/>
  <c r="AG548" i="1"/>
  <c r="AJ548" i="1" s="1"/>
  <c r="AK548" i="1" s="1"/>
  <c r="AX548" i="1"/>
  <c r="AM548" i="1"/>
  <c r="AN548" i="1" l="1"/>
  <c r="AP548" i="1"/>
  <c r="Y476" i="1"/>
  <c r="O476" i="1"/>
  <c r="S476" i="1" s="1"/>
  <c r="T476" i="1" s="1"/>
  <c r="N476" i="1"/>
  <c r="Q476" i="1" s="1"/>
  <c r="R476" i="1" s="1"/>
  <c r="AU548" i="1" l="1"/>
  <c r="AE549" i="1" s="1"/>
  <c r="AR548" i="1"/>
  <c r="V476" i="1"/>
  <c r="AV548" i="1"/>
  <c r="AW548" i="1" s="1"/>
  <c r="AY548" i="1" s="1"/>
  <c r="AZ548" i="1" s="1"/>
  <c r="L476" i="1"/>
  <c r="M476" i="1" s="1"/>
  <c r="W476" i="1"/>
  <c r="X476" i="1" s="1"/>
  <c r="Z476" i="1" s="1"/>
  <c r="AA476" i="1" s="1"/>
  <c r="AD549" i="1" l="1"/>
  <c r="K477" i="1"/>
  <c r="BB476" i="1"/>
  <c r="AQ549" i="1"/>
  <c r="AF549" i="1"/>
  <c r="Y477" i="1" l="1"/>
  <c r="N477" i="1"/>
  <c r="Q477" i="1" s="1"/>
  <c r="R477" i="1" s="1"/>
  <c r="O477" i="1"/>
  <c r="S477" i="1" s="1"/>
  <c r="T477" i="1" s="1"/>
  <c r="AG549" i="1"/>
  <c r="AJ549" i="1" s="1"/>
  <c r="AK549" i="1" s="1"/>
  <c r="AX549" i="1"/>
  <c r="AM549" i="1"/>
  <c r="V477" i="1" l="1"/>
  <c r="AN549" i="1"/>
  <c r="AP549" i="1"/>
  <c r="AR549" i="1" l="1"/>
  <c r="AU549" i="1" s="1"/>
  <c r="W477" i="1"/>
  <c r="X477" i="1" s="1"/>
  <c r="Z477" i="1" s="1"/>
  <c r="AA477" i="1" s="1"/>
  <c r="L477" i="1"/>
  <c r="M477" i="1" s="1"/>
  <c r="AE550" i="1" l="1"/>
  <c r="AV549" i="1"/>
  <c r="AW549" i="1" s="1"/>
  <c r="AY549" i="1" s="1"/>
  <c r="AZ549" i="1" s="1"/>
  <c r="AD550" i="1" s="1"/>
  <c r="K478" i="1"/>
  <c r="BB477" i="1"/>
  <c r="AF550" i="1"/>
  <c r="AQ550" i="1"/>
  <c r="AX550" i="1" l="1"/>
  <c r="AM550" i="1"/>
  <c r="AG550" i="1"/>
  <c r="AJ550" i="1" s="1"/>
  <c r="AK550" i="1" s="1"/>
  <c r="N478" i="1"/>
  <c r="Q478" i="1" s="1"/>
  <c r="R478" i="1" s="1"/>
  <c r="V478" i="1" s="1"/>
  <c r="Y478" i="1"/>
  <c r="O478" i="1"/>
  <c r="S478" i="1" s="1"/>
  <c r="T478" i="1" s="1"/>
  <c r="W478" i="1" l="1"/>
  <c r="X478" i="1" s="1"/>
  <c r="Z478" i="1" s="1"/>
  <c r="AA478" i="1" s="1"/>
  <c r="L478" i="1"/>
  <c r="M478" i="1" s="1"/>
  <c r="AN550" i="1"/>
  <c r="AP550" i="1"/>
  <c r="AR550" i="1" s="1"/>
  <c r="AU550" i="1" l="1"/>
  <c r="K479" i="1"/>
  <c r="BB478" i="1"/>
  <c r="O479" i="1" l="1"/>
  <c r="S479" i="1" s="1"/>
  <c r="T479" i="1" s="1"/>
  <c r="Y479" i="1"/>
  <c r="N479" i="1"/>
  <c r="Q479" i="1" s="1"/>
  <c r="R479" i="1" s="1"/>
  <c r="V479" i="1" s="1"/>
  <c r="AV550" i="1"/>
  <c r="AW550" i="1" s="1"/>
  <c r="AY550" i="1" s="1"/>
  <c r="AZ550" i="1" s="1"/>
  <c r="AE551" i="1"/>
  <c r="AD551" i="1" l="1"/>
  <c r="W479" i="1"/>
  <c r="X479" i="1" s="1"/>
  <c r="Z479" i="1" s="1"/>
  <c r="AA479" i="1" s="1"/>
  <c r="L479" i="1"/>
  <c r="M479" i="1" s="1"/>
  <c r="AQ551" i="1"/>
  <c r="AF551" i="1"/>
  <c r="K480" i="1" l="1"/>
  <c r="BB479" i="1"/>
  <c r="AX551" i="1"/>
  <c r="AG551" i="1"/>
  <c r="AJ551" i="1" s="1"/>
  <c r="AK551" i="1" s="1"/>
  <c r="AM551" i="1"/>
  <c r="AN551" i="1" l="1"/>
  <c r="AP551" i="1"/>
  <c r="N480" i="1"/>
  <c r="Q480" i="1" s="1"/>
  <c r="R480" i="1" s="1"/>
  <c r="V480" i="1" s="1"/>
  <c r="Y480" i="1"/>
  <c r="O480" i="1"/>
  <c r="S480" i="1" s="1"/>
  <c r="T480" i="1" s="1"/>
  <c r="AR551" i="1" l="1"/>
  <c r="AU551" i="1" s="1"/>
  <c r="AV551" i="1" s="1"/>
  <c r="AW551" i="1" s="1"/>
  <c r="AY551" i="1" s="1"/>
  <c r="AZ551" i="1" s="1"/>
  <c r="L480" i="1"/>
  <c r="M480" i="1" s="1"/>
  <c r="W480" i="1"/>
  <c r="X480" i="1" s="1"/>
  <c r="Z480" i="1" s="1"/>
  <c r="AA480" i="1" s="1"/>
  <c r="AE552" i="1" l="1"/>
  <c r="AF552" i="1" s="1"/>
  <c r="K481" i="1"/>
  <c r="BB480" i="1"/>
  <c r="AQ552" i="1"/>
  <c r="AD552" i="1"/>
  <c r="AM552" i="1" l="1"/>
  <c r="AX552" i="1"/>
  <c r="AG552" i="1"/>
  <c r="AJ552" i="1" s="1"/>
  <c r="AK552" i="1" s="1"/>
  <c r="N481" i="1"/>
  <c r="Q481" i="1" s="1"/>
  <c r="R481" i="1" s="1"/>
  <c r="O481" i="1"/>
  <c r="S481" i="1" s="1"/>
  <c r="T481" i="1" s="1"/>
  <c r="Y481" i="1"/>
  <c r="AN552" i="1" l="1"/>
  <c r="AP552" i="1"/>
  <c r="AR552" i="1" s="1"/>
  <c r="V481" i="1"/>
  <c r="W481" i="1" l="1"/>
  <c r="X481" i="1" s="1"/>
  <c r="Z481" i="1" s="1"/>
  <c r="AA481" i="1" s="1"/>
  <c r="L481" i="1"/>
  <c r="M481" i="1" s="1"/>
  <c r="AU552" i="1"/>
  <c r="AV552" i="1" l="1"/>
  <c r="AW552" i="1" s="1"/>
  <c r="AY552" i="1" s="1"/>
  <c r="AZ552" i="1" s="1"/>
  <c r="AE553" i="1"/>
  <c r="K482" i="1"/>
  <c r="BB481" i="1"/>
  <c r="N482" i="1" l="1"/>
  <c r="Q482" i="1" s="1"/>
  <c r="R482" i="1" s="1"/>
  <c r="Y482" i="1"/>
  <c r="O482" i="1"/>
  <c r="S482" i="1" s="1"/>
  <c r="T482" i="1" s="1"/>
  <c r="AQ553" i="1"/>
  <c r="AF553" i="1"/>
  <c r="AD553" i="1"/>
  <c r="AG553" i="1" l="1"/>
  <c r="AJ553" i="1" s="1"/>
  <c r="AK553" i="1" s="1"/>
  <c r="AM553" i="1"/>
  <c r="AX553" i="1"/>
  <c r="V482" i="1"/>
  <c r="AP553" i="1" l="1"/>
  <c r="AR553" i="1" s="1"/>
  <c r="AN553" i="1"/>
  <c r="L482" i="1"/>
  <c r="M482" i="1" s="1"/>
  <c r="W482" i="1"/>
  <c r="X482" i="1" s="1"/>
  <c r="Z482" i="1" s="1"/>
  <c r="AA482" i="1" s="1"/>
  <c r="AU553" i="1" l="1"/>
  <c r="K483" i="1"/>
  <c r="BB482" i="1"/>
  <c r="O483" i="1" l="1"/>
  <c r="S483" i="1" s="1"/>
  <c r="T483" i="1" s="1"/>
  <c r="Y483" i="1"/>
  <c r="N483" i="1"/>
  <c r="Q483" i="1" s="1"/>
  <c r="R483" i="1" s="1"/>
  <c r="V483" i="1" s="1"/>
  <c r="AE554" i="1"/>
  <c r="AV553" i="1"/>
  <c r="AW553" i="1" s="1"/>
  <c r="AY553" i="1" s="1"/>
  <c r="AZ553" i="1" s="1"/>
  <c r="AF554" i="1" l="1"/>
  <c r="AQ554" i="1"/>
  <c r="L483" i="1"/>
  <c r="M483" i="1" s="1"/>
  <c r="W483" i="1"/>
  <c r="X483" i="1" s="1"/>
  <c r="Z483" i="1" s="1"/>
  <c r="AA483" i="1" s="1"/>
  <c r="AD554" i="1"/>
  <c r="K484" i="1" l="1"/>
  <c r="BB483" i="1"/>
  <c r="AM554" i="1"/>
  <c r="AG554" i="1"/>
  <c r="AJ554" i="1" s="1"/>
  <c r="AK554" i="1" s="1"/>
  <c r="AX554" i="1"/>
  <c r="AN554" i="1" l="1"/>
  <c r="AP554" i="1"/>
  <c r="N484" i="1"/>
  <c r="Q484" i="1" s="1"/>
  <c r="R484" i="1" s="1"/>
  <c r="Y484" i="1"/>
  <c r="O484" i="1"/>
  <c r="S484" i="1" s="1"/>
  <c r="T484" i="1" s="1"/>
  <c r="AR554" i="1" l="1"/>
  <c r="AU554" i="1" s="1"/>
  <c r="V484" i="1"/>
  <c r="L484" i="1"/>
  <c r="M484" i="1" s="1"/>
  <c r="W484" i="1"/>
  <c r="X484" i="1" s="1"/>
  <c r="Z484" i="1" s="1"/>
  <c r="AA484" i="1" s="1"/>
  <c r="AE555" i="1" l="1"/>
  <c r="AQ555" i="1" s="1"/>
  <c r="AV554" i="1"/>
  <c r="AW554" i="1" s="1"/>
  <c r="AY554" i="1" s="1"/>
  <c r="AZ554" i="1" s="1"/>
  <c r="K485" i="1"/>
  <c r="BB484" i="1"/>
  <c r="AD555" i="1"/>
  <c r="AF555" i="1" l="1"/>
  <c r="AM555" i="1"/>
  <c r="AX555" i="1"/>
  <c r="AG555" i="1"/>
  <c r="AJ555" i="1" s="1"/>
  <c r="AK555" i="1" s="1"/>
  <c r="O485" i="1"/>
  <c r="S485" i="1" s="1"/>
  <c r="T485" i="1" s="1"/>
  <c r="Y485" i="1"/>
  <c r="N485" i="1"/>
  <c r="Q485" i="1" s="1"/>
  <c r="R485" i="1" s="1"/>
  <c r="V485" i="1" l="1"/>
  <c r="AP555" i="1"/>
  <c r="AR555" i="1" s="1"/>
  <c r="AN555" i="1"/>
  <c r="AU555" i="1" l="1"/>
  <c r="W485" i="1"/>
  <c r="X485" i="1" s="1"/>
  <c r="Z485" i="1" s="1"/>
  <c r="AA485" i="1" s="1"/>
  <c r="L485" i="1"/>
  <c r="M485" i="1" s="1"/>
  <c r="K486" i="1" l="1"/>
  <c r="BB485" i="1"/>
  <c r="AV555" i="1"/>
  <c r="AW555" i="1" s="1"/>
  <c r="AY555" i="1" s="1"/>
  <c r="AZ555" i="1" s="1"/>
  <c r="AE556" i="1"/>
  <c r="AD556" i="1" l="1"/>
  <c r="AF556" i="1"/>
  <c r="AQ556" i="1"/>
  <c r="O486" i="1"/>
  <c r="S486" i="1" s="1"/>
  <c r="T486" i="1" s="1"/>
  <c r="Y486" i="1"/>
  <c r="N486" i="1"/>
  <c r="Q486" i="1" s="1"/>
  <c r="R486" i="1" s="1"/>
  <c r="V486" i="1" l="1"/>
  <c r="L486" i="1"/>
  <c r="M486" i="1" s="1"/>
  <c r="W486" i="1"/>
  <c r="X486" i="1" s="1"/>
  <c r="Z486" i="1" s="1"/>
  <c r="AA486" i="1" s="1"/>
  <c r="AX556" i="1"/>
  <c r="AM556" i="1"/>
  <c r="AG556" i="1"/>
  <c r="AJ556" i="1" s="1"/>
  <c r="AK556" i="1" s="1"/>
  <c r="AN556" i="1" l="1"/>
  <c r="AP556" i="1"/>
  <c r="AR556" i="1" s="1"/>
  <c r="K487" i="1"/>
  <c r="BB486" i="1"/>
  <c r="AU556" i="1" l="1"/>
  <c r="AV556" i="1" s="1"/>
  <c r="AW556" i="1" s="1"/>
  <c r="AY556" i="1" s="1"/>
  <c r="AZ556" i="1" s="1"/>
  <c r="O487" i="1"/>
  <c r="S487" i="1" s="1"/>
  <c r="T487" i="1" s="1"/>
  <c r="N487" i="1"/>
  <c r="Q487" i="1" s="1"/>
  <c r="R487" i="1" s="1"/>
  <c r="Y487" i="1"/>
  <c r="AE557" i="1" l="1"/>
  <c r="V487" i="1"/>
  <c r="W487" i="1"/>
  <c r="X487" i="1" s="1"/>
  <c r="Z487" i="1" s="1"/>
  <c r="AA487" i="1" s="1"/>
  <c r="L487" i="1"/>
  <c r="M487" i="1" s="1"/>
  <c r="AD557" i="1"/>
  <c r="AF557" i="1"/>
  <c r="AQ557" i="1"/>
  <c r="AX557" i="1" l="1"/>
  <c r="AM557" i="1"/>
  <c r="AG557" i="1"/>
  <c r="AJ557" i="1" s="1"/>
  <c r="AK557" i="1" s="1"/>
  <c r="K488" i="1"/>
  <c r="BB487" i="1"/>
  <c r="Y488" i="1" l="1"/>
  <c r="N488" i="1"/>
  <c r="Q488" i="1" s="1"/>
  <c r="R488" i="1" s="1"/>
  <c r="O488" i="1"/>
  <c r="S488" i="1" s="1"/>
  <c r="T488" i="1" s="1"/>
  <c r="AP557" i="1"/>
  <c r="AR557" i="1" s="1"/>
  <c r="AN557" i="1"/>
  <c r="V488" i="1" l="1"/>
  <c r="AU557" i="1"/>
  <c r="AE558" i="1" l="1"/>
  <c r="AV557" i="1"/>
  <c r="AW557" i="1" s="1"/>
  <c r="AY557" i="1" s="1"/>
  <c r="AZ557" i="1" s="1"/>
  <c r="L488" i="1"/>
  <c r="M488" i="1" s="1"/>
  <c r="W488" i="1"/>
  <c r="X488" i="1" s="1"/>
  <c r="Z488" i="1" s="1"/>
  <c r="AA488" i="1" s="1"/>
  <c r="AD558" i="1" l="1"/>
  <c r="K489" i="1"/>
  <c r="BB488" i="1"/>
  <c r="AF558" i="1"/>
  <c r="AQ558" i="1"/>
  <c r="Y489" i="1" l="1"/>
  <c r="O489" i="1"/>
  <c r="S489" i="1" s="1"/>
  <c r="T489" i="1" s="1"/>
  <c r="N489" i="1"/>
  <c r="Q489" i="1" s="1"/>
  <c r="R489" i="1" s="1"/>
  <c r="V489" i="1" s="1"/>
  <c r="AX558" i="1"/>
  <c r="AG558" i="1"/>
  <c r="AJ558" i="1" s="1"/>
  <c r="AK558" i="1" s="1"/>
  <c r="AM558" i="1"/>
  <c r="W489" i="1" l="1"/>
  <c r="X489" i="1" s="1"/>
  <c r="Z489" i="1" s="1"/>
  <c r="AA489" i="1" s="1"/>
  <c r="L489" i="1"/>
  <c r="M489" i="1" s="1"/>
  <c r="AN558" i="1"/>
  <c r="AP558" i="1"/>
  <c r="AR558" i="1" l="1"/>
  <c r="AU558" i="1" s="1"/>
  <c r="K490" i="1"/>
  <c r="BB489" i="1"/>
  <c r="AE559" i="1" l="1"/>
  <c r="AF559" i="1" s="1"/>
  <c r="AV558" i="1"/>
  <c r="AW558" i="1" s="1"/>
  <c r="AY558" i="1" s="1"/>
  <c r="AZ558" i="1" s="1"/>
  <c r="Y490" i="1"/>
  <c r="O490" i="1"/>
  <c r="S490" i="1" s="1"/>
  <c r="T490" i="1" s="1"/>
  <c r="N490" i="1"/>
  <c r="Q490" i="1" s="1"/>
  <c r="R490" i="1" s="1"/>
  <c r="V490" i="1" s="1"/>
  <c r="AD559" i="1"/>
  <c r="AQ559" i="1" l="1"/>
  <c r="W490" i="1"/>
  <c r="X490" i="1" s="1"/>
  <c r="Z490" i="1" s="1"/>
  <c r="AA490" i="1" s="1"/>
  <c r="L490" i="1"/>
  <c r="M490" i="1" s="1"/>
  <c r="AM559" i="1"/>
  <c r="AX559" i="1"/>
  <c r="AG559" i="1"/>
  <c r="AJ559" i="1" s="1"/>
  <c r="AK559" i="1" s="1"/>
  <c r="AP559" i="1" l="1"/>
  <c r="AN559" i="1"/>
  <c r="K491" i="1"/>
  <c r="BB490" i="1"/>
  <c r="AR559" i="1" l="1"/>
  <c r="O491" i="1"/>
  <c r="S491" i="1" s="1"/>
  <c r="T491" i="1" s="1"/>
  <c r="Y491" i="1"/>
  <c r="N491" i="1"/>
  <c r="Q491" i="1" s="1"/>
  <c r="R491" i="1" s="1"/>
  <c r="V491" i="1" s="1"/>
  <c r="AU559" i="1"/>
  <c r="AE560" i="1" l="1"/>
  <c r="AV559" i="1"/>
  <c r="AW559" i="1" s="1"/>
  <c r="AY559" i="1" s="1"/>
  <c r="AZ559" i="1" s="1"/>
  <c r="L491" i="1"/>
  <c r="M491" i="1" s="1"/>
  <c r="W491" i="1"/>
  <c r="X491" i="1" s="1"/>
  <c r="Z491" i="1" s="1"/>
  <c r="AA491" i="1" s="1"/>
  <c r="AD560" i="1" l="1"/>
  <c r="K492" i="1"/>
  <c r="BB491" i="1"/>
  <c r="AQ560" i="1"/>
  <c r="AF560" i="1"/>
  <c r="Y492" i="1" l="1"/>
  <c r="O492" i="1"/>
  <c r="S492" i="1" s="1"/>
  <c r="T492" i="1" s="1"/>
  <c r="N492" i="1"/>
  <c r="Q492" i="1" s="1"/>
  <c r="R492" i="1" s="1"/>
  <c r="V492" i="1" s="1"/>
  <c r="AG560" i="1"/>
  <c r="AJ560" i="1" s="1"/>
  <c r="AK560" i="1" s="1"/>
  <c r="AM560" i="1"/>
  <c r="AX560" i="1"/>
  <c r="L492" i="1" l="1"/>
  <c r="M492" i="1" s="1"/>
  <c r="W492" i="1"/>
  <c r="X492" i="1" s="1"/>
  <c r="Z492" i="1" s="1"/>
  <c r="AA492" i="1" s="1"/>
  <c r="AP560" i="1"/>
  <c r="AN560" i="1"/>
  <c r="AR560" i="1" l="1"/>
  <c r="AU560" i="1" s="1"/>
  <c r="K493" i="1"/>
  <c r="BB492" i="1"/>
  <c r="AE561" i="1" l="1"/>
  <c r="AV560" i="1"/>
  <c r="AW560" i="1" s="1"/>
  <c r="AY560" i="1" s="1"/>
  <c r="AZ560" i="1" s="1"/>
  <c r="N493" i="1"/>
  <c r="Q493" i="1" s="1"/>
  <c r="R493" i="1" s="1"/>
  <c r="Y493" i="1"/>
  <c r="O493" i="1"/>
  <c r="S493" i="1" s="1"/>
  <c r="T493" i="1" s="1"/>
  <c r="AD561" i="1"/>
  <c r="AQ561" i="1"/>
  <c r="AF561" i="1"/>
  <c r="AM561" i="1" l="1"/>
  <c r="AX561" i="1"/>
  <c r="AG561" i="1"/>
  <c r="AJ561" i="1" s="1"/>
  <c r="AK561" i="1" s="1"/>
  <c r="V493" i="1"/>
  <c r="W493" i="1" l="1"/>
  <c r="X493" i="1" s="1"/>
  <c r="Z493" i="1" s="1"/>
  <c r="AA493" i="1" s="1"/>
  <c r="L493" i="1"/>
  <c r="M493" i="1" s="1"/>
  <c r="AP561" i="1"/>
  <c r="AN561" i="1"/>
  <c r="AR561" i="1" l="1"/>
  <c r="AU561" i="1" s="1"/>
  <c r="AV561" i="1" s="1"/>
  <c r="AW561" i="1" s="1"/>
  <c r="AY561" i="1" s="1"/>
  <c r="AZ561" i="1" s="1"/>
  <c r="K494" i="1"/>
  <c r="BB493" i="1"/>
  <c r="AE562" i="1" l="1"/>
  <c r="AF562" i="1" s="1"/>
  <c r="O494" i="1"/>
  <c r="S494" i="1" s="1"/>
  <c r="T494" i="1" s="1"/>
  <c r="N494" i="1"/>
  <c r="Q494" i="1" s="1"/>
  <c r="R494" i="1" s="1"/>
  <c r="V494" i="1" s="1"/>
  <c r="Y494" i="1"/>
  <c r="AD562" i="1"/>
  <c r="AQ562" i="1" l="1"/>
  <c r="AM562" i="1"/>
  <c r="AG562" i="1"/>
  <c r="AJ562" i="1" s="1"/>
  <c r="AK562" i="1" s="1"/>
  <c r="AX562" i="1"/>
  <c r="W494" i="1"/>
  <c r="X494" i="1" s="1"/>
  <c r="Z494" i="1" s="1"/>
  <c r="AA494" i="1" s="1"/>
  <c r="L494" i="1"/>
  <c r="M494" i="1" s="1"/>
  <c r="K495" i="1" l="1"/>
  <c r="BB494" i="1"/>
  <c r="AP562" i="1"/>
  <c r="AR562" i="1" s="1"/>
  <c r="AN562" i="1"/>
  <c r="AU562" i="1" l="1"/>
  <c r="AE563" i="1" s="1"/>
  <c r="O495" i="1"/>
  <c r="S495" i="1" s="1"/>
  <c r="T495" i="1" s="1"/>
  <c r="N495" i="1"/>
  <c r="Q495" i="1" s="1"/>
  <c r="R495" i="1" s="1"/>
  <c r="V495" i="1" s="1"/>
  <c r="Y495" i="1"/>
  <c r="AV562" i="1" l="1"/>
  <c r="AW562" i="1" s="1"/>
  <c r="AY562" i="1" s="1"/>
  <c r="AZ562" i="1" s="1"/>
  <c r="AD563" i="1" s="1"/>
  <c r="W495" i="1"/>
  <c r="X495" i="1" s="1"/>
  <c r="Z495" i="1" s="1"/>
  <c r="AA495" i="1" s="1"/>
  <c r="L495" i="1"/>
  <c r="M495" i="1" s="1"/>
  <c r="AF563" i="1"/>
  <c r="AQ563" i="1"/>
  <c r="AG563" i="1" l="1"/>
  <c r="AJ563" i="1" s="1"/>
  <c r="AK563" i="1" s="1"/>
  <c r="AX563" i="1"/>
  <c r="AM563" i="1"/>
  <c r="K496" i="1"/>
  <c r="BB495" i="1"/>
  <c r="AP563" i="1" l="1"/>
  <c r="AN563" i="1"/>
  <c r="N496" i="1"/>
  <c r="Q496" i="1" s="1"/>
  <c r="R496" i="1" s="1"/>
  <c r="V496" i="1" s="1"/>
  <c r="Y496" i="1"/>
  <c r="O496" i="1"/>
  <c r="S496" i="1" s="1"/>
  <c r="T496" i="1" s="1"/>
  <c r="AR563" i="1" l="1"/>
  <c r="AU563" i="1" s="1"/>
  <c r="W496" i="1"/>
  <c r="X496" i="1" s="1"/>
  <c r="Z496" i="1" s="1"/>
  <c r="AA496" i="1" s="1"/>
  <c r="L496" i="1"/>
  <c r="M496" i="1" s="1"/>
  <c r="AV563" i="1" l="1"/>
  <c r="AW563" i="1" s="1"/>
  <c r="AY563" i="1" s="1"/>
  <c r="AZ563" i="1" s="1"/>
  <c r="AE564" i="1"/>
  <c r="K497" i="1"/>
  <c r="BB496" i="1"/>
  <c r="N497" i="1" l="1"/>
  <c r="Q497" i="1" s="1"/>
  <c r="R497" i="1" s="1"/>
  <c r="Y497" i="1"/>
  <c r="O497" i="1"/>
  <c r="S497" i="1" s="1"/>
  <c r="T497" i="1" s="1"/>
  <c r="V497" i="1" s="1"/>
  <c r="AF564" i="1"/>
  <c r="AQ564" i="1"/>
  <c r="AD564" i="1"/>
  <c r="W497" i="1" l="1"/>
  <c r="X497" i="1" s="1"/>
  <c r="Z497" i="1" s="1"/>
  <c r="AA497" i="1" s="1"/>
  <c r="L497" i="1"/>
  <c r="M497" i="1" s="1"/>
  <c r="AX564" i="1"/>
  <c r="AG564" i="1"/>
  <c r="AJ564" i="1" s="1"/>
  <c r="AK564" i="1" s="1"/>
  <c r="AM564" i="1"/>
  <c r="AN564" i="1" l="1"/>
  <c r="AP564" i="1"/>
  <c r="AR564" i="1" s="1"/>
  <c r="K498" i="1"/>
  <c r="BB497" i="1"/>
  <c r="AU564" i="1" l="1"/>
  <c r="AE565" i="1" s="1"/>
  <c r="N498" i="1"/>
  <c r="Q498" i="1" s="1"/>
  <c r="R498" i="1" s="1"/>
  <c r="O498" i="1"/>
  <c r="S498" i="1" s="1"/>
  <c r="T498" i="1" s="1"/>
  <c r="V498" i="1" s="1"/>
  <c r="Y498" i="1"/>
  <c r="AV564" i="1" l="1"/>
  <c r="AW564" i="1" s="1"/>
  <c r="AY564" i="1" s="1"/>
  <c r="AZ564" i="1" s="1"/>
  <c r="AD565" i="1" s="1"/>
  <c r="W498" i="1"/>
  <c r="X498" i="1" s="1"/>
  <c r="Z498" i="1" s="1"/>
  <c r="AA498" i="1" s="1"/>
  <c r="L498" i="1"/>
  <c r="M498" i="1" s="1"/>
  <c r="AQ565" i="1"/>
  <c r="AF565" i="1"/>
  <c r="AG565" i="1" l="1"/>
  <c r="AJ565" i="1" s="1"/>
  <c r="AK565" i="1" s="1"/>
  <c r="AM565" i="1"/>
  <c r="AX565" i="1"/>
  <c r="K499" i="1"/>
  <c r="BB498" i="1"/>
  <c r="AP565" i="1" l="1"/>
  <c r="AN565" i="1"/>
  <c r="O499" i="1"/>
  <c r="S499" i="1" s="1"/>
  <c r="T499" i="1" s="1"/>
  <c r="N499" i="1"/>
  <c r="Q499" i="1" s="1"/>
  <c r="R499" i="1" s="1"/>
  <c r="V499" i="1" s="1"/>
  <c r="Y499" i="1"/>
  <c r="AR565" i="1" l="1"/>
  <c r="AU565" i="1"/>
  <c r="AV565" i="1" s="1"/>
  <c r="AW565" i="1" s="1"/>
  <c r="AY565" i="1" s="1"/>
  <c r="AZ565" i="1" s="1"/>
  <c r="L499" i="1"/>
  <c r="M499" i="1" s="1"/>
  <c r="W499" i="1"/>
  <c r="X499" i="1" s="1"/>
  <c r="Z499" i="1" s="1"/>
  <c r="AA499" i="1" s="1"/>
  <c r="AE566" i="1" l="1"/>
  <c r="AF566" i="1" s="1"/>
  <c r="AD566" i="1"/>
  <c r="K500" i="1"/>
  <c r="BB499" i="1"/>
  <c r="AQ566" i="1" l="1"/>
  <c r="Y500" i="1"/>
  <c r="O500" i="1"/>
  <c r="S500" i="1" s="1"/>
  <c r="T500" i="1" s="1"/>
  <c r="N500" i="1"/>
  <c r="Q500" i="1" s="1"/>
  <c r="R500" i="1" s="1"/>
  <c r="V500" i="1" s="1"/>
  <c r="AX566" i="1"/>
  <c r="AG566" i="1"/>
  <c r="AJ566" i="1" s="1"/>
  <c r="AK566" i="1" s="1"/>
  <c r="AM566" i="1"/>
  <c r="L500" i="1" l="1"/>
  <c r="M500" i="1" s="1"/>
  <c r="W500" i="1"/>
  <c r="X500" i="1" s="1"/>
  <c r="Z500" i="1" s="1"/>
  <c r="AA500" i="1" s="1"/>
  <c r="AN566" i="1"/>
  <c r="AP566" i="1"/>
  <c r="AR566" i="1" l="1"/>
  <c r="AU566" i="1" s="1"/>
  <c r="K501" i="1"/>
  <c r="BB500" i="1"/>
  <c r="AE567" i="1" l="1"/>
  <c r="AV566" i="1"/>
  <c r="AW566" i="1" s="1"/>
  <c r="AY566" i="1" s="1"/>
  <c r="AZ566" i="1" s="1"/>
  <c r="AD567" i="1" s="1"/>
  <c r="AQ567" i="1"/>
  <c r="AF567" i="1"/>
  <c r="Y501" i="1"/>
  <c r="O501" i="1"/>
  <c r="S501" i="1" s="1"/>
  <c r="T501" i="1" s="1"/>
  <c r="N501" i="1"/>
  <c r="Q501" i="1" s="1"/>
  <c r="R501" i="1" s="1"/>
  <c r="AG567" i="1" l="1"/>
  <c r="AJ567" i="1" s="1"/>
  <c r="AK567" i="1" s="1"/>
  <c r="AM567" i="1"/>
  <c r="AX567" i="1"/>
  <c r="V501" i="1"/>
  <c r="L501" i="1" l="1"/>
  <c r="M501" i="1" s="1"/>
  <c r="W501" i="1"/>
  <c r="X501" i="1" s="1"/>
  <c r="Z501" i="1" s="1"/>
  <c r="AA501" i="1" s="1"/>
  <c r="AP567" i="1"/>
  <c r="AN567" i="1"/>
  <c r="AR567" i="1" l="1"/>
  <c r="AU567" i="1" s="1"/>
  <c r="K502" i="1"/>
  <c r="BB501" i="1"/>
  <c r="AV567" i="1" l="1"/>
  <c r="AW567" i="1" s="1"/>
  <c r="AY567" i="1" s="1"/>
  <c r="AZ567" i="1" s="1"/>
  <c r="AE568" i="1"/>
  <c r="AF568" i="1" s="1"/>
  <c r="N502" i="1"/>
  <c r="Q502" i="1" s="1"/>
  <c r="R502" i="1" s="1"/>
  <c r="Y502" i="1"/>
  <c r="O502" i="1"/>
  <c r="S502" i="1" s="1"/>
  <c r="T502" i="1" s="1"/>
  <c r="AD568" i="1"/>
  <c r="AQ568" i="1" l="1"/>
  <c r="AG568" i="1"/>
  <c r="AJ568" i="1" s="1"/>
  <c r="AK568" i="1" s="1"/>
  <c r="AM568" i="1"/>
  <c r="AX568" i="1"/>
  <c r="V502" i="1"/>
  <c r="W502" i="1" l="1"/>
  <c r="X502" i="1" s="1"/>
  <c r="Z502" i="1" s="1"/>
  <c r="AA502" i="1" s="1"/>
  <c r="L502" i="1"/>
  <c r="M502" i="1" s="1"/>
  <c r="AN568" i="1"/>
  <c r="AP568" i="1"/>
  <c r="AR568" i="1" l="1"/>
  <c r="AU568" i="1" s="1"/>
  <c r="K503" i="1"/>
  <c r="BB502" i="1"/>
  <c r="AE569" i="1" l="1"/>
  <c r="AF569" i="1" s="1"/>
  <c r="AV568" i="1"/>
  <c r="AW568" i="1" s="1"/>
  <c r="AY568" i="1" s="1"/>
  <c r="AZ568" i="1" s="1"/>
  <c r="O503" i="1"/>
  <c r="S503" i="1" s="1"/>
  <c r="T503" i="1" s="1"/>
  <c r="Y503" i="1"/>
  <c r="N503" i="1"/>
  <c r="Q503" i="1" s="1"/>
  <c r="R503" i="1" s="1"/>
  <c r="V503" i="1" s="1"/>
  <c r="AD569" i="1"/>
  <c r="AQ569" i="1" l="1"/>
  <c r="L503" i="1"/>
  <c r="M503" i="1" s="1"/>
  <c r="W503" i="1"/>
  <c r="X503" i="1" s="1"/>
  <c r="Z503" i="1" s="1"/>
  <c r="AA503" i="1" s="1"/>
  <c r="AX569" i="1"/>
  <c r="AG569" i="1"/>
  <c r="AJ569" i="1" s="1"/>
  <c r="AK569" i="1" s="1"/>
  <c r="AM569" i="1"/>
  <c r="K504" i="1" l="1"/>
  <c r="BB503" i="1"/>
  <c r="AP569" i="1"/>
  <c r="AN569" i="1"/>
  <c r="AR569" i="1" l="1"/>
  <c r="AU569" i="1"/>
  <c r="AV569" i="1" s="1"/>
  <c r="AW569" i="1" s="1"/>
  <c r="AY569" i="1" s="1"/>
  <c r="AZ569" i="1" s="1"/>
  <c r="O504" i="1"/>
  <c r="S504" i="1" s="1"/>
  <c r="T504" i="1" s="1"/>
  <c r="N504" i="1"/>
  <c r="Q504" i="1" s="1"/>
  <c r="R504" i="1" s="1"/>
  <c r="V504" i="1" s="1"/>
  <c r="Y504" i="1"/>
  <c r="AE570" i="1" l="1"/>
  <c r="AF570" i="1" s="1"/>
  <c r="L504" i="1"/>
  <c r="M504" i="1" s="1"/>
  <c r="W504" i="1"/>
  <c r="X504" i="1" s="1"/>
  <c r="Z504" i="1" s="1"/>
  <c r="AA504" i="1" s="1"/>
  <c r="AD570" i="1"/>
  <c r="AQ570" i="1" l="1"/>
  <c r="K505" i="1"/>
  <c r="BB504" i="1"/>
  <c r="AX570" i="1"/>
  <c r="AG570" i="1"/>
  <c r="AJ570" i="1" s="1"/>
  <c r="AK570" i="1" s="1"/>
  <c r="AM570" i="1"/>
  <c r="AN570" i="1" l="1"/>
  <c r="AP570" i="1"/>
  <c r="AR570" i="1" s="1"/>
  <c r="Y505" i="1"/>
  <c r="N505" i="1"/>
  <c r="Q505" i="1" s="1"/>
  <c r="R505" i="1" s="1"/>
  <c r="V505" i="1" s="1"/>
  <c r="O505" i="1"/>
  <c r="S505" i="1" s="1"/>
  <c r="T505" i="1" s="1"/>
  <c r="AU570" i="1" l="1"/>
  <c r="AV570" i="1" s="1"/>
  <c r="AW570" i="1" s="1"/>
  <c r="AY570" i="1" s="1"/>
  <c r="AZ570" i="1" s="1"/>
  <c r="L505" i="1"/>
  <c r="M505" i="1" s="1"/>
  <c r="W505" i="1"/>
  <c r="X505" i="1" s="1"/>
  <c r="Z505" i="1" s="1"/>
  <c r="AA505" i="1" s="1"/>
  <c r="AE571" i="1" l="1"/>
  <c r="AQ571" i="1" s="1"/>
  <c r="AD571" i="1"/>
  <c r="K506" i="1"/>
  <c r="BB505" i="1"/>
  <c r="AF571" i="1" l="1"/>
  <c r="O506" i="1"/>
  <c r="S506" i="1" s="1"/>
  <c r="T506" i="1" s="1"/>
  <c r="Y506" i="1"/>
  <c r="N506" i="1"/>
  <c r="Q506" i="1" s="1"/>
  <c r="R506" i="1" s="1"/>
  <c r="V506" i="1" s="1"/>
  <c r="AG571" i="1"/>
  <c r="AJ571" i="1" s="1"/>
  <c r="AK571" i="1" s="1"/>
  <c r="AM571" i="1"/>
  <c r="AX571" i="1"/>
  <c r="L506" i="1" l="1"/>
  <c r="M506" i="1" s="1"/>
  <c r="W506" i="1"/>
  <c r="X506" i="1" s="1"/>
  <c r="Z506" i="1" s="1"/>
  <c r="AA506" i="1" s="1"/>
  <c r="AP571" i="1"/>
  <c r="AN571" i="1"/>
  <c r="AR571" i="1" l="1"/>
  <c r="AU571" i="1" s="1"/>
  <c r="K507" i="1"/>
  <c r="BB506" i="1"/>
  <c r="AV571" i="1" l="1"/>
  <c r="AW571" i="1" s="1"/>
  <c r="AY571" i="1" s="1"/>
  <c r="AZ571" i="1" s="1"/>
  <c r="AE572" i="1"/>
  <c r="AF572" i="1" s="1"/>
  <c r="O507" i="1"/>
  <c r="S507" i="1" s="1"/>
  <c r="T507" i="1" s="1"/>
  <c r="Y507" i="1"/>
  <c r="N507" i="1"/>
  <c r="Q507" i="1" s="1"/>
  <c r="R507" i="1" s="1"/>
  <c r="V507" i="1" s="1"/>
  <c r="AD572" i="1"/>
  <c r="AQ572" i="1" l="1"/>
  <c r="L507" i="1"/>
  <c r="M507" i="1" s="1"/>
  <c r="W507" i="1"/>
  <c r="X507" i="1" s="1"/>
  <c r="Z507" i="1" s="1"/>
  <c r="AA507" i="1" s="1"/>
  <c r="AM572" i="1"/>
  <c r="AX572" i="1"/>
  <c r="AG572" i="1"/>
  <c r="AJ572" i="1" s="1"/>
  <c r="AK572" i="1" s="1"/>
  <c r="AN572" i="1" l="1"/>
  <c r="AP572" i="1"/>
  <c r="AR572" i="1" s="1"/>
  <c r="K508" i="1"/>
  <c r="BB507" i="1"/>
  <c r="O508" i="1" l="1"/>
  <c r="S508" i="1" s="1"/>
  <c r="T508" i="1" s="1"/>
  <c r="Y508" i="1"/>
  <c r="N508" i="1"/>
  <c r="Q508" i="1" s="1"/>
  <c r="R508" i="1" s="1"/>
  <c r="V508" i="1" s="1"/>
  <c r="AU572" i="1"/>
  <c r="AE573" i="1" l="1"/>
  <c r="AV572" i="1"/>
  <c r="AW572" i="1" s="1"/>
  <c r="AY572" i="1" s="1"/>
  <c r="AZ572" i="1" s="1"/>
  <c r="L508" i="1"/>
  <c r="M508" i="1" s="1"/>
  <c r="W508" i="1"/>
  <c r="X508" i="1" s="1"/>
  <c r="Z508" i="1" s="1"/>
  <c r="AA508" i="1" s="1"/>
  <c r="AD573" i="1" l="1"/>
  <c r="K509" i="1"/>
  <c r="BB508" i="1"/>
  <c r="AF573" i="1"/>
  <c r="AQ573" i="1"/>
  <c r="N509" i="1" l="1"/>
  <c r="Q509" i="1" s="1"/>
  <c r="R509" i="1" s="1"/>
  <c r="Y509" i="1"/>
  <c r="O509" i="1"/>
  <c r="S509" i="1" s="1"/>
  <c r="T509" i="1" s="1"/>
  <c r="AX573" i="1"/>
  <c r="AM573" i="1"/>
  <c r="AG573" i="1"/>
  <c r="AJ573" i="1" s="1"/>
  <c r="AK573" i="1" s="1"/>
  <c r="AN573" i="1" l="1"/>
  <c r="AP573" i="1"/>
  <c r="V509" i="1"/>
  <c r="AR573" i="1" l="1"/>
  <c r="AU573" i="1" s="1"/>
  <c r="W509" i="1"/>
  <c r="X509" i="1" s="1"/>
  <c r="Z509" i="1" s="1"/>
  <c r="AA509" i="1" s="1"/>
  <c r="L509" i="1"/>
  <c r="M509" i="1" s="1"/>
  <c r="AE574" i="1" l="1"/>
  <c r="AV573" i="1"/>
  <c r="AW573" i="1" s="1"/>
  <c r="AY573" i="1" s="1"/>
  <c r="AZ573" i="1" s="1"/>
  <c r="AD574" i="1" s="1"/>
  <c r="K510" i="1"/>
  <c r="BB509" i="1"/>
  <c r="AF574" i="1"/>
  <c r="AQ574" i="1"/>
  <c r="AG574" i="1" l="1"/>
  <c r="AJ574" i="1" s="1"/>
  <c r="AK574" i="1" s="1"/>
  <c r="AX574" i="1"/>
  <c r="AM574" i="1"/>
  <c r="N510" i="1"/>
  <c r="Q510" i="1" s="1"/>
  <c r="R510" i="1" s="1"/>
  <c r="Y510" i="1"/>
  <c r="O510" i="1"/>
  <c r="S510" i="1" s="1"/>
  <c r="T510" i="1" s="1"/>
  <c r="V510" i="1" l="1"/>
  <c r="AN574" i="1"/>
  <c r="AP574" i="1"/>
  <c r="L510" i="1"/>
  <c r="M510" i="1" s="1"/>
  <c r="W510" i="1"/>
  <c r="X510" i="1" s="1"/>
  <c r="Z510" i="1" s="1"/>
  <c r="AA510" i="1" s="1"/>
  <c r="AR574" i="1" l="1"/>
  <c r="AU574" i="1" s="1"/>
  <c r="K511" i="1"/>
  <c r="BB510" i="1"/>
  <c r="AV574" i="1" l="1"/>
  <c r="AW574" i="1" s="1"/>
  <c r="AY574" i="1" s="1"/>
  <c r="AZ574" i="1" s="1"/>
  <c r="AE575" i="1"/>
  <c r="AF575" i="1" s="1"/>
  <c r="AD575" i="1"/>
  <c r="O511" i="1"/>
  <c r="S511" i="1" s="1"/>
  <c r="T511" i="1" s="1"/>
  <c r="Y511" i="1"/>
  <c r="N511" i="1"/>
  <c r="Q511" i="1" s="1"/>
  <c r="R511" i="1" s="1"/>
  <c r="V511" i="1" s="1"/>
  <c r="AQ575" i="1" l="1"/>
  <c r="W511" i="1"/>
  <c r="X511" i="1" s="1"/>
  <c r="Z511" i="1" s="1"/>
  <c r="AA511" i="1" s="1"/>
  <c r="L511" i="1"/>
  <c r="M511" i="1" s="1"/>
  <c r="AG575" i="1"/>
  <c r="AJ575" i="1" s="1"/>
  <c r="AK575" i="1" s="1"/>
  <c r="AM575" i="1"/>
  <c r="AX575" i="1"/>
  <c r="AN575" i="1" l="1"/>
  <c r="AP575" i="1"/>
  <c r="K512" i="1"/>
  <c r="BB511" i="1"/>
  <c r="AR575" i="1" l="1"/>
  <c r="AU575" i="1" s="1"/>
  <c r="Y512" i="1"/>
  <c r="O512" i="1"/>
  <c r="S512" i="1" s="1"/>
  <c r="T512" i="1" s="1"/>
  <c r="N512" i="1"/>
  <c r="Q512" i="1" s="1"/>
  <c r="R512" i="1" s="1"/>
  <c r="AE576" i="1" l="1"/>
  <c r="AQ576" i="1" s="1"/>
  <c r="AV575" i="1"/>
  <c r="AW575" i="1" s="1"/>
  <c r="AY575" i="1" s="1"/>
  <c r="AZ575" i="1" s="1"/>
  <c r="AD576" i="1" s="1"/>
  <c r="V512" i="1"/>
  <c r="AF576" i="1" l="1"/>
  <c r="W512" i="1"/>
  <c r="X512" i="1" s="1"/>
  <c r="Z512" i="1" s="1"/>
  <c r="AA512" i="1" s="1"/>
  <c r="L512" i="1"/>
  <c r="M512" i="1" s="1"/>
  <c r="AM576" i="1"/>
  <c r="AG576" i="1"/>
  <c r="AJ576" i="1" s="1"/>
  <c r="AK576" i="1" s="1"/>
  <c r="AX576" i="1"/>
  <c r="AN576" i="1" l="1"/>
  <c r="AP576" i="1"/>
  <c r="K513" i="1"/>
  <c r="BB512" i="1"/>
  <c r="AR576" i="1" l="1"/>
  <c r="AU576" i="1" s="1"/>
  <c r="Y513" i="1"/>
  <c r="O513" i="1"/>
  <c r="S513" i="1" s="1"/>
  <c r="T513" i="1" s="1"/>
  <c r="N513" i="1"/>
  <c r="Q513" i="1" s="1"/>
  <c r="R513" i="1" s="1"/>
  <c r="AE577" i="1" l="1"/>
  <c r="AV576" i="1"/>
  <c r="AW576" i="1" s="1"/>
  <c r="AY576" i="1" s="1"/>
  <c r="AZ576" i="1" s="1"/>
  <c r="AD577" i="1"/>
  <c r="V513" i="1"/>
  <c r="AF577" i="1"/>
  <c r="AQ577" i="1"/>
  <c r="L513" i="1" l="1"/>
  <c r="M513" i="1" s="1"/>
  <c r="W513" i="1"/>
  <c r="X513" i="1" s="1"/>
  <c r="Z513" i="1" s="1"/>
  <c r="AA513" i="1" s="1"/>
  <c r="AG577" i="1"/>
  <c r="AJ577" i="1" s="1"/>
  <c r="AK577" i="1" s="1"/>
  <c r="AM577" i="1"/>
  <c r="AX577" i="1"/>
  <c r="AN577" i="1" l="1"/>
  <c r="AP577" i="1"/>
  <c r="AR577" i="1" s="1"/>
  <c r="K514" i="1"/>
  <c r="BB513" i="1"/>
  <c r="AU577" i="1" l="1"/>
  <c r="AV577" i="1" s="1"/>
  <c r="AW577" i="1" s="1"/>
  <c r="AY577" i="1" s="1"/>
  <c r="AZ577" i="1" s="1"/>
  <c r="O514" i="1"/>
  <c r="S514" i="1" s="1"/>
  <c r="T514" i="1" s="1"/>
  <c r="Y514" i="1"/>
  <c r="N514" i="1"/>
  <c r="Q514" i="1" s="1"/>
  <c r="R514" i="1" s="1"/>
  <c r="AE578" i="1" l="1"/>
  <c r="AF578" i="1" s="1"/>
  <c r="V514" i="1"/>
  <c r="L514" i="1"/>
  <c r="M514" i="1" s="1"/>
  <c r="W514" i="1"/>
  <c r="X514" i="1" s="1"/>
  <c r="Z514" i="1" s="1"/>
  <c r="AA514" i="1" s="1"/>
  <c r="AD578" i="1"/>
  <c r="AQ578" i="1" l="1"/>
  <c r="K515" i="1"/>
  <c r="BB514" i="1"/>
  <c r="AG578" i="1"/>
  <c r="AJ578" i="1" s="1"/>
  <c r="AK578" i="1" s="1"/>
  <c r="AX578" i="1"/>
  <c r="AM578" i="1"/>
  <c r="AN578" i="1" l="1"/>
  <c r="AP578" i="1"/>
  <c r="Y515" i="1"/>
  <c r="O515" i="1"/>
  <c r="S515" i="1" s="1"/>
  <c r="T515" i="1" s="1"/>
  <c r="N515" i="1"/>
  <c r="Q515" i="1" s="1"/>
  <c r="R515" i="1" s="1"/>
  <c r="AR578" i="1" l="1"/>
  <c r="AU578" i="1" s="1"/>
  <c r="V515" i="1"/>
  <c r="W515" i="1"/>
  <c r="X515" i="1" s="1"/>
  <c r="Z515" i="1" s="1"/>
  <c r="AA515" i="1" s="1"/>
  <c r="L515" i="1"/>
  <c r="M515" i="1" s="1"/>
  <c r="AV578" i="1" l="1"/>
  <c r="AW578" i="1" s="1"/>
  <c r="AY578" i="1" s="1"/>
  <c r="AZ578" i="1" s="1"/>
  <c r="AE579" i="1"/>
  <c r="AQ579" i="1" s="1"/>
  <c r="K516" i="1"/>
  <c r="BB515" i="1"/>
  <c r="AD579" i="1"/>
  <c r="AF579" i="1" l="1"/>
  <c r="AG579" i="1"/>
  <c r="AJ579" i="1" s="1"/>
  <c r="AK579" i="1" s="1"/>
  <c r="AM579" i="1"/>
  <c r="AX579" i="1"/>
  <c r="Y516" i="1"/>
  <c r="N516" i="1"/>
  <c r="Q516" i="1" s="1"/>
  <c r="R516" i="1" s="1"/>
  <c r="O516" i="1"/>
  <c r="S516" i="1" s="1"/>
  <c r="T516" i="1" s="1"/>
  <c r="V516" i="1" l="1"/>
  <c r="AP579" i="1"/>
  <c r="AN579" i="1"/>
  <c r="W516" i="1"/>
  <c r="X516" i="1" s="1"/>
  <c r="Z516" i="1" s="1"/>
  <c r="AA516" i="1" s="1"/>
  <c r="L516" i="1"/>
  <c r="M516" i="1" s="1"/>
  <c r="AR579" i="1" l="1"/>
  <c r="K517" i="1"/>
  <c r="BB516" i="1"/>
  <c r="AU579" i="1"/>
  <c r="AE580" i="1" l="1"/>
  <c r="AV579" i="1"/>
  <c r="AW579" i="1" s="1"/>
  <c r="AY579" i="1" s="1"/>
  <c r="AZ579" i="1" s="1"/>
  <c r="O517" i="1"/>
  <c r="S517" i="1" s="1"/>
  <c r="T517" i="1" s="1"/>
  <c r="Y517" i="1"/>
  <c r="N517" i="1"/>
  <c r="Q517" i="1" s="1"/>
  <c r="R517" i="1" s="1"/>
  <c r="V517" i="1" l="1"/>
  <c r="AD580" i="1"/>
  <c r="W517" i="1"/>
  <c r="X517" i="1" s="1"/>
  <c r="Z517" i="1" s="1"/>
  <c r="AA517" i="1" s="1"/>
  <c r="L517" i="1"/>
  <c r="M517" i="1" s="1"/>
  <c r="AQ580" i="1"/>
  <c r="AF580" i="1"/>
  <c r="K518" i="1" l="1"/>
  <c r="BB517" i="1"/>
  <c r="AG580" i="1"/>
  <c r="AJ580" i="1" s="1"/>
  <c r="AK580" i="1" s="1"/>
  <c r="AM580" i="1"/>
  <c r="AX580" i="1"/>
  <c r="AP580" i="1" l="1"/>
  <c r="AN580" i="1"/>
  <c r="Y518" i="1"/>
  <c r="O518" i="1"/>
  <c r="S518" i="1" s="1"/>
  <c r="T518" i="1" s="1"/>
  <c r="N518" i="1"/>
  <c r="Q518" i="1" s="1"/>
  <c r="R518" i="1" s="1"/>
  <c r="AR580" i="1" l="1"/>
  <c r="AU580" i="1" s="1"/>
  <c r="V518" i="1"/>
  <c r="L518" i="1"/>
  <c r="M518" i="1" s="1"/>
  <c r="W518" i="1"/>
  <c r="X518" i="1" s="1"/>
  <c r="Z518" i="1" s="1"/>
  <c r="AA518" i="1" s="1"/>
  <c r="AE581" i="1" l="1"/>
  <c r="AV580" i="1"/>
  <c r="AW580" i="1" s="1"/>
  <c r="AY580" i="1" s="1"/>
  <c r="AZ580" i="1" s="1"/>
  <c r="K519" i="1"/>
  <c r="BB518" i="1"/>
  <c r="N519" i="1" l="1"/>
  <c r="Q519" i="1" s="1"/>
  <c r="R519" i="1" s="1"/>
  <c r="Y519" i="1"/>
  <c r="O519" i="1"/>
  <c r="S519" i="1" s="1"/>
  <c r="T519" i="1" s="1"/>
  <c r="AD581" i="1"/>
  <c r="AQ581" i="1"/>
  <c r="AF581" i="1"/>
  <c r="V519" i="1" l="1"/>
  <c r="AG581" i="1"/>
  <c r="AJ581" i="1" s="1"/>
  <c r="AK581" i="1" s="1"/>
  <c r="AX581" i="1"/>
  <c r="AM581" i="1"/>
  <c r="W519" i="1"/>
  <c r="X519" i="1" s="1"/>
  <c r="Z519" i="1" s="1"/>
  <c r="AA519" i="1" s="1"/>
  <c r="L519" i="1"/>
  <c r="M519" i="1" s="1"/>
  <c r="AN581" i="1" l="1"/>
  <c r="AP581" i="1"/>
  <c r="K520" i="1"/>
  <c r="BB519" i="1"/>
  <c r="AR581" i="1" l="1"/>
  <c r="AU581" i="1" s="1"/>
  <c r="O520" i="1"/>
  <c r="S520" i="1" s="1"/>
  <c r="T520" i="1" s="1"/>
  <c r="Y520" i="1"/>
  <c r="N520" i="1"/>
  <c r="Q520" i="1" s="1"/>
  <c r="R520" i="1" s="1"/>
  <c r="V520" i="1" s="1"/>
  <c r="AE582" i="1" l="1"/>
  <c r="AV581" i="1"/>
  <c r="AW581" i="1" s="1"/>
  <c r="AY581" i="1" s="1"/>
  <c r="AZ581" i="1" s="1"/>
  <c r="AF582" i="1"/>
  <c r="AQ582" i="1"/>
  <c r="W520" i="1"/>
  <c r="X520" i="1" s="1"/>
  <c r="Z520" i="1" s="1"/>
  <c r="AA520" i="1" s="1"/>
  <c r="L520" i="1"/>
  <c r="M520" i="1" s="1"/>
  <c r="AD582" i="1"/>
  <c r="K521" i="1" l="1"/>
  <c r="BB520" i="1"/>
  <c r="AG582" i="1"/>
  <c r="AJ582" i="1" s="1"/>
  <c r="AK582" i="1" s="1"/>
  <c r="AX582" i="1"/>
  <c r="AM582" i="1"/>
  <c r="AP582" i="1" l="1"/>
  <c r="AN582" i="1"/>
  <c r="N521" i="1"/>
  <c r="Q521" i="1" s="1"/>
  <c r="R521" i="1" s="1"/>
  <c r="V521" i="1" s="1"/>
  <c r="Y521" i="1"/>
  <c r="O521" i="1"/>
  <c r="S521" i="1" s="1"/>
  <c r="T521" i="1" s="1"/>
  <c r="AR582" i="1" l="1"/>
  <c r="L521" i="1"/>
  <c r="M521" i="1" s="1"/>
  <c r="W521" i="1"/>
  <c r="X521" i="1" s="1"/>
  <c r="Z521" i="1" s="1"/>
  <c r="AA521" i="1" s="1"/>
  <c r="AU582" i="1"/>
  <c r="AE583" i="1" l="1"/>
  <c r="AV582" i="1"/>
  <c r="AW582" i="1" s="1"/>
  <c r="AY582" i="1" s="1"/>
  <c r="AZ582" i="1" s="1"/>
  <c r="K522" i="1"/>
  <c r="BB521" i="1"/>
  <c r="O522" i="1" l="1"/>
  <c r="S522" i="1" s="1"/>
  <c r="T522" i="1" s="1"/>
  <c r="N522" i="1"/>
  <c r="Q522" i="1" s="1"/>
  <c r="R522" i="1" s="1"/>
  <c r="V522" i="1" s="1"/>
  <c r="Y522" i="1"/>
  <c r="AD583" i="1"/>
  <c r="AQ583" i="1"/>
  <c r="AF583" i="1"/>
  <c r="L522" i="1" l="1"/>
  <c r="M522" i="1" s="1"/>
  <c r="W522" i="1"/>
  <c r="X522" i="1" s="1"/>
  <c r="Z522" i="1" s="1"/>
  <c r="AA522" i="1" s="1"/>
  <c r="AM583" i="1"/>
  <c r="AG583" i="1"/>
  <c r="AJ583" i="1" s="1"/>
  <c r="AK583" i="1" s="1"/>
  <c r="AX583" i="1"/>
  <c r="AP583" i="1" l="1"/>
  <c r="AN583" i="1"/>
  <c r="K523" i="1"/>
  <c r="BB522" i="1"/>
  <c r="AR583" i="1" l="1"/>
  <c r="AU583" i="1" s="1"/>
  <c r="O523" i="1"/>
  <c r="S523" i="1" s="1"/>
  <c r="T523" i="1" s="1"/>
  <c r="Y523" i="1"/>
  <c r="N523" i="1"/>
  <c r="Q523" i="1" s="1"/>
  <c r="R523" i="1" s="1"/>
  <c r="V523" i="1" s="1"/>
  <c r="W523" i="1" l="1"/>
  <c r="X523" i="1" s="1"/>
  <c r="Z523" i="1" s="1"/>
  <c r="AA523" i="1" s="1"/>
  <c r="L523" i="1"/>
  <c r="M523" i="1" s="1"/>
  <c r="AE584" i="1"/>
  <c r="AV583" i="1"/>
  <c r="AW583" i="1" s="1"/>
  <c r="AY583" i="1" s="1"/>
  <c r="AZ583" i="1" s="1"/>
  <c r="AD584" i="1" l="1"/>
  <c r="AQ584" i="1"/>
  <c r="AF584" i="1"/>
  <c r="K524" i="1"/>
  <c r="BB523" i="1"/>
  <c r="Y524" i="1" l="1"/>
  <c r="N524" i="1"/>
  <c r="Q524" i="1" s="1"/>
  <c r="R524" i="1" s="1"/>
  <c r="O524" i="1"/>
  <c r="S524" i="1" s="1"/>
  <c r="T524" i="1" s="1"/>
  <c r="AG584" i="1"/>
  <c r="AJ584" i="1" s="1"/>
  <c r="AK584" i="1" s="1"/>
  <c r="AM584" i="1"/>
  <c r="AX584" i="1"/>
  <c r="V524" i="1" l="1"/>
  <c r="AN584" i="1"/>
  <c r="AP584" i="1"/>
  <c r="AR584" i="1" l="1"/>
  <c r="AU584" i="1" s="1"/>
  <c r="W524" i="1"/>
  <c r="X524" i="1" s="1"/>
  <c r="Z524" i="1" s="1"/>
  <c r="AA524" i="1" s="1"/>
  <c r="L524" i="1"/>
  <c r="M524" i="1" s="1"/>
  <c r="AE585" i="1" l="1"/>
  <c r="AQ585" i="1" s="1"/>
  <c r="AV584" i="1"/>
  <c r="AW584" i="1" s="1"/>
  <c r="AY584" i="1" s="1"/>
  <c r="AZ584" i="1" s="1"/>
  <c r="AD585" i="1" s="1"/>
  <c r="K525" i="1"/>
  <c r="BB524" i="1"/>
  <c r="AF585" i="1"/>
  <c r="AX585" i="1" l="1"/>
  <c r="AG585" i="1"/>
  <c r="AJ585" i="1" s="1"/>
  <c r="AK585" i="1" s="1"/>
  <c r="AM585" i="1"/>
  <c r="Y525" i="1"/>
  <c r="O525" i="1"/>
  <c r="S525" i="1" s="1"/>
  <c r="T525" i="1" s="1"/>
  <c r="N525" i="1"/>
  <c r="Q525" i="1" s="1"/>
  <c r="R525" i="1" s="1"/>
  <c r="V525" i="1" s="1"/>
  <c r="L525" i="1" l="1"/>
  <c r="M525" i="1" s="1"/>
  <c r="W525" i="1"/>
  <c r="X525" i="1" s="1"/>
  <c r="Z525" i="1" s="1"/>
  <c r="AA525" i="1" s="1"/>
  <c r="AN585" i="1"/>
  <c r="AP585" i="1"/>
  <c r="AR585" i="1" l="1"/>
  <c r="AU585" i="1" s="1"/>
  <c r="K526" i="1"/>
  <c r="BB525" i="1"/>
  <c r="AV585" i="1" l="1"/>
  <c r="AW585" i="1" s="1"/>
  <c r="AY585" i="1" s="1"/>
  <c r="AZ585" i="1" s="1"/>
  <c r="AE586" i="1"/>
  <c r="AQ586" i="1" s="1"/>
  <c r="O526" i="1"/>
  <c r="S526" i="1" s="1"/>
  <c r="T526" i="1" s="1"/>
  <c r="N526" i="1"/>
  <c r="Q526" i="1" s="1"/>
  <c r="R526" i="1" s="1"/>
  <c r="V526" i="1" s="1"/>
  <c r="Y526" i="1"/>
  <c r="AD586" i="1"/>
  <c r="AF586" i="1" l="1"/>
  <c r="AX586" i="1"/>
  <c r="AG586" i="1"/>
  <c r="AJ586" i="1" s="1"/>
  <c r="AK586" i="1" s="1"/>
  <c r="AM586" i="1"/>
  <c r="W526" i="1"/>
  <c r="X526" i="1" s="1"/>
  <c r="Z526" i="1" s="1"/>
  <c r="AA526" i="1" s="1"/>
  <c r="L526" i="1"/>
  <c r="M526" i="1" s="1"/>
  <c r="K527" i="1" l="1"/>
  <c r="BB526" i="1"/>
  <c r="AN586" i="1"/>
  <c r="AP586" i="1"/>
  <c r="AR586" i="1" s="1"/>
  <c r="AU586" i="1" l="1"/>
  <c r="AV586" i="1" s="1"/>
  <c r="AW586" i="1" s="1"/>
  <c r="AY586" i="1" s="1"/>
  <c r="AZ586" i="1" s="1"/>
  <c r="O527" i="1"/>
  <c r="S527" i="1" s="1"/>
  <c r="T527" i="1" s="1"/>
  <c r="N527" i="1"/>
  <c r="Q527" i="1" s="1"/>
  <c r="R527" i="1" s="1"/>
  <c r="V527" i="1" s="1"/>
  <c r="Y527" i="1"/>
  <c r="AE587" i="1" l="1"/>
  <c r="AF587" i="1" s="1"/>
  <c r="W527" i="1"/>
  <c r="X527" i="1" s="1"/>
  <c r="Z527" i="1" s="1"/>
  <c r="AA527" i="1" s="1"/>
  <c r="L527" i="1"/>
  <c r="M527" i="1" s="1"/>
  <c r="AD587" i="1"/>
  <c r="AQ587" i="1" l="1"/>
  <c r="AG587" i="1"/>
  <c r="AJ587" i="1" s="1"/>
  <c r="AK587" i="1" s="1"/>
  <c r="AM587" i="1"/>
  <c r="AX587" i="1"/>
  <c r="K528" i="1"/>
  <c r="BB527" i="1"/>
  <c r="AN587" i="1" l="1"/>
  <c r="AP587" i="1"/>
  <c r="AR587" i="1" s="1"/>
  <c r="N528" i="1"/>
  <c r="Q528" i="1" s="1"/>
  <c r="R528" i="1" s="1"/>
  <c r="V528" i="1" s="1"/>
  <c r="O528" i="1"/>
  <c r="S528" i="1" s="1"/>
  <c r="T528" i="1" s="1"/>
  <c r="Y528" i="1"/>
  <c r="AU587" i="1" l="1"/>
  <c r="AE588" i="1" s="1"/>
  <c r="W528" i="1"/>
  <c r="X528" i="1" s="1"/>
  <c r="Z528" i="1" s="1"/>
  <c r="AA528" i="1" s="1"/>
  <c r="L528" i="1"/>
  <c r="M528" i="1" s="1"/>
  <c r="AV587" i="1" l="1"/>
  <c r="AW587" i="1" s="1"/>
  <c r="AY587" i="1" s="1"/>
  <c r="AZ587" i="1" s="1"/>
  <c r="AD588" i="1" s="1"/>
  <c r="AF588" i="1"/>
  <c r="AQ588" i="1"/>
  <c r="K529" i="1"/>
  <c r="BB528" i="1"/>
  <c r="O529" i="1" l="1"/>
  <c r="S529" i="1" s="1"/>
  <c r="T529" i="1" s="1"/>
  <c r="Y529" i="1"/>
  <c r="N529" i="1"/>
  <c r="Q529" i="1" s="1"/>
  <c r="R529" i="1" s="1"/>
  <c r="V529" i="1" s="1"/>
  <c r="AM588" i="1"/>
  <c r="AX588" i="1"/>
  <c r="AG588" i="1"/>
  <c r="AJ588" i="1" s="1"/>
  <c r="AK588" i="1" s="1"/>
  <c r="AP588" i="1" l="1"/>
  <c r="AR588" i="1" s="1"/>
  <c r="AN588" i="1"/>
  <c r="L529" i="1"/>
  <c r="M529" i="1" s="1"/>
  <c r="W529" i="1"/>
  <c r="X529" i="1" s="1"/>
  <c r="Z529" i="1" s="1"/>
  <c r="AA529" i="1" s="1"/>
  <c r="K530" i="1" l="1"/>
  <c r="BB529" i="1"/>
  <c r="AU588" i="1"/>
  <c r="AE589" i="1" l="1"/>
  <c r="AV588" i="1"/>
  <c r="AW588" i="1" s="1"/>
  <c r="AY588" i="1" s="1"/>
  <c r="AZ588" i="1" s="1"/>
  <c r="O530" i="1"/>
  <c r="S530" i="1" s="1"/>
  <c r="T530" i="1" s="1"/>
  <c r="N530" i="1"/>
  <c r="Q530" i="1" s="1"/>
  <c r="R530" i="1" s="1"/>
  <c r="V530" i="1" s="1"/>
  <c r="Y530" i="1"/>
  <c r="L530" i="1" l="1"/>
  <c r="M530" i="1" s="1"/>
  <c r="W530" i="1"/>
  <c r="X530" i="1" s="1"/>
  <c r="Z530" i="1" s="1"/>
  <c r="AA530" i="1" s="1"/>
  <c r="AD589" i="1"/>
  <c r="AF589" i="1"/>
  <c r="AQ589" i="1"/>
  <c r="AG589" i="1" l="1"/>
  <c r="AJ589" i="1" s="1"/>
  <c r="AK589" i="1" s="1"/>
  <c r="AM589" i="1"/>
  <c r="AX589" i="1"/>
  <c r="K531" i="1"/>
  <c r="BB530" i="1"/>
  <c r="Y531" i="1" l="1"/>
  <c r="O531" i="1"/>
  <c r="S531" i="1" s="1"/>
  <c r="T531" i="1" s="1"/>
  <c r="N531" i="1"/>
  <c r="Q531" i="1" s="1"/>
  <c r="R531" i="1" s="1"/>
  <c r="V531" i="1" s="1"/>
  <c r="AN589" i="1"/>
  <c r="AP589" i="1"/>
  <c r="AR589" i="1" l="1"/>
  <c r="L531" i="1"/>
  <c r="M531" i="1" s="1"/>
  <c r="W531" i="1"/>
  <c r="X531" i="1" s="1"/>
  <c r="Z531" i="1" s="1"/>
  <c r="AA531" i="1" s="1"/>
  <c r="AU589" i="1"/>
  <c r="AV589" i="1" l="1"/>
  <c r="AW589" i="1" s="1"/>
  <c r="AY589" i="1" s="1"/>
  <c r="AZ589" i="1" s="1"/>
  <c r="AE590" i="1"/>
  <c r="K532" i="1"/>
  <c r="BB531" i="1"/>
  <c r="O532" i="1" l="1"/>
  <c r="S532" i="1" s="1"/>
  <c r="T532" i="1" s="1"/>
  <c r="Y532" i="1"/>
  <c r="N532" i="1"/>
  <c r="Q532" i="1" s="1"/>
  <c r="R532" i="1" s="1"/>
  <c r="V532" i="1" s="1"/>
  <c r="AF590" i="1"/>
  <c r="AQ590" i="1"/>
  <c r="AD590" i="1"/>
  <c r="W532" i="1" l="1"/>
  <c r="X532" i="1" s="1"/>
  <c r="Z532" i="1" s="1"/>
  <c r="AA532" i="1" s="1"/>
  <c r="L532" i="1"/>
  <c r="M532" i="1" s="1"/>
  <c r="AM590" i="1"/>
  <c r="AX590" i="1"/>
  <c r="AG590" i="1"/>
  <c r="AJ590" i="1" s="1"/>
  <c r="AK590" i="1" s="1"/>
  <c r="AN590" i="1" l="1"/>
  <c r="AP590" i="1"/>
  <c r="K533" i="1"/>
  <c r="BB532" i="1"/>
  <c r="AR590" i="1" l="1"/>
  <c r="AU590" i="1" s="1"/>
  <c r="Y533" i="1"/>
  <c r="O533" i="1"/>
  <c r="S533" i="1" s="1"/>
  <c r="T533" i="1" s="1"/>
  <c r="N533" i="1"/>
  <c r="Q533" i="1" s="1"/>
  <c r="R533" i="1" s="1"/>
  <c r="AV590" i="1" l="1"/>
  <c r="AW590" i="1" s="1"/>
  <c r="AY590" i="1" s="1"/>
  <c r="AZ590" i="1" s="1"/>
  <c r="AE591" i="1"/>
  <c r="AF591" i="1" s="1"/>
  <c r="AD591" i="1"/>
  <c r="V533" i="1"/>
  <c r="AQ591" i="1" l="1"/>
  <c r="W533" i="1"/>
  <c r="X533" i="1" s="1"/>
  <c r="Z533" i="1" s="1"/>
  <c r="AA533" i="1" s="1"/>
  <c r="L533" i="1"/>
  <c r="M533" i="1" s="1"/>
  <c r="AX591" i="1"/>
  <c r="AM591" i="1"/>
  <c r="AG591" i="1"/>
  <c r="AJ591" i="1" s="1"/>
  <c r="AK591" i="1" s="1"/>
  <c r="AN591" i="1" l="1"/>
  <c r="AP591" i="1"/>
  <c r="K534" i="1"/>
  <c r="BB533" i="1"/>
  <c r="AR591" i="1" l="1"/>
  <c r="AU591" i="1" s="1"/>
  <c r="Y534" i="1"/>
  <c r="O534" i="1"/>
  <c r="S534" i="1" s="1"/>
  <c r="T534" i="1" s="1"/>
  <c r="N534" i="1"/>
  <c r="Q534" i="1" s="1"/>
  <c r="R534" i="1" s="1"/>
  <c r="AE592" i="1" l="1"/>
  <c r="AV591" i="1"/>
  <c r="AW591" i="1" s="1"/>
  <c r="AY591" i="1" s="1"/>
  <c r="AZ591" i="1" s="1"/>
  <c r="AD592" i="1"/>
  <c r="V534" i="1"/>
  <c r="AF592" i="1"/>
  <c r="AQ592" i="1"/>
  <c r="W534" i="1" l="1"/>
  <c r="X534" i="1" s="1"/>
  <c r="Z534" i="1" s="1"/>
  <c r="AA534" i="1" s="1"/>
  <c r="L534" i="1"/>
  <c r="M534" i="1" s="1"/>
  <c r="AG592" i="1"/>
  <c r="AJ592" i="1" s="1"/>
  <c r="AK592" i="1" s="1"/>
  <c r="AX592" i="1"/>
  <c r="AM592" i="1"/>
  <c r="AN592" i="1" l="1"/>
  <c r="AP592" i="1"/>
  <c r="K535" i="1"/>
  <c r="BB534" i="1"/>
  <c r="AR592" i="1" l="1"/>
  <c r="AU592" i="1" s="1"/>
  <c r="N535" i="1"/>
  <c r="Q535" i="1" s="1"/>
  <c r="R535" i="1" s="1"/>
  <c r="Y535" i="1"/>
  <c r="O535" i="1"/>
  <c r="S535" i="1" s="1"/>
  <c r="T535" i="1" s="1"/>
  <c r="AV592" i="1" l="1"/>
  <c r="AW592" i="1" s="1"/>
  <c r="AY592" i="1" s="1"/>
  <c r="AZ592" i="1" s="1"/>
  <c r="AE593" i="1"/>
  <c r="AQ593" i="1" s="1"/>
  <c r="AD593" i="1"/>
  <c r="V535" i="1"/>
  <c r="AF593" i="1" l="1"/>
  <c r="L535" i="1"/>
  <c r="M535" i="1" s="1"/>
  <c r="W535" i="1"/>
  <c r="X535" i="1" s="1"/>
  <c r="Z535" i="1" s="1"/>
  <c r="AA535" i="1" s="1"/>
  <c r="AG593" i="1"/>
  <c r="AJ593" i="1" s="1"/>
  <c r="AK593" i="1" s="1"/>
  <c r="AX593" i="1"/>
  <c r="AM593" i="1"/>
  <c r="K536" i="1" l="1"/>
  <c r="BB535" i="1"/>
  <c r="AP593" i="1"/>
  <c r="AN593" i="1"/>
  <c r="AR593" i="1" l="1"/>
  <c r="AU593" i="1" s="1"/>
  <c r="O536" i="1"/>
  <c r="S536" i="1" s="1"/>
  <c r="T536" i="1" s="1"/>
  <c r="Y536" i="1"/>
  <c r="N536" i="1"/>
  <c r="Q536" i="1" s="1"/>
  <c r="R536" i="1" s="1"/>
  <c r="V536" i="1" s="1"/>
  <c r="W536" i="1" l="1"/>
  <c r="X536" i="1" s="1"/>
  <c r="Z536" i="1" s="1"/>
  <c r="AA536" i="1" s="1"/>
  <c r="L536" i="1"/>
  <c r="M536" i="1" s="1"/>
  <c r="AV593" i="1"/>
  <c r="AW593" i="1" s="1"/>
  <c r="AY593" i="1" s="1"/>
  <c r="AZ593" i="1" s="1"/>
  <c r="AE594" i="1"/>
  <c r="AD594" i="1" l="1"/>
  <c r="AQ594" i="1"/>
  <c r="AF594" i="1"/>
  <c r="K537" i="1"/>
  <c r="BB536" i="1"/>
  <c r="O537" i="1" l="1"/>
  <c r="S537" i="1" s="1"/>
  <c r="T537" i="1" s="1"/>
  <c r="N537" i="1"/>
  <c r="Q537" i="1" s="1"/>
  <c r="R537" i="1" s="1"/>
  <c r="V537" i="1" s="1"/>
  <c r="Y537" i="1"/>
  <c r="AX594" i="1"/>
  <c r="AM594" i="1"/>
  <c r="AG594" i="1"/>
  <c r="AJ594" i="1" s="1"/>
  <c r="AK594" i="1" s="1"/>
  <c r="W537" i="1" l="1"/>
  <c r="X537" i="1" s="1"/>
  <c r="Z537" i="1" s="1"/>
  <c r="AA537" i="1" s="1"/>
  <c r="L537" i="1"/>
  <c r="M537" i="1" s="1"/>
  <c r="AN594" i="1"/>
  <c r="AP594" i="1"/>
  <c r="AR594" i="1" s="1"/>
  <c r="K538" i="1" l="1"/>
  <c r="BB537" i="1"/>
  <c r="AU594" i="1"/>
  <c r="AV594" i="1" l="1"/>
  <c r="AW594" i="1" s="1"/>
  <c r="AY594" i="1" s="1"/>
  <c r="AZ594" i="1" s="1"/>
  <c r="AE595" i="1"/>
  <c r="N538" i="1"/>
  <c r="Q538" i="1" s="1"/>
  <c r="R538" i="1" s="1"/>
  <c r="V538" i="1" s="1"/>
  <c r="Y538" i="1"/>
  <c r="O538" i="1"/>
  <c r="S538" i="1" s="1"/>
  <c r="T538" i="1" s="1"/>
  <c r="W538" i="1" l="1"/>
  <c r="X538" i="1" s="1"/>
  <c r="Z538" i="1" s="1"/>
  <c r="AA538" i="1" s="1"/>
  <c r="L538" i="1"/>
  <c r="M538" i="1" s="1"/>
  <c r="AF595" i="1"/>
  <c r="AQ595" i="1"/>
  <c r="AD595" i="1"/>
  <c r="AX595" i="1" l="1"/>
  <c r="AG595" i="1"/>
  <c r="AJ595" i="1" s="1"/>
  <c r="AK595" i="1" s="1"/>
  <c r="AM595" i="1"/>
  <c r="K539" i="1"/>
  <c r="BB538" i="1"/>
  <c r="Y539" i="1" l="1"/>
  <c r="N539" i="1"/>
  <c r="Q539" i="1" s="1"/>
  <c r="R539" i="1" s="1"/>
  <c r="O539" i="1"/>
  <c r="S539" i="1" s="1"/>
  <c r="T539" i="1" s="1"/>
  <c r="AP595" i="1"/>
  <c r="AR595" i="1" s="1"/>
  <c r="AN595" i="1"/>
  <c r="AU595" i="1" l="1"/>
  <c r="AE596" i="1" s="1"/>
  <c r="V539" i="1"/>
  <c r="AV595" i="1" l="1"/>
  <c r="AW595" i="1" s="1"/>
  <c r="AY595" i="1" s="1"/>
  <c r="AZ595" i="1" s="1"/>
  <c r="AD596" i="1" s="1"/>
  <c r="W539" i="1"/>
  <c r="X539" i="1" s="1"/>
  <c r="Z539" i="1" s="1"/>
  <c r="AA539" i="1" s="1"/>
  <c r="L539" i="1"/>
  <c r="M539" i="1" s="1"/>
  <c r="AF596" i="1"/>
  <c r="AQ596" i="1"/>
  <c r="AM596" i="1" l="1"/>
  <c r="AG596" i="1"/>
  <c r="AJ596" i="1" s="1"/>
  <c r="AK596" i="1" s="1"/>
  <c r="AX596" i="1"/>
  <c r="K540" i="1"/>
  <c r="BB539" i="1"/>
  <c r="N540" i="1" l="1"/>
  <c r="Q540" i="1" s="1"/>
  <c r="R540" i="1" s="1"/>
  <c r="Y540" i="1"/>
  <c r="O540" i="1"/>
  <c r="S540" i="1" s="1"/>
  <c r="T540" i="1" s="1"/>
  <c r="AN596" i="1"/>
  <c r="AP596" i="1"/>
  <c r="AR596" i="1" l="1"/>
  <c r="AU596" i="1" s="1"/>
  <c r="AE597" i="1" s="1"/>
  <c r="V540" i="1"/>
  <c r="AV596" i="1" l="1"/>
  <c r="AW596" i="1" s="1"/>
  <c r="AY596" i="1" s="1"/>
  <c r="AZ596" i="1" s="1"/>
  <c r="AD597" i="1" s="1"/>
  <c r="W540" i="1"/>
  <c r="X540" i="1" s="1"/>
  <c r="Z540" i="1" s="1"/>
  <c r="AA540" i="1" s="1"/>
  <c r="L540" i="1"/>
  <c r="M540" i="1" s="1"/>
  <c r="AF597" i="1"/>
  <c r="AQ597" i="1"/>
  <c r="AG597" i="1" l="1"/>
  <c r="AJ597" i="1" s="1"/>
  <c r="AK597" i="1" s="1"/>
  <c r="AM597" i="1"/>
  <c r="AX597" i="1"/>
  <c r="K541" i="1"/>
  <c r="BB540" i="1"/>
  <c r="AP597" i="1" l="1"/>
  <c r="AN597" i="1"/>
  <c r="N541" i="1"/>
  <c r="Q541" i="1" s="1"/>
  <c r="R541" i="1" s="1"/>
  <c r="O541" i="1"/>
  <c r="S541" i="1" s="1"/>
  <c r="T541" i="1" s="1"/>
  <c r="Y541" i="1"/>
  <c r="AR597" i="1" l="1"/>
  <c r="AU597" i="1" s="1"/>
  <c r="V541" i="1"/>
  <c r="AV597" i="1" l="1"/>
  <c r="AW597" i="1" s="1"/>
  <c r="AY597" i="1" s="1"/>
  <c r="AZ597" i="1" s="1"/>
  <c r="AE598" i="1"/>
  <c r="AQ598" i="1" s="1"/>
  <c r="AD598" i="1"/>
  <c r="W541" i="1"/>
  <c r="X541" i="1" s="1"/>
  <c r="Z541" i="1" s="1"/>
  <c r="AA541" i="1" s="1"/>
  <c r="L541" i="1"/>
  <c r="M541" i="1" s="1"/>
  <c r="AF598" i="1" l="1"/>
  <c r="K542" i="1"/>
  <c r="BB541" i="1"/>
  <c r="AX598" i="1"/>
  <c r="AM598" i="1"/>
  <c r="AG598" i="1"/>
  <c r="AJ598" i="1" s="1"/>
  <c r="AK598" i="1" s="1"/>
  <c r="AP598" i="1" l="1"/>
  <c r="AR598" i="1" s="1"/>
  <c r="AN598" i="1"/>
  <c r="O542" i="1"/>
  <c r="S542" i="1" s="1"/>
  <c r="T542" i="1" s="1"/>
  <c r="N542" i="1"/>
  <c r="Q542" i="1" s="1"/>
  <c r="R542" i="1" s="1"/>
  <c r="Y542" i="1"/>
  <c r="V542" i="1" l="1"/>
  <c r="AU598" i="1"/>
  <c r="AV598" i="1" l="1"/>
  <c r="AW598" i="1" s="1"/>
  <c r="AY598" i="1" s="1"/>
  <c r="AZ598" i="1" s="1"/>
  <c r="AE599" i="1"/>
  <c r="W542" i="1"/>
  <c r="X542" i="1" s="1"/>
  <c r="Z542" i="1" s="1"/>
  <c r="AA542" i="1" s="1"/>
  <c r="L542" i="1"/>
  <c r="M542" i="1" s="1"/>
  <c r="K543" i="1" l="1"/>
  <c r="BB542" i="1"/>
  <c r="AF599" i="1"/>
  <c r="AQ599" i="1"/>
  <c r="AD599" i="1"/>
  <c r="AG599" i="1" l="1"/>
  <c r="AJ599" i="1" s="1"/>
  <c r="AK599" i="1" s="1"/>
  <c r="AM599" i="1"/>
  <c r="AX599" i="1"/>
  <c r="Y543" i="1"/>
  <c r="N543" i="1"/>
  <c r="Q543" i="1" s="1"/>
  <c r="R543" i="1" s="1"/>
  <c r="O543" i="1"/>
  <c r="S543" i="1" s="1"/>
  <c r="T543" i="1" s="1"/>
  <c r="V543" i="1" l="1"/>
  <c r="AP599" i="1"/>
  <c r="AN599" i="1"/>
  <c r="W543" i="1"/>
  <c r="X543" i="1" s="1"/>
  <c r="Z543" i="1" s="1"/>
  <c r="AA543" i="1" s="1"/>
  <c r="L543" i="1"/>
  <c r="M543" i="1" s="1"/>
  <c r="AR599" i="1" l="1"/>
  <c r="K544" i="1"/>
  <c r="BB543" i="1"/>
  <c r="AU599" i="1"/>
  <c r="AE600" i="1" l="1"/>
  <c r="AV599" i="1"/>
  <c r="AW599" i="1" s="1"/>
  <c r="AY599" i="1" s="1"/>
  <c r="AZ599" i="1" s="1"/>
  <c r="Y544" i="1"/>
  <c r="N544" i="1"/>
  <c r="Q544" i="1" s="1"/>
  <c r="R544" i="1" s="1"/>
  <c r="V544" i="1" s="1"/>
  <c r="O544" i="1"/>
  <c r="S544" i="1" s="1"/>
  <c r="T544" i="1" s="1"/>
  <c r="W544" i="1" l="1"/>
  <c r="X544" i="1" s="1"/>
  <c r="Z544" i="1" s="1"/>
  <c r="AA544" i="1" s="1"/>
  <c r="L544" i="1"/>
  <c r="M544" i="1" s="1"/>
  <c r="AD600" i="1"/>
  <c r="AQ600" i="1"/>
  <c r="AF600" i="1"/>
  <c r="AX600" i="1" l="1"/>
  <c r="AG600" i="1"/>
  <c r="AJ600" i="1" s="1"/>
  <c r="AK600" i="1" s="1"/>
  <c r="AM600" i="1"/>
  <c r="K545" i="1"/>
  <c r="BB544" i="1"/>
  <c r="N545" i="1" l="1"/>
  <c r="Q545" i="1" s="1"/>
  <c r="R545" i="1" s="1"/>
  <c r="O545" i="1"/>
  <c r="S545" i="1" s="1"/>
  <c r="T545" i="1" s="1"/>
  <c r="Y545" i="1"/>
  <c r="AN600" i="1"/>
  <c r="AP600" i="1"/>
  <c r="AR600" i="1" l="1"/>
  <c r="AU600" i="1" s="1"/>
  <c r="AE601" i="1" s="1"/>
  <c r="V545" i="1"/>
  <c r="W545" i="1"/>
  <c r="X545" i="1" s="1"/>
  <c r="Z545" i="1" s="1"/>
  <c r="AA545" i="1" s="1"/>
  <c r="L545" i="1"/>
  <c r="M545" i="1" s="1"/>
  <c r="AV600" i="1" l="1"/>
  <c r="AW600" i="1" s="1"/>
  <c r="AY600" i="1" s="1"/>
  <c r="AZ600" i="1" s="1"/>
  <c r="AD601" i="1" s="1"/>
  <c r="K546" i="1"/>
  <c r="BB545" i="1"/>
  <c r="AF601" i="1"/>
  <c r="AQ601" i="1"/>
  <c r="AG601" i="1" l="1"/>
  <c r="AJ601" i="1" s="1"/>
  <c r="AK601" i="1" s="1"/>
  <c r="AM601" i="1"/>
  <c r="AX601" i="1"/>
  <c r="N546" i="1"/>
  <c r="Q546" i="1" s="1"/>
  <c r="R546" i="1" s="1"/>
  <c r="V546" i="1" s="1"/>
  <c r="O546" i="1"/>
  <c r="S546" i="1" s="1"/>
  <c r="T546" i="1" s="1"/>
  <c r="Y546" i="1"/>
  <c r="L546" i="1" l="1"/>
  <c r="M546" i="1" s="1"/>
  <c r="W546" i="1"/>
  <c r="X546" i="1" s="1"/>
  <c r="Z546" i="1" s="1"/>
  <c r="AA546" i="1" s="1"/>
  <c r="AP601" i="1"/>
  <c r="AN601" i="1"/>
  <c r="AR601" i="1" l="1"/>
  <c r="AU601" i="1" s="1"/>
  <c r="K547" i="1"/>
  <c r="BB546" i="1"/>
  <c r="N547" i="1" l="1"/>
  <c r="Q547" i="1" s="1"/>
  <c r="R547" i="1" s="1"/>
  <c r="Y547" i="1"/>
  <c r="O547" i="1"/>
  <c r="S547" i="1" s="1"/>
  <c r="T547" i="1" s="1"/>
  <c r="AE602" i="1"/>
  <c r="AV601" i="1"/>
  <c r="AW601" i="1" s="1"/>
  <c r="AY601" i="1" s="1"/>
  <c r="AZ601" i="1" s="1"/>
  <c r="AQ602" i="1" l="1"/>
  <c r="AF602" i="1"/>
  <c r="AD602" i="1"/>
  <c r="V547" i="1"/>
  <c r="AG602" i="1" l="1"/>
  <c r="AJ602" i="1" s="1"/>
  <c r="AK602" i="1" s="1"/>
  <c r="AX602" i="1"/>
  <c r="AM602" i="1"/>
  <c r="L547" i="1"/>
  <c r="M547" i="1" s="1"/>
  <c r="W547" i="1"/>
  <c r="X547" i="1" s="1"/>
  <c r="Z547" i="1" s="1"/>
  <c r="AA547" i="1" s="1"/>
  <c r="AN602" i="1" l="1"/>
  <c r="AP602" i="1"/>
  <c r="K548" i="1"/>
  <c r="BB547" i="1"/>
  <c r="AR602" i="1" l="1"/>
  <c r="AU602" i="1" s="1"/>
  <c r="O548" i="1"/>
  <c r="S548" i="1" s="1"/>
  <c r="T548" i="1" s="1"/>
  <c r="N548" i="1"/>
  <c r="Q548" i="1" s="1"/>
  <c r="R548" i="1" s="1"/>
  <c r="V548" i="1" s="1"/>
  <c r="Y548" i="1"/>
  <c r="AE603" i="1" l="1"/>
  <c r="AV602" i="1"/>
  <c r="AW602" i="1" s="1"/>
  <c r="AY602" i="1" s="1"/>
  <c r="AZ602" i="1" s="1"/>
  <c r="AF603" i="1"/>
  <c r="AQ603" i="1"/>
  <c r="L548" i="1"/>
  <c r="M548" i="1" s="1"/>
  <c r="W548" i="1"/>
  <c r="X548" i="1" s="1"/>
  <c r="Z548" i="1" s="1"/>
  <c r="AA548" i="1" s="1"/>
  <c r="AD603" i="1"/>
  <c r="K549" i="1" l="1"/>
  <c r="BB548" i="1"/>
  <c r="AX603" i="1"/>
  <c r="AM603" i="1"/>
  <c r="AG603" i="1"/>
  <c r="AJ603" i="1" s="1"/>
  <c r="AK603" i="1" s="1"/>
  <c r="AP603" i="1" l="1"/>
  <c r="AN603" i="1"/>
  <c r="Y549" i="1"/>
  <c r="O549" i="1"/>
  <c r="S549" i="1" s="1"/>
  <c r="T549" i="1" s="1"/>
  <c r="N549" i="1"/>
  <c r="Q549" i="1" s="1"/>
  <c r="R549" i="1" s="1"/>
  <c r="AR603" i="1" l="1"/>
  <c r="AU603" i="1" s="1"/>
  <c r="V549" i="1"/>
  <c r="L549" i="1"/>
  <c r="M549" i="1" s="1"/>
  <c r="W549" i="1"/>
  <c r="X549" i="1" s="1"/>
  <c r="Z549" i="1" s="1"/>
  <c r="AA549" i="1" s="1"/>
  <c r="AE604" i="1" l="1"/>
  <c r="AV603" i="1"/>
  <c r="AW603" i="1" s="1"/>
  <c r="AY603" i="1" s="1"/>
  <c r="AZ603" i="1" s="1"/>
  <c r="K550" i="1"/>
  <c r="BB549" i="1"/>
  <c r="N550" i="1" l="1"/>
  <c r="Q550" i="1" s="1"/>
  <c r="R550" i="1" s="1"/>
  <c r="O550" i="1"/>
  <c r="S550" i="1" s="1"/>
  <c r="T550" i="1" s="1"/>
  <c r="Y550" i="1"/>
  <c r="AD604" i="1"/>
  <c r="AF604" i="1"/>
  <c r="AQ604" i="1"/>
  <c r="AX604" i="1" l="1"/>
  <c r="AM604" i="1"/>
  <c r="AG604" i="1"/>
  <c r="AJ604" i="1" s="1"/>
  <c r="AK604" i="1" s="1"/>
  <c r="V550" i="1"/>
  <c r="AN604" i="1" l="1"/>
  <c r="AP604" i="1"/>
  <c r="AR604" i="1" s="1"/>
  <c r="L550" i="1"/>
  <c r="M550" i="1" s="1"/>
  <c r="W550" i="1"/>
  <c r="X550" i="1" s="1"/>
  <c r="Z550" i="1" s="1"/>
  <c r="AA550" i="1" s="1"/>
  <c r="AU604" i="1" l="1"/>
  <c r="AV604" i="1" s="1"/>
  <c r="AW604" i="1" s="1"/>
  <c r="AY604" i="1" s="1"/>
  <c r="AZ604" i="1" s="1"/>
  <c r="K551" i="1"/>
  <c r="BB550" i="1"/>
  <c r="AE605" i="1" l="1"/>
  <c r="AF605" i="1" s="1"/>
  <c r="O551" i="1"/>
  <c r="S551" i="1" s="1"/>
  <c r="T551" i="1" s="1"/>
  <c r="N551" i="1"/>
  <c r="Q551" i="1" s="1"/>
  <c r="R551" i="1" s="1"/>
  <c r="V551" i="1" s="1"/>
  <c r="Y551" i="1"/>
  <c r="AD605" i="1"/>
  <c r="AQ605" i="1" l="1"/>
  <c r="W551" i="1"/>
  <c r="X551" i="1" s="1"/>
  <c r="Z551" i="1" s="1"/>
  <c r="AA551" i="1" s="1"/>
  <c r="L551" i="1"/>
  <c r="M551" i="1" s="1"/>
  <c r="AX605" i="1"/>
  <c r="AM605" i="1"/>
  <c r="AG605" i="1"/>
  <c r="AJ605" i="1" s="1"/>
  <c r="AK605" i="1" s="1"/>
  <c r="AP605" i="1" l="1"/>
  <c r="AR605" i="1" s="1"/>
  <c r="AN605" i="1"/>
  <c r="K552" i="1"/>
  <c r="BB551" i="1"/>
  <c r="Y552" i="1" l="1"/>
  <c r="O552" i="1"/>
  <c r="S552" i="1" s="1"/>
  <c r="T552" i="1" s="1"/>
  <c r="N552" i="1"/>
  <c r="Q552" i="1" s="1"/>
  <c r="R552" i="1" s="1"/>
  <c r="V552" i="1" s="1"/>
  <c r="AU605" i="1"/>
  <c r="AE606" i="1" l="1"/>
  <c r="AV605" i="1"/>
  <c r="AW605" i="1" s="1"/>
  <c r="AY605" i="1" s="1"/>
  <c r="AZ605" i="1" s="1"/>
  <c r="W552" i="1"/>
  <c r="X552" i="1" s="1"/>
  <c r="Z552" i="1" s="1"/>
  <c r="AA552" i="1" s="1"/>
  <c r="L552" i="1"/>
  <c r="M552" i="1" s="1"/>
  <c r="K553" i="1" l="1"/>
  <c r="BB552" i="1"/>
  <c r="AD606" i="1"/>
  <c r="AQ606" i="1"/>
  <c r="AF606" i="1"/>
  <c r="AG606" i="1" l="1"/>
  <c r="AJ606" i="1" s="1"/>
  <c r="AK606" i="1" s="1"/>
  <c r="AM606" i="1"/>
  <c r="AX606" i="1"/>
  <c r="N553" i="1"/>
  <c r="Q553" i="1" s="1"/>
  <c r="R553" i="1" s="1"/>
  <c r="V553" i="1" s="1"/>
  <c r="O553" i="1"/>
  <c r="S553" i="1" s="1"/>
  <c r="T553" i="1" s="1"/>
  <c r="Y553" i="1"/>
  <c r="L553" i="1" l="1"/>
  <c r="M553" i="1" s="1"/>
  <c r="W553" i="1"/>
  <c r="X553" i="1" s="1"/>
  <c r="Z553" i="1" s="1"/>
  <c r="AA553" i="1" s="1"/>
  <c r="AN606" i="1"/>
  <c r="AP606" i="1"/>
  <c r="AR606" i="1" l="1"/>
  <c r="AU606" i="1" s="1"/>
  <c r="K554" i="1"/>
  <c r="BB553" i="1"/>
  <c r="AE607" i="1" l="1"/>
  <c r="AF607" i="1" s="1"/>
  <c r="AV606" i="1"/>
  <c r="AW606" i="1" s="1"/>
  <c r="AY606" i="1" s="1"/>
  <c r="AZ606" i="1" s="1"/>
  <c r="AD607" i="1" s="1"/>
  <c r="O554" i="1"/>
  <c r="S554" i="1" s="1"/>
  <c r="T554" i="1" s="1"/>
  <c r="N554" i="1"/>
  <c r="Q554" i="1" s="1"/>
  <c r="R554" i="1" s="1"/>
  <c r="V554" i="1" s="1"/>
  <c r="Y554" i="1"/>
  <c r="AQ607" i="1"/>
  <c r="AX607" i="1" l="1"/>
  <c r="AG607" i="1"/>
  <c r="AJ607" i="1" s="1"/>
  <c r="AK607" i="1" s="1"/>
  <c r="AM607" i="1"/>
  <c r="W554" i="1"/>
  <c r="X554" i="1" s="1"/>
  <c r="Z554" i="1" s="1"/>
  <c r="AA554" i="1" s="1"/>
  <c r="L554" i="1"/>
  <c r="M554" i="1" s="1"/>
  <c r="K555" i="1" l="1"/>
  <c r="BB554" i="1"/>
  <c r="AP607" i="1"/>
  <c r="AR607" i="1" s="1"/>
  <c r="AN607" i="1"/>
  <c r="AU607" i="1" l="1"/>
  <c r="N555" i="1"/>
  <c r="Q555" i="1" s="1"/>
  <c r="R555" i="1" s="1"/>
  <c r="Y555" i="1"/>
  <c r="O555" i="1"/>
  <c r="S555" i="1" s="1"/>
  <c r="T555" i="1" s="1"/>
  <c r="V555" i="1" l="1"/>
  <c r="AV607" i="1"/>
  <c r="AW607" i="1" s="1"/>
  <c r="AY607" i="1" s="1"/>
  <c r="AZ607" i="1" s="1"/>
  <c r="AE608" i="1"/>
  <c r="AF608" i="1" l="1"/>
  <c r="AQ608" i="1"/>
  <c r="AD608" i="1"/>
  <c r="W555" i="1"/>
  <c r="X555" i="1" s="1"/>
  <c r="Z555" i="1" s="1"/>
  <c r="AA555" i="1" s="1"/>
  <c r="L555" i="1"/>
  <c r="M555" i="1" s="1"/>
  <c r="AM608" i="1" l="1"/>
  <c r="AG608" i="1"/>
  <c r="AJ608" i="1" s="1"/>
  <c r="AK608" i="1" s="1"/>
  <c r="AX608" i="1"/>
  <c r="K556" i="1"/>
  <c r="BB555" i="1"/>
  <c r="O556" i="1" l="1"/>
  <c r="S556" i="1" s="1"/>
  <c r="T556" i="1" s="1"/>
  <c r="Y556" i="1"/>
  <c r="N556" i="1"/>
  <c r="Q556" i="1" s="1"/>
  <c r="R556" i="1" s="1"/>
  <c r="V556" i="1" s="1"/>
  <c r="AP608" i="1"/>
  <c r="AR608" i="1" s="1"/>
  <c r="AN608" i="1"/>
  <c r="AU608" i="1" l="1"/>
  <c r="W556" i="1"/>
  <c r="X556" i="1" s="1"/>
  <c r="Z556" i="1" s="1"/>
  <c r="AA556" i="1" s="1"/>
  <c r="L556" i="1"/>
  <c r="M556" i="1" s="1"/>
  <c r="K557" i="1" l="1"/>
  <c r="BB556" i="1"/>
  <c r="AV608" i="1"/>
  <c r="AW608" i="1" s="1"/>
  <c r="AY608" i="1" s="1"/>
  <c r="AZ608" i="1" s="1"/>
  <c r="AE609" i="1"/>
  <c r="AF609" i="1" l="1"/>
  <c r="AQ609" i="1"/>
  <c r="AD609" i="1"/>
  <c r="O557" i="1"/>
  <c r="S557" i="1" s="1"/>
  <c r="T557" i="1" s="1"/>
  <c r="N557" i="1"/>
  <c r="Q557" i="1" s="1"/>
  <c r="R557" i="1" s="1"/>
  <c r="Y557" i="1"/>
  <c r="V557" i="1" l="1"/>
  <c r="AX609" i="1"/>
  <c r="AM609" i="1"/>
  <c r="AG609" i="1"/>
  <c r="AJ609" i="1" s="1"/>
  <c r="AK609" i="1" s="1"/>
  <c r="W557" i="1"/>
  <c r="X557" i="1" s="1"/>
  <c r="Z557" i="1" s="1"/>
  <c r="AA557" i="1" s="1"/>
  <c r="L557" i="1"/>
  <c r="M557" i="1" s="1"/>
  <c r="K558" i="1" l="1"/>
  <c r="BB557" i="1"/>
  <c r="AN609" i="1"/>
  <c r="AP609" i="1"/>
  <c r="AR609" i="1" s="1"/>
  <c r="AU609" i="1" l="1"/>
  <c r="O558" i="1"/>
  <c r="S558" i="1" s="1"/>
  <c r="T558" i="1" s="1"/>
  <c r="N558" i="1"/>
  <c r="Q558" i="1" s="1"/>
  <c r="R558" i="1" s="1"/>
  <c r="V558" i="1" s="1"/>
  <c r="Y558" i="1"/>
  <c r="L558" i="1" l="1"/>
  <c r="M558" i="1" s="1"/>
  <c r="W558" i="1"/>
  <c r="X558" i="1" s="1"/>
  <c r="Z558" i="1" s="1"/>
  <c r="AA558" i="1" s="1"/>
  <c r="AV609" i="1"/>
  <c r="AW609" i="1" s="1"/>
  <c r="AY609" i="1" s="1"/>
  <c r="AZ609" i="1" s="1"/>
  <c r="AE610" i="1"/>
  <c r="AF610" i="1" l="1"/>
  <c r="AQ610" i="1"/>
  <c r="AD610" i="1"/>
  <c r="K559" i="1"/>
  <c r="BB558" i="1"/>
  <c r="AX610" i="1" l="1"/>
  <c r="AG610" i="1"/>
  <c r="AJ610" i="1" s="1"/>
  <c r="AK610" i="1" s="1"/>
  <c r="AM610" i="1"/>
  <c r="N559" i="1"/>
  <c r="Q559" i="1" s="1"/>
  <c r="R559" i="1" s="1"/>
  <c r="Y559" i="1"/>
  <c r="O559" i="1"/>
  <c r="S559" i="1" s="1"/>
  <c r="T559" i="1" s="1"/>
  <c r="V559" i="1" l="1"/>
  <c r="W559" i="1" s="1"/>
  <c r="X559" i="1" s="1"/>
  <c r="Z559" i="1" s="1"/>
  <c r="AA559" i="1" s="1"/>
  <c r="L559" i="1"/>
  <c r="M559" i="1" s="1"/>
  <c r="AN610" i="1"/>
  <c r="AP610" i="1"/>
  <c r="AR610" i="1" l="1"/>
  <c r="AU610" i="1" s="1"/>
  <c r="K560" i="1"/>
  <c r="BB559" i="1"/>
  <c r="AE611" i="1" l="1"/>
  <c r="AV610" i="1"/>
  <c r="AW610" i="1" s="1"/>
  <c r="AY610" i="1" s="1"/>
  <c r="AZ610" i="1" s="1"/>
  <c r="AD611" i="1" s="1"/>
  <c r="Y560" i="1"/>
  <c r="O560" i="1"/>
  <c r="S560" i="1" s="1"/>
  <c r="T560" i="1" s="1"/>
  <c r="N560" i="1"/>
  <c r="Q560" i="1" s="1"/>
  <c r="R560" i="1" s="1"/>
  <c r="V560" i="1" s="1"/>
  <c r="AQ611" i="1"/>
  <c r="AF611" i="1"/>
  <c r="AM611" i="1" l="1"/>
  <c r="AG611" i="1"/>
  <c r="AJ611" i="1" s="1"/>
  <c r="AK611" i="1" s="1"/>
  <c r="AX611" i="1"/>
  <c r="L560" i="1"/>
  <c r="M560" i="1" s="1"/>
  <c r="W560" i="1"/>
  <c r="X560" i="1" s="1"/>
  <c r="Z560" i="1" s="1"/>
  <c r="AA560" i="1" s="1"/>
  <c r="K561" i="1" l="1"/>
  <c r="BB560" i="1"/>
  <c r="AN611" i="1"/>
  <c r="AP611" i="1"/>
  <c r="AR611" i="1" s="1"/>
  <c r="N561" i="1" l="1"/>
  <c r="Q561" i="1" s="1"/>
  <c r="R561" i="1" s="1"/>
  <c r="V561" i="1" s="1"/>
  <c r="O561" i="1"/>
  <c r="S561" i="1" s="1"/>
  <c r="T561" i="1" s="1"/>
  <c r="Y561" i="1"/>
  <c r="AU611" i="1"/>
  <c r="AE612" i="1" l="1"/>
  <c r="AV611" i="1"/>
  <c r="AW611" i="1" s="1"/>
  <c r="AY611" i="1" s="1"/>
  <c r="AZ611" i="1" s="1"/>
  <c r="W561" i="1"/>
  <c r="X561" i="1" s="1"/>
  <c r="Z561" i="1" s="1"/>
  <c r="AA561" i="1" s="1"/>
  <c r="L561" i="1"/>
  <c r="M561" i="1" s="1"/>
  <c r="K562" i="1" l="1"/>
  <c r="BB561" i="1"/>
  <c r="AD612" i="1"/>
  <c r="AF612" i="1"/>
  <c r="AQ612" i="1"/>
  <c r="AX612" i="1" l="1"/>
  <c r="AM612" i="1"/>
  <c r="AG612" i="1"/>
  <c r="AJ612" i="1" s="1"/>
  <c r="AK612" i="1" s="1"/>
  <c r="O562" i="1"/>
  <c r="S562" i="1" s="1"/>
  <c r="T562" i="1" s="1"/>
  <c r="Y562" i="1"/>
  <c r="N562" i="1"/>
  <c r="Q562" i="1" s="1"/>
  <c r="R562" i="1" s="1"/>
  <c r="V562" i="1" l="1"/>
  <c r="AP612" i="1"/>
  <c r="AN612" i="1"/>
  <c r="AR612" i="1" l="1"/>
  <c r="AU612" i="1"/>
  <c r="AV612" i="1" s="1"/>
  <c r="AW612" i="1" s="1"/>
  <c r="AY612" i="1" s="1"/>
  <c r="AZ612" i="1" s="1"/>
  <c r="L562" i="1"/>
  <c r="M562" i="1" s="1"/>
  <c r="W562" i="1"/>
  <c r="X562" i="1" s="1"/>
  <c r="Z562" i="1" s="1"/>
  <c r="AA562" i="1" s="1"/>
  <c r="AE613" i="1" l="1"/>
  <c r="AQ613" i="1" s="1"/>
  <c r="K563" i="1"/>
  <c r="BB562" i="1"/>
  <c r="AD613" i="1"/>
  <c r="AF613" i="1" l="1"/>
  <c r="AG613" i="1"/>
  <c r="AJ613" i="1" s="1"/>
  <c r="AK613" i="1" s="1"/>
  <c r="AX613" i="1"/>
  <c r="AM613" i="1"/>
  <c r="N563" i="1"/>
  <c r="Q563" i="1" s="1"/>
  <c r="R563" i="1" s="1"/>
  <c r="Y563" i="1"/>
  <c r="O563" i="1"/>
  <c r="S563" i="1" s="1"/>
  <c r="T563" i="1" s="1"/>
  <c r="AP613" i="1" l="1"/>
  <c r="AN613" i="1"/>
  <c r="V563" i="1"/>
  <c r="AR613" i="1" l="1"/>
  <c r="AU613" i="1"/>
  <c r="AV613" i="1" s="1"/>
  <c r="AW613" i="1" s="1"/>
  <c r="AY613" i="1" s="1"/>
  <c r="AZ613" i="1" s="1"/>
  <c r="W563" i="1"/>
  <c r="X563" i="1" s="1"/>
  <c r="Z563" i="1" s="1"/>
  <c r="AA563" i="1" s="1"/>
  <c r="L563" i="1"/>
  <c r="M563" i="1" s="1"/>
  <c r="AE614" i="1"/>
  <c r="AD614" i="1" l="1"/>
  <c r="AF614" i="1"/>
  <c r="AQ614" i="1"/>
  <c r="K564" i="1"/>
  <c r="BB563" i="1"/>
  <c r="O564" i="1" l="1"/>
  <c r="S564" i="1" s="1"/>
  <c r="T564" i="1" s="1"/>
  <c r="N564" i="1"/>
  <c r="Q564" i="1" s="1"/>
  <c r="R564" i="1" s="1"/>
  <c r="V564" i="1" s="1"/>
  <c r="Y564" i="1"/>
  <c r="AG614" i="1"/>
  <c r="AJ614" i="1" s="1"/>
  <c r="AK614" i="1" s="1"/>
  <c r="AX614" i="1"/>
  <c r="AM614" i="1"/>
  <c r="AP614" i="1" l="1"/>
  <c r="AR614" i="1" s="1"/>
  <c r="AN614" i="1"/>
  <c r="W564" i="1"/>
  <c r="X564" i="1" s="1"/>
  <c r="Z564" i="1" s="1"/>
  <c r="AA564" i="1" s="1"/>
  <c r="L564" i="1"/>
  <c r="M564" i="1" s="1"/>
  <c r="AU614" i="1" l="1"/>
  <c r="AE615" i="1" s="1"/>
  <c r="K565" i="1"/>
  <c r="BB564" i="1"/>
  <c r="AV614" i="1" l="1"/>
  <c r="AW614" i="1" s="1"/>
  <c r="AY614" i="1" s="1"/>
  <c r="AZ614" i="1" s="1"/>
  <c r="Y565" i="1"/>
  <c r="O565" i="1"/>
  <c r="S565" i="1" s="1"/>
  <c r="T565" i="1" s="1"/>
  <c r="N565" i="1"/>
  <c r="Q565" i="1" s="1"/>
  <c r="R565" i="1" s="1"/>
  <c r="V565" i="1" s="1"/>
  <c r="AD615" i="1"/>
  <c r="AQ615" i="1"/>
  <c r="AF615" i="1"/>
  <c r="AX615" i="1" l="1"/>
  <c r="AG615" i="1"/>
  <c r="AJ615" i="1" s="1"/>
  <c r="AK615" i="1" s="1"/>
  <c r="AM615" i="1"/>
  <c r="W565" i="1"/>
  <c r="X565" i="1" s="1"/>
  <c r="Z565" i="1" s="1"/>
  <c r="AA565" i="1" s="1"/>
  <c r="L565" i="1"/>
  <c r="M565" i="1" s="1"/>
  <c r="K566" i="1" l="1"/>
  <c r="BB565" i="1"/>
  <c r="AP615" i="1"/>
  <c r="AR615" i="1" s="1"/>
  <c r="AN615" i="1"/>
  <c r="AU615" i="1" l="1"/>
  <c r="AV615" i="1" s="1"/>
  <c r="AW615" i="1" s="1"/>
  <c r="AY615" i="1" s="1"/>
  <c r="AZ615" i="1" s="1"/>
  <c r="Y566" i="1"/>
  <c r="N566" i="1"/>
  <c r="Q566" i="1" s="1"/>
  <c r="R566" i="1" s="1"/>
  <c r="V566" i="1" s="1"/>
  <c r="O566" i="1"/>
  <c r="S566" i="1" s="1"/>
  <c r="T566" i="1" s="1"/>
  <c r="AE616" i="1" l="1"/>
  <c r="W566" i="1"/>
  <c r="X566" i="1" s="1"/>
  <c r="Z566" i="1" s="1"/>
  <c r="AA566" i="1" s="1"/>
  <c r="L566" i="1"/>
  <c r="M566" i="1" s="1"/>
  <c r="AF616" i="1"/>
  <c r="AQ616" i="1"/>
  <c r="AD616" i="1"/>
  <c r="AX616" i="1" l="1"/>
  <c r="AM616" i="1"/>
  <c r="AG616" i="1"/>
  <c r="AJ616" i="1" s="1"/>
  <c r="AK616" i="1" s="1"/>
  <c r="K567" i="1"/>
  <c r="BB566" i="1"/>
  <c r="O567" i="1" l="1"/>
  <c r="S567" i="1" s="1"/>
  <c r="T567" i="1" s="1"/>
  <c r="N567" i="1"/>
  <c r="Q567" i="1" s="1"/>
  <c r="R567" i="1" s="1"/>
  <c r="V567" i="1" s="1"/>
  <c r="Y567" i="1"/>
  <c r="AP616" i="1"/>
  <c r="AR616" i="1" s="1"/>
  <c r="AN616" i="1"/>
  <c r="AU616" i="1" l="1"/>
  <c r="L567" i="1"/>
  <c r="M567" i="1" s="1"/>
  <c r="W567" i="1"/>
  <c r="X567" i="1" s="1"/>
  <c r="Z567" i="1" s="1"/>
  <c r="AA567" i="1" s="1"/>
  <c r="K568" i="1" l="1"/>
  <c r="BB567" i="1"/>
  <c r="AE617" i="1"/>
  <c r="AV616" i="1"/>
  <c r="AW616" i="1" s="1"/>
  <c r="AY616" i="1" s="1"/>
  <c r="AZ616" i="1" s="1"/>
  <c r="AF617" i="1" l="1"/>
  <c r="AQ617" i="1"/>
  <c r="AD617" i="1"/>
  <c r="N568" i="1"/>
  <c r="Q568" i="1" s="1"/>
  <c r="R568" i="1" s="1"/>
  <c r="V568" i="1" s="1"/>
  <c r="O568" i="1"/>
  <c r="S568" i="1" s="1"/>
  <c r="T568" i="1" s="1"/>
  <c r="Y568" i="1"/>
  <c r="AM617" i="1" l="1"/>
  <c r="AX617" i="1"/>
  <c r="AG617" i="1"/>
  <c r="AJ617" i="1" s="1"/>
  <c r="AK617" i="1" s="1"/>
  <c r="L568" i="1"/>
  <c r="M568" i="1" s="1"/>
  <c r="W568" i="1"/>
  <c r="X568" i="1" s="1"/>
  <c r="Z568" i="1" s="1"/>
  <c r="AA568" i="1" s="1"/>
  <c r="K569" i="1" l="1"/>
  <c r="BB568" i="1"/>
  <c r="AN617" i="1"/>
  <c r="AP617" i="1"/>
  <c r="AR617" i="1" s="1"/>
  <c r="AU617" i="1" l="1"/>
  <c r="AV617" i="1" s="1"/>
  <c r="AW617" i="1" s="1"/>
  <c r="AY617" i="1" s="1"/>
  <c r="AZ617" i="1" s="1"/>
  <c r="Y569" i="1"/>
  <c r="O569" i="1"/>
  <c r="S569" i="1" s="1"/>
  <c r="T569" i="1" s="1"/>
  <c r="N569" i="1"/>
  <c r="Q569" i="1" s="1"/>
  <c r="R569" i="1" s="1"/>
  <c r="AE618" i="1" l="1"/>
  <c r="AQ618" i="1" s="1"/>
  <c r="V569" i="1"/>
  <c r="AD618" i="1"/>
  <c r="AF618" i="1" l="1"/>
  <c r="AG618" i="1"/>
  <c r="AJ618" i="1" s="1"/>
  <c r="AK618" i="1" s="1"/>
  <c r="AM618" i="1"/>
  <c r="AX618" i="1"/>
  <c r="W569" i="1"/>
  <c r="X569" i="1" s="1"/>
  <c r="Z569" i="1" s="1"/>
  <c r="AA569" i="1" s="1"/>
  <c r="L569" i="1"/>
  <c r="M569" i="1" s="1"/>
  <c r="K570" i="1" l="1"/>
  <c r="BB569" i="1"/>
  <c r="AN618" i="1"/>
  <c r="AP618" i="1"/>
  <c r="AR618" i="1" s="1"/>
  <c r="AU618" i="1" l="1"/>
  <c r="Y570" i="1"/>
  <c r="N570" i="1"/>
  <c r="Q570" i="1" s="1"/>
  <c r="R570" i="1" s="1"/>
  <c r="O570" i="1"/>
  <c r="S570" i="1" s="1"/>
  <c r="T570" i="1" s="1"/>
  <c r="V570" i="1" l="1"/>
  <c r="AV618" i="1"/>
  <c r="AW618" i="1" s="1"/>
  <c r="AY618" i="1" s="1"/>
  <c r="AZ618" i="1" s="1"/>
  <c r="AE619" i="1"/>
  <c r="AD619" i="1" l="1"/>
  <c r="AF619" i="1"/>
  <c r="AQ619" i="1"/>
  <c r="L570" i="1"/>
  <c r="M570" i="1" s="1"/>
  <c r="W570" i="1"/>
  <c r="X570" i="1" s="1"/>
  <c r="Z570" i="1" s="1"/>
  <c r="AA570" i="1" s="1"/>
  <c r="K571" i="1" l="1"/>
  <c r="BB570" i="1"/>
  <c r="AG619" i="1"/>
  <c r="AJ619" i="1" s="1"/>
  <c r="AK619" i="1" s="1"/>
  <c r="AM619" i="1"/>
  <c r="AX619" i="1"/>
  <c r="AP619" i="1" l="1"/>
  <c r="AR619" i="1" s="1"/>
  <c r="AN619" i="1"/>
  <c r="O571" i="1"/>
  <c r="S571" i="1" s="1"/>
  <c r="T571" i="1" s="1"/>
  <c r="N571" i="1"/>
  <c r="Q571" i="1" s="1"/>
  <c r="R571" i="1" s="1"/>
  <c r="Y571" i="1"/>
  <c r="AU619" i="1" l="1"/>
  <c r="V571" i="1"/>
  <c r="W571" i="1" l="1"/>
  <c r="X571" i="1" s="1"/>
  <c r="Z571" i="1" s="1"/>
  <c r="AA571" i="1" s="1"/>
  <c r="L571" i="1"/>
  <c r="M571" i="1" s="1"/>
  <c r="AE620" i="1"/>
  <c r="AV619" i="1"/>
  <c r="AW619" i="1" s="1"/>
  <c r="AY619" i="1" s="1"/>
  <c r="AZ619" i="1" s="1"/>
  <c r="AQ620" i="1" l="1"/>
  <c r="AF620" i="1"/>
  <c r="AD620" i="1"/>
  <c r="K572" i="1"/>
  <c r="BB571" i="1"/>
  <c r="AX620" i="1" l="1"/>
  <c r="AG620" i="1"/>
  <c r="AJ620" i="1" s="1"/>
  <c r="AK620" i="1" s="1"/>
  <c r="AM620" i="1"/>
  <c r="N572" i="1"/>
  <c r="Q572" i="1" s="1"/>
  <c r="R572" i="1" s="1"/>
  <c r="Y572" i="1"/>
  <c r="O572" i="1"/>
  <c r="S572" i="1" s="1"/>
  <c r="T572" i="1" s="1"/>
  <c r="AP620" i="1" l="1"/>
  <c r="AR620" i="1" s="1"/>
  <c r="AN620" i="1"/>
  <c r="V572" i="1"/>
  <c r="W572" i="1" l="1"/>
  <c r="X572" i="1" s="1"/>
  <c r="Z572" i="1" s="1"/>
  <c r="AA572" i="1" s="1"/>
  <c r="L572" i="1"/>
  <c r="M572" i="1" s="1"/>
  <c r="AU620" i="1"/>
  <c r="AV620" i="1" l="1"/>
  <c r="AW620" i="1" s="1"/>
  <c r="AY620" i="1" s="1"/>
  <c r="AZ620" i="1" s="1"/>
  <c r="AE621" i="1"/>
  <c r="K573" i="1"/>
  <c r="BB572" i="1"/>
  <c r="AQ621" i="1" l="1"/>
  <c r="AF621" i="1"/>
  <c r="Y573" i="1"/>
  <c r="O573" i="1"/>
  <c r="S573" i="1" s="1"/>
  <c r="T573" i="1" s="1"/>
  <c r="N573" i="1"/>
  <c r="Q573" i="1" s="1"/>
  <c r="R573" i="1" s="1"/>
  <c r="AD621" i="1"/>
  <c r="AM621" i="1" l="1"/>
  <c r="AG621" i="1"/>
  <c r="AJ621" i="1" s="1"/>
  <c r="AK621" i="1" s="1"/>
  <c r="AX621" i="1"/>
  <c r="V573" i="1"/>
  <c r="W573" i="1" l="1"/>
  <c r="X573" i="1" s="1"/>
  <c r="Z573" i="1" s="1"/>
  <c r="AA573" i="1" s="1"/>
  <c r="L573" i="1"/>
  <c r="M573" i="1" s="1"/>
  <c r="AN621" i="1"/>
  <c r="AP621" i="1"/>
  <c r="AR621" i="1" s="1"/>
  <c r="AU621" i="1" l="1"/>
  <c r="K574" i="1"/>
  <c r="BB573" i="1"/>
  <c r="N574" i="1" l="1"/>
  <c r="Q574" i="1" s="1"/>
  <c r="R574" i="1" s="1"/>
  <c r="O574" i="1"/>
  <c r="S574" i="1" s="1"/>
  <c r="T574" i="1" s="1"/>
  <c r="Y574" i="1"/>
  <c r="AE622" i="1"/>
  <c r="AV621" i="1"/>
  <c r="AW621" i="1" s="1"/>
  <c r="AY621" i="1" s="1"/>
  <c r="AZ621" i="1" s="1"/>
  <c r="AQ622" i="1" l="1"/>
  <c r="AF622" i="1"/>
  <c r="AD622" i="1"/>
  <c r="V574" i="1"/>
  <c r="AX622" i="1" l="1"/>
  <c r="AG622" i="1"/>
  <c r="AJ622" i="1" s="1"/>
  <c r="AK622" i="1" s="1"/>
  <c r="AM622" i="1"/>
  <c r="W574" i="1"/>
  <c r="X574" i="1" s="1"/>
  <c r="Z574" i="1" s="1"/>
  <c r="AA574" i="1" s="1"/>
  <c r="L574" i="1"/>
  <c r="M574" i="1" s="1"/>
  <c r="AN622" i="1" l="1"/>
  <c r="AP622" i="1"/>
  <c r="K575" i="1"/>
  <c r="BB574" i="1"/>
  <c r="AR622" i="1" l="1"/>
  <c r="AU622" i="1" s="1"/>
  <c r="Y575" i="1"/>
  <c r="N575" i="1"/>
  <c r="Q575" i="1" s="1"/>
  <c r="R575" i="1" s="1"/>
  <c r="O575" i="1"/>
  <c r="S575" i="1" s="1"/>
  <c r="T575" i="1" s="1"/>
  <c r="AE623" i="1" l="1"/>
  <c r="AV622" i="1"/>
  <c r="AW622" i="1" s="1"/>
  <c r="AY622" i="1" s="1"/>
  <c r="AZ622" i="1" s="1"/>
  <c r="AF623" i="1"/>
  <c r="AQ623" i="1"/>
  <c r="V575" i="1"/>
  <c r="AD623" i="1"/>
  <c r="L575" i="1" l="1"/>
  <c r="M575" i="1" s="1"/>
  <c r="W575" i="1"/>
  <c r="X575" i="1" s="1"/>
  <c r="Z575" i="1" s="1"/>
  <c r="AA575" i="1" s="1"/>
  <c r="AX623" i="1"/>
  <c r="AM623" i="1"/>
  <c r="AG623" i="1"/>
  <c r="AJ623" i="1" s="1"/>
  <c r="AK623" i="1" s="1"/>
  <c r="AP623" i="1" l="1"/>
  <c r="AR623" i="1" s="1"/>
  <c r="AN623" i="1"/>
  <c r="K576" i="1"/>
  <c r="BB575" i="1"/>
  <c r="AU623" i="1" l="1"/>
  <c r="AV623" i="1" s="1"/>
  <c r="AW623" i="1" s="1"/>
  <c r="AY623" i="1" s="1"/>
  <c r="AZ623" i="1" s="1"/>
  <c r="O576" i="1"/>
  <c r="S576" i="1" s="1"/>
  <c r="T576" i="1" s="1"/>
  <c r="Y576" i="1"/>
  <c r="N576" i="1"/>
  <c r="Q576" i="1" s="1"/>
  <c r="R576" i="1" s="1"/>
  <c r="V576" i="1" s="1"/>
  <c r="AE624" i="1" l="1"/>
  <c r="AF624" i="1" s="1"/>
  <c r="AQ624" i="1"/>
  <c r="W576" i="1"/>
  <c r="X576" i="1" s="1"/>
  <c r="Z576" i="1" s="1"/>
  <c r="AA576" i="1" s="1"/>
  <c r="L576" i="1"/>
  <c r="M576" i="1" s="1"/>
  <c r="AD624" i="1"/>
  <c r="K577" i="1" l="1"/>
  <c r="BB576" i="1"/>
  <c r="AG624" i="1"/>
  <c r="AJ624" i="1" s="1"/>
  <c r="AK624" i="1" s="1"/>
  <c r="AM624" i="1"/>
  <c r="AX624" i="1"/>
  <c r="AN624" i="1" l="1"/>
  <c r="AP624" i="1"/>
  <c r="AR624" i="1" s="1"/>
  <c r="N577" i="1"/>
  <c r="Q577" i="1" s="1"/>
  <c r="R577" i="1" s="1"/>
  <c r="V577" i="1" s="1"/>
  <c r="Y577" i="1"/>
  <c r="O577" i="1"/>
  <c r="S577" i="1" s="1"/>
  <c r="T577" i="1" s="1"/>
  <c r="AU624" i="1" l="1"/>
  <c r="AV624" i="1" s="1"/>
  <c r="AW624" i="1" s="1"/>
  <c r="AY624" i="1" s="1"/>
  <c r="AZ624" i="1" s="1"/>
  <c r="W577" i="1"/>
  <c r="X577" i="1" s="1"/>
  <c r="Z577" i="1" s="1"/>
  <c r="AA577" i="1" s="1"/>
  <c r="L577" i="1"/>
  <c r="M577" i="1" s="1"/>
  <c r="AE625" i="1" l="1"/>
  <c r="K578" i="1"/>
  <c r="BB577" i="1"/>
  <c r="AQ625" i="1"/>
  <c r="AF625" i="1"/>
  <c r="AD625" i="1"/>
  <c r="AG625" i="1" l="1"/>
  <c r="AJ625" i="1" s="1"/>
  <c r="AK625" i="1" s="1"/>
  <c r="AX625" i="1"/>
  <c r="AM625" i="1"/>
  <c r="Y578" i="1"/>
  <c r="O578" i="1"/>
  <c r="S578" i="1" s="1"/>
  <c r="T578" i="1" s="1"/>
  <c r="N578" i="1"/>
  <c r="Q578" i="1" s="1"/>
  <c r="R578" i="1" s="1"/>
  <c r="V578" i="1" s="1"/>
  <c r="AP625" i="1" l="1"/>
  <c r="AR625" i="1" s="1"/>
  <c r="AN625" i="1"/>
  <c r="W578" i="1"/>
  <c r="X578" i="1" s="1"/>
  <c r="Z578" i="1" s="1"/>
  <c r="AA578" i="1" s="1"/>
  <c r="L578" i="1"/>
  <c r="M578" i="1" s="1"/>
  <c r="K579" i="1" l="1"/>
  <c r="BB578" i="1"/>
  <c r="AU625" i="1"/>
  <c r="AV625" i="1" l="1"/>
  <c r="AW625" i="1" s="1"/>
  <c r="AY625" i="1" s="1"/>
  <c r="AZ625" i="1" s="1"/>
  <c r="AE626" i="1"/>
  <c r="N579" i="1"/>
  <c r="Q579" i="1" s="1"/>
  <c r="R579" i="1" s="1"/>
  <c r="Y579" i="1"/>
  <c r="O579" i="1"/>
  <c r="S579" i="1" s="1"/>
  <c r="T579" i="1" s="1"/>
  <c r="V579" i="1" l="1"/>
  <c r="AF626" i="1"/>
  <c r="AQ626" i="1"/>
  <c r="AD626" i="1"/>
  <c r="AG626" i="1" l="1"/>
  <c r="AJ626" i="1" s="1"/>
  <c r="AK626" i="1" s="1"/>
  <c r="AX626" i="1"/>
  <c r="AM626" i="1"/>
  <c r="L579" i="1"/>
  <c r="M579" i="1" s="1"/>
  <c r="W579" i="1"/>
  <c r="X579" i="1" s="1"/>
  <c r="Z579" i="1" s="1"/>
  <c r="AA579" i="1" s="1"/>
  <c r="AN626" i="1" l="1"/>
  <c r="AP626" i="1"/>
  <c r="AR626" i="1" s="1"/>
  <c r="K580" i="1"/>
  <c r="BB579" i="1"/>
  <c r="AU626" i="1" l="1"/>
  <c r="AV626" i="1" s="1"/>
  <c r="AW626" i="1" s="1"/>
  <c r="AY626" i="1" s="1"/>
  <c r="AZ626" i="1" s="1"/>
  <c r="Y580" i="1"/>
  <c r="N580" i="1"/>
  <c r="Q580" i="1" s="1"/>
  <c r="R580" i="1" s="1"/>
  <c r="V580" i="1" s="1"/>
  <c r="O580" i="1"/>
  <c r="S580" i="1" s="1"/>
  <c r="T580" i="1" s="1"/>
  <c r="AE627" i="1" l="1"/>
  <c r="AF627" i="1" s="1"/>
  <c r="L580" i="1"/>
  <c r="M580" i="1" s="1"/>
  <c r="W580" i="1"/>
  <c r="X580" i="1" s="1"/>
  <c r="Z580" i="1" s="1"/>
  <c r="AA580" i="1" s="1"/>
  <c r="AD627" i="1"/>
  <c r="AQ627" i="1" l="1"/>
  <c r="AX627" i="1"/>
  <c r="AM627" i="1"/>
  <c r="AG627" i="1"/>
  <c r="AJ627" i="1" s="1"/>
  <c r="AK627" i="1" s="1"/>
  <c r="K581" i="1"/>
  <c r="BB580" i="1"/>
  <c r="N581" i="1" l="1"/>
  <c r="Q581" i="1" s="1"/>
  <c r="R581" i="1" s="1"/>
  <c r="O581" i="1"/>
  <c r="S581" i="1" s="1"/>
  <c r="T581" i="1" s="1"/>
  <c r="Y581" i="1"/>
  <c r="AN627" i="1"/>
  <c r="AP627" i="1"/>
  <c r="AR627" i="1" l="1"/>
  <c r="AU627" i="1" s="1"/>
  <c r="AE628" i="1" s="1"/>
  <c r="V581" i="1"/>
  <c r="AV627" i="1" l="1"/>
  <c r="AW627" i="1" s="1"/>
  <c r="AY627" i="1" s="1"/>
  <c r="AZ627" i="1" s="1"/>
  <c r="AD628" i="1" s="1"/>
  <c r="L581" i="1"/>
  <c r="M581" i="1" s="1"/>
  <c r="W581" i="1"/>
  <c r="X581" i="1" s="1"/>
  <c r="Z581" i="1" s="1"/>
  <c r="AA581" i="1" s="1"/>
  <c r="AF628" i="1"/>
  <c r="AQ628" i="1"/>
  <c r="AM628" i="1" l="1"/>
  <c r="AG628" i="1"/>
  <c r="AJ628" i="1" s="1"/>
  <c r="AK628" i="1" s="1"/>
  <c r="AX628" i="1"/>
  <c r="K582" i="1"/>
  <c r="BB581" i="1"/>
  <c r="N582" i="1" l="1"/>
  <c r="Q582" i="1" s="1"/>
  <c r="R582" i="1" s="1"/>
  <c r="O582" i="1"/>
  <c r="S582" i="1" s="1"/>
  <c r="T582" i="1" s="1"/>
  <c r="Y582" i="1"/>
  <c r="AN628" i="1"/>
  <c r="AP628" i="1"/>
  <c r="AR628" i="1" l="1"/>
  <c r="AU628" i="1" s="1"/>
  <c r="AE629" i="1" s="1"/>
  <c r="V582" i="1"/>
  <c r="AV628" i="1" l="1"/>
  <c r="AW628" i="1" s="1"/>
  <c r="AY628" i="1" s="1"/>
  <c r="AZ628" i="1" s="1"/>
  <c r="AD629" i="1" s="1"/>
  <c r="L582" i="1"/>
  <c r="M582" i="1" s="1"/>
  <c r="W582" i="1"/>
  <c r="X582" i="1" s="1"/>
  <c r="Z582" i="1" s="1"/>
  <c r="AA582" i="1" s="1"/>
  <c r="AQ629" i="1"/>
  <c r="AF629" i="1"/>
  <c r="AG629" i="1" l="1"/>
  <c r="AJ629" i="1" s="1"/>
  <c r="AK629" i="1" s="1"/>
  <c r="AM629" i="1"/>
  <c r="AX629" i="1"/>
  <c r="K583" i="1"/>
  <c r="BB582" i="1"/>
  <c r="Y583" i="1" l="1"/>
  <c r="N583" i="1"/>
  <c r="Q583" i="1" s="1"/>
  <c r="R583" i="1" s="1"/>
  <c r="O583" i="1"/>
  <c r="S583" i="1" s="1"/>
  <c r="T583" i="1" s="1"/>
  <c r="AN629" i="1"/>
  <c r="AP629" i="1"/>
  <c r="AR629" i="1" s="1"/>
  <c r="V583" i="1" l="1"/>
  <c r="AU629" i="1"/>
  <c r="AV629" i="1" l="1"/>
  <c r="AW629" i="1" s="1"/>
  <c r="AY629" i="1" s="1"/>
  <c r="AZ629" i="1" s="1"/>
  <c r="AE630" i="1"/>
  <c r="W583" i="1"/>
  <c r="X583" i="1" s="1"/>
  <c r="Z583" i="1" s="1"/>
  <c r="AA583" i="1" s="1"/>
  <c r="L583" i="1"/>
  <c r="M583" i="1" s="1"/>
  <c r="K584" i="1" l="1"/>
  <c r="BB583" i="1"/>
  <c r="AF630" i="1"/>
  <c r="AQ630" i="1"/>
  <c r="AD630" i="1"/>
  <c r="AG630" i="1" l="1"/>
  <c r="AJ630" i="1" s="1"/>
  <c r="AK630" i="1" s="1"/>
  <c r="AX630" i="1"/>
  <c r="AM630" i="1"/>
  <c r="Y584" i="1"/>
  <c r="N584" i="1"/>
  <c r="Q584" i="1" s="1"/>
  <c r="R584" i="1" s="1"/>
  <c r="O584" i="1"/>
  <c r="S584" i="1" s="1"/>
  <c r="T584" i="1" s="1"/>
  <c r="V584" i="1" l="1"/>
  <c r="AN630" i="1"/>
  <c r="AP630" i="1"/>
  <c r="L584" i="1"/>
  <c r="M584" i="1" s="1"/>
  <c r="W584" i="1"/>
  <c r="X584" i="1" s="1"/>
  <c r="Z584" i="1" s="1"/>
  <c r="AA584" i="1" s="1"/>
  <c r="AR630" i="1" l="1"/>
  <c r="AU630" i="1" s="1"/>
  <c r="K585" i="1"/>
  <c r="BB584" i="1"/>
  <c r="AE631" i="1" l="1"/>
  <c r="AV630" i="1"/>
  <c r="AW630" i="1" s="1"/>
  <c r="AY630" i="1" s="1"/>
  <c r="AZ630" i="1" s="1"/>
  <c r="N585" i="1"/>
  <c r="Q585" i="1" s="1"/>
  <c r="R585" i="1" s="1"/>
  <c r="Y585" i="1"/>
  <c r="O585" i="1"/>
  <c r="S585" i="1" s="1"/>
  <c r="T585" i="1" s="1"/>
  <c r="AF631" i="1"/>
  <c r="AQ631" i="1"/>
  <c r="AD631" i="1"/>
  <c r="AG631" i="1" l="1"/>
  <c r="AJ631" i="1" s="1"/>
  <c r="AK631" i="1" s="1"/>
  <c r="AM631" i="1"/>
  <c r="AX631" i="1"/>
  <c r="V585" i="1"/>
  <c r="W585" i="1" l="1"/>
  <c r="X585" i="1" s="1"/>
  <c r="Z585" i="1" s="1"/>
  <c r="AA585" i="1" s="1"/>
  <c r="L585" i="1"/>
  <c r="M585" i="1" s="1"/>
  <c r="AP631" i="1"/>
  <c r="AN631" i="1"/>
  <c r="AR631" i="1" l="1"/>
  <c r="AU631" i="1"/>
  <c r="AV631" i="1" s="1"/>
  <c r="AW631" i="1" s="1"/>
  <c r="AY631" i="1" s="1"/>
  <c r="AZ631" i="1" s="1"/>
  <c r="K586" i="1"/>
  <c r="BB585" i="1"/>
  <c r="AE632" i="1" l="1"/>
  <c r="AF632" i="1" s="1"/>
  <c r="Y586" i="1"/>
  <c r="O586" i="1"/>
  <c r="S586" i="1" s="1"/>
  <c r="T586" i="1" s="1"/>
  <c r="N586" i="1"/>
  <c r="Q586" i="1" s="1"/>
  <c r="R586" i="1" s="1"/>
  <c r="V586" i="1" s="1"/>
  <c r="AQ632" i="1"/>
  <c r="AD632" i="1"/>
  <c r="L586" i="1" l="1"/>
  <c r="M586" i="1" s="1"/>
  <c r="W586" i="1"/>
  <c r="X586" i="1" s="1"/>
  <c r="Z586" i="1" s="1"/>
  <c r="AA586" i="1" s="1"/>
  <c r="AX632" i="1"/>
  <c r="AG632" i="1"/>
  <c r="AJ632" i="1" s="1"/>
  <c r="AK632" i="1" s="1"/>
  <c r="AM632" i="1"/>
  <c r="K587" i="1" l="1"/>
  <c r="BB586" i="1"/>
  <c r="AN632" i="1"/>
  <c r="AP632" i="1"/>
  <c r="AR632" i="1" s="1"/>
  <c r="Y587" i="1" l="1"/>
  <c r="O587" i="1"/>
  <c r="S587" i="1" s="1"/>
  <c r="T587" i="1" s="1"/>
  <c r="N587" i="1"/>
  <c r="Q587" i="1" s="1"/>
  <c r="R587" i="1" s="1"/>
  <c r="V587" i="1" s="1"/>
  <c r="AU632" i="1"/>
  <c r="AV632" i="1" l="1"/>
  <c r="AW632" i="1" s="1"/>
  <c r="AY632" i="1" s="1"/>
  <c r="AZ632" i="1" s="1"/>
  <c r="AE633" i="1"/>
  <c r="W587" i="1"/>
  <c r="X587" i="1" s="1"/>
  <c r="Z587" i="1" s="1"/>
  <c r="AA587" i="1" s="1"/>
  <c r="L587" i="1"/>
  <c r="M587" i="1" s="1"/>
  <c r="K588" i="1" l="1"/>
  <c r="BB587" i="1"/>
  <c r="AQ633" i="1"/>
  <c r="AF633" i="1"/>
  <c r="AD633" i="1"/>
  <c r="AX633" i="1" l="1"/>
  <c r="AG633" i="1"/>
  <c r="AJ633" i="1" s="1"/>
  <c r="AK633" i="1" s="1"/>
  <c r="AM633" i="1"/>
  <c r="N588" i="1"/>
  <c r="Q588" i="1" s="1"/>
  <c r="R588" i="1" s="1"/>
  <c r="Y588" i="1"/>
  <c r="O588" i="1"/>
  <c r="S588" i="1" s="1"/>
  <c r="T588" i="1" s="1"/>
  <c r="AP633" i="1" l="1"/>
  <c r="AR633" i="1" s="1"/>
  <c r="AN633" i="1"/>
  <c r="V588" i="1"/>
  <c r="AU633" i="1" l="1"/>
  <c r="AV633" i="1" s="1"/>
  <c r="AW633" i="1" s="1"/>
  <c r="AY633" i="1" s="1"/>
  <c r="AZ633" i="1" s="1"/>
  <c r="W588" i="1"/>
  <c r="X588" i="1" s="1"/>
  <c r="Z588" i="1" s="1"/>
  <c r="AA588" i="1" s="1"/>
  <c r="L588" i="1"/>
  <c r="M588" i="1" s="1"/>
  <c r="AE634" i="1" l="1"/>
  <c r="AF634" i="1" s="1"/>
  <c r="AD634" i="1"/>
  <c r="AQ634" i="1"/>
  <c r="K589" i="1"/>
  <c r="BB588" i="1"/>
  <c r="N589" i="1" l="1"/>
  <c r="Q589" i="1" s="1"/>
  <c r="R589" i="1" s="1"/>
  <c r="Y589" i="1"/>
  <c r="O589" i="1"/>
  <c r="S589" i="1" s="1"/>
  <c r="T589" i="1" s="1"/>
  <c r="AM634" i="1"/>
  <c r="AX634" i="1"/>
  <c r="AG634" i="1"/>
  <c r="AJ634" i="1" s="1"/>
  <c r="AK634" i="1" s="1"/>
  <c r="V589" i="1" l="1"/>
  <c r="AP634" i="1"/>
  <c r="AN634" i="1"/>
  <c r="L589" i="1"/>
  <c r="M589" i="1" s="1"/>
  <c r="W589" i="1"/>
  <c r="X589" i="1" s="1"/>
  <c r="Z589" i="1" s="1"/>
  <c r="AA589" i="1" s="1"/>
  <c r="AR634" i="1" l="1"/>
  <c r="K590" i="1"/>
  <c r="BB589" i="1"/>
  <c r="AU634" i="1"/>
  <c r="AE635" i="1" l="1"/>
  <c r="AV634" i="1"/>
  <c r="AW634" i="1" s="1"/>
  <c r="AY634" i="1" s="1"/>
  <c r="AZ634" i="1" s="1"/>
  <c r="Y590" i="1"/>
  <c r="N590" i="1"/>
  <c r="Q590" i="1" s="1"/>
  <c r="R590" i="1" s="1"/>
  <c r="V590" i="1" s="1"/>
  <c r="O590" i="1"/>
  <c r="S590" i="1" s="1"/>
  <c r="T590" i="1" s="1"/>
  <c r="W590" i="1" l="1"/>
  <c r="X590" i="1" s="1"/>
  <c r="Z590" i="1" s="1"/>
  <c r="AA590" i="1" s="1"/>
  <c r="L590" i="1"/>
  <c r="M590" i="1" s="1"/>
  <c r="AD635" i="1"/>
  <c r="AQ635" i="1"/>
  <c r="AF635" i="1"/>
  <c r="AX635" i="1" l="1"/>
  <c r="AG635" i="1"/>
  <c r="AJ635" i="1" s="1"/>
  <c r="AK635" i="1" s="1"/>
  <c r="AM635" i="1"/>
  <c r="K591" i="1"/>
  <c r="BB590" i="1"/>
  <c r="N591" i="1" l="1"/>
  <c r="Q591" i="1" s="1"/>
  <c r="R591" i="1" s="1"/>
  <c r="Y591" i="1"/>
  <c r="O591" i="1"/>
  <c r="S591" i="1" s="1"/>
  <c r="T591" i="1" s="1"/>
  <c r="AN635" i="1"/>
  <c r="AP635" i="1"/>
  <c r="AR635" i="1" l="1"/>
  <c r="AU635" i="1" s="1"/>
  <c r="AE636" i="1" s="1"/>
  <c r="V591" i="1"/>
  <c r="AV635" i="1" l="1"/>
  <c r="AW635" i="1" s="1"/>
  <c r="AY635" i="1" s="1"/>
  <c r="AZ635" i="1" s="1"/>
  <c r="AD636" i="1" s="1"/>
  <c r="L591" i="1"/>
  <c r="M591" i="1" s="1"/>
  <c r="W591" i="1"/>
  <c r="X591" i="1" s="1"/>
  <c r="Z591" i="1" s="1"/>
  <c r="AA591" i="1" s="1"/>
  <c r="AQ636" i="1"/>
  <c r="AF636" i="1"/>
  <c r="AM636" i="1" l="1"/>
  <c r="AX636" i="1"/>
  <c r="AG636" i="1"/>
  <c r="AJ636" i="1" s="1"/>
  <c r="AK636" i="1" s="1"/>
  <c r="K592" i="1"/>
  <c r="BB591" i="1"/>
  <c r="O592" i="1" l="1"/>
  <c r="S592" i="1" s="1"/>
  <c r="T592" i="1" s="1"/>
  <c r="N592" i="1"/>
  <c r="Q592" i="1" s="1"/>
  <c r="R592" i="1" s="1"/>
  <c r="V592" i="1" s="1"/>
  <c r="Y592" i="1"/>
  <c r="AP636" i="1"/>
  <c r="AR636" i="1" s="1"/>
  <c r="AN636" i="1"/>
  <c r="W592" i="1" l="1"/>
  <c r="X592" i="1" s="1"/>
  <c r="Z592" i="1" s="1"/>
  <c r="AA592" i="1" s="1"/>
  <c r="L592" i="1"/>
  <c r="M592" i="1" s="1"/>
  <c r="AU636" i="1"/>
  <c r="AV636" i="1" l="1"/>
  <c r="AW636" i="1" s="1"/>
  <c r="AY636" i="1" s="1"/>
  <c r="AZ636" i="1" s="1"/>
  <c r="AE637" i="1"/>
  <c r="K593" i="1"/>
  <c r="BB592" i="1"/>
  <c r="Y593" i="1" l="1"/>
  <c r="N593" i="1"/>
  <c r="Q593" i="1" s="1"/>
  <c r="R593" i="1" s="1"/>
  <c r="O593" i="1"/>
  <c r="S593" i="1" s="1"/>
  <c r="T593" i="1" s="1"/>
  <c r="AF637" i="1"/>
  <c r="AQ637" i="1"/>
  <c r="AD637" i="1"/>
  <c r="V593" i="1" l="1"/>
  <c r="AX637" i="1"/>
  <c r="AG637" i="1"/>
  <c r="AJ637" i="1" s="1"/>
  <c r="AK637" i="1" s="1"/>
  <c r="AM637" i="1"/>
  <c r="AN637" i="1" l="1"/>
  <c r="AP637" i="1"/>
  <c r="W593" i="1"/>
  <c r="X593" i="1" s="1"/>
  <c r="Z593" i="1" s="1"/>
  <c r="AA593" i="1" s="1"/>
  <c r="L593" i="1"/>
  <c r="M593" i="1" s="1"/>
  <c r="AR637" i="1" l="1"/>
  <c r="AU637" i="1" s="1"/>
  <c r="K594" i="1"/>
  <c r="BB593" i="1"/>
  <c r="AE638" i="1" l="1"/>
  <c r="AF638" i="1" s="1"/>
  <c r="AV637" i="1"/>
  <c r="AW637" i="1" s="1"/>
  <c r="AY637" i="1" s="1"/>
  <c r="AZ637" i="1" s="1"/>
  <c r="Y594" i="1"/>
  <c r="O594" i="1"/>
  <c r="S594" i="1" s="1"/>
  <c r="T594" i="1" s="1"/>
  <c r="N594" i="1"/>
  <c r="Q594" i="1" s="1"/>
  <c r="R594" i="1" s="1"/>
  <c r="V594" i="1" s="1"/>
  <c r="AD638" i="1"/>
  <c r="AQ638" i="1"/>
  <c r="AM638" i="1" l="1"/>
  <c r="AX638" i="1"/>
  <c r="AG638" i="1"/>
  <c r="AJ638" i="1" s="1"/>
  <c r="AK638" i="1" s="1"/>
  <c r="W594" i="1"/>
  <c r="X594" i="1" s="1"/>
  <c r="Z594" i="1" s="1"/>
  <c r="AA594" i="1" s="1"/>
  <c r="L594" i="1"/>
  <c r="M594" i="1" s="1"/>
  <c r="K595" i="1" l="1"/>
  <c r="BB594" i="1"/>
  <c r="AN638" i="1"/>
  <c r="AP638" i="1"/>
  <c r="AR638" i="1" s="1"/>
  <c r="AU638" i="1" l="1"/>
  <c r="Y595" i="1"/>
  <c r="O595" i="1"/>
  <c r="S595" i="1" s="1"/>
  <c r="T595" i="1" s="1"/>
  <c r="N595" i="1"/>
  <c r="Q595" i="1" s="1"/>
  <c r="R595" i="1" s="1"/>
  <c r="V595" i="1" l="1"/>
  <c r="AV638" i="1"/>
  <c r="AW638" i="1" s="1"/>
  <c r="AY638" i="1" s="1"/>
  <c r="AZ638" i="1" s="1"/>
  <c r="AE639" i="1"/>
  <c r="AD639" i="1" l="1"/>
  <c r="AF639" i="1"/>
  <c r="AQ639" i="1"/>
  <c r="W595" i="1"/>
  <c r="X595" i="1" s="1"/>
  <c r="Z595" i="1" s="1"/>
  <c r="AA595" i="1" s="1"/>
  <c r="L595" i="1"/>
  <c r="M595" i="1" s="1"/>
  <c r="K596" i="1" l="1"/>
  <c r="BB595" i="1"/>
  <c r="AG639" i="1"/>
  <c r="AJ639" i="1" s="1"/>
  <c r="AK639" i="1" s="1"/>
  <c r="AX639" i="1"/>
  <c r="AM639" i="1"/>
  <c r="AN639" i="1" l="1"/>
  <c r="AP639" i="1"/>
  <c r="N596" i="1"/>
  <c r="Q596" i="1" s="1"/>
  <c r="R596" i="1" s="1"/>
  <c r="V596" i="1" s="1"/>
  <c r="Y596" i="1"/>
  <c r="O596" i="1"/>
  <c r="S596" i="1" s="1"/>
  <c r="T596" i="1" s="1"/>
  <c r="AR639" i="1" l="1"/>
  <c r="AU639" i="1" s="1"/>
  <c r="L596" i="1"/>
  <c r="M596" i="1" s="1"/>
  <c r="W596" i="1"/>
  <c r="X596" i="1" s="1"/>
  <c r="Z596" i="1" s="1"/>
  <c r="AA596" i="1" s="1"/>
  <c r="AE640" i="1" l="1"/>
  <c r="AV639" i="1"/>
  <c r="AW639" i="1" s="1"/>
  <c r="AY639" i="1" s="1"/>
  <c r="AZ639" i="1" s="1"/>
  <c r="AD640" i="1" s="1"/>
  <c r="K597" i="1"/>
  <c r="BB596" i="1"/>
  <c r="AF640" i="1"/>
  <c r="AQ640" i="1"/>
  <c r="N597" i="1" l="1"/>
  <c r="Q597" i="1" s="1"/>
  <c r="R597" i="1" s="1"/>
  <c r="Y597" i="1"/>
  <c r="O597" i="1"/>
  <c r="S597" i="1" s="1"/>
  <c r="T597" i="1" s="1"/>
  <c r="AG640" i="1"/>
  <c r="AJ640" i="1" s="1"/>
  <c r="AK640" i="1" s="1"/>
  <c r="AM640" i="1"/>
  <c r="AX640" i="1"/>
  <c r="AN640" i="1" l="1"/>
  <c r="AP640" i="1"/>
  <c r="V597" i="1"/>
  <c r="AR640" i="1" l="1"/>
  <c r="AU640" i="1" s="1"/>
  <c r="W597" i="1"/>
  <c r="X597" i="1" s="1"/>
  <c r="Z597" i="1" s="1"/>
  <c r="AA597" i="1" s="1"/>
  <c r="L597" i="1"/>
  <c r="M597" i="1" s="1"/>
  <c r="AV640" i="1" l="1"/>
  <c r="AW640" i="1" s="1"/>
  <c r="AY640" i="1" s="1"/>
  <c r="AZ640" i="1" s="1"/>
  <c r="AE641" i="1"/>
  <c r="AQ641" i="1" s="1"/>
  <c r="K598" i="1"/>
  <c r="BB597" i="1"/>
  <c r="AD641" i="1"/>
  <c r="AF641" i="1" l="1"/>
  <c r="AG641" i="1"/>
  <c r="AJ641" i="1" s="1"/>
  <c r="AK641" i="1" s="1"/>
  <c r="AX641" i="1"/>
  <c r="AM641" i="1"/>
  <c r="O598" i="1"/>
  <c r="S598" i="1" s="1"/>
  <c r="T598" i="1" s="1"/>
  <c r="N598" i="1"/>
  <c r="Q598" i="1" s="1"/>
  <c r="R598" i="1" s="1"/>
  <c r="Y598" i="1"/>
  <c r="V598" i="1" l="1"/>
  <c r="AN641" i="1"/>
  <c r="AP641" i="1"/>
  <c r="L598" i="1"/>
  <c r="M598" i="1" s="1"/>
  <c r="W598" i="1"/>
  <c r="X598" i="1" s="1"/>
  <c r="Z598" i="1" s="1"/>
  <c r="AA598" i="1" s="1"/>
  <c r="AR641" i="1" l="1"/>
  <c r="AU641" i="1" s="1"/>
  <c r="K599" i="1"/>
  <c r="BB598" i="1"/>
  <c r="AE642" i="1" l="1"/>
  <c r="AQ642" i="1" s="1"/>
  <c r="AV641" i="1"/>
  <c r="AW641" i="1" s="1"/>
  <c r="AY641" i="1" s="1"/>
  <c r="AZ641" i="1" s="1"/>
  <c r="N599" i="1"/>
  <c r="Q599" i="1" s="1"/>
  <c r="R599" i="1" s="1"/>
  <c r="Y599" i="1"/>
  <c r="O599" i="1"/>
  <c r="S599" i="1" s="1"/>
  <c r="T599" i="1" s="1"/>
  <c r="AF642" i="1"/>
  <c r="AD642" i="1"/>
  <c r="AM642" i="1" l="1"/>
  <c r="AX642" i="1"/>
  <c r="AG642" i="1"/>
  <c r="AJ642" i="1" s="1"/>
  <c r="AK642" i="1" s="1"/>
  <c r="V599" i="1"/>
  <c r="L599" i="1" l="1"/>
  <c r="M599" i="1" s="1"/>
  <c r="W599" i="1"/>
  <c r="X599" i="1" s="1"/>
  <c r="Z599" i="1" s="1"/>
  <c r="AA599" i="1" s="1"/>
  <c r="AN642" i="1"/>
  <c r="AP642" i="1"/>
  <c r="AR642" i="1" l="1"/>
  <c r="AU642" i="1" s="1"/>
  <c r="K600" i="1"/>
  <c r="BB599" i="1"/>
  <c r="AV642" i="1" l="1"/>
  <c r="AW642" i="1" s="1"/>
  <c r="AY642" i="1" s="1"/>
  <c r="AZ642" i="1" s="1"/>
  <c r="AE643" i="1"/>
  <c r="AQ643" i="1" s="1"/>
  <c r="Y600" i="1"/>
  <c r="N600" i="1"/>
  <c r="Q600" i="1" s="1"/>
  <c r="R600" i="1" s="1"/>
  <c r="O600" i="1"/>
  <c r="S600" i="1" s="1"/>
  <c r="T600" i="1" s="1"/>
  <c r="AD643" i="1"/>
  <c r="AF643" i="1" l="1"/>
  <c r="V600" i="1"/>
  <c r="AM643" i="1"/>
  <c r="AG643" i="1"/>
  <c r="AJ643" i="1" s="1"/>
  <c r="AK643" i="1" s="1"/>
  <c r="AX643" i="1"/>
  <c r="AN643" i="1" l="1"/>
  <c r="AP643" i="1"/>
  <c r="W600" i="1"/>
  <c r="X600" i="1" s="1"/>
  <c r="Z600" i="1" s="1"/>
  <c r="AA600" i="1" s="1"/>
  <c r="L600" i="1"/>
  <c r="M600" i="1" s="1"/>
  <c r="AR643" i="1" l="1"/>
  <c r="AU643" i="1" s="1"/>
  <c r="K601" i="1"/>
  <c r="BB600" i="1"/>
  <c r="AV643" i="1" l="1"/>
  <c r="AW643" i="1" s="1"/>
  <c r="AY643" i="1" s="1"/>
  <c r="AZ643" i="1" s="1"/>
  <c r="AE644" i="1"/>
  <c r="AF644" i="1" s="1"/>
  <c r="O601" i="1"/>
  <c r="S601" i="1" s="1"/>
  <c r="T601" i="1" s="1"/>
  <c r="N601" i="1"/>
  <c r="Q601" i="1" s="1"/>
  <c r="R601" i="1" s="1"/>
  <c r="V601" i="1" s="1"/>
  <c r="Y601" i="1"/>
  <c r="AD644" i="1"/>
  <c r="AQ644" i="1" l="1"/>
  <c r="AX644" i="1"/>
  <c r="AG644" i="1"/>
  <c r="AJ644" i="1" s="1"/>
  <c r="AK644" i="1" s="1"/>
  <c r="AM644" i="1"/>
  <c r="W601" i="1"/>
  <c r="X601" i="1" s="1"/>
  <c r="Z601" i="1" s="1"/>
  <c r="AA601" i="1" s="1"/>
  <c r="L601" i="1"/>
  <c r="M601" i="1" s="1"/>
  <c r="K602" i="1" l="1"/>
  <c r="BB601" i="1"/>
  <c r="AN644" i="1"/>
  <c r="AP644" i="1"/>
  <c r="AR644" i="1" s="1"/>
  <c r="AU644" i="1" l="1"/>
  <c r="AV644" i="1" s="1"/>
  <c r="AW644" i="1" s="1"/>
  <c r="AY644" i="1" s="1"/>
  <c r="AZ644" i="1" s="1"/>
  <c r="N602" i="1"/>
  <c r="Q602" i="1" s="1"/>
  <c r="R602" i="1" s="1"/>
  <c r="O602" i="1"/>
  <c r="S602" i="1" s="1"/>
  <c r="T602" i="1" s="1"/>
  <c r="Y602" i="1"/>
  <c r="AE645" i="1" l="1"/>
  <c r="AF645" i="1" s="1"/>
  <c r="V602" i="1"/>
  <c r="AD645" i="1"/>
  <c r="AQ645" i="1" l="1"/>
  <c r="AG645" i="1"/>
  <c r="AJ645" i="1" s="1"/>
  <c r="AK645" i="1" s="1"/>
  <c r="AM645" i="1"/>
  <c r="AX645" i="1"/>
  <c r="W602" i="1"/>
  <c r="X602" i="1" s="1"/>
  <c r="Z602" i="1" s="1"/>
  <c r="AA602" i="1" s="1"/>
  <c r="L602" i="1"/>
  <c r="M602" i="1" s="1"/>
  <c r="K603" i="1" l="1"/>
  <c r="BB602" i="1"/>
  <c r="AN645" i="1"/>
  <c r="AP645" i="1"/>
  <c r="AR645" i="1" l="1"/>
  <c r="AU645" i="1" s="1"/>
  <c r="N603" i="1"/>
  <c r="Q603" i="1" s="1"/>
  <c r="R603" i="1" s="1"/>
  <c r="V603" i="1" s="1"/>
  <c r="O603" i="1"/>
  <c r="S603" i="1" s="1"/>
  <c r="T603" i="1" s="1"/>
  <c r="Y603" i="1"/>
  <c r="AV645" i="1" l="1"/>
  <c r="AW645" i="1" s="1"/>
  <c r="AY645" i="1" s="1"/>
  <c r="AZ645" i="1" s="1"/>
  <c r="AE646" i="1"/>
  <c r="AF646" i="1" s="1"/>
  <c r="W603" i="1"/>
  <c r="X603" i="1" s="1"/>
  <c r="Z603" i="1" s="1"/>
  <c r="AA603" i="1" s="1"/>
  <c r="L603" i="1"/>
  <c r="M603" i="1" s="1"/>
  <c r="AD646" i="1"/>
  <c r="AQ646" i="1" l="1"/>
  <c r="AM646" i="1"/>
  <c r="AX646" i="1"/>
  <c r="AG646" i="1"/>
  <c r="AJ646" i="1" s="1"/>
  <c r="AK646" i="1" s="1"/>
  <c r="K604" i="1"/>
  <c r="BB603" i="1"/>
  <c r="Y604" i="1" l="1"/>
  <c r="N604" i="1"/>
  <c r="Q604" i="1" s="1"/>
  <c r="R604" i="1" s="1"/>
  <c r="V604" i="1" s="1"/>
  <c r="O604" i="1"/>
  <c r="S604" i="1" s="1"/>
  <c r="T604" i="1" s="1"/>
  <c r="AN646" i="1"/>
  <c r="AP646" i="1"/>
  <c r="AR646" i="1" l="1"/>
  <c r="AU646" i="1"/>
  <c r="AV646" i="1" s="1"/>
  <c r="AW646" i="1" s="1"/>
  <c r="AY646" i="1" s="1"/>
  <c r="AZ646" i="1" s="1"/>
  <c r="W604" i="1"/>
  <c r="X604" i="1" s="1"/>
  <c r="Z604" i="1" s="1"/>
  <c r="AA604" i="1" s="1"/>
  <c r="L604" i="1"/>
  <c r="M604" i="1" s="1"/>
  <c r="AE647" i="1" l="1"/>
  <c r="AQ647" i="1" s="1"/>
  <c r="K605" i="1"/>
  <c r="BB604" i="1"/>
  <c r="AF647" i="1"/>
  <c r="AD647" i="1"/>
  <c r="AG647" i="1" l="1"/>
  <c r="AJ647" i="1" s="1"/>
  <c r="AK647" i="1" s="1"/>
  <c r="AX647" i="1"/>
  <c r="AM647" i="1"/>
  <c r="Y605" i="1"/>
  <c r="O605" i="1"/>
  <c r="S605" i="1" s="1"/>
  <c r="T605" i="1" s="1"/>
  <c r="N605" i="1"/>
  <c r="Q605" i="1" s="1"/>
  <c r="R605" i="1" s="1"/>
  <c r="AP647" i="1" l="1"/>
  <c r="AN647" i="1"/>
  <c r="V605" i="1"/>
  <c r="AR647" i="1" l="1"/>
  <c r="AU647" i="1" s="1"/>
  <c r="W605" i="1"/>
  <c r="X605" i="1" s="1"/>
  <c r="Z605" i="1" s="1"/>
  <c r="AA605" i="1" s="1"/>
  <c r="L605" i="1"/>
  <c r="M605" i="1" s="1"/>
  <c r="AE648" i="1" l="1"/>
  <c r="AV647" i="1"/>
  <c r="AW647" i="1" s="1"/>
  <c r="AY647" i="1" s="1"/>
  <c r="AZ647" i="1" s="1"/>
  <c r="K606" i="1"/>
  <c r="BB605" i="1"/>
  <c r="AD648" i="1" l="1"/>
  <c r="O606" i="1"/>
  <c r="S606" i="1" s="1"/>
  <c r="T606" i="1" s="1"/>
  <c r="Y606" i="1"/>
  <c r="N606" i="1"/>
  <c r="Q606" i="1" s="1"/>
  <c r="R606" i="1" s="1"/>
  <c r="V606" i="1" s="1"/>
  <c r="AF648" i="1"/>
  <c r="AQ648" i="1"/>
  <c r="W606" i="1" l="1"/>
  <c r="X606" i="1" s="1"/>
  <c r="Z606" i="1" s="1"/>
  <c r="AA606" i="1" s="1"/>
  <c r="L606" i="1"/>
  <c r="M606" i="1" s="1"/>
  <c r="AX648" i="1"/>
  <c r="AG648" i="1"/>
  <c r="AJ648" i="1" s="1"/>
  <c r="AK648" i="1" s="1"/>
  <c r="AM648" i="1"/>
  <c r="AN648" i="1" l="1"/>
  <c r="AP648" i="1"/>
  <c r="AR648" i="1" s="1"/>
  <c r="K607" i="1"/>
  <c r="BB606" i="1"/>
  <c r="AU648" i="1" l="1"/>
  <c r="AV648" i="1" s="1"/>
  <c r="AW648" i="1" s="1"/>
  <c r="AY648" i="1" s="1"/>
  <c r="AZ648" i="1" s="1"/>
  <c r="N607" i="1"/>
  <c r="Q607" i="1" s="1"/>
  <c r="R607" i="1" s="1"/>
  <c r="O607" i="1"/>
  <c r="S607" i="1" s="1"/>
  <c r="T607" i="1" s="1"/>
  <c r="Y607" i="1"/>
  <c r="AE649" i="1" l="1"/>
  <c r="AF649" i="1" s="1"/>
  <c r="V607" i="1"/>
  <c r="L607" i="1" s="1"/>
  <c r="M607" i="1" s="1"/>
  <c r="W607" i="1"/>
  <c r="X607" i="1" s="1"/>
  <c r="Z607" i="1" s="1"/>
  <c r="AA607" i="1" s="1"/>
  <c r="AQ649" i="1"/>
  <c r="AD649" i="1"/>
  <c r="AG649" i="1" l="1"/>
  <c r="AJ649" i="1" s="1"/>
  <c r="AK649" i="1" s="1"/>
  <c r="AX649" i="1"/>
  <c r="AM649" i="1"/>
  <c r="K608" i="1"/>
  <c r="BB607" i="1"/>
  <c r="N608" i="1" l="1"/>
  <c r="Q608" i="1" s="1"/>
  <c r="R608" i="1" s="1"/>
  <c r="Y608" i="1"/>
  <c r="O608" i="1"/>
  <c r="S608" i="1" s="1"/>
  <c r="T608" i="1" s="1"/>
  <c r="AP649" i="1"/>
  <c r="AR649" i="1" s="1"/>
  <c r="AN649" i="1"/>
  <c r="AU649" i="1" l="1"/>
  <c r="V608" i="1"/>
  <c r="W608" i="1" l="1"/>
  <c r="X608" i="1" s="1"/>
  <c r="Z608" i="1" s="1"/>
  <c r="AA608" i="1" s="1"/>
  <c r="L608" i="1"/>
  <c r="M608" i="1" s="1"/>
  <c r="AV649" i="1"/>
  <c r="AW649" i="1" s="1"/>
  <c r="AY649" i="1" s="1"/>
  <c r="AZ649" i="1" s="1"/>
  <c r="AE650" i="1"/>
  <c r="AD650" i="1" l="1"/>
  <c r="AF650" i="1"/>
  <c r="AQ650" i="1"/>
  <c r="K609" i="1"/>
  <c r="BB608" i="1"/>
  <c r="O609" i="1" l="1"/>
  <c r="S609" i="1" s="1"/>
  <c r="T609" i="1" s="1"/>
  <c r="Y609" i="1"/>
  <c r="N609" i="1"/>
  <c r="Q609" i="1" s="1"/>
  <c r="R609" i="1" s="1"/>
  <c r="V609" i="1" s="1"/>
  <c r="AG650" i="1"/>
  <c r="AJ650" i="1" s="1"/>
  <c r="AK650" i="1" s="1"/>
  <c r="AM650" i="1"/>
  <c r="AX650" i="1"/>
  <c r="W609" i="1" l="1"/>
  <c r="X609" i="1" s="1"/>
  <c r="Z609" i="1" s="1"/>
  <c r="AA609" i="1" s="1"/>
  <c r="L609" i="1"/>
  <c r="M609" i="1" s="1"/>
  <c r="AP650" i="1"/>
  <c r="AR650" i="1" s="1"/>
  <c r="AN650" i="1"/>
  <c r="AU650" i="1" l="1"/>
  <c r="AV650" i="1" s="1"/>
  <c r="AW650" i="1" s="1"/>
  <c r="AY650" i="1" s="1"/>
  <c r="AZ650" i="1" s="1"/>
  <c r="K610" i="1"/>
  <c r="BB609" i="1"/>
  <c r="AE651" i="1" l="1"/>
  <c r="AF651" i="1" s="1"/>
  <c r="Y610" i="1"/>
  <c r="N610" i="1"/>
  <c r="Q610" i="1" s="1"/>
  <c r="R610" i="1" s="1"/>
  <c r="O610" i="1"/>
  <c r="S610" i="1" s="1"/>
  <c r="T610" i="1" s="1"/>
  <c r="AD651" i="1"/>
  <c r="AQ651" i="1" l="1"/>
  <c r="V610" i="1"/>
  <c r="AM651" i="1"/>
  <c r="AX651" i="1"/>
  <c r="AG651" i="1"/>
  <c r="AJ651" i="1" s="1"/>
  <c r="AK651" i="1" s="1"/>
  <c r="AN651" i="1" l="1"/>
  <c r="AP651" i="1"/>
  <c r="L610" i="1"/>
  <c r="M610" i="1" s="1"/>
  <c r="W610" i="1"/>
  <c r="X610" i="1" s="1"/>
  <c r="Z610" i="1" s="1"/>
  <c r="AA610" i="1" s="1"/>
  <c r="AR651" i="1" l="1"/>
  <c r="AU651" i="1" s="1"/>
  <c r="K611" i="1"/>
  <c r="BB610" i="1"/>
  <c r="AE652" i="1" l="1"/>
  <c r="AQ652" i="1" s="1"/>
  <c r="AV651" i="1"/>
  <c r="AW651" i="1" s="1"/>
  <c r="AY651" i="1" s="1"/>
  <c r="AZ651" i="1" s="1"/>
  <c r="O611" i="1"/>
  <c r="S611" i="1" s="1"/>
  <c r="T611" i="1" s="1"/>
  <c r="N611" i="1"/>
  <c r="Q611" i="1" s="1"/>
  <c r="R611" i="1" s="1"/>
  <c r="V611" i="1" s="1"/>
  <c r="Y611" i="1"/>
  <c r="AF652" i="1"/>
  <c r="AD652" i="1"/>
  <c r="AG652" i="1" l="1"/>
  <c r="AJ652" i="1" s="1"/>
  <c r="AK652" i="1" s="1"/>
  <c r="AX652" i="1"/>
  <c r="AM652" i="1"/>
  <c r="L611" i="1"/>
  <c r="M611" i="1" s="1"/>
  <c r="W611" i="1"/>
  <c r="X611" i="1" s="1"/>
  <c r="Z611" i="1" s="1"/>
  <c r="AA611" i="1" s="1"/>
  <c r="AN652" i="1" l="1"/>
  <c r="AP652" i="1"/>
  <c r="K612" i="1"/>
  <c r="BB611" i="1"/>
  <c r="AR652" i="1" l="1"/>
  <c r="AU652" i="1" s="1"/>
  <c r="O612" i="1"/>
  <c r="S612" i="1" s="1"/>
  <c r="T612" i="1" s="1"/>
  <c r="Y612" i="1"/>
  <c r="N612" i="1"/>
  <c r="Q612" i="1" s="1"/>
  <c r="R612" i="1" s="1"/>
  <c r="AE653" i="1" l="1"/>
  <c r="AV652" i="1"/>
  <c r="AW652" i="1" s="1"/>
  <c r="AY652" i="1" s="1"/>
  <c r="AZ652" i="1" s="1"/>
  <c r="V612" i="1"/>
  <c r="AD653" i="1"/>
  <c r="W612" i="1"/>
  <c r="X612" i="1" s="1"/>
  <c r="Z612" i="1" s="1"/>
  <c r="AA612" i="1" s="1"/>
  <c r="L612" i="1"/>
  <c r="M612" i="1" s="1"/>
  <c r="AF653" i="1"/>
  <c r="AQ653" i="1"/>
  <c r="K613" i="1" l="1"/>
  <c r="BB612" i="1"/>
  <c r="AX653" i="1"/>
  <c r="AM653" i="1"/>
  <c r="AG653" i="1"/>
  <c r="AJ653" i="1" s="1"/>
  <c r="AK653" i="1" s="1"/>
  <c r="AN653" i="1" l="1"/>
  <c r="AP653" i="1"/>
  <c r="N613" i="1"/>
  <c r="Q613" i="1" s="1"/>
  <c r="R613" i="1" s="1"/>
  <c r="O613" i="1"/>
  <c r="S613" i="1" s="1"/>
  <c r="T613" i="1" s="1"/>
  <c r="Y613" i="1"/>
  <c r="AR653" i="1" l="1"/>
  <c r="AU653" i="1" s="1"/>
  <c r="V613" i="1"/>
  <c r="L613" i="1" s="1"/>
  <c r="M613" i="1" s="1"/>
  <c r="W613" i="1"/>
  <c r="X613" i="1" s="1"/>
  <c r="Z613" i="1" s="1"/>
  <c r="AA613" i="1" s="1"/>
  <c r="AE654" i="1" l="1"/>
  <c r="AV653" i="1"/>
  <c r="AW653" i="1" s="1"/>
  <c r="AY653" i="1" s="1"/>
  <c r="AZ653" i="1" s="1"/>
  <c r="AD654" i="1" s="1"/>
  <c r="K614" i="1"/>
  <c r="BB613" i="1"/>
  <c r="AQ654" i="1"/>
  <c r="AF654" i="1"/>
  <c r="AM654" i="1" l="1"/>
  <c r="AG654" i="1"/>
  <c r="AJ654" i="1" s="1"/>
  <c r="AK654" i="1" s="1"/>
  <c r="AX654" i="1"/>
  <c r="O614" i="1"/>
  <c r="S614" i="1" s="1"/>
  <c r="T614" i="1" s="1"/>
  <c r="N614" i="1"/>
  <c r="Q614" i="1" s="1"/>
  <c r="R614" i="1" s="1"/>
  <c r="Y614" i="1"/>
  <c r="V614" i="1" l="1"/>
  <c r="AN654" i="1"/>
  <c r="AP654" i="1"/>
  <c r="AR654" i="1" l="1"/>
  <c r="AU654" i="1" s="1"/>
  <c r="W614" i="1"/>
  <c r="X614" i="1" s="1"/>
  <c r="Z614" i="1" s="1"/>
  <c r="AA614" i="1" s="1"/>
  <c r="L614" i="1"/>
  <c r="M614" i="1" s="1"/>
  <c r="AE655" i="1" l="1"/>
  <c r="AV654" i="1"/>
  <c r="AW654" i="1" s="1"/>
  <c r="AY654" i="1" s="1"/>
  <c r="AZ654" i="1" s="1"/>
  <c r="AD655" i="1" s="1"/>
  <c r="K615" i="1"/>
  <c r="BB614" i="1"/>
  <c r="AF655" i="1"/>
  <c r="AQ655" i="1"/>
  <c r="AG655" i="1" l="1"/>
  <c r="AJ655" i="1" s="1"/>
  <c r="AK655" i="1" s="1"/>
  <c r="AX655" i="1"/>
  <c r="AM655" i="1"/>
  <c r="N615" i="1"/>
  <c r="Q615" i="1" s="1"/>
  <c r="R615" i="1" s="1"/>
  <c r="V615" i="1" s="1"/>
  <c r="Y615" i="1"/>
  <c r="O615" i="1"/>
  <c r="S615" i="1" s="1"/>
  <c r="T615" i="1" s="1"/>
  <c r="W615" i="1" l="1"/>
  <c r="X615" i="1" s="1"/>
  <c r="Z615" i="1" s="1"/>
  <c r="AA615" i="1" s="1"/>
  <c r="L615" i="1"/>
  <c r="M615" i="1" s="1"/>
  <c r="AN655" i="1"/>
  <c r="AP655" i="1"/>
  <c r="AR655" i="1" l="1"/>
  <c r="AU655" i="1" s="1"/>
  <c r="K616" i="1"/>
  <c r="BB615" i="1"/>
  <c r="AE656" i="1" l="1"/>
  <c r="AV655" i="1"/>
  <c r="AW655" i="1" s="1"/>
  <c r="AY655" i="1" s="1"/>
  <c r="AZ655" i="1" s="1"/>
  <c r="N616" i="1"/>
  <c r="Q616" i="1" s="1"/>
  <c r="R616" i="1" s="1"/>
  <c r="Y616" i="1"/>
  <c r="O616" i="1"/>
  <c r="S616" i="1" s="1"/>
  <c r="T616" i="1" s="1"/>
  <c r="AD656" i="1"/>
  <c r="AQ656" i="1"/>
  <c r="AF656" i="1"/>
  <c r="AX656" i="1" l="1"/>
  <c r="AG656" i="1"/>
  <c r="AJ656" i="1" s="1"/>
  <c r="AK656" i="1" s="1"/>
  <c r="AM656" i="1"/>
  <c r="V616" i="1"/>
  <c r="L616" i="1" l="1"/>
  <c r="M616" i="1" s="1"/>
  <c r="W616" i="1"/>
  <c r="X616" i="1" s="1"/>
  <c r="Z616" i="1" s="1"/>
  <c r="AA616" i="1" s="1"/>
  <c r="AP656" i="1"/>
  <c r="AN656" i="1"/>
  <c r="AR656" i="1" l="1"/>
  <c r="AU656" i="1" s="1"/>
  <c r="AE657" i="1" s="1"/>
  <c r="K617" i="1"/>
  <c r="BB616" i="1"/>
  <c r="AV656" i="1" l="1"/>
  <c r="AW656" i="1" s="1"/>
  <c r="AY656" i="1" s="1"/>
  <c r="AZ656" i="1" s="1"/>
  <c r="Y617" i="1"/>
  <c r="O617" i="1"/>
  <c r="S617" i="1" s="1"/>
  <c r="T617" i="1" s="1"/>
  <c r="N617" i="1"/>
  <c r="Q617" i="1" s="1"/>
  <c r="R617" i="1" s="1"/>
  <c r="V617" i="1" s="1"/>
  <c r="AD657" i="1"/>
  <c r="AQ657" i="1"/>
  <c r="AF657" i="1"/>
  <c r="AX657" i="1" l="1"/>
  <c r="AM657" i="1"/>
  <c r="AG657" i="1"/>
  <c r="AJ657" i="1" s="1"/>
  <c r="AK657" i="1" s="1"/>
  <c r="L617" i="1"/>
  <c r="M617" i="1" s="1"/>
  <c r="W617" i="1"/>
  <c r="X617" i="1" s="1"/>
  <c r="Z617" i="1" s="1"/>
  <c r="AA617" i="1" s="1"/>
  <c r="AP657" i="1" l="1"/>
  <c r="AN657" i="1"/>
  <c r="K618" i="1"/>
  <c r="BB617" i="1"/>
  <c r="AR657" i="1" l="1"/>
  <c r="O618" i="1"/>
  <c r="S618" i="1" s="1"/>
  <c r="T618" i="1" s="1"/>
  <c r="N618" i="1"/>
  <c r="Q618" i="1" s="1"/>
  <c r="R618" i="1" s="1"/>
  <c r="Y618" i="1"/>
  <c r="AU657" i="1"/>
  <c r="V618" i="1" l="1"/>
  <c r="W618" i="1" s="1"/>
  <c r="X618" i="1" s="1"/>
  <c r="Z618" i="1" s="1"/>
  <c r="AA618" i="1" s="1"/>
  <c r="AE658" i="1"/>
  <c r="AV657" i="1"/>
  <c r="AW657" i="1" s="1"/>
  <c r="AY657" i="1" s="1"/>
  <c r="AZ657" i="1" s="1"/>
  <c r="L618" i="1" l="1"/>
  <c r="M618" i="1" s="1"/>
  <c r="K619" i="1"/>
  <c r="BB618" i="1"/>
  <c r="AD658" i="1"/>
  <c r="AQ658" i="1"/>
  <c r="AF658" i="1"/>
  <c r="AG658" i="1" l="1"/>
  <c r="AJ658" i="1" s="1"/>
  <c r="AK658" i="1" s="1"/>
  <c r="AX658" i="1"/>
  <c r="AM658" i="1"/>
  <c r="Y619" i="1"/>
  <c r="N619" i="1"/>
  <c r="Q619" i="1" s="1"/>
  <c r="R619" i="1" s="1"/>
  <c r="O619" i="1"/>
  <c r="S619" i="1" s="1"/>
  <c r="T619" i="1" s="1"/>
  <c r="AN658" i="1" l="1"/>
  <c r="AP658" i="1"/>
  <c r="V619" i="1"/>
  <c r="AR658" i="1" l="1"/>
  <c r="AU658" i="1" s="1"/>
  <c r="L619" i="1"/>
  <c r="M619" i="1" s="1"/>
  <c r="W619" i="1"/>
  <c r="X619" i="1" s="1"/>
  <c r="Z619" i="1" s="1"/>
  <c r="AA619" i="1" s="1"/>
  <c r="AE659" i="1" l="1"/>
  <c r="AV658" i="1"/>
  <c r="AW658" i="1" s="1"/>
  <c r="AY658" i="1" s="1"/>
  <c r="AZ658" i="1" s="1"/>
  <c r="K620" i="1"/>
  <c r="BB619" i="1"/>
  <c r="AQ659" i="1"/>
  <c r="AF659" i="1"/>
  <c r="AD659" i="1"/>
  <c r="AM659" i="1" l="1"/>
  <c r="AG659" i="1"/>
  <c r="AJ659" i="1" s="1"/>
  <c r="AK659" i="1" s="1"/>
  <c r="AX659" i="1"/>
  <c r="Y620" i="1"/>
  <c r="O620" i="1"/>
  <c r="S620" i="1" s="1"/>
  <c r="T620" i="1" s="1"/>
  <c r="N620" i="1"/>
  <c r="Q620" i="1" s="1"/>
  <c r="R620" i="1" s="1"/>
  <c r="V620" i="1" l="1"/>
  <c r="W620" i="1"/>
  <c r="X620" i="1" s="1"/>
  <c r="Z620" i="1" s="1"/>
  <c r="AA620" i="1" s="1"/>
  <c r="L620" i="1"/>
  <c r="M620" i="1" s="1"/>
  <c r="AN659" i="1"/>
  <c r="AP659" i="1"/>
  <c r="AR659" i="1" l="1"/>
  <c r="AU659" i="1"/>
  <c r="K621" i="1"/>
  <c r="BB620" i="1"/>
  <c r="N621" i="1" l="1"/>
  <c r="Q621" i="1" s="1"/>
  <c r="R621" i="1" s="1"/>
  <c r="O621" i="1"/>
  <c r="S621" i="1" s="1"/>
  <c r="T621" i="1" s="1"/>
  <c r="Y621" i="1"/>
  <c r="AE660" i="1"/>
  <c r="AV659" i="1"/>
  <c r="AW659" i="1" s="1"/>
  <c r="AY659" i="1" s="1"/>
  <c r="AZ659" i="1" s="1"/>
  <c r="AF660" i="1" l="1"/>
  <c r="AQ660" i="1"/>
  <c r="AD660" i="1"/>
  <c r="V621" i="1"/>
  <c r="AM660" i="1" l="1"/>
  <c r="AG660" i="1"/>
  <c r="AJ660" i="1" s="1"/>
  <c r="AK660" i="1" s="1"/>
  <c r="AX660" i="1"/>
  <c r="L621" i="1"/>
  <c r="M621" i="1" s="1"/>
  <c r="W621" i="1"/>
  <c r="X621" i="1" s="1"/>
  <c r="Z621" i="1" s="1"/>
  <c r="AA621" i="1" s="1"/>
  <c r="K622" i="1" l="1"/>
  <c r="BB621" i="1"/>
  <c r="AP660" i="1"/>
  <c r="AR660" i="1" s="1"/>
  <c r="AN660" i="1"/>
  <c r="AU660" i="1" l="1"/>
  <c r="AV660" i="1" s="1"/>
  <c r="AW660" i="1" s="1"/>
  <c r="AY660" i="1" s="1"/>
  <c r="AZ660" i="1" s="1"/>
  <c r="N622" i="1"/>
  <c r="Q622" i="1" s="1"/>
  <c r="R622" i="1" s="1"/>
  <c r="Y622" i="1"/>
  <c r="O622" i="1"/>
  <c r="S622" i="1" s="1"/>
  <c r="T622" i="1" s="1"/>
  <c r="AE661" i="1" l="1"/>
  <c r="V622" i="1"/>
  <c r="AQ661" i="1"/>
  <c r="AF661" i="1"/>
  <c r="AD661" i="1"/>
  <c r="AM661" i="1" l="1"/>
  <c r="AG661" i="1"/>
  <c r="AJ661" i="1" s="1"/>
  <c r="AK661" i="1" s="1"/>
  <c r="AX661" i="1"/>
  <c r="L622" i="1"/>
  <c r="M622" i="1" s="1"/>
  <c r="W622" i="1"/>
  <c r="X622" i="1" s="1"/>
  <c r="Z622" i="1" s="1"/>
  <c r="AA622" i="1" s="1"/>
  <c r="K623" i="1" l="1"/>
  <c r="BB622" i="1"/>
  <c r="AP661" i="1"/>
  <c r="AN661" i="1"/>
  <c r="AR661" i="1" l="1"/>
  <c r="AU661" i="1"/>
  <c r="AE662" i="1" s="1"/>
  <c r="N623" i="1"/>
  <c r="Q623" i="1" s="1"/>
  <c r="R623" i="1" s="1"/>
  <c r="Y623" i="1"/>
  <c r="O623" i="1"/>
  <c r="S623" i="1" s="1"/>
  <c r="T623" i="1" s="1"/>
  <c r="AV661" i="1" l="1"/>
  <c r="AW661" i="1" s="1"/>
  <c r="AY661" i="1" s="1"/>
  <c r="AZ661" i="1" s="1"/>
  <c r="AD662" i="1" s="1"/>
  <c r="V623" i="1"/>
  <c r="L623" i="1" s="1"/>
  <c r="M623" i="1" s="1"/>
  <c r="AF662" i="1"/>
  <c r="AQ662" i="1"/>
  <c r="W623" i="1" l="1"/>
  <c r="X623" i="1" s="1"/>
  <c r="Z623" i="1" s="1"/>
  <c r="AA623" i="1" s="1"/>
  <c r="BB623" i="1" s="1"/>
  <c r="AX662" i="1"/>
  <c r="AG662" i="1"/>
  <c r="AJ662" i="1" s="1"/>
  <c r="AK662" i="1" s="1"/>
  <c r="AM662" i="1"/>
  <c r="K624" i="1" l="1"/>
  <c r="Y624" i="1" s="1"/>
  <c r="AN662" i="1"/>
  <c r="AP662" i="1"/>
  <c r="N624" i="1"/>
  <c r="Q624" i="1" s="1"/>
  <c r="R624" i="1" s="1"/>
  <c r="AR662" i="1" l="1"/>
  <c r="AU662" i="1" s="1"/>
  <c r="O624" i="1"/>
  <c r="S624" i="1" s="1"/>
  <c r="T624" i="1" s="1"/>
  <c r="V624" i="1" s="1"/>
  <c r="AV662" i="1" l="1"/>
  <c r="AW662" i="1" s="1"/>
  <c r="AY662" i="1" s="1"/>
  <c r="AZ662" i="1" s="1"/>
  <c r="AE663" i="1"/>
  <c r="AF663" i="1" s="1"/>
  <c r="L624" i="1"/>
  <c r="M624" i="1" s="1"/>
  <c r="W624" i="1"/>
  <c r="X624" i="1" s="1"/>
  <c r="Z624" i="1" s="1"/>
  <c r="AA624" i="1" s="1"/>
  <c r="AD663" i="1"/>
  <c r="K625" i="1"/>
  <c r="BB624" i="1"/>
  <c r="AQ663" i="1" l="1"/>
  <c r="AM663" i="1"/>
  <c r="AG663" i="1"/>
  <c r="AJ663" i="1" s="1"/>
  <c r="AK663" i="1" s="1"/>
  <c r="AX663" i="1"/>
  <c r="O625" i="1"/>
  <c r="S625" i="1" s="1"/>
  <c r="T625" i="1" s="1"/>
  <c r="N625" i="1"/>
  <c r="Q625" i="1" s="1"/>
  <c r="R625" i="1" s="1"/>
  <c r="Y625" i="1"/>
  <c r="V625" i="1" l="1"/>
  <c r="AP663" i="1"/>
  <c r="AN663" i="1"/>
  <c r="AR663" i="1" l="1"/>
  <c r="AU663" i="1"/>
  <c r="AE664" i="1" s="1"/>
  <c r="W625" i="1"/>
  <c r="X625" i="1" s="1"/>
  <c r="Z625" i="1" s="1"/>
  <c r="AA625" i="1" s="1"/>
  <c r="L625" i="1"/>
  <c r="M625" i="1" s="1"/>
  <c r="AV663" i="1" l="1"/>
  <c r="AW663" i="1" s="1"/>
  <c r="AY663" i="1" s="1"/>
  <c r="AZ663" i="1" s="1"/>
  <c r="K626" i="1"/>
  <c r="BB625" i="1"/>
  <c r="AD664" i="1"/>
  <c r="AF664" i="1"/>
  <c r="AQ664" i="1"/>
  <c r="AX664" i="1" l="1"/>
  <c r="AG664" i="1"/>
  <c r="AJ664" i="1" s="1"/>
  <c r="AK664" i="1" s="1"/>
  <c r="AM664" i="1"/>
  <c r="N626" i="1"/>
  <c r="Q626" i="1" s="1"/>
  <c r="R626" i="1" s="1"/>
  <c r="V626" i="1" s="1"/>
  <c r="Y626" i="1"/>
  <c r="O626" i="1"/>
  <c r="S626" i="1" s="1"/>
  <c r="T626" i="1" s="1"/>
  <c r="L626" i="1" l="1"/>
  <c r="M626" i="1" s="1"/>
  <c r="W626" i="1"/>
  <c r="X626" i="1" s="1"/>
  <c r="Z626" i="1" s="1"/>
  <c r="AA626" i="1" s="1"/>
  <c r="AN664" i="1"/>
  <c r="AP664" i="1"/>
  <c r="AR664" i="1" l="1"/>
  <c r="AU664" i="1" s="1"/>
  <c r="K627" i="1"/>
  <c r="BB626" i="1"/>
  <c r="AV664" i="1" l="1"/>
  <c r="AW664" i="1" s="1"/>
  <c r="AY664" i="1" s="1"/>
  <c r="AZ664" i="1" s="1"/>
  <c r="AE665" i="1"/>
  <c r="N627" i="1"/>
  <c r="Q627" i="1" s="1"/>
  <c r="R627" i="1" s="1"/>
  <c r="O627" i="1"/>
  <c r="S627" i="1" s="1"/>
  <c r="T627" i="1" s="1"/>
  <c r="Y627" i="1"/>
  <c r="AQ665" i="1"/>
  <c r="AF665" i="1"/>
  <c r="AD665" i="1"/>
  <c r="AG665" i="1" l="1"/>
  <c r="AJ665" i="1" s="1"/>
  <c r="AK665" i="1" s="1"/>
  <c r="AX665" i="1"/>
  <c r="AM665" i="1"/>
  <c r="V627" i="1"/>
  <c r="L627" i="1" l="1"/>
  <c r="M627" i="1" s="1"/>
  <c r="W627" i="1"/>
  <c r="X627" i="1" s="1"/>
  <c r="Z627" i="1" s="1"/>
  <c r="AA627" i="1" s="1"/>
  <c r="AN665" i="1"/>
  <c r="AP665" i="1"/>
  <c r="AR665" i="1" l="1"/>
  <c r="AU665" i="1" s="1"/>
  <c r="K628" i="1"/>
  <c r="BB627" i="1"/>
  <c r="AE666" i="1" l="1"/>
  <c r="AV665" i="1"/>
  <c r="AW665" i="1" s="1"/>
  <c r="AY665" i="1" s="1"/>
  <c r="AZ665" i="1" s="1"/>
  <c r="O628" i="1"/>
  <c r="S628" i="1" s="1"/>
  <c r="T628" i="1" s="1"/>
  <c r="N628" i="1"/>
  <c r="Q628" i="1" s="1"/>
  <c r="R628" i="1" s="1"/>
  <c r="Y628" i="1"/>
  <c r="AQ666" i="1"/>
  <c r="AF666" i="1"/>
  <c r="AD666" i="1"/>
  <c r="V628" i="1" l="1"/>
  <c r="L628" i="1" s="1"/>
  <c r="M628" i="1" s="1"/>
  <c r="AM666" i="1"/>
  <c r="AG666" i="1"/>
  <c r="AJ666" i="1" s="1"/>
  <c r="AK666" i="1" s="1"/>
  <c r="AX666" i="1"/>
  <c r="W628" i="1" l="1"/>
  <c r="X628" i="1" s="1"/>
  <c r="Z628" i="1" s="1"/>
  <c r="AA628" i="1" s="1"/>
  <c r="K629" i="1" s="1"/>
  <c r="AN666" i="1"/>
  <c r="AP666" i="1"/>
  <c r="AR666" i="1" s="1"/>
  <c r="BB628" i="1" l="1"/>
  <c r="AU666" i="1"/>
  <c r="Y629" i="1"/>
  <c r="O629" i="1"/>
  <c r="S629" i="1" s="1"/>
  <c r="T629" i="1" s="1"/>
  <c r="N629" i="1"/>
  <c r="Q629" i="1" s="1"/>
  <c r="R629" i="1" s="1"/>
  <c r="V629" i="1" s="1"/>
  <c r="L629" i="1" l="1"/>
  <c r="M629" i="1" s="1"/>
  <c r="W629" i="1"/>
  <c r="X629" i="1" s="1"/>
  <c r="Z629" i="1" s="1"/>
  <c r="AA629" i="1" s="1"/>
  <c r="AV666" i="1"/>
  <c r="AW666" i="1" s="1"/>
  <c r="AY666" i="1" s="1"/>
  <c r="AZ666" i="1" s="1"/>
  <c r="AE667" i="1"/>
  <c r="AF667" i="1" l="1"/>
  <c r="AQ667" i="1"/>
  <c r="AD667" i="1"/>
  <c r="K630" i="1"/>
  <c r="BB629" i="1"/>
  <c r="AG667" i="1" l="1"/>
  <c r="AJ667" i="1" s="1"/>
  <c r="AK667" i="1" s="1"/>
  <c r="AX667" i="1"/>
  <c r="AM667" i="1"/>
  <c r="O630" i="1"/>
  <c r="S630" i="1" s="1"/>
  <c r="T630" i="1" s="1"/>
  <c r="Y630" i="1"/>
  <c r="N630" i="1"/>
  <c r="Q630" i="1" s="1"/>
  <c r="R630" i="1" s="1"/>
  <c r="AP667" i="1" l="1"/>
  <c r="AR667" i="1" s="1"/>
  <c r="AN667" i="1"/>
  <c r="V630" i="1"/>
  <c r="L630" i="1" l="1"/>
  <c r="M630" i="1" s="1"/>
  <c r="W630" i="1"/>
  <c r="X630" i="1" s="1"/>
  <c r="Z630" i="1" s="1"/>
  <c r="AA630" i="1" s="1"/>
  <c r="AU667" i="1"/>
  <c r="AV667" i="1" l="1"/>
  <c r="AW667" i="1" s="1"/>
  <c r="AY667" i="1" s="1"/>
  <c r="AZ667" i="1" s="1"/>
  <c r="AE668" i="1"/>
  <c r="K631" i="1"/>
  <c r="BB630" i="1"/>
  <c r="AF668" i="1" l="1"/>
  <c r="AQ668" i="1"/>
  <c r="N631" i="1"/>
  <c r="Q631" i="1" s="1"/>
  <c r="R631" i="1" s="1"/>
  <c r="O631" i="1"/>
  <c r="S631" i="1" s="1"/>
  <c r="T631" i="1" s="1"/>
  <c r="Y631" i="1"/>
  <c r="AD668" i="1"/>
  <c r="V631" i="1" l="1"/>
  <c r="AX668" i="1"/>
  <c r="AG668" i="1"/>
  <c r="AJ668" i="1" s="1"/>
  <c r="AK668" i="1" s="1"/>
  <c r="AM668" i="1"/>
  <c r="AN668" i="1" l="1"/>
  <c r="AP668" i="1"/>
  <c r="W631" i="1"/>
  <c r="X631" i="1" s="1"/>
  <c r="Z631" i="1" s="1"/>
  <c r="AA631" i="1" s="1"/>
  <c r="L631" i="1"/>
  <c r="M631" i="1" s="1"/>
  <c r="AR668" i="1" l="1"/>
  <c r="AU668" i="1" s="1"/>
  <c r="K632" i="1"/>
  <c r="BB631" i="1"/>
  <c r="AV668" i="1" l="1"/>
  <c r="AW668" i="1" s="1"/>
  <c r="AY668" i="1" s="1"/>
  <c r="AZ668" i="1" s="1"/>
  <c r="AE669" i="1"/>
  <c r="O632" i="1"/>
  <c r="S632" i="1" s="1"/>
  <c r="T632" i="1" s="1"/>
  <c r="N632" i="1"/>
  <c r="Q632" i="1" s="1"/>
  <c r="R632" i="1" s="1"/>
  <c r="V632" i="1" s="1"/>
  <c r="Y632" i="1"/>
  <c r="AF669" i="1"/>
  <c r="AQ669" i="1"/>
  <c r="AD669" i="1"/>
  <c r="AX669" i="1" l="1"/>
  <c r="AM669" i="1"/>
  <c r="AG669" i="1"/>
  <c r="AJ669" i="1" s="1"/>
  <c r="AK669" i="1" s="1"/>
  <c r="L632" i="1"/>
  <c r="M632" i="1" s="1"/>
  <c r="W632" i="1"/>
  <c r="X632" i="1" s="1"/>
  <c r="Z632" i="1" s="1"/>
  <c r="AA632" i="1" s="1"/>
  <c r="AP669" i="1" l="1"/>
  <c r="AN669" i="1"/>
  <c r="K633" i="1"/>
  <c r="BB632" i="1"/>
  <c r="AR669" i="1" l="1"/>
  <c r="AU669" i="1" s="1"/>
  <c r="O633" i="1"/>
  <c r="S633" i="1" s="1"/>
  <c r="T633" i="1" s="1"/>
  <c r="Y633" i="1"/>
  <c r="N633" i="1"/>
  <c r="Q633" i="1" s="1"/>
  <c r="R633" i="1" s="1"/>
  <c r="AV669" i="1" l="1"/>
  <c r="AW669" i="1" s="1"/>
  <c r="AY669" i="1" s="1"/>
  <c r="AZ669" i="1" s="1"/>
  <c r="AE670" i="1"/>
  <c r="AF670" i="1" s="1"/>
  <c r="V633" i="1"/>
  <c r="AD670" i="1"/>
  <c r="L633" i="1"/>
  <c r="M633" i="1" s="1"/>
  <c r="W633" i="1"/>
  <c r="X633" i="1" s="1"/>
  <c r="Z633" i="1" s="1"/>
  <c r="AA633" i="1" s="1"/>
  <c r="AQ670" i="1" l="1"/>
  <c r="K634" i="1"/>
  <c r="BB633" i="1"/>
  <c r="AG670" i="1"/>
  <c r="AJ670" i="1" s="1"/>
  <c r="AK670" i="1" s="1"/>
  <c r="AX670" i="1"/>
  <c r="AM670" i="1"/>
  <c r="AN670" i="1" l="1"/>
  <c r="AP670" i="1"/>
  <c r="Y634" i="1"/>
  <c r="O634" i="1"/>
  <c r="S634" i="1" s="1"/>
  <c r="T634" i="1" s="1"/>
  <c r="N634" i="1"/>
  <c r="Q634" i="1" s="1"/>
  <c r="R634" i="1" s="1"/>
  <c r="AR670" i="1" l="1"/>
  <c r="AU670" i="1" s="1"/>
  <c r="V634" i="1"/>
  <c r="AE671" i="1" l="1"/>
  <c r="AQ671" i="1" s="1"/>
  <c r="AV670" i="1"/>
  <c r="AW670" i="1" s="1"/>
  <c r="AY670" i="1" s="1"/>
  <c r="AZ670" i="1" s="1"/>
  <c r="W634" i="1"/>
  <c r="X634" i="1" s="1"/>
  <c r="Z634" i="1" s="1"/>
  <c r="AA634" i="1" s="1"/>
  <c r="L634" i="1"/>
  <c r="M634" i="1" s="1"/>
  <c r="AD671" i="1"/>
  <c r="AF671" i="1" l="1"/>
  <c r="AG671" i="1"/>
  <c r="AJ671" i="1" s="1"/>
  <c r="AK671" i="1" s="1"/>
  <c r="AX671" i="1"/>
  <c r="AM671" i="1"/>
  <c r="K635" i="1"/>
  <c r="BB634" i="1"/>
  <c r="AN671" i="1" l="1"/>
  <c r="AP671" i="1"/>
  <c r="AR671" i="1" s="1"/>
  <c r="N635" i="1"/>
  <c r="Q635" i="1" s="1"/>
  <c r="R635" i="1" s="1"/>
  <c r="O635" i="1"/>
  <c r="S635" i="1" s="1"/>
  <c r="T635" i="1" s="1"/>
  <c r="Y635" i="1"/>
  <c r="AU671" i="1" l="1"/>
  <c r="AV671" i="1" s="1"/>
  <c r="AW671" i="1" s="1"/>
  <c r="AY671" i="1" s="1"/>
  <c r="AZ671" i="1" s="1"/>
  <c r="V635" i="1"/>
  <c r="AE672" i="1" l="1"/>
  <c r="AF672" i="1" s="1"/>
  <c r="AD672" i="1"/>
  <c r="W635" i="1"/>
  <c r="X635" i="1" s="1"/>
  <c r="Z635" i="1" s="1"/>
  <c r="AA635" i="1" s="1"/>
  <c r="L635" i="1"/>
  <c r="M635" i="1" s="1"/>
  <c r="AQ672" i="1" l="1"/>
  <c r="AX672" i="1"/>
  <c r="AM672" i="1"/>
  <c r="AG672" i="1"/>
  <c r="AJ672" i="1" s="1"/>
  <c r="AK672" i="1" s="1"/>
  <c r="K636" i="1"/>
  <c r="BB635" i="1"/>
  <c r="AN672" i="1" l="1"/>
  <c r="AP672" i="1"/>
  <c r="AR672" i="1" s="1"/>
  <c r="Y636" i="1"/>
  <c r="O636" i="1"/>
  <c r="S636" i="1" s="1"/>
  <c r="T636" i="1" s="1"/>
  <c r="N636" i="1"/>
  <c r="Q636" i="1" s="1"/>
  <c r="R636" i="1" s="1"/>
  <c r="V636" i="1" s="1"/>
  <c r="AU672" i="1" l="1"/>
  <c r="AV672" i="1" s="1"/>
  <c r="AW672" i="1" s="1"/>
  <c r="AY672" i="1" s="1"/>
  <c r="AZ672" i="1" s="1"/>
  <c r="W636" i="1"/>
  <c r="X636" i="1" s="1"/>
  <c r="Z636" i="1" s="1"/>
  <c r="AA636" i="1" s="1"/>
  <c r="L636" i="1"/>
  <c r="M636" i="1" s="1"/>
  <c r="AE673" i="1" l="1"/>
  <c r="AF673" i="1" s="1"/>
  <c r="K637" i="1"/>
  <c r="BB636" i="1"/>
  <c r="AQ673" i="1"/>
  <c r="AD673" i="1"/>
  <c r="AM673" i="1" l="1"/>
  <c r="AG673" i="1"/>
  <c r="AJ673" i="1" s="1"/>
  <c r="AK673" i="1" s="1"/>
  <c r="AX673" i="1"/>
  <c r="Y637" i="1"/>
  <c r="O637" i="1"/>
  <c r="S637" i="1" s="1"/>
  <c r="T637" i="1" s="1"/>
  <c r="N637" i="1"/>
  <c r="Q637" i="1" s="1"/>
  <c r="R637" i="1" s="1"/>
  <c r="V637" i="1" l="1"/>
  <c r="L637" i="1" s="1"/>
  <c r="M637" i="1" s="1"/>
  <c r="AP673" i="1"/>
  <c r="AR673" i="1" s="1"/>
  <c r="AN673" i="1"/>
  <c r="AU673" i="1" l="1"/>
  <c r="AV673" i="1" s="1"/>
  <c r="AW673" i="1" s="1"/>
  <c r="AY673" i="1" s="1"/>
  <c r="AZ673" i="1" s="1"/>
  <c r="W637" i="1"/>
  <c r="X637" i="1" s="1"/>
  <c r="Z637" i="1" s="1"/>
  <c r="AA637" i="1" s="1"/>
  <c r="K638" i="1"/>
  <c r="BB637" i="1"/>
  <c r="AE674" i="1" l="1"/>
  <c r="AQ674" i="1" s="1"/>
  <c r="Y638" i="1"/>
  <c r="O638" i="1"/>
  <c r="S638" i="1" s="1"/>
  <c r="T638" i="1" s="1"/>
  <c r="N638" i="1"/>
  <c r="Q638" i="1" s="1"/>
  <c r="R638" i="1" s="1"/>
  <c r="V638" i="1" s="1"/>
  <c r="AF674" i="1"/>
  <c r="AD674" i="1"/>
  <c r="L638" i="1" l="1"/>
  <c r="M638" i="1" s="1"/>
  <c r="W638" i="1"/>
  <c r="X638" i="1" s="1"/>
  <c r="Z638" i="1" s="1"/>
  <c r="AA638" i="1" s="1"/>
  <c r="AG674" i="1"/>
  <c r="AJ674" i="1" s="1"/>
  <c r="AK674" i="1" s="1"/>
  <c r="AX674" i="1"/>
  <c r="AM674" i="1"/>
  <c r="K639" i="1" l="1"/>
  <c r="BB638" i="1"/>
  <c r="AN674" i="1"/>
  <c r="AP674" i="1"/>
  <c r="AR674" i="1" s="1"/>
  <c r="AU674" i="1" l="1"/>
  <c r="AV674" i="1" s="1"/>
  <c r="AW674" i="1" s="1"/>
  <c r="AY674" i="1" s="1"/>
  <c r="AZ674" i="1" s="1"/>
  <c r="N639" i="1"/>
  <c r="Q639" i="1" s="1"/>
  <c r="R639" i="1" s="1"/>
  <c r="O639" i="1"/>
  <c r="S639" i="1" s="1"/>
  <c r="T639" i="1" s="1"/>
  <c r="Y639" i="1"/>
  <c r="AE675" i="1" l="1"/>
  <c r="AF675" i="1" s="1"/>
  <c r="V639" i="1"/>
  <c r="AD675" i="1"/>
  <c r="AQ675" i="1" l="1"/>
  <c r="AX675" i="1"/>
  <c r="AG675" i="1"/>
  <c r="AJ675" i="1" s="1"/>
  <c r="AK675" i="1" s="1"/>
  <c r="AM675" i="1"/>
  <c r="L639" i="1"/>
  <c r="M639" i="1" s="1"/>
  <c r="W639" i="1"/>
  <c r="X639" i="1" s="1"/>
  <c r="Z639" i="1" s="1"/>
  <c r="AA639" i="1" s="1"/>
  <c r="AN675" i="1" l="1"/>
  <c r="AP675" i="1"/>
  <c r="K640" i="1"/>
  <c r="BB639" i="1"/>
  <c r="AR675" i="1" l="1"/>
  <c r="AU675" i="1" s="1"/>
  <c r="Y640" i="1"/>
  <c r="N640" i="1"/>
  <c r="Q640" i="1" s="1"/>
  <c r="R640" i="1" s="1"/>
  <c r="V640" i="1" s="1"/>
  <c r="O640" i="1"/>
  <c r="S640" i="1" s="1"/>
  <c r="T640" i="1" s="1"/>
  <c r="AV675" i="1" l="1"/>
  <c r="AW675" i="1" s="1"/>
  <c r="AY675" i="1" s="1"/>
  <c r="AZ675" i="1" s="1"/>
  <c r="AE676" i="1"/>
  <c r="AQ676" i="1" s="1"/>
  <c r="L640" i="1"/>
  <c r="M640" i="1" s="1"/>
  <c r="W640" i="1"/>
  <c r="X640" i="1" s="1"/>
  <c r="Z640" i="1" s="1"/>
  <c r="AA640" i="1" s="1"/>
  <c r="AD676" i="1"/>
  <c r="AF676" i="1" l="1"/>
  <c r="AM676" i="1"/>
  <c r="AG676" i="1"/>
  <c r="AJ676" i="1" s="1"/>
  <c r="AK676" i="1" s="1"/>
  <c r="AX676" i="1"/>
  <c r="K641" i="1"/>
  <c r="BB640" i="1"/>
  <c r="N641" i="1" l="1"/>
  <c r="Q641" i="1" s="1"/>
  <c r="R641" i="1" s="1"/>
  <c r="Y641" i="1"/>
  <c r="O641" i="1"/>
  <c r="S641" i="1" s="1"/>
  <c r="T641" i="1" s="1"/>
  <c r="AP676" i="1"/>
  <c r="AR676" i="1" s="1"/>
  <c r="AN676" i="1"/>
  <c r="V641" i="1" l="1"/>
  <c r="AU676" i="1"/>
  <c r="AV676" i="1" l="1"/>
  <c r="AW676" i="1" s="1"/>
  <c r="AY676" i="1" s="1"/>
  <c r="AZ676" i="1" s="1"/>
  <c r="AE677" i="1"/>
  <c r="L641" i="1"/>
  <c r="M641" i="1" s="1"/>
  <c r="W641" i="1"/>
  <c r="X641" i="1" s="1"/>
  <c r="Z641" i="1" s="1"/>
  <c r="AA641" i="1" s="1"/>
  <c r="K642" i="1" l="1"/>
  <c r="BB641" i="1"/>
  <c r="AQ677" i="1"/>
  <c r="AF677" i="1"/>
  <c r="AD677" i="1"/>
  <c r="AX677" i="1" l="1"/>
  <c r="AG677" i="1"/>
  <c r="AJ677" i="1" s="1"/>
  <c r="AK677" i="1" s="1"/>
  <c r="AM677" i="1"/>
  <c r="O642" i="1"/>
  <c r="S642" i="1" s="1"/>
  <c r="T642" i="1" s="1"/>
  <c r="Y642" i="1"/>
  <c r="N642" i="1"/>
  <c r="Q642" i="1" s="1"/>
  <c r="R642" i="1" s="1"/>
  <c r="V642" i="1" s="1"/>
  <c r="AN677" i="1" l="1"/>
  <c r="AP677" i="1"/>
  <c r="W642" i="1"/>
  <c r="X642" i="1" s="1"/>
  <c r="Z642" i="1" s="1"/>
  <c r="AA642" i="1" s="1"/>
  <c r="L642" i="1"/>
  <c r="M642" i="1" s="1"/>
  <c r="AR677" i="1" l="1"/>
  <c r="AU677" i="1" s="1"/>
  <c r="K643" i="1"/>
  <c r="BB642" i="1"/>
  <c r="AE678" i="1" l="1"/>
  <c r="AQ678" i="1" s="1"/>
  <c r="AV677" i="1"/>
  <c r="AW677" i="1" s="1"/>
  <c r="AY677" i="1" s="1"/>
  <c r="AZ677" i="1" s="1"/>
  <c r="AF678" i="1"/>
  <c r="N643" i="1"/>
  <c r="Q643" i="1" s="1"/>
  <c r="R643" i="1" s="1"/>
  <c r="V643" i="1" s="1"/>
  <c r="Y643" i="1"/>
  <c r="O643" i="1"/>
  <c r="S643" i="1" s="1"/>
  <c r="T643" i="1" s="1"/>
  <c r="AD678" i="1"/>
  <c r="L643" i="1" l="1"/>
  <c r="M643" i="1" s="1"/>
  <c r="W643" i="1"/>
  <c r="X643" i="1" s="1"/>
  <c r="Z643" i="1" s="1"/>
  <c r="AA643" i="1" s="1"/>
  <c r="AM678" i="1"/>
  <c r="AX678" i="1"/>
  <c r="AG678" i="1"/>
  <c r="AJ678" i="1" s="1"/>
  <c r="AK678" i="1" s="1"/>
  <c r="AN678" i="1" l="1"/>
  <c r="AP678" i="1"/>
  <c r="K644" i="1"/>
  <c r="BB643" i="1"/>
  <c r="AR678" i="1" l="1"/>
  <c r="AU678" i="1" s="1"/>
  <c r="N644" i="1"/>
  <c r="Q644" i="1" s="1"/>
  <c r="R644" i="1" s="1"/>
  <c r="O644" i="1"/>
  <c r="S644" i="1" s="1"/>
  <c r="T644" i="1" s="1"/>
  <c r="V644" i="1" s="1"/>
  <c r="Y644" i="1"/>
  <c r="AE679" i="1" l="1"/>
  <c r="AV678" i="1"/>
  <c r="AW678" i="1" s="1"/>
  <c r="AY678" i="1" s="1"/>
  <c r="AZ678" i="1" s="1"/>
  <c r="AD679" i="1"/>
  <c r="W644" i="1"/>
  <c r="X644" i="1" s="1"/>
  <c r="Z644" i="1" s="1"/>
  <c r="AA644" i="1" s="1"/>
  <c r="L644" i="1"/>
  <c r="M644" i="1" s="1"/>
  <c r="AQ679" i="1"/>
  <c r="AF679" i="1"/>
  <c r="K645" i="1" l="1"/>
  <c r="BB644" i="1"/>
  <c r="AX679" i="1"/>
  <c r="AM679" i="1"/>
  <c r="AG679" i="1"/>
  <c r="AJ679" i="1" s="1"/>
  <c r="AK679" i="1" s="1"/>
  <c r="AN679" i="1" l="1"/>
  <c r="AP679" i="1"/>
  <c r="O645" i="1"/>
  <c r="S645" i="1" s="1"/>
  <c r="T645" i="1" s="1"/>
  <c r="N645" i="1"/>
  <c r="Q645" i="1" s="1"/>
  <c r="R645" i="1" s="1"/>
  <c r="Y645" i="1"/>
  <c r="AR679" i="1" l="1"/>
  <c r="AU679" i="1" s="1"/>
  <c r="V645" i="1"/>
  <c r="AE680" i="1" l="1"/>
  <c r="AV679" i="1"/>
  <c r="AW679" i="1" s="1"/>
  <c r="AY679" i="1" s="1"/>
  <c r="AZ679" i="1" s="1"/>
  <c r="L645" i="1"/>
  <c r="M645" i="1" s="1"/>
  <c r="W645" i="1"/>
  <c r="X645" i="1" s="1"/>
  <c r="Z645" i="1" s="1"/>
  <c r="AA645" i="1" s="1"/>
  <c r="AQ680" i="1"/>
  <c r="AF680" i="1"/>
  <c r="AD680" i="1"/>
  <c r="K646" i="1" l="1"/>
  <c r="BB645" i="1"/>
  <c r="AM680" i="1"/>
  <c r="AX680" i="1"/>
  <c r="AG680" i="1"/>
  <c r="AJ680" i="1" s="1"/>
  <c r="AK680" i="1" s="1"/>
  <c r="AN680" i="1" l="1"/>
  <c r="AP680" i="1"/>
  <c r="N646" i="1"/>
  <c r="Q646" i="1" s="1"/>
  <c r="R646" i="1" s="1"/>
  <c r="O646" i="1"/>
  <c r="S646" i="1" s="1"/>
  <c r="T646" i="1" s="1"/>
  <c r="Y646" i="1"/>
  <c r="AR680" i="1" l="1"/>
  <c r="AU680" i="1" s="1"/>
  <c r="V646" i="1"/>
  <c r="AV680" i="1" l="1"/>
  <c r="AW680" i="1" s="1"/>
  <c r="AY680" i="1" s="1"/>
  <c r="AZ680" i="1" s="1"/>
  <c r="AE681" i="1"/>
  <c r="AQ681" i="1" s="1"/>
  <c r="AD681" i="1"/>
  <c r="W646" i="1"/>
  <c r="X646" i="1" s="1"/>
  <c r="Z646" i="1" s="1"/>
  <c r="AA646" i="1" s="1"/>
  <c r="L646" i="1"/>
  <c r="M646" i="1" s="1"/>
  <c r="AF681" i="1" l="1"/>
  <c r="K647" i="1"/>
  <c r="BB646" i="1"/>
  <c r="AG681" i="1"/>
  <c r="AJ681" i="1" s="1"/>
  <c r="AK681" i="1" s="1"/>
  <c r="AX681" i="1"/>
  <c r="AM681" i="1"/>
  <c r="AN681" i="1" l="1"/>
  <c r="AP681" i="1"/>
  <c r="N647" i="1"/>
  <c r="Q647" i="1" s="1"/>
  <c r="R647" i="1" s="1"/>
  <c r="O647" i="1"/>
  <c r="S647" i="1" s="1"/>
  <c r="T647" i="1" s="1"/>
  <c r="Y647" i="1"/>
  <c r="AR681" i="1" l="1"/>
  <c r="AU681" i="1" s="1"/>
  <c r="V647" i="1"/>
  <c r="AE682" i="1" l="1"/>
  <c r="AF682" i="1" s="1"/>
  <c r="AV681" i="1"/>
  <c r="AW681" i="1" s="1"/>
  <c r="AY681" i="1" s="1"/>
  <c r="AZ681" i="1" s="1"/>
  <c r="AQ682" i="1"/>
  <c r="AD682" i="1"/>
  <c r="L647" i="1"/>
  <c r="M647" i="1" s="1"/>
  <c r="W647" i="1"/>
  <c r="X647" i="1" s="1"/>
  <c r="Z647" i="1" s="1"/>
  <c r="AA647" i="1" s="1"/>
  <c r="AG682" i="1" l="1"/>
  <c r="AJ682" i="1" s="1"/>
  <c r="AK682" i="1" s="1"/>
  <c r="AM682" i="1"/>
  <c r="AX682" i="1"/>
  <c r="K648" i="1"/>
  <c r="BB647" i="1"/>
  <c r="Y648" i="1" l="1"/>
  <c r="N648" i="1"/>
  <c r="Q648" i="1" s="1"/>
  <c r="R648" i="1" s="1"/>
  <c r="O648" i="1"/>
  <c r="S648" i="1" s="1"/>
  <c r="T648" i="1" s="1"/>
  <c r="AN682" i="1"/>
  <c r="AP682" i="1"/>
  <c r="AR682" i="1" l="1"/>
  <c r="V648" i="1"/>
  <c r="AU682" i="1"/>
  <c r="AV682" i="1" l="1"/>
  <c r="AW682" i="1" s="1"/>
  <c r="AY682" i="1" s="1"/>
  <c r="AZ682" i="1" s="1"/>
  <c r="L648" i="1"/>
  <c r="M648" i="1" s="1"/>
  <c r="W648" i="1"/>
  <c r="X648" i="1" s="1"/>
  <c r="Z648" i="1" s="1"/>
  <c r="AA648" i="1" s="1"/>
  <c r="K649" i="1" l="1"/>
  <c r="BB648" i="1"/>
  <c r="N649" i="1" l="1"/>
  <c r="Q649" i="1" s="1"/>
  <c r="R649" i="1" s="1"/>
  <c r="V649" i="1" s="1"/>
  <c r="Y649" i="1"/>
  <c r="O649" i="1"/>
  <c r="S649" i="1" s="1"/>
  <c r="T649" i="1" s="1"/>
  <c r="W649" i="1" l="1"/>
  <c r="X649" i="1" s="1"/>
  <c r="Z649" i="1" s="1"/>
  <c r="AA649" i="1" s="1"/>
  <c r="L649" i="1"/>
  <c r="M649" i="1" s="1"/>
  <c r="K650" i="1" l="1"/>
  <c r="BB649" i="1"/>
  <c r="O650" i="1" l="1"/>
  <c r="S650" i="1" s="1"/>
  <c r="T650" i="1" s="1"/>
  <c r="N650" i="1"/>
  <c r="Q650" i="1" s="1"/>
  <c r="R650" i="1" s="1"/>
  <c r="V650" i="1" s="1"/>
  <c r="Y650" i="1"/>
  <c r="L650" i="1" l="1"/>
  <c r="M650" i="1" s="1"/>
  <c r="W650" i="1"/>
  <c r="X650" i="1" s="1"/>
  <c r="Z650" i="1" s="1"/>
  <c r="AA650" i="1" s="1"/>
  <c r="K651" i="1" l="1"/>
  <c r="BB650" i="1"/>
  <c r="O651" i="1" l="1"/>
  <c r="S651" i="1" s="1"/>
  <c r="T651" i="1" s="1"/>
  <c r="N651" i="1"/>
  <c r="Q651" i="1" s="1"/>
  <c r="R651" i="1" s="1"/>
  <c r="Y651" i="1"/>
  <c r="V651" i="1" l="1"/>
  <c r="L651" i="1" l="1"/>
  <c r="M651" i="1" s="1"/>
  <c r="W651" i="1"/>
  <c r="X651" i="1" s="1"/>
  <c r="Z651" i="1" s="1"/>
  <c r="AA651" i="1" s="1"/>
  <c r="K652" i="1" l="1"/>
  <c r="BB651" i="1"/>
  <c r="O652" i="1" l="1"/>
  <c r="S652" i="1" s="1"/>
  <c r="T652" i="1" s="1"/>
  <c r="Y652" i="1"/>
  <c r="N652" i="1"/>
  <c r="Q652" i="1" s="1"/>
  <c r="R652" i="1" s="1"/>
  <c r="V652" i="1" l="1"/>
  <c r="L652" i="1" l="1"/>
  <c r="M652" i="1" s="1"/>
  <c r="W652" i="1"/>
  <c r="X652" i="1" s="1"/>
  <c r="Z652" i="1" s="1"/>
  <c r="AA652" i="1" s="1"/>
  <c r="K653" i="1" l="1"/>
  <c r="BB652" i="1"/>
  <c r="O653" i="1" l="1"/>
  <c r="S653" i="1" s="1"/>
  <c r="T653" i="1" s="1"/>
  <c r="Y653" i="1"/>
  <c r="N653" i="1"/>
  <c r="Q653" i="1" s="1"/>
  <c r="R653" i="1" s="1"/>
  <c r="V653" i="1" l="1"/>
  <c r="W653" i="1" l="1"/>
  <c r="X653" i="1" s="1"/>
  <c r="Z653" i="1" s="1"/>
  <c r="AA653" i="1" s="1"/>
  <c r="L653" i="1"/>
  <c r="M653" i="1" s="1"/>
  <c r="K654" i="1" l="1"/>
  <c r="BB653" i="1"/>
  <c r="N654" i="1" l="1"/>
  <c r="Q654" i="1" s="1"/>
  <c r="R654" i="1" s="1"/>
  <c r="Y654" i="1"/>
  <c r="O654" i="1"/>
  <c r="S654" i="1" s="1"/>
  <c r="T654" i="1" s="1"/>
  <c r="V654" i="1" l="1"/>
  <c r="W654" i="1" s="1"/>
  <c r="X654" i="1" s="1"/>
  <c r="Z654" i="1" s="1"/>
  <c r="AA654" i="1" s="1"/>
  <c r="L654" i="1" l="1"/>
  <c r="M654" i="1" s="1"/>
  <c r="K655" i="1"/>
  <c r="BB654" i="1"/>
  <c r="N655" i="1" l="1"/>
  <c r="Q655" i="1" s="1"/>
  <c r="R655" i="1" s="1"/>
  <c r="O655" i="1"/>
  <c r="S655" i="1" s="1"/>
  <c r="T655" i="1" s="1"/>
  <c r="Y655" i="1"/>
  <c r="V655" i="1" l="1"/>
  <c r="W655" i="1" l="1"/>
  <c r="X655" i="1" s="1"/>
  <c r="Z655" i="1" s="1"/>
  <c r="AA655" i="1" s="1"/>
  <c r="L655" i="1"/>
  <c r="M655" i="1" s="1"/>
  <c r="K656" i="1" l="1"/>
  <c r="BB655" i="1"/>
  <c r="Y656" i="1" l="1"/>
  <c r="O656" i="1"/>
  <c r="S656" i="1" s="1"/>
  <c r="T656" i="1" s="1"/>
  <c r="N656" i="1"/>
  <c r="Q656" i="1" s="1"/>
  <c r="R656" i="1" s="1"/>
  <c r="V656" i="1" s="1"/>
  <c r="L656" i="1" l="1"/>
  <c r="M656" i="1" s="1"/>
  <c r="W656" i="1"/>
  <c r="X656" i="1" s="1"/>
  <c r="Z656" i="1" s="1"/>
  <c r="AA656" i="1" s="1"/>
  <c r="K657" i="1" l="1"/>
  <c r="BB656" i="1"/>
  <c r="Y657" i="1" l="1"/>
  <c r="O657" i="1"/>
  <c r="S657" i="1" s="1"/>
  <c r="T657" i="1" s="1"/>
  <c r="N657" i="1"/>
  <c r="Q657" i="1" s="1"/>
  <c r="R657" i="1" s="1"/>
  <c r="V657" i="1" l="1"/>
  <c r="W657" i="1"/>
  <c r="X657" i="1" s="1"/>
  <c r="Z657" i="1" s="1"/>
  <c r="AA657" i="1" s="1"/>
  <c r="L657" i="1"/>
  <c r="M657" i="1" s="1"/>
  <c r="K658" i="1" l="1"/>
  <c r="BB657" i="1"/>
  <c r="O658" i="1" l="1"/>
  <c r="S658" i="1" s="1"/>
  <c r="T658" i="1" s="1"/>
  <c r="N658" i="1"/>
  <c r="Q658" i="1" s="1"/>
  <c r="R658" i="1" s="1"/>
  <c r="V658" i="1" s="1"/>
  <c r="Y658" i="1"/>
  <c r="L658" i="1" l="1"/>
  <c r="M658" i="1" s="1"/>
  <c r="W658" i="1"/>
  <c r="X658" i="1" s="1"/>
  <c r="Z658" i="1" s="1"/>
  <c r="AA658" i="1" s="1"/>
  <c r="K659" i="1" l="1"/>
  <c r="BB658" i="1"/>
  <c r="Y659" i="1" l="1"/>
  <c r="N659" i="1"/>
  <c r="Q659" i="1" s="1"/>
  <c r="R659" i="1" s="1"/>
  <c r="V659" i="1" s="1"/>
  <c r="O659" i="1"/>
  <c r="S659" i="1" s="1"/>
  <c r="T659" i="1" s="1"/>
  <c r="L659" i="1" l="1"/>
  <c r="M659" i="1" s="1"/>
  <c r="W659" i="1"/>
  <c r="X659" i="1" s="1"/>
  <c r="Z659" i="1" s="1"/>
  <c r="AA659" i="1" s="1"/>
  <c r="K660" i="1" l="1"/>
  <c r="BB659" i="1"/>
  <c r="O660" i="1" l="1"/>
  <c r="S660" i="1" s="1"/>
  <c r="T660" i="1" s="1"/>
  <c r="N660" i="1"/>
  <c r="Q660" i="1" s="1"/>
  <c r="R660" i="1" s="1"/>
  <c r="Y660" i="1"/>
  <c r="V660" i="1" l="1"/>
  <c r="W660" i="1" l="1"/>
  <c r="X660" i="1" s="1"/>
  <c r="Z660" i="1" s="1"/>
  <c r="AA660" i="1" s="1"/>
  <c r="L660" i="1"/>
  <c r="M660" i="1" s="1"/>
  <c r="K661" i="1" l="1"/>
  <c r="BB660" i="1"/>
  <c r="O661" i="1" l="1"/>
  <c r="S661" i="1" s="1"/>
  <c r="T661" i="1" s="1"/>
  <c r="Y661" i="1"/>
  <c r="N661" i="1"/>
  <c r="Q661" i="1" s="1"/>
  <c r="R661" i="1" s="1"/>
  <c r="V661" i="1" s="1"/>
  <c r="W661" i="1" l="1"/>
  <c r="X661" i="1" s="1"/>
  <c r="Z661" i="1" s="1"/>
  <c r="AA661" i="1" s="1"/>
  <c r="L661" i="1"/>
  <c r="M661" i="1" s="1"/>
  <c r="K662" i="1" l="1"/>
  <c r="BB661" i="1"/>
  <c r="O662" i="1" l="1"/>
  <c r="S662" i="1" s="1"/>
  <c r="T662" i="1" s="1"/>
  <c r="Y662" i="1"/>
  <c r="N662" i="1"/>
  <c r="Q662" i="1" s="1"/>
  <c r="R662" i="1" s="1"/>
  <c r="V662" i="1" l="1"/>
  <c r="L662" i="1"/>
  <c r="M662" i="1" s="1"/>
  <c r="W662" i="1"/>
  <c r="X662" i="1" s="1"/>
  <c r="Z662" i="1" s="1"/>
  <c r="AA662" i="1" s="1"/>
  <c r="K663" i="1" l="1"/>
  <c r="BB662" i="1"/>
  <c r="Y663" i="1" l="1"/>
  <c r="O663" i="1"/>
  <c r="S663" i="1" s="1"/>
  <c r="T663" i="1" s="1"/>
  <c r="N663" i="1"/>
  <c r="Q663" i="1" s="1"/>
  <c r="R663" i="1" s="1"/>
  <c r="V663" i="1" l="1"/>
  <c r="W663" i="1"/>
  <c r="X663" i="1" s="1"/>
  <c r="Z663" i="1" s="1"/>
  <c r="AA663" i="1" s="1"/>
  <c r="L663" i="1"/>
  <c r="M663" i="1" s="1"/>
  <c r="K664" i="1" l="1"/>
  <c r="BB663" i="1"/>
  <c r="Y664" i="1" l="1"/>
  <c r="N664" i="1"/>
  <c r="Q664" i="1" s="1"/>
  <c r="R664" i="1" s="1"/>
  <c r="V664" i="1" s="1"/>
  <c r="O664" i="1"/>
  <c r="S664" i="1" s="1"/>
  <c r="T664" i="1" s="1"/>
  <c r="W664" i="1" l="1"/>
  <c r="X664" i="1" s="1"/>
  <c r="Z664" i="1" s="1"/>
  <c r="AA664" i="1" s="1"/>
  <c r="L664" i="1"/>
  <c r="M664" i="1" s="1"/>
  <c r="K665" i="1" l="1"/>
  <c r="BB664" i="1"/>
  <c r="Y665" i="1" l="1"/>
  <c r="N665" i="1"/>
  <c r="Q665" i="1" s="1"/>
  <c r="R665" i="1" s="1"/>
  <c r="O665" i="1"/>
  <c r="S665" i="1" s="1"/>
  <c r="T665" i="1" s="1"/>
  <c r="V665" i="1" l="1"/>
  <c r="L665" i="1" l="1"/>
  <c r="M665" i="1" s="1"/>
  <c r="W665" i="1"/>
  <c r="X665" i="1" s="1"/>
  <c r="Z665" i="1" s="1"/>
  <c r="AA665" i="1" s="1"/>
  <c r="K666" i="1" l="1"/>
  <c r="BB665" i="1"/>
  <c r="O666" i="1" l="1"/>
  <c r="S666" i="1" s="1"/>
  <c r="T666" i="1" s="1"/>
  <c r="Y666" i="1"/>
  <c r="N666" i="1"/>
  <c r="Q666" i="1" s="1"/>
  <c r="R666" i="1" s="1"/>
  <c r="V666" i="1" s="1"/>
  <c r="L666" i="1" l="1"/>
  <c r="M666" i="1" s="1"/>
  <c r="W666" i="1"/>
  <c r="X666" i="1" s="1"/>
  <c r="Z666" i="1" s="1"/>
  <c r="AA666" i="1" s="1"/>
  <c r="K667" i="1" l="1"/>
  <c r="BB666" i="1"/>
  <c r="Y667" i="1" l="1"/>
  <c r="N667" i="1"/>
  <c r="Q667" i="1" s="1"/>
  <c r="R667" i="1" s="1"/>
  <c r="O667" i="1"/>
  <c r="S667" i="1" s="1"/>
  <c r="T667" i="1" s="1"/>
  <c r="V667" i="1" l="1"/>
  <c r="W667" i="1" l="1"/>
  <c r="X667" i="1" s="1"/>
  <c r="Z667" i="1" s="1"/>
  <c r="AA667" i="1" s="1"/>
  <c r="L667" i="1"/>
  <c r="M667" i="1" s="1"/>
  <c r="K668" i="1" l="1"/>
  <c r="BB667" i="1"/>
  <c r="O668" i="1" l="1"/>
  <c r="S668" i="1" s="1"/>
  <c r="T668" i="1" s="1"/>
  <c r="Y668" i="1"/>
  <c r="N668" i="1"/>
  <c r="Q668" i="1" s="1"/>
  <c r="R668" i="1" s="1"/>
  <c r="V668" i="1" l="1"/>
  <c r="L668" i="1" s="1"/>
  <c r="M668" i="1" s="1"/>
  <c r="W668" i="1" l="1"/>
  <c r="X668" i="1" s="1"/>
  <c r="Z668" i="1" s="1"/>
  <c r="AA668" i="1" s="1"/>
  <c r="K669" i="1" s="1"/>
  <c r="BB668" i="1"/>
  <c r="Y669" i="1" l="1"/>
  <c r="O669" i="1"/>
  <c r="S669" i="1" s="1"/>
  <c r="T669" i="1" s="1"/>
  <c r="N669" i="1"/>
  <c r="Q669" i="1" s="1"/>
  <c r="R669" i="1" s="1"/>
  <c r="V669" i="1" l="1"/>
  <c r="W669" i="1" s="1"/>
  <c r="X669" i="1" s="1"/>
  <c r="Z669" i="1" s="1"/>
  <c r="AA669" i="1" s="1"/>
  <c r="L669" i="1" l="1"/>
  <c r="M669" i="1" s="1"/>
  <c r="K670" i="1"/>
  <c r="BB669" i="1"/>
  <c r="N670" i="1" l="1"/>
  <c r="Q670" i="1" s="1"/>
  <c r="R670" i="1" s="1"/>
  <c r="O670" i="1"/>
  <c r="S670" i="1" s="1"/>
  <c r="T670" i="1" s="1"/>
  <c r="Y670" i="1"/>
  <c r="V670" i="1" l="1"/>
  <c r="W670" i="1"/>
  <c r="X670" i="1" s="1"/>
  <c r="Z670" i="1" s="1"/>
  <c r="AA670" i="1" s="1"/>
  <c r="L670" i="1"/>
  <c r="M670" i="1" s="1"/>
  <c r="K671" i="1" l="1"/>
  <c r="BB670" i="1"/>
  <c r="N671" i="1" l="1"/>
  <c r="Q671" i="1" s="1"/>
  <c r="R671" i="1" s="1"/>
  <c r="V671" i="1" s="1"/>
  <c r="O671" i="1"/>
  <c r="S671" i="1" s="1"/>
  <c r="T671" i="1" s="1"/>
  <c r="Y671" i="1"/>
  <c r="L671" i="1" l="1"/>
  <c r="M671" i="1" s="1"/>
  <c r="W671" i="1"/>
  <c r="X671" i="1" s="1"/>
  <c r="Z671" i="1" s="1"/>
  <c r="AA671" i="1" s="1"/>
  <c r="K672" i="1" l="1"/>
  <c r="BB671" i="1"/>
  <c r="N672" i="1" l="1"/>
  <c r="Q672" i="1" s="1"/>
  <c r="R672" i="1" s="1"/>
  <c r="Y672" i="1"/>
  <c r="O672" i="1"/>
  <c r="S672" i="1" s="1"/>
  <c r="T672" i="1" s="1"/>
  <c r="V672" i="1" l="1"/>
  <c r="L672" i="1" l="1"/>
  <c r="M672" i="1" s="1"/>
  <c r="W672" i="1"/>
  <c r="X672" i="1" s="1"/>
  <c r="Z672" i="1" s="1"/>
  <c r="AA672" i="1" s="1"/>
  <c r="K673" i="1" l="1"/>
  <c r="BB672" i="1"/>
  <c r="N673" i="1" l="1"/>
  <c r="Q673" i="1" s="1"/>
  <c r="R673" i="1" s="1"/>
  <c r="Y673" i="1"/>
  <c r="O673" i="1"/>
  <c r="S673" i="1" s="1"/>
  <c r="T673" i="1" s="1"/>
  <c r="V673" i="1" l="1"/>
  <c r="L673" i="1" l="1"/>
  <c r="M673" i="1" s="1"/>
  <c r="W673" i="1"/>
  <c r="X673" i="1" s="1"/>
  <c r="Z673" i="1" s="1"/>
  <c r="AA673" i="1" s="1"/>
  <c r="K674" i="1" l="1"/>
  <c r="BB673" i="1"/>
  <c r="Y674" i="1" l="1"/>
  <c r="N674" i="1"/>
  <c r="Q674" i="1" s="1"/>
  <c r="R674" i="1" s="1"/>
  <c r="O674" i="1"/>
  <c r="S674" i="1" s="1"/>
  <c r="T674" i="1" s="1"/>
  <c r="V674" i="1" l="1"/>
  <c r="W674" i="1" l="1"/>
  <c r="X674" i="1" s="1"/>
  <c r="Z674" i="1" s="1"/>
  <c r="AA674" i="1" s="1"/>
  <c r="L674" i="1"/>
  <c r="M674" i="1" s="1"/>
  <c r="K675" i="1" l="1"/>
  <c r="BB674" i="1"/>
  <c r="Y675" i="1" l="1"/>
  <c r="N675" i="1"/>
  <c r="Q675" i="1" s="1"/>
  <c r="R675" i="1" s="1"/>
  <c r="V675" i="1" s="1"/>
  <c r="O675" i="1"/>
  <c r="S675" i="1" s="1"/>
  <c r="T675" i="1" s="1"/>
  <c r="W675" i="1" l="1"/>
  <c r="X675" i="1" s="1"/>
  <c r="Z675" i="1" s="1"/>
  <c r="AA675" i="1" s="1"/>
  <c r="L675" i="1"/>
  <c r="M675" i="1" s="1"/>
  <c r="K676" i="1" l="1"/>
  <c r="BB675" i="1"/>
  <c r="N676" i="1" l="1"/>
  <c r="Q676" i="1" s="1"/>
  <c r="R676" i="1" s="1"/>
  <c r="O676" i="1"/>
  <c r="S676" i="1" s="1"/>
  <c r="T676" i="1" s="1"/>
  <c r="Y676" i="1"/>
  <c r="V676" i="1" l="1"/>
  <c r="L676" i="1" l="1"/>
  <c r="M676" i="1" s="1"/>
  <c r="W676" i="1"/>
  <c r="X676" i="1" s="1"/>
  <c r="Z676" i="1" s="1"/>
  <c r="AA676" i="1" s="1"/>
  <c r="K677" i="1" l="1"/>
  <c r="BB676" i="1"/>
  <c r="N677" i="1" l="1"/>
  <c r="Q677" i="1" s="1"/>
  <c r="R677" i="1" s="1"/>
  <c r="V677" i="1" s="1"/>
  <c r="Y677" i="1"/>
  <c r="O677" i="1"/>
  <c r="S677" i="1" s="1"/>
  <c r="T677" i="1" s="1"/>
  <c r="L677" i="1" l="1"/>
  <c r="M677" i="1" s="1"/>
  <c r="W677" i="1"/>
  <c r="X677" i="1" s="1"/>
  <c r="Z677" i="1" s="1"/>
  <c r="AA677" i="1" s="1"/>
  <c r="K678" i="1" l="1"/>
  <c r="BB677" i="1"/>
  <c r="O678" i="1" l="1"/>
  <c r="S678" i="1" s="1"/>
  <c r="T678" i="1" s="1"/>
  <c r="N678" i="1"/>
  <c r="Q678" i="1" s="1"/>
  <c r="R678" i="1" s="1"/>
  <c r="Y678" i="1"/>
  <c r="V678" i="1" l="1"/>
  <c r="W678" i="1" s="1"/>
  <c r="X678" i="1" s="1"/>
  <c r="Z678" i="1" s="1"/>
  <c r="AA678" i="1" s="1"/>
  <c r="L678" i="1" l="1"/>
  <c r="M678" i="1" s="1"/>
  <c r="K679" i="1"/>
  <c r="BB678" i="1"/>
  <c r="O679" i="1" l="1"/>
  <c r="S679" i="1" s="1"/>
  <c r="T679" i="1" s="1"/>
  <c r="N679" i="1"/>
  <c r="Q679" i="1" s="1"/>
  <c r="R679" i="1" s="1"/>
  <c r="Y679" i="1"/>
  <c r="V679" i="1" l="1"/>
  <c r="W679" i="1" l="1"/>
  <c r="X679" i="1" s="1"/>
  <c r="Z679" i="1" s="1"/>
  <c r="AA679" i="1" s="1"/>
  <c r="L679" i="1"/>
  <c r="M679" i="1" s="1"/>
  <c r="K680" i="1" l="1"/>
  <c r="BB679" i="1"/>
  <c r="N680" i="1" l="1"/>
  <c r="Q680" i="1" s="1"/>
  <c r="R680" i="1" s="1"/>
  <c r="V680" i="1" s="1"/>
  <c r="Y680" i="1"/>
  <c r="O680" i="1"/>
  <c r="S680" i="1" s="1"/>
  <c r="T680" i="1" s="1"/>
  <c r="W680" i="1" l="1"/>
  <c r="X680" i="1" s="1"/>
  <c r="Z680" i="1" s="1"/>
  <c r="AA680" i="1" s="1"/>
  <c r="L680" i="1"/>
  <c r="M680" i="1" s="1"/>
  <c r="K681" i="1" l="1"/>
  <c r="BB680" i="1"/>
  <c r="Y681" i="1" l="1"/>
  <c r="O681" i="1"/>
  <c r="S681" i="1" s="1"/>
  <c r="T681" i="1" s="1"/>
  <c r="N681" i="1"/>
  <c r="Q681" i="1" s="1"/>
  <c r="R681" i="1" s="1"/>
  <c r="V681" i="1" l="1"/>
  <c r="W681" i="1" l="1"/>
  <c r="X681" i="1" s="1"/>
  <c r="Z681" i="1" s="1"/>
  <c r="AA681" i="1" s="1"/>
  <c r="L681" i="1"/>
  <c r="M681" i="1" s="1"/>
  <c r="K682" i="1" l="1"/>
  <c r="BB681" i="1"/>
  <c r="O682" i="1" l="1"/>
  <c r="S682" i="1" s="1"/>
  <c r="T682" i="1" s="1"/>
  <c r="N682" i="1"/>
  <c r="Q682" i="1" s="1"/>
  <c r="R682" i="1" s="1"/>
  <c r="Y682" i="1"/>
  <c r="V682" i="1" l="1"/>
  <c r="L682" i="1"/>
  <c r="M682" i="1" s="1"/>
  <c r="W682" i="1"/>
  <c r="X682" i="1" s="1"/>
  <c r="Z682" i="1" s="1"/>
  <c r="AA682" i="1" s="1"/>
  <c r="BB682" i="1" l="1"/>
</calcChain>
</file>

<file path=xl/sharedStrings.xml><?xml version="1.0" encoding="utf-8"?>
<sst xmlns="http://schemas.openxmlformats.org/spreadsheetml/2006/main" count="265" uniqueCount="106">
  <si>
    <t>STORM ANALYSIS USING MUSKINGUM METHOD FOR SCOTT'S MILL</t>
  </si>
  <si>
    <t>DAILY FLOW</t>
  </si>
  <si>
    <t>(CFS)</t>
  </si>
  <si>
    <t>TIME</t>
  </si>
  <si>
    <t>HOUR</t>
  </si>
  <si>
    <t>VOLUME</t>
  </si>
  <si>
    <t>(AC-FT)</t>
  </si>
  <si>
    <t>INFLOW</t>
  </si>
  <si>
    <t>CHECK</t>
  </si>
  <si>
    <t>POWERHOUSE</t>
  </si>
  <si>
    <t>DISCHARGE</t>
  </si>
  <si>
    <t>EXISTING CONDITIONS</t>
  </si>
  <si>
    <t>HORSESHOE</t>
  </si>
  <si>
    <t>MAIN SPILLWAY</t>
  </si>
  <si>
    <t>AVG DAILY FLOW</t>
  </si>
  <si>
    <t>(CFS-HRS)</t>
  </si>
  <si>
    <t>HEADWATER</t>
  </si>
  <si>
    <t>ELEV.</t>
  </si>
  <si>
    <t>(FT)</t>
  </si>
  <si>
    <t>TAILWATER</t>
  </si>
  <si>
    <t>Spillway Length (ft)</t>
  </si>
  <si>
    <t>Spillway Elev (ft)</t>
  </si>
  <si>
    <t>Horseshoe Length (ft)</t>
  </si>
  <si>
    <t>Elevation</t>
  </si>
  <si>
    <t>Reservoir area-elevation curve</t>
  </si>
  <si>
    <t xml:space="preserve">Elevation </t>
  </si>
  <si>
    <t>NAV88</t>
  </si>
  <si>
    <t>(ft)</t>
  </si>
  <si>
    <t>Area</t>
  </si>
  <si>
    <t>Spillway Discharge (cfs)</t>
  </si>
  <si>
    <t>Q=CLH**1.5</t>
  </si>
  <si>
    <t>H</t>
  </si>
  <si>
    <t>C</t>
  </si>
  <si>
    <t>TOTAL</t>
  </si>
  <si>
    <t>SPILLWAY</t>
  </si>
  <si>
    <t>HEAD</t>
  </si>
  <si>
    <t>INFLOW-</t>
  </si>
  <si>
    <t>OUTFLOW</t>
  </si>
  <si>
    <t>INCREMENTAL</t>
  </si>
  <si>
    <t>SPILLWAY DISCHARGE RELATIONSHIP</t>
  </si>
  <si>
    <t>COEFFICIENT BASED ON ACTUAL HEAD DISCHARGE RELATIONSHIP</t>
  </si>
  <si>
    <t>FLOW</t>
  </si>
  <si>
    <t>LEVEL</t>
  </si>
  <si>
    <t>TOTAL SPILLWAY</t>
  </si>
  <si>
    <t>C1</t>
  </si>
  <si>
    <t>C2</t>
  </si>
  <si>
    <t xml:space="preserve">EFFECTIVE </t>
  </si>
  <si>
    <t>INTERPOLATED</t>
  </si>
  <si>
    <t xml:space="preserve">ESTIMATED </t>
  </si>
  <si>
    <t>COEFFICIENT</t>
  </si>
  <si>
    <t>BASE CASE</t>
  </si>
  <si>
    <t>H=(Q/C/L)**2/3</t>
  </si>
  <si>
    <t>FACTOR</t>
  </si>
  <si>
    <t>Q/C/L</t>
  </si>
  <si>
    <t>RESERVOIR</t>
  </si>
  <si>
    <t>ELEVATION</t>
  </si>
  <si>
    <t xml:space="preserve">HORSESHOE </t>
  </si>
  <si>
    <t>TOTAL FLOW</t>
  </si>
  <si>
    <t>MINOR SUBMERGENCE</t>
  </si>
  <si>
    <t>H2</t>
  </si>
  <si>
    <t>H2/H1</t>
  </si>
  <si>
    <t>Qs/Qf</t>
  </si>
  <si>
    <t>(fromElementary Fluid Mechanics. John Vennard 1961)</t>
  </si>
  <si>
    <t>Compares favorably with 10 year flood of 79,100</t>
  </si>
  <si>
    <t>CORRECTION FACTOR FOR HIGH TAILWATER LEVELS</t>
  </si>
  <si>
    <t>ADJUSTMENT</t>
  </si>
  <si>
    <t>2 FOOT SPILLWAY CAP</t>
  </si>
  <si>
    <t xml:space="preserve">SPILLWAY </t>
  </si>
  <si>
    <t>SPILWAY</t>
  </si>
  <si>
    <t xml:space="preserve">DISCHARGE </t>
  </si>
  <si>
    <t>REDUCTION</t>
  </si>
  <si>
    <t>(FEET)</t>
  </si>
  <si>
    <t>H1</t>
  </si>
  <si>
    <t>Change</t>
  </si>
  <si>
    <t>per 0.1 feet</t>
  </si>
  <si>
    <t>(acres)</t>
  </si>
  <si>
    <t>WEIR</t>
  </si>
  <si>
    <t>MAIN SPILWAY</t>
  </si>
  <si>
    <t>HORESESHOE</t>
  </si>
  <si>
    <t xml:space="preserve">WEIR </t>
  </si>
  <si>
    <t>VOL CHANGE</t>
  </si>
  <si>
    <t>(ACRE-FT)</t>
  </si>
  <si>
    <t>(ACRES)</t>
  </si>
  <si>
    <t>AREA</t>
  </si>
  <si>
    <t>CHANGE</t>
  </si>
  <si>
    <t>HEADPOND</t>
  </si>
  <si>
    <t>Tailwater outflow relationship</t>
  </si>
  <si>
    <t>Flow</t>
  </si>
  <si>
    <t>(cfs)</t>
  </si>
  <si>
    <t>Tailwater</t>
  </si>
  <si>
    <t>SUBMERGENCE</t>
  </si>
  <si>
    <t>PROJECT CONDITIONS</t>
  </si>
  <si>
    <t>Powerhouse flow</t>
  </si>
  <si>
    <t>FLOW OVER</t>
  </si>
  <si>
    <t xml:space="preserve">POWERHOUSE </t>
  </si>
  <si>
    <t>Factor</t>
  </si>
  <si>
    <t>Powerhouse Elev.(ft)</t>
  </si>
  <si>
    <t>Powerhouse flow factor</t>
  </si>
  <si>
    <t>ADJ.POWERHOUSE</t>
  </si>
  <si>
    <t>COEFICIENT</t>
  </si>
  <si>
    <t>Powerhouse Length (ft)</t>
  </si>
  <si>
    <t>Top Elevation</t>
  </si>
  <si>
    <t>h2/h1</t>
  </si>
  <si>
    <t>HEADPOND ELEVATION</t>
  </si>
  <si>
    <t>DIFF (POST-PRE)</t>
  </si>
  <si>
    <t xml:space="preserve">STORM 3 - September 2004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</si>
</sst>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B029-D400-46BF-9384-1B35D87788AB}">
  <dimension ref="A1:BJ778"/>
  <sheetViews>
    <sheetView tabSelected="1" workbookViewId="0">
      <pane ySplit="8" topLeftCell="A9" activePane="bottomLeft" state="frozen"/>
      <selection pane="bottomLeft" activeCell="A3" sqref="A3"/>
    </sheetView>
  </sheetViews>
  <sheetFormatPr defaultRowHeight="14.4" x14ac:dyDescent="0.55000000000000004"/>
  <cols>
    <col min="11" max="11" width="10.5234375" customWidth="1"/>
    <col min="12" max="15" width="10" customWidth="1"/>
    <col min="16" max="17" width="13.41796875" customWidth="1"/>
    <col min="18" max="19" width="11.83984375" customWidth="1"/>
    <col min="26" max="26" width="11.578125" bestFit="1" customWidth="1"/>
  </cols>
  <sheetData>
    <row r="1" spans="1:54" x14ac:dyDescent="0.55000000000000004">
      <c r="A1" t="s">
        <v>0</v>
      </c>
      <c r="H1" t="s">
        <v>11</v>
      </c>
      <c r="AD1" t="s">
        <v>91</v>
      </c>
    </row>
    <row r="2" spans="1:54" x14ac:dyDescent="0.55000000000000004">
      <c r="A2" t="s">
        <v>105</v>
      </c>
      <c r="H2" t="s">
        <v>20</v>
      </c>
      <c r="J2" t="s">
        <v>21</v>
      </c>
      <c r="L2" t="s">
        <v>22</v>
      </c>
      <c r="O2" t="s">
        <v>23</v>
      </c>
      <c r="AD2" t="s">
        <v>20</v>
      </c>
      <c r="AF2" t="s">
        <v>21</v>
      </c>
      <c r="AH2" t="s">
        <v>100</v>
      </c>
      <c r="AK2" t="s">
        <v>101</v>
      </c>
      <c r="AM2" t="s">
        <v>92</v>
      </c>
      <c r="AN2" t="s">
        <v>95</v>
      </c>
      <c r="AO2" t="s">
        <v>96</v>
      </c>
      <c r="AQ2" t="s">
        <v>97</v>
      </c>
    </row>
    <row r="3" spans="1:54" x14ac:dyDescent="0.55000000000000004">
      <c r="H3">
        <v>735</v>
      </c>
      <c r="J3">
        <v>514.4</v>
      </c>
      <c r="L3">
        <v>140</v>
      </c>
      <c r="O3">
        <v>514.79999999999995</v>
      </c>
      <c r="AD3">
        <v>735</v>
      </c>
      <c r="AF3">
        <v>516.4</v>
      </c>
      <c r="AH3">
        <v>168</v>
      </c>
      <c r="AK3">
        <v>521.5</v>
      </c>
      <c r="AM3">
        <v>0</v>
      </c>
      <c r="AN3">
        <v>1</v>
      </c>
      <c r="AO3">
        <v>521.5</v>
      </c>
      <c r="AQ3">
        <v>-10</v>
      </c>
      <c r="AR3">
        <v>0</v>
      </c>
    </row>
    <row r="4" spans="1:54" x14ac:dyDescent="0.55000000000000004">
      <c r="AM4">
        <v>24999</v>
      </c>
      <c r="AN4">
        <v>1</v>
      </c>
      <c r="AQ4">
        <v>0</v>
      </c>
      <c r="AR4">
        <v>1</v>
      </c>
    </row>
    <row r="5" spans="1:54" x14ac:dyDescent="0.55000000000000004">
      <c r="A5" t="s">
        <v>29</v>
      </c>
      <c r="K5" t="s">
        <v>11</v>
      </c>
      <c r="AM5">
        <v>25000</v>
      </c>
      <c r="AN5">
        <v>0</v>
      </c>
      <c r="AQ5">
        <v>20</v>
      </c>
      <c r="AR5">
        <v>1</v>
      </c>
    </row>
    <row r="6" spans="1:54" x14ac:dyDescent="0.55000000000000004">
      <c r="A6" t="s">
        <v>30</v>
      </c>
      <c r="D6" t="s">
        <v>3</v>
      </c>
      <c r="E6" t="s">
        <v>4</v>
      </c>
      <c r="F6" t="s">
        <v>7</v>
      </c>
      <c r="G6" t="s">
        <v>14</v>
      </c>
      <c r="H6" t="s">
        <v>5</v>
      </c>
      <c r="I6" t="s">
        <v>1</v>
      </c>
      <c r="J6" t="s">
        <v>38</v>
      </c>
      <c r="K6" t="s">
        <v>16</v>
      </c>
      <c r="L6" t="s">
        <v>19</v>
      </c>
      <c r="M6" t="s">
        <v>76</v>
      </c>
      <c r="N6" t="s">
        <v>34</v>
      </c>
      <c r="O6" t="s">
        <v>12</v>
      </c>
      <c r="P6" t="s">
        <v>9</v>
      </c>
      <c r="Q6" t="s">
        <v>76</v>
      </c>
      <c r="R6" t="s">
        <v>77</v>
      </c>
      <c r="S6" t="s">
        <v>78</v>
      </c>
      <c r="T6" t="s">
        <v>12</v>
      </c>
      <c r="V6" t="s">
        <v>37</v>
      </c>
      <c r="W6" t="s">
        <v>36</v>
      </c>
      <c r="X6" t="s">
        <v>54</v>
      </c>
      <c r="Y6" t="s">
        <v>54</v>
      </c>
      <c r="Z6" t="s">
        <v>55</v>
      </c>
      <c r="AA6" t="s">
        <v>85</v>
      </c>
      <c r="AD6" t="s">
        <v>16</v>
      </c>
      <c r="AE6" t="s">
        <v>19</v>
      </c>
      <c r="AF6" t="s">
        <v>76</v>
      </c>
      <c r="AG6" t="s">
        <v>34</v>
      </c>
      <c r="AH6" t="s">
        <v>9</v>
      </c>
      <c r="AI6" t="s">
        <v>9</v>
      </c>
      <c r="AJ6" t="s">
        <v>76</v>
      </c>
      <c r="AK6" t="s">
        <v>77</v>
      </c>
      <c r="AM6" t="s">
        <v>94</v>
      </c>
      <c r="AN6" t="s">
        <v>98</v>
      </c>
      <c r="AP6" t="s">
        <v>9</v>
      </c>
      <c r="AQ6" t="s">
        <v>90</v>
      </c>
      <c r="AR6" t="s">
        <v>93</v>
      </c>
      <c r="AU6" t="s">
        <v>37</v>
      </c>
      <c r="AV6" t="s">
        <v>36</v>
      </c>
      <c r="AW6" t="s">
        <v>54</v>
      </c>
      <c r="AX6" t="s">
        <v>54</v>
      </c>
      <c r="AY6" t="s">
        <v>55</v>
      </c>
      <c r="AZ6" t="s">
        <v>85</v>
      </c>
      <c r="BB6" t="s">
        <v>103</v>
      </c>
    </row>
    <row r="7" spans="1:54" x14ac:dyDescent="0.55000000000000004">
      <c r="A7" t="s">
        <v>31</v>
      </c>
      <c r="B7" t="s">
        <v>32</v>
      </c>
      <c r="F7" t="s">
        <v>2</v>
      </c>
      <c r="G7" t="s">
        <v>2</v>
      </c>
      <c r="H7" t="s">
        <v>15</v>
      </c>
      <c r="I7" t="s">
        <v>8</v>
      </c>
      <c r="J7" t="s">
        <v>5</v>
      </c>
      <c r="K7" t="s">
        <v>17</v>
      </c>
      <c r="L7" t="s">
        <v>17</v>
      </c>
      <c r="M7" t="s">
        <v>90</v>
      </c>
      <c r="N7" t="s">
        <v>35</v>
      </c>
      <c r="O7" t="s">
        <v>35</v>
      </c>
      <c r="P7" t="s">
        <v>10</v>
      </c>
      <c r="Q7" t="s">
        <v>49</v>
      </c>
      <c r="R7" t="s">
        <v>10</v>
      </c>
      <c r="S7" t="s">
        <v>79</v>
      </c>
      <c r="T7" t="s">
        <v>10</v>
      </c>
      <c r="W7" t="s">
        <v>37</v>
      </c>
      <c r="X7" t="s">
        <v>80</v>
      </c>
      <c r="Y7" t="s">
        <v>83</v>
      </c>
      <c r="Z7" t="s">
        <v>84</v>
      </c>
      <c r="AA7" t="s">
        <v>55</v>
      </c>
      <c r="AD7" t="s">
        <v>17</v>
      </c>
      <c r="AE7" t="s">
        <v>17</v>
      </c>
      <c r="AF7" t="s">
        <v>90</v>
      </c>
      <c r="AG7" t="s">
        <v>35</v>
      </c>
      <c r="AH7" t="s">
        <v>52</v>
      </c>
      <c r="AI7" t="s">
        <v>10</v>
      </c>
      <c r="AJ7" t="s">
        <v>49</v>
      </c>
      <c r="AK7" t="s">
        <v>10</v>
      </c>
      <c r="AM7" t="s">
        <v>35</v>
      </c>
      <c r="AN7" t="s">
        <v>35</v>
      </c>
      <c r="AP7" t="s">
        <v>49</v>
      </c>
      <c r="AQ7" t="s">
        <v>99</v>
      </c>
      <c r="AR7" t="s">
        <v>9</v>
      </c>
      <c r="AV7" t="s">
        <v>37</v>
      </c>
      <c r="AW7" t="s">
        <v>80</v>
      </c>
      <c r="AX7" t="s">
        <v>83</v>
      </c>
      <c r="AY7" t="s">
        <v>84</v>
      </c>
      <c r="AZ7" t="s">
        <v>55</v>
      </c>
      <c r="BB7" t="s">
        <v>104</v>
      </c>
    </row>
    <row r="8" spans="1:54" x14ac:dyDescent="0.55000000000000004">
      <c r="A8">
        <v>-10</v>
      </c>
      <c r="B8">
        <v>1.55</v>
      </c>
      <c r="J8" t="s">
        <v>6</v>
      </c>
      <c r="K8" t="s">
        <v>18</v>
      </c>
      <c r="L8" t="s">
        <v>18</v>
      </c>
      <c r="M8" t="s">
        <v>49</v>
      </c>
      <c r="N8" t="s">
        <v>18</v>
      </c>
      <c r="O8" t="s">
        <v>18</v>
      </c>
      <c r="P8" t="s">
        <v>2</v>
      </c>
      <c r="R8" t="s">
        <v>2</v>
      </c>
      <c r="S8" t="s">
        <v>49</v>
      </c>
      <c r="T8" t="s">
        <v>2</v>
      </c>
      <c r="V8" t="s">
        <v>2</v>
      </c>
      <c r="W8" t="s">
        <v>2</v>
      </c>
      <c r="X8" t="s">
        <v>81</v>
      </c>
      <c r="Y8" t="s">
        <v>82</v>
      </c>
      <c r="Z8" t="s">
        <v>18</v>
      </c>
      <c r="AA8" t="s">
        <v>18</v>
      </c>
      <c r="AD8" t="s">
        <v>18</v>
      </c>
      <c r="AE8" t="s">
        <v>18</v>
      </c>
      <c r="AF8" t="s">
        <v>49</v>
      </c>
      <c r="AG8" t="s">
        <v>18</v>
      </c>
      <c r="AI8" t="s">
        <v>2</v>
      </c>
      <c r="AK8" t="s">
        <v>2</v>
      </c>
      <c r="AM8" t="s">
        <v>18</v>
      </c>
      <c r="AN8" t="s">
        <v>18</v>
      </c>
      <c r="AR8" t="s">
        <v>2</v>
      </c>
      <c r="AU8" t="s">
        <v>2</v>
      </c>
      <c r="AV8" t="s">
        <v>2</v>
      </c>
      <c r="AW8" t="s">
        <v>81</v>
      </c>
      <c r="AX8" t="s">
        <v>82</v>
      </c>
      <c r="AY8" t="s">
        <v>18</v>
      </c>
      <c r="AZ8" t="s">
        <v>18</v>
      </c>
      <c r="BB8" t="s">
        <v>18</v>
      </c>
    </row>
    <row r="9" spans="1:54" x14ac:dyDescent="0.55000000000000004">
      <c r="A9">
        <v>1</v>
      </c>
      <c r="B9">
        <v>1.55</v>
      </c>
    </row>
    <row r="10" spans="1:54" x14ac:dyDescent="0.55000000000000004">
      <c r="A10">
        <v>1.1000000000000001</v>
      </c>
      <c r="B10">
        <v>1.7</v>
      </c>
      <c r="D10">
        <v>0</v>
      </c>
      <c r="E10">
        <f>+D10/60</f>
        <v>0</v>
      </c>
      <c r="F10">
        <v>2040</v>
      </c>
      <c r="K10">
        <v>515.66</v>
      </c>
      <c r="L10">
        <v>500.6</v>
      </c>
      <c r="M10">
        <f>VLOOKUP(L10,Sheet3!A$52:B$77,2,TRUE)</f>
        <v>1</v>
      </c>
      <c r="N10">
        <f>+(K10-J$3)</f>
        <v>1.2599999999999909</v>
      </c>
      <c r="O10">
        <f>+K10-O$3</f>
        <v>0.86000000000001364</v>
      </c>
      <c r="P10">
        <v>0</v>
      </c>
      <c r="Q10">
        <f t="shared" ref="Q10:Q73" si="0">VLOOKUP(N10,$A$8:$B$28,2,TRUE)</f>
        <v>1.8</v>
      </c>
      <c r="R10">
        <f>+Q10*H$3*POWER(N10,1.5)</f>
        <v>1871.1804091813074</v>
      </c>
      <c r="S10">
        <v>1.55</v>
      </c>
      <c r="T10">
        <f>S10*L$3*POWER(O10,1.5)</f>
        <v>173.06426836294494</v>
      </c>
      <c r="V10">
        <f>+R10+T10</f>
        <v>2044.2446775442522</v>
      </c>
      <c r="AD10">
        <v>516.4</v>
      </c>
      <c r="AE10">
        <v>500.6</v>
      </c>
      <c r="AF10">
        <f>VLOOKUP(AE10,Sheet3!A$52:B$77,2,TRUE)</f>
        <v>1</v>
      </c>
      <c r="AG10">
        <f>+AD10-$AF$3</f>
        <v>0</v>
      </c>
      <c r="AH10">
        <f>VLOOKUP(F10, $AM$3:$AN$5,2,TRUE)</f>
        <v>1</v>
      </c>
      <c r="AI10">
        <f>+F10*AH10</f>
        <v>2040</v>
      </c>
      <c r="AJ10">
        <f t="shared" ref="AJ10:AJ73" si="1">VLOOKUP(AG10,$A$8:$B$28,2,TRUE)</f>
        <v>1.55</v>
      </c>
      <c r="AK10">
        <f>+AJ10*$AD$3*POWER(AG10,1.5)*AF10</f>
        <v>0</v>
      </c>
      <c r="AM10">
        <f>+AD10-$AO$3</f>
        <v>-5.1000000000000227</v>
      </c>
      <c r="AN10">
        <f>+VLOOKUP(AM10,$AQ$3:$AR$5,2,TRUE)</f>
        <v>0</v>
      </c>
      <c r="AP10">
        <f>+VLOOKUP(AM10,$A$8:$B$28,2,TRUE)</f>
        <v>1.55</v>
      </c>
      <c r="AQ10">
        <f>VLOOKUP(AE10,Sheet3!$K$52:$L$77,2,TRUE)</f>
        <v>1</v>
      </c>
      <c r="AR10">
        <f>+AP10*$AH$3*POWER(AN10,1.5)*AQ10</f>
        <v>0</v>
      </c>
      <c r="AU10">
        <f>+AI10+AK10+AR10</f>
        <v>2040</v>
      </c>
      <c r="AV10">
        <f>+F10-AU10</f>
        <v>0</v>
      </c>
    </row>
    <row r="11" spans="1:54" x14ac:dyDescent="0.55000000000000004">
      <c r="A11">
        <v>1.2</v>
      </c>
      <c r="B11">
        <v>1.8</v>
      </c>
      <c r="D11">
        <f>+D10+15</f>
        <v>15</v>
      </c>
      <c r="E11">
        <f t="shared" ref="E11:E74" si="2">+D11/60</f>
        <v>0.25</v>
      </c>
      <c r="F11">
        <v>2040</v>
      </c>
      <c r="H11">
        <f>+F11*0.25</f>
        <v>510</v>
      </c>
      <c r="J11">
        <f>+H11*3600/43560</f>
        <v>42.148760330578511</v>
      </c>
      <c r="K11">
        <v>515.66</v>
      </c>
      <c r="L11">
        <f>VLOOKUP(V11, Sheet2!E$6:F$261,2,TRUE)</f>
        <v>500.6</v>
      </c>
      <c r="M11">
        <f>VLOOKUP(L11,Sheet3!A$52:B$77,2,TRUE)</f>
        <v>1</v>
      </c>
      <c r="N11">
        <f t="shared" ref="N11:N74" si="3">+(K11-J$3)</f>
        <v>1.2599999999999909</v>
      </c>
      <c r="O11">
        <f>+K11-O$3</f>
        <v>0.86000000000001364</v>
      </c>
      <c r="P11">
        <v>0</v>
      </c>
      <c r="Q11">
        <f t="shared" si="0"/>
        <v>1.8</v>
      </c>
      <c r="R11">
        <f>+Q11*H$3*POWER(N11,1.5)*M10</f>
        <v>1871.1804091813074</v>
      </c>
      <c r="S11">
        <f t="shared" ref="S11:S74" si="4">VLOOKUP(O11,$A$8:$B$28,2,TRUE)</f>
        <v>1.55</v>
      </c>
      <c r="T11">
        <f>S11*L$3*POWER(O11,1.5)*M10</f>
        <v>173.06426836294494</v>
      </c>
      <c r="V11">
        <f t="shared" ref="V11:V28" si="5">+R11+T11</f>
        <v>2044.2446775442522</v>
      </c>
      <c r="W11">
        <f>+F11-V11</f>
        <v>-4.2446775442522267</v>
      </c>
      <c r="X11">
        <f>+W11*0.25*3600/43560</f>
        <v>-8.7699949261409643E-2</v>
      </c>
      <c r="Y11">
        <f>VLOOKUP(K11,Sheet2!$A$6:$B$262,2,TRUE)</f>
        <v>303.75</v>
      </c>
      <c r="Z11">
        <f>+X11/Y11</f>
        <v>-2.8872411279476427E-4</v>
      </c>
      <c r="AA11">
        <f>+K11+Z11</f>
        <v>515.65971127588716</v>
      </c>
      <c r="AD11">
        <v>516.4</v>
      </c>
      <c r="AE11">
        <f>VLOOKUP(AU10,Sheet2!$E$6:$F$261,2,TRUE)</f>
        <v>500.6</v>
      </c>
      <c r="AF11">
        <f>VLOOKUP(AE11,Sheet3!A$52:B$77,2,TRUE)</f>
        <v>1</v>
      </c>
      <c r="AG11">
        <f>+AD11-$AF$3</f>
        <v>0</v>
      </c>
      <c r="AH11">
        <f>VLOOKUP(F11, $AM$3:$AN$5,2,TRUE)</f>
        <v>1</v>
      </c>
      <c r="AI11">
        <f>+F11*AH11</f>
        <v>2040</v>
      </c>
      <c r="AJ11">
        <f t="shared" si="1"/>
        <v>1.55</v>
      </c>
      <c r="AK11">
        <f t="shared" ref="AK11:AK74" si="6">+AJ11*$AD$3*POWER(AG11,1.5)*AF11</f>
        <v>0</v>
      </c>
      <c r="AM11">
        <f>+AD11-$AO$3</f>
        <v>-5.1000000000000227</v>
      </c>
      <c r="AN11">
        <f>+VLOOKUP(AM11,$AQ$3:$AR$5,2,TRUE)</f>
        <v>0</v>
      </c>
      <c r="AP11">
        <f t="shared" ref="AP11:AP74" si="7">+VLOOKUP(AM11,$A$8:$B$28,2,TRUE)</f>
        <v>1.55</v>
      </c>
      <c r="AQ11">
        <f>VLOOKUP(AE11,Sheet3!$K$52:$L$77,2,TRUE)</f>
        <v>1</v>
      </c>
      <c r="AR11">
        <f t="shared" ref="AR11:AR74" si="8">+AP11*$AH$3*POWER(AN11,1.5)*AQ11</f>
        <v>0</v>
      </c>
      <c r="AU11">
        <f>+AI11+AK11+AR11</f>
        <v>2040</v>
      </c>
      <c r="AV11">
        <f>+F11-AU11</f>
        <v>0</v>
      </c>
      <c r="AW11">
        <f>+AV11*0.25*3600/43560</f>
        <v>0</v>
      </c>
      <c r="AX11">
        <f>VLOOKUP(AD11,Sheet2!$A$6:$B$262,2,TRUE)</f>
        <v>306.95</v>
      </c>
      <c r="AY11">
        <f>+AW11/AX11</f>
        <v>0</v>
      </c>
      <c r="AZ11">
        <f>+AD11+AY11</f>
        <v>516.4</v>
      </c>
      <c r="BB11">
        <f>+AZ11-AA11</f>
        <v>0.74028872411281554</v>
      </c>
    </row>
    <row r="12" spans="1:54" x14ac:dyDescent="0.55000000000000004">
      <c r="A12">
        <v>1.3</v>
      </c>
      <c r="B12">
        <v>1.9</v>
      </c>
      <c r="D12">
        <f t="shared" ref="D12:D75" si="9">+D11+15</f>
        <v>30</v>
      </c>
      <c r="E12">
        <f t="shared" si="2"/>
        <v>0.5</v>
      </c>
      <c r="F12">
        <v>2040</v>
      </c>
      <c r="H12">
        <f t="shared" ref="H12:H28" si="10">+F12*0.25</f>
        <v>510</v>
      </c>
      <c r="J12">
        <f t="shared" ref="J12:J28" si="11">+H12*3600/43560</f>
        <v>42.148760330578511</v>
      </c>
      <c r="K12">
        <f>+AA11</f>
        <v>515.65971127588716</v>
      </c>
      <c r="L12">
        <f>VLOOKUP(V12, Sheet2!E$6:F$261,2,TRUE)</f>
        <v>500.6</v>
      </c>
      <c r="M12">
        <f>VLOOKUP(L12,Sheet3!A$52:B$77,2,TRUE)</f>
        <v>1</v>
      </c>
      <c r="N12">
        <f t="shared" si="3"/>
        <v>1.2597112758871845</v>
      </c>
      <c r="O12">
        <f t="shared" ref="O12:O75" si="12">+K12-O$3</f>
        <v>0.85971127588720719</v>
      </c>
      <c r="P12">
        <v>0</v>
      </c>
      <c r="Q12">
        <f t="shared" si="0"/>
        <v>1.8</v>
      </c>
      <c r="R12">
        <f>+Q12*H$3*POWER(N12,1.5)*M11</f>
        <v>1870.5372854276993</v>
      </c>
      <c r="S12">
        <f t="shared" si="4"/>
        <v>1.55</v>
      </c>
      <c r="T12">
        <f t="shared" ref="T12:T75" si="13">S12*L$3*POWER(O12,1.5)*M11</f>
        <v>172.97712249102207</v>
      </c>
      <c r="V12">
        <f t="shared" si="5"/>
        <v>2043.5144079187214</v>
      </c>
      <c r="W12">
        <f t="shared" ref="W12:W28" si="14">+F12-V12</f>
        <v>-3.5144079187214174</v>
      </c>
      <c r="X12">
        <f t="shared" ref="X12:X75" si="15">+W12*0.25*3600/43560</f>
        <v>-7.2611733857880528E-2</v>
      </c>
      <c r="Y12">
        <f>VLOOKUP(K12,Sheet2!$A$6:$B$262,2,TRUE)</f>
        <v>303.75</v>
      </c>
      <c r="Z12">
        <f>+X12/Y12</f>
        <v>-2.3905097566380421E-4</v>
      </c>
      <c r="AA12">
        <f>+K12+Z12</f>
        <v>515.6594722249115</v>
      </c>
      <c r="AD12">
        <f>+AZ11</f>
        <v>516.4</v>
      </c>
      <c r="AE12">
        <f>VLOOKUP(AU11,Sheet2!$E$6:$F$261,2,TRUE)</f>
        <v>500.6</v>
      </c>
      <c r="AF12">
        <f>VLOOKUP(AE12,Sheet3!A$52:B$77,2,TRUE)</f>
        <v>1</v>
      </c>
      <c r="AG12">
        <f>+AD12-$AF$3</f>
        <v>0</v>
      </c>
      <c r="AH12">
        <f>VLOOKUP(F12, $AM$3:$AN$5,2,TRUE)</f>
        <v>1</v>
      </c>
      <c r="AI12">
        <f>+F12*AH12</f>
        <v>2040</v>
      </c>
      <c r="AJ12">
        <f t="shared" si="1"/>
        <v>1.55</v>
      </c>
      <c r="AK12">
        <f t="shared" si="6"/>
        <v>0</v>
      </c>
      <c r="AM12">
        <f>+AD12-$AO$3</f>
        <v>-5.1000000000000227</v>
      </c>
      <c r="AN12">
        <f>+VLOOKUP(AM12,$AQ$3:$AR$5,2,TRUE)</f>
        <v>0</v>
      </c>
      <c r="AP12">
        <f t="shared" si="7"/>
        <v>1.55</v>
      </c>
      <c r="AQ12">
        <f>VLOOKUP(AE12,Sheet3!$K$52:$L$77,2,TRUE)</f>
        <v>1</v>
      </c>
      <c r="AR12">
        <f t="shared" si="8"/>
        <v>0</v>
      </c>
      <c r="AU12">
        <f>+AI12+AK12+AR12</f>
        <v>2040</v>
      </c>
      <c r="AV12">
        <f>+F12-AU12</f>
        <v>0</v>
      </c>
      <c r="AW12">
        <f>+AV12*0.25*3600/43560</f>
        <v>0</v>
      </c>
      <c r="AX12">
        <f>VLOOKUP(AD12,Sheet2!$A$6:$B$262,2,TRUE)</f>
        <v>306.95</v>
      </c>
      <c r="AY12">
        <f>+AW12/AX12</f>
        <v>0</v>
      </c>
      <c r="AZ12">
        <f>+AD12+AY12</f>
        <v>516.4</v>
      </c>
      <c r="BB12">
        <f t="shared" ref="BB12:BB75" si="16">+AZ12-AA12</f>
        <v>0.74052777508848067</v>
      </c>
    </row>
    <row r="13" spans="1:54" x14ac:dyDescent="0.55000000000000004">
      <c r="A13">
        <v>1.4</v>
      </c>
      <c r="B13">
        <v>2</v>
      </c>
      <c r="D13">
        <f t="shared" si="9"/>
        <v>45</v>
      </c>
      <c r="E13">
        <f t="shared" si="2"/>
        <v>0.75</v>
      </c>
      <c r="F13">
        <v>2040</v>
      </c>
      <c r="H13">
        <f t="shared" si="10"/>
        <v>510</v>
      </c>
      <c r="J13">
        <f t="shared" si="11"/>
        <v>42.148760330578511</v>
      </c>
      <c r="K13">
        <f t="shared" ref="K13:K76" si="17">+AA12</f>
        <v>515.6594722249115</v>
      </c>
      <c r="L13">
        <f>VLOOKUP(V13, Sheet2!E$6:F$261,2,TRUE)</f>
        <v>500.6</v>
      </c>
      <c r="M13">
        <f>VLOOKUP(L13,Sheet3!A$52:B$77,2,TRUE)</f>
        <v>1</v>
      </c>
      <c r="N13">
        <f t="shared" si="3"/>
        <v>1.2594722249115193</v>
      </c>
      <c r="O13">
        <f t="shared" si="12"/>
        <v>0.85947222491154207</v>
      </c>
      <c r="P13">
        <v>0</v>
      </c>
      <c r="Q13">
        <f t="shared" si="0"/>
        <v>1.8</v>
      </c>
      <c r="R13">
        <f t="shared" ref="R13:R76" si="18">+Q13*H$3*POWER(N13,1.5)*M12</f>
        <v>1870.0048627718634</v>
      </c>
      <c r="S13">
        <f t="shared" si="4"/>
        <v>1.55</v>
      </c>
      <c r="T13">
        <f t="shared" si="13"/>
        <v>172.90498058165048</v>
      </c>
      <c r="V13">
        <f t="shared" si="5"/>
        <v>2042.9098433535139</v>
      </c>
      <c r="W13">
        <f t="shared" si="14"/>
        <v>-2.9098433535139065</v>
      </c>
      <c r="X13">
        <f t="shared" si="15"/>
        <v>-6.0120730444502203E-2</v>
      </c>
      <c r="Y13">
        <f>VLOOKUP(K13,Sheet2!$A$6:$B$262,2,TRUE)</f>
        <v>303.75</v>
      </c>
      <c r="Z13">
        <f t="shared" ref="Z13:Z33" si="19">+X13/Y13</f>
        <v>-1.9792833068148872E-4</v>
      </c>
      <c r="AA13">
        <f t="shared" ref="AA13:AA33" si="20">+K13+Z13</f>
        <v>515.65927429658086</v>
      </c>
      <c r="AD13">
        <f t="shared" ref="AD13:AD76" si="21">+AZ12</f>
        <v>516.4</v>
      </c>
      <c r="AE13">
        <f>VLOOKUP(AU12,Sheet2!$E$6:$F$261,2,TRUE)</f>
        <v>500.6</v>
      </c>
      <c r="AF13">
        <f>VLOOKUP(AE13,Sheet3!A$52:B$77,2,TRUE)</f>
        <v>1</v>
      </c>
      <c r="AG13">
        <f t="shared" ref="AG13:AG76" si="22">+AD13-$AF$3</f>
        <v>0</v>
      </c>
      <c r="AH13">
        <f t="shared" ref="AH13:AH76" si="23">VLOOKUP(F13, $AM$3:$AN$5,2,TRUE)</f>
        <v>1</v>
      </c>
      <c r="AI13">
        <f t="shared" ref="AI13:AI76" si="24">+F13*AH13</f>
        <v>2040</v>
      </c>
      <c r="AJ13">
        <f t="shared" si="1"/>
        <v>1.55</v>
      </c>
      <c r="AK13">
        <f t="shared" si="6"/>
        <v>0</v>
      </c>
      <c r="AM13">
        <f t="shared" ref="AM13:AM76" si="25">+AD13-$AO$3</f>
        <v>-5.1000000000000227</v>
      </c>
      <c r="AN13">
        <f t="shared" ref="AN13:AN76" si="26">+VLOOKUP(AM13,$AQ$3:$AR$5,2,TRUE)</f>
        <v>0</v>
      </c>
      <c r="AP13">
        <f t="shared" si="7"/>
        <v>1.55</v>
      </c>
      <c r="AQ13">
        <f>VLOOKUP(AE13,Sheet3!$K$52:$L$77,2,TRUE)</f>
        <v>1</v>
      </c>
      <c r="AR13">
        <f t="shared" si="8"/>
        <v>0</v>
      </c>
      <c r="AU13">
        <f t="shared" ref="AU13:AU76" si="27">+AI13+AK13+AR13</f>
        <v>2040</v>
      </c>
      <c r="AV13">
        <f t="shared" ref="AV13:AV76" si="28">+F13-AU13</f>
        <v>0</v>
      </c>
      <c r="AW13">
        <f t="shared" ref="AW13:AW76" si="29">+AV13*0.25*3600/43560</f>
        <v>0</v>
      </c>
      <c r="AX13">
        <f>VLOOKUP(AD13,Sheet2!$A$6:$B$262,2,TRUE)</f>
        <v>306.95</v>
      </c>
      <c r="AY13">
        <f t="shared" ref="AY13:AY76" si="30">+AW13/AX13</f>
        <v>0</v>
      </c>
      <c r="AZ13">
        <f t="shared" ref="AZ13:AZ76" si="31">+AD13+AY13</f>
        <v>516.4</v>
      </c>
      <c r="BB13">
        <f t="shared" si="16"/>
        <v>0.74072570341911614</v>
      </c>
    </row>
    <row r="14" spans="1:54" x14ac:dyDescent="0.55000000000000004">
      <c r="A14">
        <v>1.5</v>
      </c>
      <c r="B14">
        <v>2.1</v>
      </c>
      <c r="D14">
        <f t="shared" si="9"/>
        <v>60</v>
      </c>
      <c r="E14">
        <f t="shared" si="2"/>
        <v>1</v>
      </c>
      <c r="F14">
        <v>2040</v>
      </c>
      <c r="H14">
        <f t="shared" si="10"/>
        <v>510</v>
      </c>
      <c r="J14">
        <f t="shared" si="11"/>
        <v>42.148760330578511</v>
      </c>
      <c r="K14">
        <f t="shared" si="17"/>
        <v>515.65927429658086</v>
      </c>
      <c r="L14">
        <f>VLOOKUP(V14, Sheet2!E$6:F$261,2,TRUE)</f>
        <v>500.6</v>
      </c>
      <c r="M14">
        <f>VLOOKUP(L14,Sheet3!A$52:B$77,2,TRUE)</f>
        <v>1</v>
      </c>
      <c r="N14">
        <f t="shared" si="3"/>
        <v>1.2592742965808839</v>
      </c>
      <c r="O14">
        <f t="shared" si="12"/>
        <v>0.85927429658090659</v>
      </c>
      <c r="P14">
        <v>0</v>
      </c>
      <c r="Q14">
        <f t="shared" si="0"/>
        <v>1.8</v>
      </c>
      <c r="R14">
        <f t="shared" si="18"/>
        <v>1869.5640681379625</v>
      </c>
      <c r="S14">
        <f t="shared" si="4"/>
        <v>1.55</v>
      </c>
      <c r="T14">
        <f t="shared" si="13"/>
        <v>172.84525644606867</v>
      </c>
      <c r="V14">
        <f t="shared" si="5"/>
        <v>2042.4093245840313</v>
      </c>
      <c r="W14">
        <f t="shared" si="14"/>
        <v>-2.4093245840313102</v>
      </c>
      <c r="X14">
        <f t="shared" si="15"/>
        <v>-4.9779433554365912E-2</v>
      </c>
      <c r="Y14">
        <f>VLOOKUP(K14,Sheet2!$A$6:$B$262,2,TRUE)</f>
        <v>303.75</v>
      </c>
      <c r="Z14">
        <f t="shared" si="19"/>
        <v>-1.6388290882095774E-4</v>
      </c>
      <c r="AA14">
        <f t="shared" si="20"/>
        <v>515.65911041367201</v>
      </c>
      <c r="AD14">
        <f t="shared" si="21"/>
        <v>516.4</v>
      </c>
      <c r="AE14">
        <f>VLOOKUP(AU13,Sheet2!$E$6:$F$261,2,TRUE)</f>
        <v>500.6</v>
      </c>
      <c r="AF14">
        <f>VLOOKUP(AE14,Sheet3!A$52:B$77,2,TRUE)</f>
        <v>1</v>
      </c>
      <c r="AG14">
        <f t="shared" si="22"/>
        <v>0</v>
      </c>
      <c r="AH14">
        <f t="shared" si="23"/>
        <v>1</v>
      </c>
      <c r="AI14">
        <f t="shared" si="24"/>
        <v>2040</v>
      </c>
      <c r="AJ14">
        <f t="shared" si="1"/>
        <v>1.55</v>
      </c>
      <c r="AK14">
        <f t="shared" si="6"/>
        <v>0</v>
      </c>
      <c r="AM14">
        <f t="shared" si="25"/>
        <v>-5.1000000000000227</v>
      </c>
      <c r="AN14">
        <f t="shared" si="26"/>
        <v>0</v>
      </c>
      <c r="AP14">
        <f t="shared" si="7"/>
        <v>1.55</v>
      </c>
      <c r="AQ14">
        <f>VLOOKUP(AE14,Sheet3!$K$52:$L$77,2,TRUE)</f>
        <v>1</v>
      </c>
      <c r="AR14">
        <f t="shared" si="8"/>
        <v>0</v>
      </c>
      <c r="AU14">
        <f t="shared" si="27"/>
        <v>2040</v>
      </c>
      <c r="AV14">
        <f t="shared" si="28"/>
        <v>0</v>
      </c>
      <c r="AW14">
        <f t="shared" si="29"/>
        <v>0</v>
      </c>
      <c r="AX14">
        <f>VLOOKUP(AD14,Sheet2!$A$6:$B$262,2,TRUE)</f>
        <v>306.95</v>
      </c>
      <c r="AY14">
        <f t="shared" si="30"/>
        <v>0</v>
      </c>
      <c r="AZ14">
        <f t="shared" si="31"/>
        <v>516.4</v>
      </c>
      <c r="BB14">
        <f t="shared" si="16"/>
        <v>0.74088958632796675</v>
      </c>
    </row>
    <row r="15" spans="1:54" x14ac:dyDescent="0.55000000000000004">
      <c r="A15">
        <v>1.7</v>
      </c>
      <c r="B15">
        <v>2.2000000000000002</v>
      </c>
      <c r="D15">
        <f t="shared" si="9"/>
        <v>75</v>
      </c>
      <c r="E15">
        <f t="shared" si="2"/>
        <v>1.25</v>
      </c>
      <c r="F15">
        <v>2040</v>
      </c>
      <c r="H15">
        <f t="shared" si="10"/>
        <v>510</v>
      </c>
      <c r="J15">
        <f t="shared" si="11"/>
        <v>42.148760330578511</v>
      </c>
      <c r="K15">
        <f t="shared" si="17"/>
        <v>515.65911041367201</v>
      </c>
      <c r="L15">
        <f>VLOOKUP(V15, Sheet2!E$6:F$261,2,TRUE)</f>
        <v>500.6</v>
      </c>
      <c r="M15">
        <f>VLOOKUP(L15,Sheet3!A$52:B$77,2,TRUE)</f>
        <v>1</v>
      </c>
      <c r="N15">
        <f t="shared" si="3"/>
        <v>1.2591104136720332</v>
      </c>
      <c r="O15">
        <f t="shared" si="12"/>
        <v>0.85911041367205598</v>
      </c>
      <c r="P15">
        <v>0</v>
      </c>
      <c r="Q15">
        <f t="shared" si="0"/>
        <v>1.8</v>
      </c>
      <c r="R15">
        <f t="shared" si="18"/>
        <v>1869.1991202906893</v>
      </c>
      <c r="S15">
        <f t="shared" si="4"/>
        <v>1.55</v>
      </c>
      <c r="T15">
        <f t="shared" si="13"/>
        <v>172.79581059474191</v>
      </c>
      <c r="V15">
        <f t="shared" si="5"/>
        <v>2041.9949308854311</v>
      </c>
      <c r="W15">
        <f t="shared" si="14"/>
        <v>-1.9949308854311312</v>
      </c>
      <c r="X15">
        <f t="shared" si="15"/>
        <v>-4.1217580277502712E-2</v>
      </c>
      <c r="Y15">
        <f>VLOOKUP(K15,Sheet2!$A$6:$B$262,2,TRUE)</f>
        <v>303.75</v>
      </c>
      <c r="Z15">
        <f t="shared" si="19"/>
        <v>-1.3569573753910357E-4</v>
      </c>
      <c r="AA15">
        <f t="shared" si="20"/>
        <v>515.65897471793448</v>
      </c>
      <c r="AD15">
        <f t="shared" si="21"/>
        <v>516.4</v>
      </c>
      <c r="AE15">
        <f>VLOOKUP(AU14,Sheet2!$E$6:$F$261,2,TRUE)</f>
        <v>500.6</v>
      </c>
      <c r="AF15">
        <f>VLOOKUP(AE15,Sheet3!A$52:B$77,2,TRUE)</f>
        <v>1</v>
      </c>
      <c r="AG15">
        <f t="shared" si="22"/>
        <v>0</v>
      </c>
      <c r="AH15">
        <f t="shared" si="23"/>
        <v>1</v>
      </c>
      <c r="AI15">
        <f t="shared" si="24"/>
        <v>2040</v>
      </c>
      <c r="AJ15">
        <f t="shared" si="1"/>
        <v>1.55</v>
      </c>
      <c r="AK15">
        <f t="shared" si="6"/>
        <v>0</v>
      </c>
      <c r="AM15">
        <f t="shared" si="25"/>
        <v>-5.1000000000000227</v>
      </c>
      <c r="AN15">
        <f t="shared" si="26"/>
        <v>0</v>
      </c>
      <c r="AP15">
        <f t="shared" si="7"/>
        <v>1.55</v>
      </c>
      <c r="AQ15">
        <f>VLOOKUP(AE15,Sheet3!$K$52:$L$77,2,TRUE)</f>
        <v>1</v>
      </c>
      <c r="AR15">
        <f t="shared" si="8"/>
        <v>0</v>
      </c>
      <c r="AU15">
        <f t="shared" si="27"/>
        <v>2040</v>
      </c>
      <c r="AV15">
        <f t="shared" si="28"/>
        <v>0</v>
      </c>
      <c r="AW15">
        <f t="shared" si="29"/>
        <v>0</v>
      </c>
      <c r="AX15">
        <f>VLOOKUP(AD15,Sheet2!$A$6:$B$262,2,TRUE)</f>
        <v>306.95</v>
      </c>
      <c r="AY15">
        <f t="shared" si="30"/>
        <v>0</v>
      </c>
      <c r="AZ15">
        <f t="shared" si="31"/>
        <v>516.4</v>
      </c>
      <c r="BB15">
        <f t="shared" si="16"/>
        <v>0.74102528206549323</v>
      </c>
    </row>
    <row r="16" spans="1:54" x14ac:dyDescent="0.55000000000000004">
      <c r="A16">
        <v>1.9</v>
      </c>
      <c r="B16">
        <v>2.2999999999999998</v>
      </c>
      <c r="D16">
        <f t="shared" si="9"/>
        <v>90</v>
      </c>
      <c r="E16">
        <f t="shared" si="2"/>
        <v>1.5</v>
      </c>
      <c r="F16">
        <v>2040</v>
      </c>
      <c r="H16">
        <f t="shared" si="10"/>
        <v>510</v>
      </c>
      <c r="J16">
        <f t="shared" si="11"/>
        <v>42.148760330578511</v>
      </c>
      <c r="K16">
        <f t="shared" si="17"/>
        <v>515.65897471793448</v>
      </c>
      <c r="L16">
        <f>VLOOKUP(V16, Sheet2!E$6:F$261,2,TRUE)</f>
        <v>500.6</v>
      </c>
      <c r="M16">
        <f>VLOOKUP(L16,Sheet3!A$52:B$77,2,TRUE)</f>
        <v>1</v>
      </c>
      <c r="N16">
        <f t="shared" si="3"/>
        <v>1.2589747179345068</v>
      </c>
      <c r="O16">
        <f t="shared" si="12"/>
        <v>0.85897471793452951</v>
      </c>
      <c r="P16">
        <v>0</v>
      </c>
      <c r="Q16">
        <f t="shared" si="0"/>
        <v>1.8</v>
      </c>
      <c r="R16">
        <f t="shared" si="18"/>
        <v>1868.8969599124114</v>
      </c>
      <c r="S16">
        <f t="shared" si="4"/>
        <v>1.55</v>
      </c>
      <c r="T16">
        <f t="shared" si="13"/>
        <v>172.75487279091865</v>
      </c>
      <c r="V16">
        <f t="shared" si="5"/>
        <v>2041.65183270333</v>
      </c>
      <c r="W16">
        <f t="shared" si="14"/>
        <v>-1.6518327033300011</v>
      </c>
      <c r="X16">
        <f t="shared" si="15"/>
        <v>-3.4128774862190105E-2</v>
      </c>
      <c r="Y16">
        <f>VLOOKUP(K16,Sheet2!$A$6:$B$262,2,TRUE)</f>
        <v>303.75</v>
      </c>
      <c r="Z16">
        <f t="shared" si="19"/>
        <v>-1.1235810654218965E-4</v>
      </c>
      <c r="AA16">
        <f t="shared" si="20"/>
        <v>515.65886235982794</v>
      </c>
      <c r="AD16">
        <f t="shared" si="21"/>
        <v>516.4</v>
      </c>
      <c r="AE16">
        <f>VLOOKUP(AU15,Sheet2!$E$6:$F$261,2,TRUE)</f>
        <v>500.6</v>
      </c>
      <c r="AF16">
        <f>VLOOKUP(AE16,Sheet3!A$52:B$77,2,TRUE)</f>
        <v>1</v>
      </c>
      <c r="AG16">
        <f t="shared" si="22"/>
        <v>0</v>
      </c>
      <c r="AH16">
        <f t="shared" si="23"/>
        <v>1</v>
      </c>
      <c r="AI16">
        <f t="shared" si="24"/>
        <v>2040</v>
      </c>
      <c r="AJ16">
        <f t="shared" si="1"/>
        <v>1.55</v>
      </c>
      <c r="AK16">
        <f t="shared" si="6"/>
        <v>0</v>
      </c>
      <c r="AM16">
        <f t="shared" si="25"/>
        <v>-5.1000000000000227</v>
      </c>
      <c r="AN16">
        <f t="shared" si="26"/>
        <v>0</v>
      </c>
      <c r="AP16">
        <f t="shared" si="7"/>
        <v>1.55</v>
      </c>
      <c r="AQ16">
        <f>VLOOKUP(AE16,Sheet3!$K$52:$L$77,2,TRUE)</f>
        <v>1</v>
      </c>
      <c r="AR16">
        <f t="shared" si="8"/>
        <v>0</v>
      </c>
      <c r="AU16">
        <f t="shared" si="27"/>
        <v>2040</v>
      </c>
      <c r="AV16">
        <f t="shared" si="28"/>
        <v>0</v>
      </c>
      <c r="AW16">
        <f t="shared" si="29"/>
        <v>0</v>
      </c>
      <c r="AX16">
        <f>VLOOKUP(AD16,Sheet2!$A$6:$B$262,2,TRUE)</f>
        <v>306.95</v>
      </c>
      <c r="AY16">
        <f t="shared" si="30"/>
        <v>0</v>
      </c>
      <c r="AZ16">
        <f t="shared" si="31"/>
        <v>516.4</v>
      </c>
      <c r="BB16">
        <f t="shared" si="16"/>
        <v>0.74113764017204176</v>
      </c>
    </row>
    <row r="17" spans="1:54" x14ac:dyDescent="0.55000000000000004">
      <c r="A17">
        <v>2.1</v>
      </c>
      <c r="B17">
        <v>2.4</v>
      </c>
      <c r="D17">
        <f t="shared" si="9"/>
        <v>105</v>
      </c>
      <c r="E17">
        <f t="shared" si="2"/>
        <v>1.75</v>
      </c>
      <c r="F17">
        <v>2040</v>
      </c>
      <c r="H17">
        <f t="shared" si="10"/>
        <v>510</v>
      </c>
      <c r="J17">
        <f t="shared" si="11"/>
        <v>42.148760330578511</v>
      </c>
      <c r="K17">
        <f t="shared" si="17"/>
        <v>515.65886235982794</v>
      </c>
      <c r="L17">
        <f>VLOOKUP(V17, Sheet2!E$6:F$261,2,TRUE)</f>
        <v>500.6</v>
      </c>
      <c r="M17">
        <f>VLOOKUP(L17,Sheet3!A$52:B$77,2,TRUE)</f>
        <v>1</v>
      </c>
      <c r="N17">
        <f t="shared" si="3"/>
        <v>1.2588623598279582</v>
      </c>
      <c r="O17">
        <f t="shared" si="12"/>
        <v>0.85886235982798098</v>
      </c>
      <c r="P17">
        <v>0</v>
      </c>
      <c r="Q17">
        <f t="shared" si="0"/>
        <v>1.8</v>
      </c>
      <c r="R17">
        <f t="shared" si="18"/>
        <v>1868.6467789092419</v>
      </c>
      <c r="S17">
        <f t="shared" si="4"/>
        <v>1.55</v>
      </c>
      <c r="T17">
        <f t="shared" si="13"/>
        <v>172.72097812223893</v>
      </c>
      <c r="V17">
        <f t="shared" si="5"/>
        <v>2041.3677570314808</v>
      </c>
      <c r="W17">
        <f t="shared" si="14"/>
        <v>-1.3677570314807781</v>
      </c>
      <c r="X17">
        <f t="shared" si="15"/>
        <v>-2.825944279918963E-2</v>
      </c>
      <c r="Y17">
        <f>VLOOKUP(K17,Sheet2!$A$6:$B$262,2,TRUE)</f>
        <v>303.75</v>
      </c>
      <c r="Z17">
        <f t="shared" si="19"/>
        <v>-9.3035202631076976E-5</v>
      </c>
      <c r="AA17">
        <f t="shared" si="20"/>
        <v>515.65876932462527</v>
      </c>
      <c r="AD17">
        <f t="shared" si="21"/>
        <v>516.4</v>
      </c>
      <c r="AE17">
        <f>VLOOKUP(AU16,Sheet2!$E$6:$F$261,2,TRUE)</f>
        <v>500.6</v>
      </c>
      <c r="AF17">
        <f>VLOOKUP(AE17,Sheet3!A$52:B$77,2,TRUE)</f>
        <v>1</v>
      </c>
      <c r="AG17">
        <f t="shared" si="22"/>
        <v>0</v>
      </c>
      <c r="AH17">
        <f t="shared" si="23"/>
        <v>1</v>
      </c>
      <c r="AI17">
        <f t="shared" si="24"/>
        <v>2040</v>
      </c>
      <c r="AJ17">
        <f t="shared" si="1"/>
        <v>1.55</v>
      </c>
      <c r="AK17">
        <f t="shared" si="6"/>
        <v>0</v>
      </c>
      <c r="AM17">
        <f t="shared" si="25"/>
        <v>-5.1000000000000227</v>
      </c>
      <c r="AN17">
        <f t="shared" si="26"/>
        <v>0</v>
      </c>
      <c r="AP17">
        <f t="shared" si="7"/>
        <v>1.55</v>
      </c>
      <c r="AQ17">
        <f>VLOOKUP(AE17,Sheet3!$K$52:$L$77,2,TRUE)</f>
        <v>1</v>
      </c>
      <c r="AR17">
        <f t="shared" si="8"/>
        <v>0</v>
      </c>
      <c r="AU17">
        <f t="shared" si="27"/>
        <v>2040</v>
      </c>
      <c r="AV17">
        <f t="shared" si="28"/>
        <v>0</v>
      </c>
      <c r="AW17">
        <f t="shared" si="29"/>
        <v>0</v>
      </c>
      <c r="AX17">
        <f>VLOOKUP(AD17,Sheet2!$A$6:$B$262,2,TRUE)</f>
        <v>306.95</v>
      </c>
      <c r="AY17">
        <f t="shared" si="30"/>
        <v>0</v>
      </c>
      <c r="AZ17">
        <f t="shared" si="31"/>
        <v>516.4</v>
      </c>
      <c r="BB17">
        <f t="shared" si="16"/>
        <v>0.74123067537470888</v>
      </c>
    </row>
    <row r="18" spans="1:54" x14ac:dyDescent="0.55000000000000004">
      <c r="A18">
        <v>2.2999999999999998</v>
      </c>
      <c r="B18">
        <v>2.5</v>
      </c>
      <c r="D18">
        <f t="shared" si="9"/>
        <v>120</v>
      </c>
      <c r="E18">
        <f t="shared" si="2"/>
        <v>2</v>
      </c>
      <c r="F18">
        <v>2040</v>
      </c>
      <c r="H18">
        <f t="shared" si="10"/>
        <v>510</v>
      </c>
      <c r="J18">
        <f t="shared" si="11"/>
        <v>42.148760330578511</v>
      </c>
      <c r="K18">
        <f t="shared" si="17"/>
        <v>515.65876932462527</v>
      </c>
      <c r="L18">
        <f>VLOOKUP(V18, Sheet2!E$6:F$261,2,TRUE)</f>
        <v>500.6</v>
      </c>
      <c r="M18">
        <f>VLOOKUP(L18,Sheet3!A$52:B$77,2,TRUE)</f>
        <v>1</v>
      </c>
      <c r="N18">
        <f t="shared" si="3"/>
        <v>1.2587693246252911</v>
      </c>
      <c r="O18">
        <f t="shared" si="12"/>
        <v>0.85876932462531386</v>
      </c>
      <c r="P18">
        <v>0</v>
      </c>
      <c r="Q18">
        <f t="shared" si="0"/>
        <v>1.8</v>
      </c>
      <c r="R18">
        <f t="shared" si="18"/>
        <v>1868.4396314975343</v>
      </c>
      <c r="S18">
        <f t="shared" si="4"/>
        <v>1.55</v>
      </c>
      <c r="T18">
        <f t="shared" si="13"/>
        <v>172.69291420283636</v>
      </c>
      <c r="V18">
        <f t="shared" si="5"/>
        <v>2041.1325457003707</v>
      </c>
      <c r="W18">
        <f t="shared" si="14"/>
        <v>-1.132545700370656</v>
      </c>
      <c r="X18">
        <f t="shared" si="15"/>
        <v>-2.339970455311273E-2</v>
      </c>
      <c r="Y18">
        <f>VLOOKUP(K18,Sheet2!$A$6:$B$262,2,TRUE)</f>
        <v>303.75</v>
      </c>
      <c r="Z18">
        <f t="shared" si="19"/>
        <v>-7.7036064372387587E-5</v>
      </c>
      <c r="AA18">
        <f t="shared" si="20"/>
        <v>515.65869228856093</v>
      </c>
      <c r="AD18">
        <f t="shared" si="21"/>
        <v>516.4</v>
      </c>
      <c r="AE18">
        <f>VLOOKUP(AU17,Sheet2!$E$6:$F$261,2,TRUE)</f>
        <v>500.6</v>
      </c>
      <c r="AF18">
        <f>VLOOKUP(AE18,Sheet3!A$52:B$77,2,TRUE)</f>
        <v>1</v>
      </c>
      <c r="AG18">
        <f t="shared" si="22"/>
        <v>0</v>
      </c>
      <c r="AH18">
        <f t="shared" si="23"/>
        <v>1</v>
      </c>
      <c r="AI18">
        <f t="shared" si="24"/>
        <v>2040</v>
      </c>
      <c r="AJ18">
        <f t="shared" si="1"/>
        <v>1.55</v>
      </c>
      <c r="AK18">
        <f t="shared" si="6"/>
        <v>0</v>
      </c>
      <c r="AM18">
        <f t="shared" si="25"/>
        <v>-5.1000000000000227</v>
      </c>
      <c r="AN18">
        <f t="shared" si="26"/>
        <v>0</v>
      </c>
      <c r="AP18">
        <f t="shared" si="7"/>
        <v>1.55</v>
      </c>
      <c r="AQ18">
        <f>VLOOKUP(AE18,Sheet3!$K$52:$L$77,2,TRUE)</f>
        <v>1</v>
      </c>
      <c r="AR18">
        <f t="shared" si="8"/>
        <v>0</v>
      </c>
      <c r="AU18">
        <f t="shared" si="27"/>
        <v>2040</v>
      </c>
      <c r="AV18">
        <f t="shared" si="28"/>
        <v>0</v>
      </c>
      <c r="AW18">
        <f t="shared" si="29"/>
        <v>0</v>
      </c>
      <c r="AX18">
        <f>VLOOKUP(AD18,Sheet2!$A$6:$B$262,2,TRUE)</f>
        <v>306.95</v>
      </c>
      <c r="AY18">
        <f t="shared" si="30"/>
        <v>0</v>
      </c>
      <c r="AZ18">
        <f t="shared" si="31"/>
        <v>516.4</v>
      </c>
      <c r="BB18">
        <f t="shared" si="16"/>
        <v>0.74130771143904894</v>
      </c>
    </row>
    <row r="19" spans="1:54" x14ac:dyDescent="0.55000000000000004">
      <c r="A19">
        <v>2.5</v>
      </c>
      <c r="B19">
        <v>2.7</v>
      </c>
      <c r="D19">
        <f t="shared" si="9"/>
        <v>135</v>
      </c>
      <c r="E19">
        <f t="shared" si="2"/>
        <v>2.25</v>
      </c>
      <c r="F19">
        <v>2020</v>
      </c>
      <c r="H19">
        <f t="shared" si="10"/>
        <v>505</v>
      </c>
      <c r="J19">
        <f t="shared" si="11"/>
        <v>41.735537190082646</v>
      </c>
      <c r="K19">
        <f t="shared" si="17"/>
        <v>515.65869228856093</v>
      </c>
      <c r="L19">
        <f>VLOOKUP(V19, Sheet2!E$6:F$261,2,TRUE)</f>
        <v>500.6</v>
      </c>
      <c r="M19">
        <f>VLOOKUP(L19,Sheet3!A$52:B$77,2,TRUE)</f>
        <v>1</v>
      </c>
      <c r="N19">
        <f t="shared" si="3"/>
        <v>1.2586922885609511</v>
      </c>
      <c r="O19">
        <f t="shared" si="12"/>
        <v>0.85869228856097379</v>
      </c>
      <c r="P19">
        <v>0</v>
      </c>
      <c r="Q19">
        <f t="shared" si="0"/>
        <v>1.8</v>
      </c>
      <c r="R19">
        <f t="shared" si="18"/>
        <v>1868.2681127403553</v>
      </c>
      <c r="S19">
        <f t="shared" si="4"/>
        <v>1.55</v>
      </c>
      <c r="T19">
        <f t="shared" si="13"/>
        <v>172.66967754827689</v>
      </c>
      <c r="V19">
        <f t="shared" si="5"/>
        <v>2040.9377902886322</v>
      </c>
      <c r="W19">
        <f t="shared" si="14"/>
        <v>-20.937790288632186</v>
      </c>
      <c r="X19">
        <f t="shared" si="15"/>
        <v>-0.43259897290562366</v>
      </c>
      <c r="Y19">
        <f>VLOOKUP(K19,Sheet2!$A$6:$B$262,2,TRUE)</f>
        <v>303.75</v>
      </c>
      <c r="Z19">
        <f t="shared" si="19"/>
        <v>-1.4241941494835346E-3</v>
      </c>
      <c r="AA19">
        <f t="shared" si="20"/>
        <v>515.65726809441139</v>
      </c>
      <c r="AD19">
        <f t="shared" si="21"/>
        <v>516.4</v>
      </c>
      <c r="AE19">
        <f>VLOOKUP(AU18,Sheet2!$E$6:$F$261,2,TRUE)</f>
        <v>500.6</v>
      </c>
      <c r="AF19">
        <f>VLOOKUP(AE19,Sheet3!A$52:B$77,2,TRUE)</f>
        <v>1</v>
      </c>
      <c r="AG19">
        <f t="shared" si="22"/>
        <v>0</v>
      </c>
      <c r="AH19">
        <f t="shared" si="23"/>
        <v>1</v>
      </c>
      <c r="AI19">
        <f t="shared" si="24"/>
        <v>2020</v>
      </c>
      <c r="AJ19">
        <f t="shared" si="1"/>
        <v>1.55</v>
      </c>
      <c r="AK19">
        <f t="shared" si="6"/>
        <v>0</v>
      </c>
      <c r="AM19">
        <f t="shared" si="25"/>
        <v>-5.1000000000000227</v>
      </c>
      <c r="AN19">
        <f t="shared" si="26"/>
        <v>0</v>
      </c>
      <c r="AP19">
        <f t="shared" si="7"/>
        <v>1.55</v>
      </c>
      <c r="AQ19">
        <f>VLOOKUP(AE19,Sheet3!$K$52:$L$77,2,TRUE)</f>
        <v>1</v>
      </c>
      <c r="AR19">
        <f t="shared" si="8"/>
        <v>0</v>
      </c>
      <c r="AU19">
        <f t="shared" si="27"/>
        <v>2020</v>
      </c>
      <c r="AV19">
        <f t="shared" si="28"/>
        <v>0</v>
      </c>
      <c r="AW19">
        <f t="shared" si="29"/>
        <v>0</v>
      </c>
      <c r="AX19">
        <f>VLOOKUP(AD19,Sheet2!$A$6:$B$262,2,TRUE)</f>
        <v>306.95</v>
      </c>
      <c r="AY19">
        <f t="shared" si="30"/>
        <v>0</v>
      </c>
      <c r="AZ19">
        <f t="shared" si="31"/>
        <v>516.4</v>
      </c>
      <c r="BB19">
        <f t="shared" si="16"/>
        <v>0.7427319055885846</v>
      </c>
    </row>
    <row r="20" spans="1:54" x14ac:dyDescent="0.55000000000000004">
      <c r="A20">
        <v>2.6</v>
      </c>
      <c r="B20">
        <v>2.8</v>
      </c>
      <c r="D20">
        <f t="shared" si="9"/>
        <v>150</v>
      </c>
      <c r="E20">
        <f t="shared" si="2"/>
        <v>2.5</v>
      </c>
      <c r="F20">
        <v>2020</v>
      </c>
      <c r="H20">
        <f t="shared" si="10"/>
        <v>505</v>
      </c>
      <c r="J20">
        <f t="shared" si="11"/>
        <v>41.735537190082646</v>
      </c>
      <c r="K20">
        <f t="shared" si="17"/>
        <v>515.65726809441139</v>
      </c>
      <c r="L20">
        <f>VLOOKUP(V20, Sheet2!E$6:F$261,2,TRUE)</f>
        <v>500.6</v>
      </c>
      <c r="M20">
        <f>VLOOKUP(L20,Sheet3!A$52:B$77,2,TRUE)</f>
        <v>1</v>
      </c>
      <c r="N20">
        <f t="shared" si="3"/>
        <v>1.2572680944114154</v>
      </c>
      <c r="O20">
        <f t="shared" si="12"/>
        <v>0.85726809441143814</v>
      </c>
      <c r="P20">
        <v>0</v>
      </c>
      <c r="Q20">
        <f t="shared" si="0"/>
        <v>1.8</v>
      </c>
      <c r="R20">
        <f t="shared" si="18"/>
        <v>1865.0981278208912</v>
      </c>
      <c r="S20">
        <f t="shared" si="4"/>
        <v>1.55</v>
      </c>
      <c r="T20">
        <f t="shared" si="13"/>
        <v>172.24028074349016</v>
      </c>
      <c r="V20">
        <f t="shared" si="5"/>
        <v>2037.3384085643813</v>
      </c>
      <c r="W20">
        <f t="shared" si="14"/>
        <v>-17.338408564381325</v>
      </c>
      <c r="X20">
        <f t="shared" si="15"/>
        <v>-0.35823158190870502</v>
      </c>
      <c r="Y20">
        <f>VLOOKUP(K20,Sheet2!$A$6:$B$262,2,TRUE)</f>
        <v>303.75</v>
      </c>
      <c r="Z20">
        <f t="shared" si="19"/>
        <v>-1.1793632326212512E-3</v>
      </c>
      <c r="AA20">
        <f t="shared" si="20"/>
        <v>515.65608873117878</v>
      </c>
      <c r="AD20">
        <f t="shared" si="21"/>
        <v>516.4</v>
      </c>
      <c r="AE20">
        <f>VLOOKUP(AU19,Sheet2!$E$6:$F$261,2,TRUE)</f>
        <v>500.6</v>
      </c>
      <c r="AF20">
        <f>VLOOKUP(AE20,Sheet3!A$52:B$77,2,TRUE)</f>
        <v>1</v>
      </c>
      <c r="AG20">
        <f t="shared" si="22"/>
        <v>0</v>
      </c>
      <c r="AH20">
        <f t="shared" si="23"/>
        <v>1</v>
      </c>
      <c r="AI20">
        <f t="shared" si="24"/>
        <v>2020</v>
      </c>
      <c r="AJ20">
        <f t="shared" si="1"/>
        <v>1.55</v>
      </c>
      <c r="AK20">
        <f t="shared" si="6"/>
        <v>0</v>
      </c>
      <c r="AM20">
        <f t="shared" si="25"/>
        <v>-5.1000000000000227</v>
      </c>
      <c r="AN20">
        <f t="shared" si="26"/>
        <v>0</v>
      </c>
      <c r="AP20">
        <f t="shared" si="7"/>
        <v>1.55</v>
      </c>
      <c r="AQ20">
        <f>VLOOKUP(AE20,Sheet3!$K$52:$L$77,2,TRUE)</f>
        <v>1</v>
      </c>
      <c r="AR20">
        <f t="shared" si="8"/>
        <v>0</v>
      </c>
      <c r="AU20">
        <f t="shared" si="27"/>
        <v>2020</v>
      </c>
      <c r="AV20">
        <f t="shared" si="28"/>
        <v>0</v>
      </c>
      <c r="AW20">
        <f t="shared" si="29"/>
        <v>0</v>
      </c>
      <c r="AX20">
        <f>VLOOKUP(AD20,Sheet2!$A$6:$B$262,2,TRUE)</f>
        <v>306.95</v>
      </c>
      <c r="AY20">
        <f t="shared" si="30"/>
        <v>0</v>
      </c>
      <c r="AZ20">
        <f t="shared" si="31"/>
        <v>516.4</v>
      </c>
      <c r="BB20">
        <f t="shared" si="16"/>
        <v>0.74391126882119352</v>
      </c>
    </row>
    <row r="21" spans="1:54" x14ac:dyDescent="0.55000000000000004">
      <c r="A21">
        <v>2.8</v>
      </c>
      <c r="B21">
        <v>2.9</v>
      </c>
      <c r="D21">
        <f t="shared" si="9"/>
        <v>165</v>
      </c>
      <c r="E21">
        <f t="shared" si="2"/>
        <v>2.75</v>
      </c>
      <c r="F21">
        <v>2020</v>
      </c>
      <c r="H21">
        <f t="shared" si="10"/>
        <v>505</v>
      </c>
      <c r="J21">
        <f t="shared" si="11"/>
        <v>41.735537190082646</v>
      </c>
      <c r="K21">
        <f t="shared" si="17"/>
        <v>515.65608873117878</v>
      </c>
      <c r="L21">
        <f>VLOOKUP(V21, Sheet2!E$6:F$261,2,TRUE)</f>
        <v>500.6</v>
      </c>
      <c r="M21">
        <f>VLOOKUP(L21,Sheet3!A$52:B$77,2,TRUE)</f>
        <v>1</v>
      </c>
      <c r="N21">
        <f t="shared" si="3"/>
        <v>1.2560887311788065</v>
      </c>
      <c r="O21">
        <f t="shared" si="12"/>
        <v>0.85608873117882922</v>
      </c>
      <c r="P21">
        <v>0</v>
      </c>
      <c r="Q21">
        <f t="shared" si="0"/>
        <v>1.8</v>
      </c>
      <c r="R21">
        <f t="shared" si="18"/>
        <v>1862.4744484479986</v>
      </c>
      <c r="S21">
        <f t="shared" si="4"/>
        <v>1.55</v>
      </c>
      <c r="T21">
        <f t="shared" si="13"/>
        <v>171.88497070288648</v>
      </c>
      <c r="V21">
        <f t="shared" si="5"/>
        <v>2034.3594191508851</v>
      </c>
      <c r="W21">
        <f t="shared" si="14"/>
        <v>-14.35941915088506</v>
      </c>
      <c r="X21">
        <f t="shared" si="15"/>
        <v>-0.29668221386126159</v>
      </c>
      <c r="Y21">
        <f>VLOOKUP(K21,Sheet2!$A$6:$B$262,2,TRUE)</f>
        <v>303.75</v>
      </c>
      <c r="Z21">
        <f t="shared" si="19"/>
        <v>-9.7673156826752787E-4</v>
      </c>
      <c r="AA21">
        <f t="shared" si="20"/>
        <v>515.65511199961054</v>
      </c>
      <c r="AD21">
        <f t="shared" si="21"/>
        <v>516.4</v>
      </c>
      <c r="AE21">
        <f>VLOOKUP(AU20,Sheet2!$E$6:$F$261,2,TRUE)</f>
        <v>500.6</v>
      </c>
      <c r="AF21">
        <f>VLOOKUP(AE21,Sheet3!A$52:B$77,2,TRUE)</f>
        <v>1</v>
      </c>
      <c r="AG21">
        <f t="shared" si="22"/>
        <v>0</v>
      </c>
      <c r="AH21">
        <f t="shared" si="23"/>
        <v>1</v>
      </c>
      <c r="AI21">
        <f t="shared" si="24"/>
        <v>2020</v>
      </c>
      <c r="AJ21">
        <f t="shared" si="1"/>
        <v>1.55</v>
      </c>
      <c r="AK21">
        <f t="shared" si="6"/>
        <v>0</v>
      </c>
      <c r="AM21">
        <f t="shared" si="25"/>
        <v>-5.1000000000000227</v>
      </c>
      <c r="AN21">
        <f t="shared" si="26"/>
        <v>0</v>
      </c>
      <c r="AP21">
        <f t="shared" si="7"/>
        <v>1.55</v>
      </c>
      <c r="AQ21">
        <f>VLOOKUP(AE21,Sheet3!$K$52:$L$77,2,TRUE)</f>
        <v>1</v>
      </c>
      <c r="AR21">
        <f t="shared" si="8"/>
        <v>0</v>
      </c>
      <c r="AU21">
        <f t="shared" si="27"/>
        <v>2020</v>
      </c>
      <c r="AV21">
        <f t="shared" si="28"/>
        <v>0</v>
      </c>
      <c r="AW21">
        <f t="shared" si="29"/>
        <v>0</v>
      </c>
      <c r="AX21">
        <f>VLOOKUP(AD21,Sheet2!$A$6:$B$262,2,TRUE)</f>
        <v>306.95</v>
      </c>
      <c r="AY21">
        <f t="shared" si="30"/>
        <v>0</v>
      </c>
      <c r="AZ21">
        <f t="shared" si="31"/>
        <v>516.4</v>
      </c>
      <c r="BB21">
        <f t="shared" si="16"/>
        <v>0.74488800038943737</v>
      </c>
    </row>
    <row r="22" spans="1:54" x14ac:dyDescent="0.55000000000000004">
      <c r="A22">
        <v>3</v>
      </c>
      <c r="B22">
        <v>3</v>
      </c>
      <c r="D22">
        <f t="shared" si="9"/>
        <v>180</v>
      </c>
      <c r="E22">
        <f t="shared" si="2"/>
        <v>3</v>
      </c>
      <c r="F22">
        <v>2020</v>
      </c>
      <c r="H22">
        <f t="shared" si="10"/>
        <v>505</v>
      </c>
      <c r="J22">
        <f t="shared" si="11"/>
        <v>41.735537190082646</v>
      </c>
      <c r="K22">
        <f t="shared" si="17"/>
        <v>515.65511199961054</v>
      </c>
      <c r="L22">
        <f>VLOOKUP(V22, Sheet2!E$6:F$261,2,TRUE)</f>
        <v>500.6</v>
      </c>
      <c r="M22">
        <f>VLOOKUP(L22,Sheet3!A$52:B$77,2,TRUE)</f>
        <v>1</v>
      </c>
      <c r="N22">
        <f t="shared" si="3"/>
        <v>1.2551119996105626</v>
      </c>
      <c r="O22">
        <f t="shared" si="12"/>
        <v>0.85511199961058537</v>
      </c>
      <c r="P22">
        <v>0</v>
      </c>
      <c r="Q22">
        <f t="shared" si="0"/>
        <v>1.8</v>
      </c>
      <c r="R22">
        <f t="shared" si="18"/>
        <v>1860.3024873532866</v>
      </c>
      <c r="S22">
        <f t="shared" si="4"/>
        <v>1.55</v>
      </c>
      <c r="T22">
        <f t="shared" si="13"/>
        <v>171.59089327436061</v>
      </c>
      <c r="V22">
        <f t="shared" si="5"/>
        <v>2031.8933806276473</v>
      </c>
      <c r="W22">
        <f t="shared" si="14"/>
        <v>-11.893380627647275</v>
      </c>
      <c r="X22">
        <f t="shared" si="15"/>
        <v>-0.2457310047034561</v>
      </c>
      <c r="Y22">
        <f>VLOOKUP(K22,Sheet2!$A$6:$B$262,2,TRUE)</f>
        <v>303.75</v>
      </c>
      <c r="Z22">
        <f t="shared" si="19"/>
        <v>-8.0899096198668681E-4</v>
      </c>
      <c r="AA22">
        <f t="shared" si="20"/>
        <v>515.65430300864853</v>
      </c>
      <c r="AD22">
        <f t="shared" si="21"/>
        <v>516.4</v>
      </c>
      <c r="AE22">
        <f>VLOOKUP(AU21,Sheet2!$E$6:$F$261,2,TRUE)</f>
        <v>500.6</v>
      </c>
      <c r="AF22">
        <f>VLOOKUP(AE22,Sheet3!A$52:B$77,2,TRUE)</f>
        <v>1</v>
      </c>
      <c r="AG22">
        <f t="shared" si="22"/>
        <v>0</v>
      </c>
      <c r="AH22">
        <f t="shared" si="23"/>
        <v>1</v>
      </c>
      <c r="AI22">
        <f t="shared" si="24"/>
        <v>2020</v>
      </c>
      <c r="AJ22">
        <f t="shared" si="1"/>
        <v>1.55</v>
      </c>
      <c r="AK22">
        <f t="shared" si="6"/>
        <v>0</v>
      </c>
      <c r="AM22">
        <f t="shared" si="25"/>
        <v>-5.1000000000000227</v>
      </c>
      <c r="AN22">
        <f t="shared" si="26"/>
        <v>0</v>
      </c>
      <c r="AP22">
        <f t="shared" si="7"/>
        <v>1.55</v>
      </c>
      <c r="AQ22">
        <f>VLOOKUP(AE22,Sheet3!$K$52:$L$77,2,TRUE)</f>
        <v>1</v>
      </c>
      <c r="AR22">
        <f t="shared" si="8"/>
        <v>0</v>
      </c>
      <c r="AU22">
        <f t="shared" si="27"/>
        <v>2020</v>
      </c>
      <c r="AV22">
        <f t="shared" si="28"/>
        <v>0</v>
      </c>
      <c r="AW22">
        <f t="shared" si="29"/>
        <v>0</v>
      </c>
      <c r="AX22">
        <f>VLOOKUP(AD22,Sheet2!$A$6:$B$262,2,TRUE)</f>
        <v>306.95</v>
      </c>
      <c r="AY22">
        <f t="shared" si="30"/>
        <v>0</v>
      </c>
      <c r="AZ22">
        <f t="shared" si="31"/>
        <v>516.4</v>
      </c>
      <c r="BB22">
        <f t="shared" si="16"/>
        <v>0.74569699135145129</v>
      </c>
    </row>
    <row r="23" spans="1:54" x14ac:dyDescent="0.55000000000000004">
      <c r="A23">
        <v>3.2</v>
      </c>
      <c r="B23">
        <v>3.1</v>
      </c>
      <c r="D23">
        <f t="shared" si="9"/>
        <v>195</v>
      </c>
      <c r="E23">
        <f t="shared" si="2"/>
        <v>3.25</v>
      </c>
      <c r="F23">
        <v>2020</v>
      </c>
      <c r="H23">
        <f t="shared" si="10"/>
        <v>505</v>
      </c>
      <c r="J23">
        <f t="shared" si="11"/>
        <v>41.735537190082646</v>
      </c>
      <c r="K23">
        <f t="shared" si="17"/>
        <v>515.65430300864853</v>
      </c>
      <c r="L23">
        <f>VLOOKUP(V23, Sheet2!E$6:F$261,2,TRUE)</f>
        <v>500.6</v>
      </c>
      <c r="M23">
        <f>VLOOKUP(L23,Sheet3!A$52:B$77,2,TRUE)</f>
        <v>1</v>
      </c>
      <c r="N23">
        <f t="shared" si="3"/>
        <v>1.2543030086485487</v>
      </c>
      <c r="O23">
        <f t="shared" si="12"/>
        <v>0.85430300864857145</v>
      </c>
      <c r="P23">
        <v>0</v>
      </c>
      <c r="Q23">
        <f t="shared" si="0"/>
        <v>1.8</v>
      </c>
      <c r="R23">
        <f t="shared" si="18"/>
        <v>1858.5041713098137</v>
      </c>
      <c r="S23">
        <f t="shared" si="4"/>
        <v>1.55</v>
      </c>
      <c r="T23">
        <f t="shared" si="13"/>
        <v>171.34744684053672</v>
      </c>
      <c r="V23">
        <f t="shared" si="5"/>
        <v>2029.8516181503505</v>
      </c>
      <c r="W23">
        <f t="shared" si="14"/>
        <v>-9.8516181503505322</v>
      </c>
      <c r="X23">
        <f t="shared" si="15"/>
        <v>-0.20354582955269696</v>
      </c>
      <c r="Y23">
        <f>VLOOKUP(K23,Sheet2!$A$6:$B$262,2,TRUE)</f>
        <v>303.75</v>
      </c>
      <c r="Z23">
        <f t="shared" si="19"/>
        <v>-6.7010972692245908E-4</v>
      </c>
      <c r="AA23">
        <f t="shared" si="20"/>
        <v>515.65363289892161</v>
      </c>
      <c r="AD23">
        <f t="shared" si="21"/>
        <v>516.4</v>
      </c>
      <c r="AE23">
        <f>VLOOKUP(AU22,Sheet2!$E$6:$F$261,2,TRUE)</f>
        <v>500.6</v>
      </c>
      <c r="AF23">
        <f>VLOOKUP(AE23,Sheet3!A$52:B$77,2,TRUE)</f>
        <v>1</v>
      </c>
      <c r="AG23">
        <f t="shared" si="22"/>
        <v>0</v>
      </c>
      <c r="AH23">
        <f t="shared" si="23"/>
        <v>1</v>
      </c>
      <c r="AI23">
        <f t="shared" si="24"/>
        <v>2020</v>
      </c>
      <c r="AJ23">
        <f t="shared" si="1"/>
        <v>1.55</v>
      </c>
      <c r="AK23">
        <f t="shared" si="6"/>
        <v>0</v>
      </c>
      <c r="AM23">
        <f t="shared" si="25"/>
        <v>-5.1000000000000227</v>
      </c>
      <c r="AN23">
        <f t="shared" si="26"/>
        <v>0</v>
      </c>
      <c r="AP23">
        <f t="shared" si="7"/>
        <v>1.55</v>
      </c>
      <c r="AQ23">
        <f>VLOOKUP(AE23,Sheet3!$K$52:$L$77,2,TRUE)</f>
        <v>1</v>
      </c>
      <c r="AR23">
        <f t="shared" si="8"/>
        <v>0</v>
      </c>
      <c r="AU23">
        <f t="shared" si="27"/>
        <v>2020</v>
      </c>
      <c r="AV23">
        <f t="shared" si="28"/>
        <v>0</v>
      </c>
      <c r="AW23">
        <f t="shared" si="29"/>
        <v>0</v>
      </c>
      <c r="AX23">
        <f>VLOOKUP(AD23,Sheet2!$A$6:$B$262,2,TRUE)</f>
        <v>306.95</v>
      </c>
      <c r="AY23">
        <f t="shared" si="30"/>
        <v>0</v>
      </c>
      <c r="AZ23">
        <f t="shared" si="31"/>
        <v>516.4</v>
      </c>
      <c r="BB23">
        <f t="shared" si="16"/>
        <v>0.74636710107836279</v>
      </c>
    </row>
    <row r="24" spans="1:54" x14ac:dyDescent="0.55000000000000004">
      <c r="A24">
        <v>3.4</v>
      </c>
      <c r="B24">
        <v>3.2</v>
      </c>
      <c r="D24">
        <f t="shared" si="9"/>
        <v>210</v>
      </c>
      <c r="E24">
        <f t="shared" si="2"/>
        <v>3.5</v>
      </c>
      <c r="F24">
        <v>2020</v>
      </c>
      <c r="H24">
        <f t="shared" si="10"/>
        <v>505</v>
      </c>
      <c r="J24">
        <f t="shared" si="11"/>
        <v>41.735537190082646</v>
      </c>
      <c r="K24">
        <f t="shared" si="17"/>
        <v>515.65363289892161</v>
      </c>
      <c r="L24">
        <f>VLOOKUP(V24, Sheet2!E$6:F$261,2,TRUE)</f>
        <v>500.6</v>
      </c>
      <c r="M24">
        <f>VLOOKUP(L24,Sheet3!A$52:B$77,2,TRUE)</f>
        <v>1</v>
      </c>
      <c r="N24">
        <f t="shared" si="3"/>
        <v>1.2536328989216372</v>
      </c>
      <c r="O24">
        <f t="shared" si="12"/>
        <v>0.85363289892165994</v>
      </c>
      <c r="P24">
        <v>0</v>
      </c>
      <c r="Q24">
        <f t="shared" si="0"/>
        <v>1.8</v>
      </c>
      <c r="R24">
        <f t="shared" si="18"/>
        <v>1857.0150151480927</v>
      </c>
      <c r="S24">
        <f t="shared" si="4"/>
        <v>1.55</v>
      </c>
      <c r="T24">
        <f t="shared" si="13"/>
        <v>171.14588064497971</v>
      </c>
      <c r="V24">
        <f t="shared" si="5"/>
        <v>2028.1608957930725</v>
      </c>
      <c r="W24">
        <f t="shared" si="14"/>
        <v>-8.160895793072541</v>
      </c>
      <c r="X24">
        <f t="shared" si="15"/>
        <v>-0.16861354944364754</v>
      </c>
      <c r="Y24">
        <f>VLOOKUP(K24,Sheet2!$A$6:$B$262,2,TRUE)</f>
        <v>303.75</v>
      </c>
      <c r="Z24">
        <f t="shared" si="19"/>
        <v>-5.5510633561694665E-4</v>
      </c>
      <c r="AA24">
        <f t="shared" si="20"/>
        <v>515.65307779258603</v>
      </c>
      <c r="AD24">
        <f t="shared" si="21"/>
        <v>516.4</v>
      </c>
      <c r="AE24">
        <f>VLOOKUP(AU23,Sheet2!$E$6:$F$261,2,TRUE)</f>
        <v>500.6</v>
      </c>
      <c r="AF24">
        <f>VLOOKUP(AE24,Sheet3!A$52:B$77,2,TRUE)</f>
        <v>1</v>
      </c>
      <c r="AG24">
        <f t="shared" si="22"/>
        <v>0</v>
      </c>
      <c r="AH24">
        <f t="shared" si="23"/>
        <v>1</v>
      </c>
      <c r="AI24">
        <f t="shared" si="24"/>
        <v>2020</v>
      </c>
      <c r="AJ24">
        <f t="shared" si="1"/>
        <v>1.55</v>
      </c>
      <c r="AK24">
        <f t="shared" si="6"/>
        <v>0</v>
      </c>
      <c r="AM24">
        <f t="shared" si="25"/>
        <v>-5.1000000000000227</v>
      </c>
      <c r="AN24">
        <f t="shared" si="26"/>
        <v>0</v>
      </c>
      <c r="AP24">
        <f t="shared" si="7"/>
        <v>1.55</v>
      </c>
      <c r="AQ24">
        <f>VLOOKUP(AE24,Sheet3!$K$52:$L$77,2,TRUE)</f>
        <v>1</v>
      </c>
      <c r="AR24">
        <f t="shared" si="8"/>
        <v>0</v>
      </c>
      <c r="AU24">
        <f t="shared" si="27"/>
        <v>2020</v>
      </c>
      <c r="AV24">
        <f t="shared" si="28"/>
        <v>0</v>
      </c>
      <c r="AW24">
        <f t="shared" si="29"/>
        <v>0</v>
      </c>
      <c r="AX24">
        <f>VLOOKUP(AD24,Sheet2!$A$6:$B$262,2,TRUE)</f>
        <v>306.95</v>
      </c>
      <c r="AY24">
        <f t="shared" si="30"/>
        <v>0</v>
      </c>
      <c r="AZ24">
        <f t="shared" si="31"/>
        <v>516.4</v>
      </c>
      <c r="BB24">
        <f t="shared" si="16"/>
        <v>0.74692220741394522</v>
      </c>
    </row>
    <row r="25" spans="1:54" x14ac:dyDescent="0.55000000000000004">
      <c r="A25">
        <v>3.6</v>
      </c>
      <c r="B25">
        <v>3.3</v>
      </c>
      <c r="D25">
        <f t="shared" si="9"/>
        <v>225</v>
      </c>
      <c r="E25">
        <f t="shared" si="2"/>
        <v>3.75</v>
      </c>
      <c r="F25">
        <v>2020</v>
      </c>
      <c r="H25">
        <f t="shared" si="10"/>
        <v>505</v>
      </c>
      <c r="J25">
        <f t="shared" si="11"/>
        <v>41.735537190082646</v>
      </c>
      <c r="K25">
        <f t="shared" si="17"/>
        <v>515.65307779258603</v>
      </c>
      <c r="L25">
        <f>VLOOKUP(V25, Sheet2!E$6:F$261,2,TRUE)</f>
        <v>500.6</v>
      </c>
      <c r="M25">
        <f>VLOOKUP(L25,Sheet3!A$52:B$77,2,TRUE)</f>
        <v>1</v>
      </c>
      <c r="N25">
        <f t="shared" si="3"/>
        <v>1.2530777925860548</v>
      </c>
      <c r="O25">
        <f t="shared" si="12"/>
        <v>0.85307779258607752</v>
      </c>
      <c r="P25">
        <v>0</v>
      </c>
      <c r="Q25">
        <f t="shared" si="0"/>
        <v>1.8</v>
      </c>
      <c r="R25">
        <f t="shared" si="18"/>
        <v>1855.7817274619094</v>
      </c>
      <c r="S25">
        <f t="shared" si="4"/>
        <v>1.55</v>
      </c>
      <c r="T25">
        <f t="shared" si="13"/>
        <v>170.97896688830164</v>
      </c>
      <c r="V25">
        <f t="shared" si="5"/>
        <v>2026.760694350211</v>
      </c>
      <c r="W25">
        <f t="shared" si="14"/>
        <v>-6.7606943502109971</v>
      </c>
      <c r="X25">
        <f t="shared" si="15"/>
        <v>-0.1396837675663429</v>
      </c>
      <c r="Y25">
        <f>VLOOKUP(K25,Sheet2!$A$6:$B$262,2,TRUE)</f>
        <v>303.75</v>
      </c>
      <c r="Z25">
        <f t="shared" si="19"/>
        <v>-4.5986425536244575E-4</v>
      </c>
      <c r="AA25">
        <f t="shared" si="20"/>
        <v>515.65261792833064</v>
      </c>
      <c r="AD25">
        <f t="shared" si="21"/>
        <v>516.4</v>
      </c>
      <c r="AE25">
        <f>VLOOKUP(AU24,Sheet2!$E$6:$F$261,2,TRUE)</f>
        <v>500.6</v>
      </c>
      <c r="AF25">
        <f>VLOOKUP(AE25,Sheet3!A$52:B$77,2,TRUE)</f>
        <v>1</v>
      </c>
      <c r="AG25">
        <f t="shared" si="22"/>
        <v>0</v>
      </c>
      <c r="AH25">
        <f t="shared" si="23"/>
        <v>1</v>
      </c>
      <c r="AI25">
        <f t="shared" si="24"/>
        <v>2020</v>
      </c>
      <c r="AJ25">
        <f t="shared" si="1"/>
        <v>1.55</v>
      </c>
      <c r="AK25">
        <f t="shared" si="6"/>
        <v>0</v>
      </c>
      <c r="AM25">
        <f t="shared" si="25"/>
        <v>-5.1000000000000227</v>
      </c>
      <c r="AN25">
        <f t="shared" si="26"/>
        <v>0</v>
      </c>
      <c r="AP25">
        <f t="shared" si="7"/>
        <v>1.55</v>
      </c>
      <c r="AQ25">
        <f>VLOOKUP(AE25,Sheet3!$K$52:$L$77,2,TRUE)</f>
        <v>1</v>
      </c>
      <c r="AR25">
        <f t="shared" si="8"/>
        <v>0</v>
      </c>
      <c r="AU25">
        <f t="shared" si="27"/>
        <v>2020</v>
      </c>
      <c r="AV25">
        <f t="shared" si="28"/>
        <v>0</v>
      </c>
      <c r="AW25">
        <f t="shared" si="29"/>
        <v>0</v>
      </c>
      <c r="AX25">
        <f>VLOOKUP(AD25,Sheet2!$A$6:$B$262,2,TRUE)</f>
        <v>306.95</v>
      </c>
      <c r="AY25">
        <f t="shared" si="30"/>
        <v>0</v>
      </c>
      <c r="AZ25">
        <f t="shared" si="31"/>
        <v>516.4</v>
      </c>
      <c r="BB25">
        <f t="shared" si="16"/>
        <v>0.74738207166933535</v>
      </c>
    </row>
    <row r="26" spans="1:54" x14ac:dyDescent="0.55000000000000004">
      <c r="A26">
        <v>3.8</v>
      </c>
      <c r="B26">
        <v>3.4</v>
      </c>
      <c r="D26">
        <f t="shared" si="9"/>
        <v>240</v>
      </c>
      <c r="E26">
        <f t="shared" si="2"/>
        <v>4</v>
      </c>
      <c r="F26">
        <v>2010</v>
      </c>
      <c r="H26">
        <f t="shared" si="10"/>
        <v>502.5</v>
      </c>
      <c r="J26">
        <f t="shared" si="11"/>
        <v>41.528925619834709</v>
      </c>
      <c r="K26">
        <f t="shared" si="17"/>
        <v>515.65261792833064</v>
      </c>
      <c r="L26">
        <f>VLOOKUP(V26, Sheet2!E$6:F$261,2,TRUE)</f>
        <v>500.6</v>
      </c>
      <c r="M26">
        <f>VLOOKUP(L26,Sheet3!A$52:B$77,2,TRUE)</f>
        <v>1</v>
      </c>
      <c r="N26">
        <f t="shared" si="3"/>
        <v>1.2526179283306647</v>
      </c>
      <c r="O26">
        <f t="shared" si="12"/>
        <v>0.85261792833068739</v>
      </c>
      <c r="P26">
        <v>0</v>
      </c>
      <c r="Q26">
        <f t="shared" si="0"/>
        <v>1.8</v>
      </c>
      <c r="R26">
        <f t="shared" si="18"/>
        <v>1854.7602473291822</v>
      </c>
      <c r="S26">
        <f t="shared" si="4"/>
        <v>1.55</v>
      </c>
      <c r="T26">
        <f t="shared" si="13"/>
        <v>170.84073239418885</v>
      </c>
      <c r="V26">
        <f t="shared" si="5"/>
        <v>2025.600979723371</v>
      </c>
      <c r="W26">
        <f t="shared" si="14"/>
        <v>-15.600979723370983</v>
      </c>
      <c r="X26">
        <f t="shared" si="15"/>
        <v>-0.32233429180518558</v>
      </c>
      <c r="Y26">
        <f>VLOOKUP(K26,Sheet2!$A$6:$B$262,2,TRUE)</f>
        <v>303.75</v>
      </c>
      <c r="Z26">
        <f t="shared" si="19"/>
        <v>-1.0611828536796232E-3</v>
      </c>
      <c r="AA26">
        <f t="shared" si="20"/>
        <v>515.65155674547691</v>
      </c>
      <c r="AD26">
        <f t="shared" si="21"/>
        <v>516.4</v>
      </c>
      <c r="AE26">
        <f>VLOOKUP(AU25,Sheet2!$E$6:$F$261,2,TRUE)</f>
        <v>500.6</v>
      </c>
      <c r="AF26">
        <f>VLOOKUP(AE26,Sheet3!A$52:B$77,2,TRUE)</f>
        <v>1</v>
      </c>
      <c r="AG26">
        <f t="shared" si="22"/>
        <v>0</v>
      </c>
      <c r="AH26">
        <f t="shared" si="23"/>
        <v>1</v>
      </c>
      <c r="AI26">
        <f t="shared" si="24"/>
        <v>2010</v>
      </c>
      <c r="AJ26">
        <f t="shared" si="1"/>
        <v>1.55</v>
      </c>
      <c r="AK26">
        <f t="shared" si="6"/>
        <v>0</v>
      </c>
      <c r="AM26">
        <f t="shared" si="25"/>
        <v>-5.1000000000000227</v>
      </c>
      <c r="AN26">
        <f t="shared" si="26"/>
        <v>0</v>
      </c>
      <c r="AP26">
        <f t="shared" si="7"/>
        <v>1.55</v>
      </c>
      <c r="AQ26">
        <f>VLOOKUP(AE26,Sheet3!$K$52:$L$77,2,TRUE)</f>
        <v>1</v>
      </c>
      <c r="AR26">
        <f t="shared" si="8"/>
        <v>0</v>
      </c>
      <c r="AU26">
        <f t="shared" si="27"/>
        <v>2010</v>
      </c>
      <c r="AV26">
        <f t="shared" si="28"/>
        <v>0</v>
      </c>
      <c r="AW26">
        <f t="shared" si="29"/>
        <v>0</v>
      </c>
      <c r="AX26">
        <f>VLOOKUP(AD26,Sheet2!$A$6:$B$262,2,TRUE)</f>
        <v>306.95</v>
      </c>
      <c r="AY26">
        <f t="shared" si="30"/>
        <v>0</v>
      </c>
      <c r="AZ26">
        <f t="shared" si="31"/>
        <v>516.4</v>
      </c>
      <c r="BB26">
        <f t="shared" si="16"/>
        <v>0.74844325452306748</v>
      </c>
    </row>
    <row r="27" spans="1:54" x14ac:dyDescent="0.55000000000000004">
      <c r="A27">
        <v>4</v>
      </c>
      <c r="B27">
        <v>3.5</v>
      </c>
      <c r="D27">
        <f t="shared" si="9"/>
        <v>255</v>
      </c>
      <c r="E27">
        <f t="shared" si="2"/>
        <v>4.25</v>
      </c>
      <c r="F27">
        <v>2010</v>
      </c>
      <c r="H27">
        <f t="shared" si="10"/>
        <v>502.5</v>
      </c>
      <c r="J27">
        <f t="shared" si="11"/>
        <v>41.528925619834709</v>
      </c>
      <c r="K27">
        <f t="shared" si="17"/>
        <v>515.65155674547691</v>
      </c>
      <c r="L27">
        <f>VLOOKUP(V27, Sheet2!E$6:F$261,2,TRUE)</f>
        <v>500.6</v>
      </c>
      <c r="M27">
        <f>VLOOKUP(L27,Sheet3!A$52:B$77,2,TRUE)</f>
        <v>1</v>
      </c>
      <c r="N27">
        <f t="shared" si="3"/>
        <v>1.2515567454769325</v>
      </c>
      <c r="O27">
        <f t="shared" si="12"/>
        <v>0.85155674547695526</v>
      </c>
      <c r="P27">
        <v>0</v>
      </c>
      <c r="Q27">
        <f t="shared" si="0"/>
        <v>1.8</v>
      </c>
      <c r="R27">
        <f t="shared" si="18"/>
        <v>1852.403795122824</v>
      </c>
      <c r="S27">
        <f t="shared" si="4"/>
        <v>1.55</v>
      </c>
      <c r="T27">
        <f t="shared" si="13"/>
        <v>170.52188471100916</v>
      </c>
      <c r="V27">
        <f t="shared" si="5"/>
        <v>2022.9256798338331</v>
      </c>
      <c r="W27">
        <f t="shared" si="14"/>
        <v>-12.925679833833101</v>
      </c>
      <c r="X27">
        <f t="shared" si="15"/>
        <v>-0.267059500699031</v>
      </c>
      <c r="Y27">
        <f>VLOOKUP(K27,Sheet2!$A$6:$B$262,2,TRUE)</f>
        <v>303.75</v>
      </c>
      <c r="Z27">
        <f t="shared" si="19"/>
        <v>-8.7920823275401151E-4</v>
      </c>
      <c r="AA27">
        <f t="shared" si="20"/>
        <v>515.65067753724418</v>
      </c>
      <c r="AD27">
        <f t="shared" si="21"/>
        <v>516.4</v>
      </c>
      <c r="AE27">
        <f>VLOOKUP(AU26,Sheet2!$E$6:$F$261,2,TRUE)</f>
        <v>500.6</v>
      </c>
      <c r="AF27">
        <f>VLOOKUP(AE27,Sheet3!A$52:B$77,2,TRUE)</f>
        <v>1</v>
      </c>
      <c r="AG27">
        <f t="shared" si="22"/>
        <v>0</v>
      </c>
      <c r="AH27">
        <f t="shared" si="23"/>
        <v>1</v>
      </c>
      <c r="AI27">
        <f t="shared" si="24"/>
        <v>2010</v>
      </c>
      <c r="AJ27">
        <f t="shared" si="1"/>
        <v>1.55</v>
      </c>
      <c r="AK27">
        <f t="shared" si="6"/>
        <v>0</v>
      </c>
      <c r="AM27">
        <f t="shared" si="25"/>
        <v>-5.1000000000000227</v>
      </c>
      <c r="AN27">
        <f t="shared" si="26"/>
        <v>0</v>
      </c>
      <c r="AP27">
        <f t="shared" si="7"/>
        <v>1.55</v>
      </c>
      <c r="AQ27">
        <f>VLOOKUP(AE27,Sheet3!$K$52:$L$77,2,TRUE)</f>
        <v>1</v>
      </c>
      <c r="AR27">
        <f t="shared" si="8"/>
        <v>0</v>
      </c>
      <c r="AU27">
        <f t="shared" si="27"/>
        <v>2010</v>
      </c>
      <c r="AV27">
        <f t="shared" si="28"/>
        <v>0</v>
      </c>
      <c r="AW27">
        <f t="shared" si="29"/>
        <v>0</v>
      </c>
      <c r="AX27">
        <f>VLOOKUP(AD27,Sheet2!$A$6:$B$262,2,TRUE)</f>
        <v>306.95</v>
      </c>
      <c r="AY27">
        <f t="shared" si="30"/>
        <v>0</v>
      </c>
      <c r="AZ27">
        <f t="shared" si="31"/>
        <v>516.4</v>
      </c>
      <c r="BB27">
        <f t="shared" si="16"/>
        <v>0.74932246275579928</v>
      </c>
    </row>
    <row r="28" spans="1:54" x14ac:dyDescent="0.55000000000000004">
      <c r="A28">
        <v>30</v>
      </c>
      <c r="B28">
        <v>3.5</v>
      </c>
      <c r="D28">
        <f t="shared" si="9"/>
        <v>270</v>
      </c>
      <c r="E28">
        <f t="shared" si="2"/>
        <v>4.5</v>
      </c>
      <c r="F28">
        <v>2010</v>
      </c>
      <c r="H28">
        <f t="shared" si="10"/>
        <v>502.5</v>
      </c>
      <c r="J28">
        <f t="shared" si="11"/>
        <v>41.528925619834709</v>
      </c>
      <c r="K28">
        <f t="shared" si="17"/>
        <v>515.65067753724418</v>
      </c>
      <c r="L28">
        <f>VLOOKUP(V28, Sheet2!E$6:F$261,2,TRUE)</f>
        <v>500.6</v>
      </c>
      <c r="M28">
        <f>VLOOKUP(L28,Sheet3!A$52:B$77,2,TRUE)</f>
        <v>1</v>
      </c>
      <c r="N28">
        <f t="shared" si="3"/>
        <v>1.2506775372442007</v>
      </c>
      <c r="O28">
        <f t="shared" si="12"/>
        <v>0.85067753724422346</v>
      </c>
      <c r="P28">
        <v>0</v>
      </c>
      <c r="Q28">
        <f t="shared" si="0"/>
        <v>1.8</v>
      </c>
      <c r="R28">
        <f t="shared" si="18"/>
        <v>1850.4521905175698</v>
      </c>
      <c r="S28">
        <f t="shared" si="4"/>
        <v>1.55</v>
      </c>
      <c r="T28">
        <f t="shared" si="13"/>
        <v>170.25786436081179</v>
      </c>
      <c r="V28">
        <f t="shared" si="5"/>
        <v>2020.7100548783815</v>
      </c>
      <c r="W28">
        <f t="shared" si="14"/>
        <v>-10.71005487838147</v>
      </c>
      <c r="X28">
        <f t="shared" si="15"/>
        <v>-0.22128212558639401</v>
      </c>
      <c r="Y28">
        <f>VLOOKUP(K28,Sheet2!$A$6:$B$262,2,TRUE)</f>
        <v>303.75</v>
      </c>
      <c r="Z28">
        <f t="shared" si="19"/>
        <v>-7.2850082497578276E-4</v>
      </c>
      <c r="AA28">
        <f t="shared" si="20"/>
        <v>515.64994903641923</v>
      </c>
      <c r="AD28">
        <f t="shared" si="21"/>
        <v>516.4</v>
      </c>
      <c r="AE28">
        <f>VLOOKUP(AU27,Sheet2!$E$6:$F$261,2,TRUE)</f>
        <v>500.6</v>
      </c>
      <c r="AF28">
        <f>VLOOKUP(AE28,Sheet3!A$52:B$77,2,TRUE)</f>
        <v>1</v>
      </c>
      <c r="AG28">
        <f t="shared" si="22"/>
        <v>0</v>
      </c>
      <c r="AH28">
        <f t="shared" si="23"/>
        <v>1</v>
      </c>
      <c r="AI28">
        <f t="shared" si="24"/>
        <v>2010</v>
      </c>
      <c r="AJ28">
        <f t="shared" si="1"/>
        <v>1.55</v>
      </c>
      <c r="AK28">
        <f t="shared" si="6"/>
        <v>0</v>
      </c>
      <c r="AM28">
        <f t="shared" si="25"/>
        <v>-5.1000000000000227</v>
      </c>
      <c r="AN28">
        <f t="shared" si="26"/>
        <v>0</v>
      </c>
      <c r="AP28">
        <f t="shared" si="7"/>
        <v>1.55</v>
      </c>
      <c r="AQ28">
        <f>VLOOKUP(AE28,Sheet3!$K$52:$L$77,2,TRUE)</f>
        <v>1</v>
      </c>
      <c r="AR28">
        <f t="shared" si="8"/>
        <v>0</v>
      </c>
      <c r="AU28">
        <f t="shared" si="27"/>
        <v>2010</v>
      </c>
      <c r="AV28">
        <f t="shared" si="28"/>
        <v>0</v>
      </c>
      <c r="AW28">
        <f t="shared" si="29"/>
        <v>0</v>
      </c>
      <c r="AX28">
        <f>VLOOKUP(AD28,Sheet2!$A$6:$B$262,2,TRUE)</f>
        <v>306.95</v>
      </c>
      <c r="AY28">
        <f t="shared" si="30"/>
        <v>0</v>
      </c>
      <c r="AZ28">
        <f t="shared" si="31"/>
        <v>516.4</v>
      </c>
      <c r="BB28">
        <f t="shared" si="16"/>
        <v>0.75005096358074752</v>
      </c>
    </row>
    <row r="29" spans="1:54" x14ac:dyDescent="0.55000000000000004">
      <c r="D29">
        <f t="shared" si="9"/>
        <v>285</v>
      </c>
      <c r="E29">
        <f t="shared" si="2"/>
        <v>4.75</v>
      </c>
      <c r="F29">
        <v>2010</v>
      </c>
      <c r="H29">
        <f t="shared" ref="H29:H92" si="32">+F29*0.25</f>
        <v>502.5</v>
      </c>
      <c r="J29">
        <f t="shared" ref="J29:J92" si="33">+H29*3600/43560</f>
        <v>41.528925619834709</v>
      </c>
      <c r="K29">
        <f t="shared" si="17"/>
        <v>515.64994903641923</v>
      </c>
      <c r="L29">
        <f>VLOOKUP(V29, Sheet2!E$6:F$261,2,TRUE)</f>
        <v>500.6</v>
      </c>
      <c r="M29">
        <f>VLOOKUP(L29,Sheet3!A$52:B$77,2,TRUE)</f>
        <v>1</v>
      </c>
      <c r="N29">
        <f t="shared" si="3"/>
        <v>1.2499490364192525</v>
      </c>
      <c r="O29">
        <f t="shared" si="12"/>
        <v>0.84994903641927522</v>
      </c>
      <c r="P29">
        <v>0</v>
      </c>
      <c r="Q29">
        <f t="shared" si="0"/>
        <v>1.8</v>
      </c>
      <c r="R29">
        <f t="shared" si="18"/>
        <v>1848.8356351914979</v>
      </c>
      <c r="S29">
        <f t="shared" si="4"/>
        <v>1.55</v>
      </c>
      <c r="T29">
        <f t="shared" si="13"/>
        <v>170.03920376852415</v>
      </c>
      <c r="V29">
        <f t="shared" ref="V29:V92" si="34">+R29+T29</f>
        <v>2018.8748389600221</v>
      </c>
      <c r="W29">
        <f t="shared" ref="W29:W92" si="35">+F29-V29</f>
        <v>-8.8748389600220889</v>
      </c>
      <c r="X29">
        <f t="shared" si="15"/>
        <v>-0.18336444132277044</v>
      </c>
      <c r="Y29">
        <f>VLOOKUP(K29,Sheet2!$A$6:$B$262,2,TRUE)</f>
        <v>303.75</v>
      </c>
      <c r="Z29">
        <f t="shared" si="19"/>
        <v>-6.0366894262640469E-4</v>
      </c>
      <c r="AA29">
        <f t="shared" si="20"/>
        <v>515.6493453674766</v>
      </c>
      <c r="AD29">
        <f t="shared" si="21"/>
        <v>516.4</v>
      </c>
      <c r="AE29">
        <f>VLOOKUP(AU28,Sheet2!$E$6:$F$261,2,TRUE)</f>
        <v>500.6</v>
      </c>
      <c r="AF29">
        <f>VLOOKUP(AE29,Sheet3!A$52:B$77,2,TRUE)</f>
        <v>1</v>
      </c>
      <c r="AG29">
        <f t="shared" si="22"/>
        <v>0</v>
      </c>
      <c r="AH29">
        <f t="shared" si="23"/>
        <v>1</v>
      </c>
      <c r="AI29">
        <f t="shared" si="24"/>
        <v>2010</v>
      </c>
      <c r="AJ29">
        <f t="shared" si="1"/>
        <v>1.55</v>
      </c>
      <c r="AK29">
        <f t="shared" si="6"/>
        <v>0</v>
      </c>
      <c r="AM29">
        <f t="shared" si="25"/>
        <v>-5.1000000000000227</v>
      </c>
      <c r="AN29">
        <f t="shared" si="26"/>
        <v>0</v>
      </c>
      <c r="AP29">
        <f t="shared" si="7"/>
        <v>1.55</v>
      </c>
      <c r="AQ29">
        <f>VLOOKUP(AE29,Sheet3!$K$52:$L$77,2,TRUE)</f>
        <v>1</v>
      </c>
      <c r="AR29">
        <f t="shared" si="8"/>
        <v>0</v>
      </c>
      <c r="AU29">
        <f t="shared" si="27"/>
        <v>2010</v>
      </c>
      <c r="AV29">
        <f t="shared" si="28"/>
        <v>0</v>
      </c>
      <c r="AW29">
        <f t="shared" si="29"/>
        <v>0</v>
      </c>
      <c r="AX29">
        <f>VLOOKUP(AD29,Sheet2!$A$6:$B$262,2,TRUE)</f>
        <v>306.95</v>
      </c>
      <c r="AY29">
        <f t="shared" si="30"/>
        <v>0</v>
      </c>
      <c r="AZ29">
        <f t="shared" si="31"/>
        <v>516.4</v>
      </c>
      <c r="BB29">
        <f t="shared" si="16"/>
        <v>0.7506546325233785</v>
      </c>
    </row>
    <row r="30" spans="1:54" x14ac:dyDescent="0.55000000000000004">
      <c r="D30">
        <f t="shared" si="9"/>
        <v>300</v>
      </c>
      <c r="E30">
        <f t="shared" si="2"/>
        <v>5</v>
      </c>
      <c r="F30">
        <v>2010</v>
      </c>
      <c r="H30">
        <f t="shared" si="32"/>
        <v>502.5</v>
      </c>
      <c r="J30">
        <f t="shared" si="33"/>
        <v>41.528925619834709</v>
      </c>
      <c r="K30">
        <f t="shared" si="17"/>
        <v>515.6493453674766</v>
      </c>
      <c r="L30">
        <f>VLOOKUP(V30, Sheet2!E$6:F$261,2,TRUE)</f>
        <v>500.6</v>
      </c>
      <c r="M30">
        <f>VLOOKUP(L30,Sheet3!A$52:B$77,2,TRUE)</f>
        <v>1</v>
      </c>
      <c r="N30">
        <f t="shared" si="3"/>
        <v>1.2493453674766215</v>
      </c>
      <c r="O30">
        <f t="shared" si="12"/>
        <v>0.84934536747664424</v>
      </c>
      <c r="P30">
        <v>0</v>
      </c>
      <c r="Q30">
        <f t="shared" si="0"/>
        <v>1.8</v>
      </c>
      <c r="R30">
        <f t="shared" si="18"/>
        <v>1847.4964407263537</v>
      </c>
      <c r="S30">
        <f t="shared" si="4"/>
        <v>1.55</v>
      </c>
      <c r="T30">
        <f t="shared" si="13"/>
        <v>169.85808263004728</v>
      </c>
      <c r="V30">
        <f t="shared" si="34"/>
        <v>2017.3545233564009</v>
      </c>
      <c r="W30">
        <f t="shared" si="35"/>
        <v>-7.3545233564009322</v>
      </c>
      <c r="X30">
        <f t="shared" si="15"/>
        <v>-0.15195296190911017</v>
      </c>
      <c r="Y30">
        <f>VLOOKUP(K30,Sheet2!$A$6:$B$262,2,TRUE)</f>
        <v>303.75</v>
      </c>
      <c r="Z30">
        <f t="shared" si="19"/>
        <v>-5.0025666472135037E-4</v>
      </c>
      <c r="AA30">
        <f t="shared" si="20"/>
        <v>515.64884511081186</v>
      </c>
      <c r="AD30">
        <f t="shared" si="21"/>
        <v>516.4</v>
      </c>
      <c r="AE30">
        <f>VLOOKUP(AU29,Sheet2!$E$6:$F$261,2,TRUE)</f>
        <v>500.6</v>
      </c>
      <c r="AF30">
        <f>VLOOKUP(AE30,Sheet3!A$52:B$77,2,TRUE)</f>
        <v>1</v>
      </c>
      <c r="AG30">
        <f t="shared" si="22"/>
        <v>0</v>
      </c>
      <c r="AH30">
        <f t="shared" si="23"/>
        <v>1</v>
      </c>
      <c r="AI30">
        <f t="shared" si="24"/>
        <v>2010</v>
      </c>
      <c r="AJ30">
        <f t="shared" si="1"/>
        <v>1.55</v>
      </c>
      <c r="AK30">
        <f t="shared" si="6"/>
        <v>0</v>
      </c>
      <c r="AM30">
        <f t="shared" si="25"/>
        <v>-5.1000000000000227</v>
      </c>
      <c r="AN30">
        <f t="shared" si="26"/>
        <v>0</v>
      </c>
      <c r="AP30">
        <f t="shared" si="7"/>
        <v>1.55</v>
      </c>
      <c r="AQ30">
        <f>VLOOKUP(AE30,Sheet3!$K$52:$L$77,2,TRUE)</f>
        <v>1</v>
      </c>
      <c r="AR30">
        <f t="shared" si="8"/>
        <v>0</v>
      </c>
      <c r="AU30">
        <f t="shared" si="27"/>
        <v>2010</v>
      </c>
      <c r="AV30">
        <f t="shared" si="28"/>
        <v>0</v>
      </c>
      <c r="AW30">
        <f t="shared" si="29"/>
        <v>0</v>
      </c>
      <c r="AX30">
        <f>VLOOKUP(AD30,Sheet2!$A$6:$B$262,2,TRUE)</f>
        <v>306.95</v>
      </c>
      <c r="AY30">
        <f t="shared" si="30"/>
        <v>0</v>
      </c>
      <c r="AZ30">
        <f t="shared" si="31"/>
        <v>516.4</v>
      </c>
      <c r="BB30">
        <f t="shared" si="16"/>
        <v>0.75115488918811479</v>
      </c>
    </row>
    <row r="31" spans="1:54" x14ac:dyDescent="0.55000000000000004">
      <c r="D31">
        <f t="shared" si="9"/>
        <v>315</v>
      </c>
      <c r="E31">
        <f t="shared" si="2"/>
        <v>5.25</v>
      </c>
      <c r="F31">
        <v>2010</v>
      </c>
      <c r="H31">
        <f t="shared" si="32"/>
        <v>502.5</v>
      </c>
      <c r="J31">
        <f t="shared" si="33"/>
        <v>41.528925619834709</v>
      </c>
      <c r="K31">
        <f t="shared" si="17"/>
        <v>515.64884511081186</v>
      </c>
      <c r="L31">
        <f>VLOOKUP(V31, Sheet2!E$6:F$261,2,TRUE)</f>
        <v>500.6</v>
      </c>
      <c r="M31">
        <f>VLOOKUP(L31,Sheet3!A$52:B$77,2,TRUE)</f>
        <v>1</v>
      </c>
      <c r="N31">
        <f t="shared" si="3"/>
        <v>1.2488451108118852</v>
      </c>
      <c r="O31">
        <f t="shared" si="12"/>
        <v>0.84884511081190794</v>
      </c>
      <c r="P31">
        <v>0</v>
      </c>
      <c r="Q31">
        <f t="shared" si="0"/>
        <v>1.8</v>
      </c>
      <c r="R31">
        <f t="shared" si="18"/>
        <v>1846.3869037952984</v>
      </c>
      <c r="S31">
        <f t="shared" si="4"/>
        <v>1.55</v>
      </c>
      <c r="T31">
        <f t="shared" si="13"/>
        <v>169.70803744014066</v>
      </c>
      <c r="V31">
        <f t="shared" si="34"/>
        <v>2016.0949412354391</v>
      </c>
      <c r="W31">
        <f t="shared" si="35"/>
        <v>-6.094941235439137</v>
      </c>
      <c r="X31">
        <f t="shared" si="15"/>
        <v>-0.12592853792229622</v>
      </c>
      <c r="Y31">
        <f>VLOOKUP(K31,Sheet2!$A$6:$B$262,2,TRUE)</f>
        <v>303.75</v>
      </c>
      <c r="Z31">
        <f t="shared" si="19"/>
        <v>-4.1457954871537852E-4</v>
      </c>
      <c r="AA31">
        <f t="shared" si="20"/>
        <v>515.6484305312631</v>
      </c>
      <c r="AD31">
        <f t="shared" si="21"/>
        <v>516.4</v>
      </c>
      <c r="AE31">
        <f>VLOOKUP(AU30,Sheet2!$E$6:$F$261,2,TRUE)</f>
        <v>500.6</v>
      </c>
      <c r="AF31">
        <f>VLOOKUP(AE31,Sheet3!A$52:B$77,2,TRUE)</f>
        <v>1</v>
      </c>
      <c r="AG31">
        <f t="shared" si="22"/>
        <v>0</v>
      </c>
      <c r="AH31">
        <f t="shared" si="23"/>
        <v>1</v>
      </c>
      <c r="AI31">
        <f t="shared" si="24"/>
        <v>2010</v>
      </c>
      <c r="AJ31">
        <f t="shared" si="1"/>
        <v>1.55</v>
      </c>
      <c r="AK31">
        <f t="shared" si="6"/>
        <v>0</v>
      </c>
      <c r="AM31">
        <f t="shared" si="25"/>
        <v>-5.1000000000000227</v>
      </c>
      <c r="AN31">
        <f t="shared" si="26"/>
        <v>0</v>
      </c>
      <c r="AP31">
        <f t="shared" si="7"/>
        <v>1.55</v>
      </c>
      <c r="AQ31">
        <f>VLOOKUP(AE31,Sheet3!$K$52:$L$77,2,TRUE)</f>
        <v>1</v>
      </c>
      <c r="AR31">
        <f t="shared" si="8"/>
        <v>0</v>
      </c>
      <c r="AU31">
        <f t="shared" si="27"/>
        <v>2010</v>
      </c>
      <c r="AV31">
        <f t="shared" si="28"/>
        <v>0</v>
      </c>
      <c r="AW31">
        <f t="shared" si="29"/>
        <v>0</v>
      </c>
      <c r="AX31">
        <f>VLOOKUP(AD31,Sheet2!$A$6:$B$262,2,TRUE)</f>
        <v>306.95</v>
      </c>
      <c r="AY31">
        <f t="shared" si="30"/>
        <v>0</v>
      </c>
      <c r="AZ31">
        <f t="shared" si="31"/>
        <v>516.4</v>
      </c>
      <c r="BB31">
        <f t="shared" si="16"/>
        <v>0.75156946873687502</v>
      </c>
    </row>
    <row r="32" spans="1:54" x14ac:dyDescent="0.55000000000000004">
      <c r="D32">
        <f t="shared" si="9"/>
        <v>330</v>
      </c>
      <c r="E32">
        <f t="shared" si="2"/>
        <v>5.5</v>
      </c>
      <c r="F32">
        <v>2010</v>
      </c>
      <c r="H32">
        <f t="shared" si="32"/>
        <v>502.5</v>
      </c>
      <c r="J32">
        <f t="shared" si="33"/>
        <v>41.528925619834709</v>
      </c>
      <c r="K32">
        <f t="shared" si="17"/>
        <v>515.6484305312631</v>
      </c>
      <c r="L32">
        <f>VLOOKUP(V32, Sheet2!E$6:F$261,2,TRUE)</f>
        <v>500.6</v>
      </c>
      <c r="M32">
        <f>VLOOKUP(L32,Sheet3!A$52:B$77,2,TRUE)</f>
        <v>1</v>
      </c>
      <c r="N32">
        <f t="shared" si="3"/>
        <v>1.248430531263125</v>
      </c>
      <c r="O32">
        <f t="shared" si="12"/>
        <v>0.84843053126314771</v>
      </c>
      <c r="P32">
        <v>0</v>
      </c>
      <c r="Q32">
        <f t="shared" si="0"/>
        <v>1.8</v>
      </c>
      <c r="R32">
        <f t="shared" si="18"/>
        <v>1845.4675615439078</v>
      </c>
      <c r="S32">
        <f t="shared" si="4"/>
        <v>1.55</v>
      </c>
      <c r="T32">
        <f t="shared" si="13"/>
        <v>169.58372343526906</v>
      </c>
      <c r="V32">
        <f t="shared" si="34"/>
        <v>2015.0512849791769</v>
      </c>
      <c r="W32">
        <f t="shared" si="35"/>
        <v>-5.0512849791768986</v>
      </c>
      <c r="X32">
        <f t="shared" si="15"/>
        <v>-0.10436539213175411</v>
      </c>
      <c r="Y32">
        <f>VLOOKUP(K32,Sheet2!$A$6:$B$262,2,TRUE)</f>
        <v>303.75</v>
      </c>
      <c r="Z32">
        <f t="shared" si="19"/>
        <v>-3.4358976833499295E-4</v>
      </c>
      <c r="AA32">
        <f t="shared" si="20"/>
        <v>515.64808694149474</v>
      </c>
      <c r="AD32">
        <f t="shared" si="21"/>
        <v>516.4</v>
      </c>
      <c r="AE32">
        <f>VLOOKUP(AU31,Sheet2!$E$6:$F$261,2,TRUE)</f>
        <v>500.6</v>
      </c>
      <c r="AF32">
        <f>VLOOKUP(AE32,Sheet3!A$52:B$77,2,TRUE)</f>
        <v>1</v>
      </c>
      <c r="AG32">
        <f t="shared" si="22"/>
        <v>0</v>
      </c>
      <c r="AH32">
        <f t="shared" si="23"/>
        <v>1</v>
      </c>
      <c r="AI32">
        <f t="shared" si="24"/>
        <v>2010</v>
      </c>
      <c r="AJ32">
        <f t="shared" si="1"/>
        <v>1.55</v>
      </c>
      <c r="AK32">
        <f t="shared" si="6"/>
        <v>0</v>
      </c>
      <c r="AM32">
        <f t="shared" si="25"/>
        <v>-5.1000000000000227</v>
      </c>
      <c r="AN32">
        <f t="shared" si="26"/>
        <v>0</v>
      </c>
      <c r="AP32">
        <f t="shared" si="7"/>
        <v>1.55</v>
      </c>
      <c r="AQ32">
        <f>VLOOKUP(AE32,Sheet3!$K$52:$L$77,2,TRUE)</f>
        <v>1</v>
      </c>
      <c r="AR32">
        <f t="shared" si="8"/>
        <v>0</v>
      </c>
      <c r="AU32">
        <f t="shared" si="27"/>
        <v>2010</v>
      </c>
      <c r="AV32">
        <f t="shared" si="28"/>
        <v>0</v>
      </c>
      <c r="AW32">
        <f t="shared" si="29"/>
        <v>0</v>
      </c>
      <c r="AX32">
        <f>VLOOKUP(AD32,Sheet2!$A$6:$B$262,2,TRUE)</f>
        <v>306.95</v>
      </c>
      <c r="AY32">
        <f t="shared" si="30"/>
        <v>0</v>
      </c>
      <c r="AZ32">
        <f t="shared" si="31"/>
        <v>516.4</v>
      </c>
      <c r="BB32">
        <f t="shared" si="16"/>
        <v>0.75191305850523804</v>
      </c>
    </row>
    <row r="33" spans="4:54" x14ac:dyDescent="0.55000000000000004">
      <c r="D33">
        <f t="shared" si="9"/>
        <v>345</v>
      </c>
      <c r="E33">
        <f t="shared" si="2"/>
        <v>5.75</v>
      </c>
      <c r="F33">
        <v>1990</v>
      </c>
      <c r="H33">
        <f t="shared" si="32"/>
        <v>497.5</v>
      </c>
      <c r="J33">
        <f t="shared" si="33"/>
        <v>41.115702479338843</v>
      </c>
      <c r="K33">
        <f t="shared" si="17"/>
        <v>515.64808694149474</v>
      </c>
      <c r="L33">
        <f>VLOOKUP(V33, Sheet2!E$6:F$261,2,TRUE)</f>
        <v>500.6</v>
      </c>
      <c r="M33">
        <f>VLOOKUP(L33,Sheet3!A$52:B$77,2,TRUE)</f>
        <v>1</v>
      </c>
      <c r="N33">
        <f t="shared" si="3"/>
        <v>1.248086941494762</v>
      </c>
      <c r="O33">
        <f t="shared" si="12"/>
        <v>0.8480869414947847</v>
      </c>
      <c r="P33">
        <v>0</v>
      </c>
      <c r="Q33">
        <f t="shared" si="0"/>
        <v>1.8</v>
      </c>
      <c r="R33">
        <f t="shared" si="18"/>
        <v>1844.7057568702842</v>
      </c>
      <c r="S33">
        <f t="shared" si="4"/>
        <v>1.55</v>
      </c>
      <c r="T33">
        <f t="shared" si="13"/>
        <v>169.48071912806904</v>
      </c>
      <c r="V33">
        <f t="shared" si="34"/>
        <v>2014.1864759983532</v>
      </c>
      <c r="W33">
        <f t="shared" si="35"/>
        <v>-24.186475998353217</v>
      </c>
      <c r="X33">
        <f t="shared" si="15"/>
        <v>-0.4997205784783722</v>
      </c>
      <c r="Y33">
        <f>VLOOKUP(K33,Sheet2!$A$6:$B$262,2,TRUE)</f>
        <v>303.75</v>
      </c>
      <c r="Z33">
        <f t="shared" si="19"/>
        <v>-1.6451706287353817E-3</v>
      </c>
      <c r="AA33">
        <f t="shared" si="20"/>
        <v>515.64644177086598</v>
      </c>
      <c r="AD33">
        <f t="shared" si="21"/>
        <v>516.4</v>
      </c>
      <c r="AE33">
        <f>VLOOKUP(AU32,Sheet2!$E$6:$F$261,2,TRUE)</f>
        <v>500.6</v>
      </c>
      <c r="AF33">
        <f>VLOOKUP(AE33,Sheet3!A$52:B$77,2,TRUE)</f>
        <v>1</v>
      </c>
      <c r="AG33">
        <f t="shared" si="22"/>
        <v>0</v>
      </c>
      <c r="AH33">
        <f t="shared" si="23"/>
        <v>1</v>
      </c>
      <c r="AI33">
        <f t="shared" si="24"/>
        <v>1990</v>
      </c>
      <c r="AJ33">
        <f t="shared" si="1"/>
        <v>1.55</v>
      </c>
      <c r="AK33">
        <f t="shared" si="6"/>
        <v>0</v>
      </c>
      <c r="AM33">
        <f t="shared" si="25"/>
        <v>-5.1000000000000227</v>
      </c>
      <c r="AN33">
        <f t="shared" si="26"/>
        <v>0</v>
      </c>
      <c r="AP33">
        <f t="shared" si="7"/>
        <v>1.55</v>
      </c>
      <c r="AQ33">
        <f>VLOOKUP(AE33,Sheet3!$K$52:$L$77,2,TRUE)</f>
        <v>1</v>
      </c>
      <c r="AR33">
        <f t="shared" si="8"/>
        <v>0</v>
      </c>
      <c r="AU33">
        <f t="shared" si="27"/>
        <v>1990</v>
      </c>
      <c r="AV33">
        <f t="shared" si="28"/>
        <v>0</v>
      </c>
      <c r="AW33">
        <f t="shared" si="29"/>
        <v>0</v>
      </c>
      <c r="AX33">
        <f>VLOOKUP(AD33,Sheet2!$A$6:$B$262,2,TRUE)</f>
        <v>306.95</v>
      </c>
      <c r="AY33">
        <f t="shared" si="30"/>
        <v>0</v>
      </c>
      <c r="AZ33">
        <f t="shared" si="31"/>
        <v>516.4</v>
      </c>
      <c r="BB33">
        <f t="shared" si="16"/>
        <v>0.75355822913400061</v>
      </c>
    </row>
    <row r="34" spans="4:54" x14ac:dyDescent="0.55000000000000004">
      <c r="D34">
        <f t="shared" si="9"/>
        <v>360</v>
      </c>
      <c r="E34">
        <f t="shared" si="2"/>
        <v>6</v>
      </c>
      <c r="F34">
        <v>1990</v>
      </c>
      <c r="H34">
        <f t="shared" si="32"/>
        <v>497.5</v>
      </c>
      <c r="J34">
        <f t="shared" si="33"/>
        <v>41.115702479338843</v>
      </c>
      <c r="K34">
        <f t="shared" si="17"/>
        <v>515.64644177086598</v>
      </c>
      <c r="L34">
        <f>VLOOKUP(V34, Sheet2!E$6:F$261,2,TRUE)</f>
        <v>500.6</v>
      </c>
      <c r="M34">
        <f>VLOOKUP(L34,Sheet3!A$52:B$77,2,TRUE)</f>
        <v>1</v>
      </c>
      <c r="N34">
        <f t="shared" si="3"/>
        <v>1.2464417708659994</v>
      </c>
      <c r="O34">
        <f t="shared" si="12"/>
        <v>0.84644177086602213</v>
      </c>
      <c r="P34">
        <v>0</v>
      </c>
      <c r="Q34">
        <f t="shared" si="0"/>
        <v>1.8</v>
      </c>
      <c r="R34">
        <f t="shared" si="18"/>
        <v>1841.0595500546542</v>
      </c>
      <c r="S34">
        <f t="shared" si="4"/>
        <v>1.55</v>
      </c>
      <c r="T34">
        <f t="shared" si="13"/>
        <v>168.98780485786764</v>
      </c>
      <c r="V34">
        <f t="shared" si="34"/>
        <v>2010.0473549125218</v>
      </c>
      <c r="W34">
        <f t="shared" si="35"/>
        <v>-20.047354912521769</v>
      </c>
      <c r="X34">
        <f t="shared" si="15"/>
        <v>-0.4142015477793754</v>
      </c>
      <c r="Y34">
        <f>VLOOKUP(K34,Sheet2!$A$6:$B$262,2,TRUE)</f>
        <v>303.75</v>
      </c>
      <c r="Z34">
        <f t="shared" ref="Z34:Z97" si="36">+X34/Y34</f>
        <v>-1.3636264947469148E-3</v>
      </c>
      <c r="AA34">
        <f t="shared" ref="AA34:AA97" si="37">+K34+Z34</f>
        <v>515.64507814437127</v>
      </c>
      <c r="AD34">
        <f t="shared" si="21"/>
        <v>516.4</v>
      </c>
      <c r="AE34">
        <f>VLOOKUP(AU33,Sheet2!$E$6:$F$261,2,TRUE)</f>
        <v>499.7</v>
      </c>
      <c r="AF34">
        <f>VLOOKUP(AE34,Sheet3!A$52:B$77,2,TRUE)</f>
        <v>1</v>
      </c>
      <c r="AG34">
        <f t="shared" si="22"/>
        <v>0</v>
      </c>
      <c r="AH34">
        <f t="shared" si="23"/>
        <v>1</v>
      </c>
      <c r="AI34">
        <f t="shared" si="24"/>
        <v>1990</v>
      </c>
      <c r="AJ34">
        <f t="shared" si="1"/>
        <v>1.55</v>
      </c>
      <c r="AK34">
        <f t="shared" si="6"/>
        <v>0</v>
      </c>
      <c r="AM34">
        <f t="shared" si="25"/>
        <v>-5.1000000000000227</v>
      </c>
      <c r="AN34">
        <f t="shared" si="26"/>
        <v>0</v>
      </c>
      <c r="AP34">
        <f t="shared" si="7"/>
        <v>1.55</v>
      </c>
      <c r="AQ34">
        <f>VLOOKUP(AE34,Sheet3!$K$52:$L$77,2,TRUE)</f>
        <v>1</v>
      </c>
      <c r="AR34">
        <f t="shared" si="8"/>
        <v>0</v>
      </c>
      <c r="AU34">
        <f t="shared" si="27"/>
        <v>1990</v>
      </c>
      <c r="AV34">
        <f t="shared" si="28"/>
        <v>0</v>
      </c>
      <c r="AW34">
        <f t="shared" si="29"/>
        <v>0</v>
      </c>
      <c r="AX34">
        <f>VLOOKUP(AD34,Sheet2!$A$6:$B$262,2,TRUE)</f>
        <v>306.95</v>
      </c>
      <c r="AY34">
        <f t="shared" si="30"/>
        <v>0</v>
      </c>
      <c r="AZ34">
        <f t="shared" si="31"/>
        <v>516.4</v>
      </c>
      <c r="BB34">
        <f t="shared" si="16"/>
        <v>0.75492185562870873</v>
      </c>
    </row>
    <row r="35" spans="4:54" x14ac:dyDescent="0.55000000000000004">
      <c r="D35">
        <f t="shared" si="9"/>
        <v>375</v>
      </c>
      <c r="E35">
        <f t="shared" si="2"/>
        <v>6.25</v>
      </c>
      <c r="F35">
        <v>1990</v>
      </c>
      <c r="H35">
        <f t="shared" si="32"/>
        <v>497.5</v>
      </c>
      <c r="J35">
        <f t="shared" si="33"/>
        <v>41.115702479338843</v>
      </c>
      <c r="K35">
        <f t="shared" si="17"/>
        <v>515.64507814437127</v>
      </c>
      <c r="L35">
        <f>VLOOKUP(V35, Sheet2!E$6:F$261,2,TRUE)</f>
        <v>500.6</v>
      </c>
      <c r="M35">
        <f>VLOOKUP(L35,Sheet3!A$52:B$77,2,TRUE)</f>
        <v>1</v>
      </c>
      <c r="N35">
        <f t="shared" si="3"/>
        <v>1.2450781443712913</v>
      </c>
      <c r="O35">
        <f t="shared" si="12"/>
        <v>0.84507814437131401</v>
      </c>
      <c r="P35">
        <v>0</v>
      </c>
      <c r="Q35">
        <f t="shared" si="0"/>
        <v>1.8</v>
      </c>
      <c r="R35">
        <f t="shared" si="18"/>
        <v>1838.0391552660894</v>
      </c>
      <c r="S35">
        <f t="shared" si="4"/>
        <v>1.55</v>
      </c>
      <c r="T35">
        <f t="shared" si="13"/>
        <v>168.5796077044732</v>
      </c>
      <c r="V35">
        <f t="shared" si="34"/>
        <v>2006.6187629705626</v>
      </c>
      <c r="W35">
        <f t="shared" si="35"/>
        <v>-16.618762970562557</v>
      </c>
      <c r="X35">
        <f t="shared" si="15"/>
        <v>-0.34336287129261484</v>
      </c>
      <c r="Y35">
        <f>VLOOKUP(K35,Sheet2!$A$6:$B$262,2,TRUE)</f>
        <v>303.75</v>
      </c>
      <c r="Z35">
        <f t="shared" si="36"/>
        <v>-1.1304127449962627E-3</v>
      </c>
      <c r="AA35">
        <f t="shared" si="37"/>
        <v>515.64394773162633</v>
      </c>
      <c r="AD35">
        <f t="shared" si="21"/>
        <v>516.4</v>
      </c>
      <c r="AE35">
        <f>VLOOKUP(AU34,Sheet2!$E$6:$F$261,2,TRUE)</f>
        <v>499.7</v>
      </c>
      <c r="AF35">
        <f>VLOOKUP(AE35,Sheet3!A$52:B$77,2,TRUE)</f>
        <v>1</v>
      </c>
      <c r="AG35">
        <f t="shared" si="22"/>
        <v>0</v>
      </c>
      <c r="AH35">
        <f t="shared" si="23"/>
        <v>1</v>
      </c>
      <c r="AI35">
        <f t="shared" si="24"/>
        <v>1990</v>
      </c>
      <c r="AJ35">
        <f t="shared" si="1"/>
        <v>1.55</v>
      </c>
      <c r="AK35">
        <f t="shared" si="6"/>
        <v>0</v>
      </c>
      <c r="AM35">
        <f t="shared" si="25"/>
        <v>-5.1000000000000227</v>
      </c>
      <c r="AN35">
        <f t="shared" si="26"/>
        <v>0</v>
      </c>
      <c r="AP35">
        <f t="shared" si="7"/>
        <v>1.55</v>
      </c>
      <c r="AQ35">
        <f>VLOOKUP(AE35,Sheet3!$K$52:$L$77,2,TRUE)</f>
        <v>1</v>
      </c>
      <c r="AR35">
        <f t="shared" si="8"/>
        <v>0</v>
      </c>
      <c r="AU35">
        <f t="shared" si="27"/>
        <v>1990</v>
      </c>
      <c r="AV35">
        <f t="shared" si="28"/>
        <v>0</v>
      </c>
      <c r="AW35">
        <f t="shared" si="29"/>
        <v>0</v>
      </c>
      <c r="AX35">
        <f>VLOOKUP(AD35,Sheet2!$A$6:$B$262,2,TRUE)</f>
        <v>306.95</v>
      </c>
      <c r="AY35">
        <f t="shared" si="30"/>
        <v>0</v>
      </c>
      <c r="AZ35">
        <f t="shared" si="31"/>
        <v>516.4</v>
      </c>
      <c r="BB35">
        <f t="shared" si="16"/>
        <v>0.7560522683736508</v>
      </c>
    </row>
    <row r="36" spans="4:54" x14ac:dyDescent="0.55000000000000004">
      <c r="D36">
        <f t="shared" si="9"/>
        <v>390</v>
      </c>
      <c r="E36">
        <f t="shared" si="2"/>
        <v>6.5</v>
      </c>
      <c r="F36">
        <v>1990</v>
      </c>
      <c r="H36">
        <f t="shared" si="32"/>
        <v>497.5</v>
      </c>
      <c r="J36">
        <f t="shared" si="33"/>
        <v>41.115702479338843</v>
      </c>
      <c r="K36">
        <f t="shared" si="17"/>
        <v>515.64394773162633</v>
      </c>
      <c r="L36">
        <f>VLOOKUP(V36, Sheet2!E$6:F$261,2,TRUE)</f>
        <v>500.6</v>
      </c>
      <c r="M36">
        <f>VLOOKUP(L36,Sheet3!A$52:B$77,2,TRUE)</f>
        <v>1</v>
      </c>
      <c r="N36">
        <f t="shared" si="3"/>
        <v>1.2439477316263492</v>
      </c>
      <c r="O36">
        <f t="shared" si="12"/>
        <v>0.84394773162637193</v>
      </c>
      <c r="P36">
        <v>0</v>
      </c>
      <c r="Q36">
        <f t="shared" si="0"/>
        <v>1.8</v>
      </c>
      <c r="R36">
        <f t="shared" si="18"/>
        <v>1835.536575938236</v>
      </c>
      <c r="S36">
        <f t="shared" si="4"/>
        <v>1.55</v>
      </c>
      <c r="T36">
        <f t="shared" si="13"/>
        <v>168.24147188120438</v>
      </c>
      <c r="V36">
        <f t="shared" si="34"/>
        <v>2003.7780478194404</v>
      </c>
      <c r="W36">
        <f t="shared" si="35"/>
        <v>-13.778047819440417</v>
      </c>
      <c r="X36">
        <f t="shared" si="15"/>
        <v>-0.28467040949257061</v>
      </c>
      <c r="Y36">
        <f>VLOOKUP(K36,Sheet2!$A$6:$B$262,2,TRUE)</f>
        <v>303.75</v>
      </c>
      <c r="Z36">
        <f t="shared" si="36"/>
        <v>-9.3718653330887439E-4</v>
      </c>
      <c r="AA36">
        <f t="shared" si="37"/>
        <v>515.64301054509303</v>
      </c>
      <c r="AD36">
        <f t="shared" si="21"/>
        <v>516.4</v>
      </c>
      <c r="AE36">
        <f>VLOOKUP(AU35,Sheet2!$E$6:$F$261,2,TRUE)</f>
        <v>499.7</v>
      </c>
      <c r="AF36">
        <f>VLOOKUP(AE36,Sheet3!A$52:B$77,2,TRUE)</f>
        <v>1</v>
      </c>
      <c r="AG36">
        <f t="shared" si="22"/>
        <v>0</v>
      </c>
      <c r="AH36">
        <f t="shared" si="23"/>
        <v>1</v>
      </c>
      <c r="AI36">
        <f t="shared" si="24"/>
        <v>1990</v>
      </c>
      <c r="AJ36">
        <f t="shared" si="1"/>
        <v>1.55</v>
      </c>
      <c r="AK36">
        <f t="shared" si="6"/>
        <v>0</v>
      </c>
      <c r="AM36">
        <f t="shared" si="25"/>
        <v>-5.1000000000000227</v>
      </c>
      <c r="AN36">
        <f t="shared" si="26"/>
        <v>0</v>
      </c>
      <c r="AP36">
        <f t="shared" si="7"/>
        <v>1.55</v>
      </c>
      <c r="AQ36">
        <f>VLOOKUP(AE36,Sheet3!$K$52:$L$77,2,TRUE)</f>
        <v>1</v>
      </c>
      <c r="AR36">
        <f t="shared" si="8"/>
        <v>0</v>
      </c>
      <c r="AU36">
        <f t="shared" si="27"/>
        <v>1990</v>
      </c>
      <c r="AV36">
        <f t="shared" si="28"/>
        <v>0</v>
      </c>
      <c r="AW36">
        <f t="shared" si="29"/>
        <v>0</v>
      </c>
      <c r="AX36">
        <f>VLOOKUP(AD36,Sheet2!$A$6:$B$262,2,TRUE)</f>
        <v>306.95</v>
      </c>
      <c r="AY36">
        <f t="shared" si="30"/>
        <v>0</v>
      </c>
      <c r="AZ36">
        <f t="shared" si="31"/>
        <v>516.4</v>
      </c>
      <c r="BB36">
        <f t="shared" si="16"/>
        <v>0.75698945490694314</v>
      </c>
    </row>
    <row r="37" spans="4:54" x14ac:dyDescent="0.55000000000000004">
      <c r="D37">
        <f t="shared" si="9"/>
        <v>405</v>
      </c>
      <c r="E37">
        <f t="shared" si="2"/>
        <v>6.75</v>
      </c>
      <c r="F37">
        <v>1990</v>
      </c>
      <c r="H37">
        <f t="shared" si="32"/>
        <v>497.5</v>
      </c>
      <c r="J37">
        <f t="shared" si="33"/>
        <v>41.115702479338843</v>
      </c>
      <c r="K37">
        <f t="shared" si="17"/>
        <v>515.64301054509303</v>
      </c>
      <c r="L37">
        <f>VLOOKUP(V37, Sheet2!E$6:F$261,2,TRUE)</f>
        <v>500.6</v>
      </c>
      <c r="M37">
        <f>VLOOKUP(L37,Sheet3!A$52:B$77,2,TRUE)</f>
        <v>1</v>
      </c>
      <c r="N37">
        <f t="shared" si="3"/>
        <v>1.2430105450930569</v>
      </c>
      <c r="O37">
        <f t="shared" si="12"/>
        <v>0.8430105450930796</v>
      </c>
      <c r="P37">
        <v>0</v>
      </c>
      <c r="Q37">
        <f t="shared" si="0"/>
        <v>1.8</v>
      </c>
      <c r="R37">
        <f t="shared" si="18"/>
        <v>1833.4626349639257</v>
      </c>
      <c r="S37">
        <f t="shared" si="4"/>
        <v>1.55</v>
      </c>
      <c r="T37">
        <f t="shared" si="13"/>
        <v>167.96130667467799</v>
      </c>
      <c r="V37">
        <f t="shared" si="34"/>
        <v>2001.4239416386035</v>
      </c>
      <c r="W37">
        <f t="shared" si="35"/>
        <v>-11.423941638603537</v>
      </c>
      <c r="X37">
        <f t="shared" si="15"/>
        <v>-0.23603185203726318</v>
      </c>
      <c r="Y37">
        <f>VLOOKUP(K37,Sheet2!$A$6:$B$262,2,TRUE)</f>
        <v>303.75</v>
      </c>
      <c r="Z37">
        <f t="shared" si="36"/>
        <v>-7.7705959518440553E-4</v>
      </c>
      <c r="AA37">
        <f t="shared" si="37"/>
        <v>515.64223348549785</v>
      </c>
      <c r="AD37">
        <f t="shared" si="21"/>
        <v>516.4</v>
      </c>
      <c r="AE37">
        <f>VLOOKUP(AU36,Sheet2!$E$6:$F$261,2,TRUE)</f>
        <v>499.7</v>
      </c>
      <c r="AF37">
        <f>VLOOKUP(AE37,Sheet3!A$52:B$77,2,TRUE)</f>
        <v>1</v>
      </c>
      <c r="AG37">
        <f t="shared" si="22"/>
        <v>0</v>
      </c>
      <c r="AH37">
        <f t="shared" si="23"/>
        <v>1</v>
      </c>
      <c r="AI37">
        <f t="shared" si="24"/>
        <v>1990</v>
      </c>
      <c r="AJ37">
        <f t="shared" si="1"/>
        <v>1.55</v>
      </c>
      <c r="AK37">
        <f t="shared" si="6"/>
        <v>0</v>
      </c>
      <c r="AM37">
        <f t="shared" si="25"/>
        <v>-5.1000000000000227</v>
      </c>
      <c r="AN37">
        <f t="shared" si="26"/>
        <v>0</v>
      </c>
      <c r="AP37">
        <f t="shared" si="7"/>
        <v>1.55</v>
      </c>
      <c r="AQ37">
        <f>VLOOKUP(AE37,Sheet3!$K$52:$L$77,2,TRUE)</f>
        <v>1</v>
      </c>
      <c r="AR37">
        <f t="shared" si="8"/>
        <v>0</v>
      </c>
      <c r="AU37">
        <f t="shared" si="27"/>
        <v>1990</v>
      </c>
      <c r="AV37">
        <f t="shared" si="28"/>
        <v>0</v>
      </c>
      <c r="AW37">
        <f t="shared" si="29"/>
        <v>0</v>
      </c>
      <c r="AX37">
        <f>VLOOKUP(AD37,Sheet2!$A$6:$B$262,2,TRUE)</f>
        <v>306.95</v>
      </c>
      <c r="AY37">
        <f t="shared" si="30"/>
        <v>0</v>
      </c>
      <c r="AZ37">
        <f t="shared" si="31"/>
        <v>516.4</v>
      </c>
      <c r="BB37">
        <f t="shared" si="16"/>
        <v>0.75776651450212285</v>
      </c>
    </row>
    <row r="38" spans="4:54" x14ac:dyDescent="0.55000000000000004">
      <c r="D38">
        <f t="shared" si="9"/>
        <v>420</v>
      </c>
      <c r="E38">
        <f t="shared" si="2"/>
        <v>7</v>
      </c>
      <c r="F38">
        <v>1990</v>
      </c>
      <c r="H38">
        <f t="shared" si="32"/>
        <v>497.5</v>
      </c>
      <c r="J38">
        <f t="shared" si="33"/>
        <v>41.115702479338843</v>
      </c>
      <c r="K38">
        <f t="shared" si="17"/>
        <v>515.64223348549785</v>
      </c>
      <c r="L38">
        <f>VLOOKUP(V38, Sheet2!E$6:F$261,2,TRUE)</f>
        <v>499.7</v>
      </c>
      <c r="M38">
        <f>VLOOKUP(L38,Sheet3!A$52:B$77,2,TRUE)</f>
        <v>1</v>
      </c>
      <c r="N38">
        <f t="shared" si="3"/>
        <v>1.2422334854978772</v>
      </c>
      <c r="O38">
        <f t="shared" si="12"/>
        <v>0.84223348549789989</v>
      </c>
      <c r="P38">
        <v>0</v>
      </c>
      <c r="Q38">
        <f t="shared" si="0"/>
        <v>1.8</v>
      </c>
      <c r="R38">
        <f t="shared" si="18"/>
        <v>1831.7436386286747</v>
      </c>
      <c r="S38">
        <f t="shared" si="4"/>
        <v>1.55</v>
      </c>
      <c r="T38">
        <f t="shared" si="13"/>
        <v>167.72912832630439</v>
      </c>
      <c r="V38">
        <f t="shared" si="34"/>
        <v>1999.4727669549791</v>
      </c>
      <c r="W38">
        <f t="shared" si="35"/>
        <v>-9.4727669549790789</v>
      </c>
      <c r="X38">
        <f t="shared" si="15"/>
        <v>-0.19571832551609669</v>
      </c>
      <c r="Y38">
        <f>VLOOKUP(K38,Sheet2!$A$6:$B$262,2,TRUE)</f>
        <v>303.75</v>
      </c>
      <c r="Z38">
        <f t="shared" si="36"/>
        <v>-6.4434016630813727E-4</v>
      </c>
      <c r="AA38">
        <f t="shared" si="37"/>
        <v>515.64158914533152</v>
      </c>
      <c r="AD38">
        <f t="shared" si="21"/>
        <v>516.4</v>
      </c>
      <c r="AE38">
        <f>VLOOKUP(AU37,Sheet2!$E$6:$F$261,2,TRUE)</f>
        <v>499.7</v>
      </c>
      <c r="AF38">
        <f>VLOOKUP(AE38,Sheet3!A$52:B$77,2,TRUE)</f>
        <v>1</v>
      </c>
      <c r="AG38">
        <f t="shared" si="22"/>
        <v>0</v>
      </c>
      <c r="AH38">
        <f t="shared" si="23"/>
        <v>1</v>
      </c>
      <c r="AI38">
        <f t="shared" si="24"/>
        <v>1990</v>
      </c>
      <c r="AJ38">
        <f t="shared" si="1"/>
        <v>1.55</v>
      </c>
      <c r="AK38">
        <f t="shared" si="6"/>
        <v>0</v>
      </c>
      <c r="AM38">
        <f t="shared" si="25"/>
        <v>-5.1000000000000227</v>
      </c>
      <c r="AN38">
        <f t="shared" si="26"/>
        <v>0</v>
      </c>
      <c r="AP38">
        <f t="shared" si="7"/>
        <v>1.55</v>
      </c>
      <c r="AQ38">
        <f>VLOOKUP(AE38,Sheet3!$K$52:$L$77,2,TRUE)</f>
        <v>1</v>
      </c>
      <c r="AR38">
        <f t="shared" si="8"/>
        <v>0</v>
      </c>
      <c r="AU38">
        <f t="shared" si="27"/>
        <v>1990</v>
      </c>
      <c r="AV38">
        <f t="shared" si="28"/>
        <v>0</v>
      </c>
      <c r="AW38">
        <f t="shared" si="29"/>
        <v>0</v>
      </c>
      <c r="AX38">
        <f>VLOOKUP(AD38,Sheet2!$A$6:$B$262,2,TRUE)</f>
        <v>306.95</v>
      </c>
      <c r="AY38">
        <f t="shared" si="30"/>
        <v>0</v>
      </c>
      <c r="AZ38">
        <f t="shared" si="31"/>
        <v>516.4</v>
      </c>
      <c r="BB38">
        <f t="shared" si="16"/>
        <v>0.7584108546684547</v>
      </c>
    </row>
    <row r="39" spans="4:54" x14ac:dyDescent="0.55000000000000004">
      <c r="D39">
        <f t="shared" si="9"/>
        <v>435</v>
      </c>
      <c r="E39">
        <f t="shared" si="2"/>
        <v>7.25</v>
      </c>
      <c r="F39">
        <v>1990</v>
      </c>
      <c r="H39">
        <f t="shared" si="32"/>
        <v>497.5</v>
      </c>
      <c r="J39">
        <f t="shared" si="33"/>
        <v>41.115702479338843</v>
      </c>
      <c r="K39">
        <f t="shared" si="17"/>
        <v>515.64158914533152</v>
      </c>
      <c r="L39">
        <f>VLOOKUP(V39, Sheet2!E$6:F$261,2,TRUE)</f>
        <v>499.7</v>
      </c>
      <c r="M39">
        <f>VLOOKUP(L39,Sheet3!A$52:B$77,2,TRUE)</f>
        <v>1</v>
      </c>
      <c r="N39">
        <f t="shared" si="3"/>
        <v>1.2415891453315453</v>
      </c>
      <c r="O39">
        <f t="shared" si="12"/>
        <v>0.84158914533156803</v>
      </c>
      <c r="P39">
        <v>0</v>
      </c>
      <c r="Q39">
        <f t="shared" si="0"/>
        <v>1.8</v>
      </c>
      <c r="R39">
        <f t="shared" si="18"/>
        <v>1830.318649343028</v>
      </c>
      <c r="S39">
        <f t="shared" si="4"/>
        <v>1.55</v>
      </c>
      <c r="T39">
        <f t="shared" si="13"/>
        <v>167.53668654492213</v>
      </c>
      <c r="V39">
        <f t="shared" si="34"/>
        <v>1997.8553358879501</v>
      </c>
      <c r="W39">
        <f t="shared" si="35"/>
        <v>-7.8553358879501047</v>
      </c>
      <c r="X39">
        <f t="shared" si="15"/>
        <v>-0.16230032826343191</v>
      </c>
      <c r="Y39">
        <f>VLOOKUP(K39,Sheet2!$A$6:$B$262,2,TRUE)</f>
        <v>303.75</v>
      </c>
      <c r="Z39">
        <f t="shared" si="36"/>
        <v>-5.3432206835697747E-4</v>
      </c>
      <c r="AA39">
        <f t="shared" si="37"/>
        <v>515.64105482326318</v>
      </c>
      <c r="AD39">
        <f t="shared" si="21"/>
        <v>516.4</v>
      </c>
      <c r="AE39">
        <f>VLOOKUP(AU38,Sheet2!$E$6:$F$261,2,TRUE)</f>
        <v>499.7</v>
      </c>
      <c r="AF39">
        <f>VLOOKUP(AE39,Sheet3!A$52:B$77,2,TRUE)</f>
        <v>1</v>
      </c>
      <c r="AG39">
        <f t="shared" si="22"/>
        <v>0</v>
      </c>
      <c r="AH39">
        <f t="shared" si="23"/>
        <v>1</v>
      </c>
      <c r="AI39">
        <f t="shared" si="24"/>
        <v>1990</v>
      </c>
      <c r="AJ39">
        <f t="shared" si="1"/>
        <v>1.55</v>
      </c>
      <c r="AK39">
        <f t="shared" si="6"/>
        <v>0</v>
      </c>
      <c r="AM39">
        <f t="shared" si="25"/>
        <v>-5.1000000000000227</v>
      </c>
      <c r="AN39">
        <f t="shared" si="26"/>
        <v>0</v>
      </c>
      <c r="AP39">
        <f t="shared" si="7"/>
        <v>1.55</v>
      </c>
      <c r="AQ39">
        <f>VLOOKUP(AE39,Sheet3!$K$52:$L$77,2,TRUE)</f>
        <v>1</v>
      </c>
      <c r="AR39">
        <f t="shared" si="8"/>
        <v>0</v>
      </c>
      <c r="AU39">
        <f t="shared" si="27"/>
        <v>1990</v>
      </c>
      <c r="AV39">
        <f t="shared" si="28"/>
        <v>0</v>
      </c>
      <c r="AW39">
        <f t="shared" si="29"/>
        <v>0</v>
      </c>
      <c r="AX39">
        <f>VLOOKUP(AD39,Sheet2!$A$6:$B$262,2,TRUE)</f>
        <v>306.95</v>
      </c>
      <c r="AY39">
        <f t="shared" si="30"/>
        <v>0</v>
      </c>
      <c r="AZ39">
        <f t="shared" si="31"/>
        <v>516.4</v>
      </c>
      <c r="BB39">
        <f t="shared" si="16"/>
        <v>0.75894517673680184</v>
      </c>
    </row>
    <row r="40" spans="4:54" x14ac:dyDescent="0.55000000000000004">
      <c r="D40">
        <f t="shared" si="9"/>
        <v>450</v>
      </c>
      <c r="E40">
        <f t="shared" si="2"/>
        <v>7.5</v>
      </c>
      <c r="F40">
        <v>1990</v>
      </c>
      <c r="H40">
        <f t="shared" si="32"/>
        <v>497.5</v>
      </c>
      <c r="J40">
        <f t="shared" si="33"/>
        <v>41.115702479338843</v>
      </c>
      <c r="K40">
        <f t="shared" si="17"/>
        <v>515.64105482326318</v>
      </c>
      <c r="L40">
        <f>VLOOKUP(V40, Sheet2!E$6:F$261,2,TRUE)</f>
        <v>499.7</v>
      </c>
      <c r="M40">
        <f>VLOOKUP(L40,Sheet3!A$52:B$77,2,TRUE)</f>
        <v>1</v>
      </c>
      <c r="N40">
        <f t="shared" si="3"/>
        <v>1.2410548232631982</v>
      </c>
      <c r="O40">
        <f t="shared" si="12"/>
        <v>0.8410548232632209</v>
      </c>
      <c r="P40">
        <v>0</v>
      </c>
      <c r="Q40">
        <f t="shared" si="0"/>
        <v>1.8</v>
      </c>
      <c r="R40">
        <f t="shared" si="18"/>
        <v>1829.1372507821129</v>
      </c>
      <c r="S40">
        <f t="shared" si="4"/>
        <v>1.55</v>
      </c>
      <c r="T40">
        <f t="shared" si="13"/>
        <v>167.37715916903525</v>
      </c>
      <c r="V40">
        <f t="shared" si="34"/>
        <v>1996.5144099511481</v>
      </c>
      <c r="W40">
        <f t="shared" si="35"/>
        <v>-6.5144099511480817</v>
      </c>
      <c r="X40">
        <f t="shared" si="15"/>
        <v>-0.13459524692454714</v>
      </c>
      <c r="Y40">
        <f>VLOOKUP(K40,Sheet2!$A$6:$B$262,2,TRUE)</f>
        <v>303.75</v>
      </c>
      <c r="Z40">
        <f t="shared" si="36"/>
        <v>-4.431119240314309E-4</v>
      </c>
      <c r="AA40">
        <f t="shared" si="37"/>
        <v>515.64061171133915</v>
      </c>
      <c r="AD40">
        <f t="shared" si="21"/>
        <v>516.4</v>
      </c>
      <c r="AE40">
        <f>VLOOKUP(AU39,Sheet2!$E$6:$F$261,2,TRUE)</f>
        <v>499.7</v>
      </c>
      <c r="AF40">
        <f>VLOOKUP(AE40,Sheet3!A$52:B$77,2,TRUE)</f>
        <v>1</v>
      </c>
      <c r="AG40">
        <f t="shared" si="22"/>
        <v>0</v>
      </c>
      <c r="AH40">
        <f t="shared" si="23"/>
        <v>1</v>
      </c>
      <c r="AI40">
        <f t="shared" si="24"/>
        <v>1990</v>
      </c>
      <c r="AJ40">
        <f t="shared" si="1"/>
        <v>1.55</v>
      </c>
      <c r="AK40">
        <f t="shared" si="6"/>
        <v>0</v>
      </c>
      <c r="AM40">
        <f t="shared" si="25"/>
        <v>-5.1000000000000227</v>
      </c>
      <c r="AN40">
        <f t="shared" si="26"/>
        <v>0</v>
      </c>
      <c r="AP40">
        <f t="shared" si="7"/>
        <v>1.55</v>
      </c>
      <c r="AQ40">
        <f>VLOOKUP(AE40,Sheet3!$K$52:$L$77,2,TRUE)</f>
        <v>1</v>
      </c>
      <c r="AR40">
        <f t="shared" si="8"/>
        <v>0</v>
      </c>
      <c r="AU40">
        <f t="shared" si="27"/>
        <v>1990</v>
      </c>
      <c r="AV40">
        <f t="shared" si="28"/>
        <v>0</v>
      </c>
      <c r="AW40">
        <f t="shared" si="29"/>
        <v>0</v>
      </c>
      <c r="AX40">
        <f>VLOOKUP(AD40,Sheet2!$A$6:$B$262,2,TRUE)</f>
        <v>306.95</v>
      </c>
      <c r="AY40">
        <f t="shared" si="30"/>
        <v>0</v>
      </c>
      <c r="AZ40">
        <f t="shared" si="31"/>
        <v>516.4</v>
      </c>
      <c r="BB40">
        <f t="shared" si="16"/>
        <v>0.75938828866082986</v>
      </c>
    </row>
    <row r="41" spans="4:54" x14ac:dyDescent="0.55000000000000004">
      <c r="D41">
        <f t="shared" si="9"/>
        <v>465</v>
      </c>
      <c r="E41">
        <f t="shared" si="2"/>
        <v>7.75</v>
      </c>
      <c r="F41">
        <v>1980</v>
      </c>
      <c r="H41">
        <f t="shared" si="32"/>
        <v>495</v>
      </c>
      <c r="J41">
        <f t="shared" si="33"/>
        <v>40.909090909090907</v>
      </c>
      <c r="K41">
        <f t="shared" si="17"/>
        <v>515.64061171133915</v>
      </c>
      <c r="L41">
        <f>VLOOKUP(V41, Sheet2!E$6:F$261,2,TRUE)</f>
        <v>499.7</v>
      </c>
      <c r="M41">
        <f>VLOOKUP(L41,Sheet3!A$52:B$77,2,TRUE)</f>
        <v>1</v>
      </c>
      <c r="N41">
        <f t="shared" si="3"/>
        <v>1.2406117113391701</v>
      </c>
      <c r="O41">
        <f t="shared" si="12"/>
        <v>0.84061171133919288</v>
      </c>
      <c r="P41">
        <v>0</v>
      </c>
      <c r="Q41">
        <f t="shared" si="0"/>
        <v>1.8</v>
      </c>
      <c r="R41">
        <f t="shared" si="18"/>
        <v>1828.1577128603456</v>
      </c>
      <c r="S41">
        <f t="shared" si="4"/>
        <v>1.55</v>
      </c>
      <c r="T41">
        <f t="shared" si="13"/>
        <v>167.2449019545522</v>
      </c>
      <c r="V41">
        <f t="shared" si="34"/>
        <v>1995.4026148148978</v>
      </c>
      <c r="W41">
        <f t="shared" si="35"/>
        <v>-15.402614814897788</v>
      </c>
      <c r="X41">
        <f t="shared" si="15"/>
        <v>-0.31823584328301213</v>
      </c>
      <c r="Y41">
        <f>VLOOKUP(K41,Sheet2!$A$6:$B$262,2,TRUE)</f>
        <v>303.75</v>
      </c>
      <c r="Z41">
        <f t="shared" si="36"/>
        <v>-1.0476900190387231E-3</v>
      </c>
      <c r="AA41">
        <f t="shared" si="37"/>
        <v>515.6395640213201</v>
      </c>
      <c r="AD41">
        <f t="shared" si="21"/>
        <v>516.4</v>
      </c>
      <c r="AE41">
        <f>VLOOKUP(AU40,Sheet2!$E$6:$F$261,2,TRUE)</f>
        <v>499.7</v>
      </c>
      <c r="AF41">
        <f>VLOOKUP(AE41,Sheet3!A$52:B$77,2,TRUE)</f>
        <v>1</v>
      </c>
      <c r="AG41">
        <f t="shared" si="22"/>
        <v>0</v>
      </c>
      <c r="AH41">
        <f t="shared" si="23"/>
        <v>1</v>
      </c>
      <c r="AI41">
        <f t="shared" si="24"/>
        <v>1980</v>
      </c>
      <c r="AJ41">
        <f t="shared" si="1"/>
        <v>1.55</v>
      </c>
      <c r="AK41">
        <f t="shared" si="6"/>
        <v>0</v>
      </c>
      <c r="AM41">
        <f t="shared" si="25"/>
        <v>-5.1000000000000227</v>
      </c>
      <c r="AN41">
        <f t="shared" si="26"/>
        <v>0</v>
      </c>
      <c r="AP41">
        <f t="shared" si="7"/>
        <v>1.55</v>
      </c>
      <c r="AQ41">
        <f>VLOOKUP(AE41,Sheet3!$K$52:$L$77,2,TRUE)</f>
        <v>1</v>
      </c>
      <c r="AR41">
        <f t="shared" si="8"/>
        <v>0</v>
      </c>
      <c r="AU41">
        <f t="shared" si="27"/>
        <v>1980</v>
      </c>
      <c r="AV41">
        <f t="shared" si="28"/>
        <v>0</v>
      </c>
      <c r="AW41">
        <f t="shared" si="29"/>
        <v>0</v>
      </c>
      <c r="AX41">
        <f>VLOOKUP(AD41,Sheet2!$A$6:$B$262,2,TRUE)</f>
        <v>306.95</v>
      </c>
      <c r="AY41">
        <f t="shared" si="30"/>
        <v>0</v>
      </c>
      <c r="AZ41">
        <f t="shared" si="31"/>
        <v>516.4</v>
      </c>
      <c r="BB41">
        <f t="shared" si="16"/>
        <v>0.76043597867987955</v>
      </c>
    </row>
    <row r="42" spans="4:54" x14ac:dyDescent="0.55000000000000004">
      <c r="D42">
        <f t="shared" si="9"/>
        <v>480</v>
      </c>
      <c r="E42">
        <f t="shared" si="2"/>
        <v>8</v>
      </c>
      <c r="F42">
        <v>1980</v>
      </c>
      <c r="H42">
        <f t="shared" si="32"/>
        <v>495</v>
      </c>
      <c r="J42">
        <f t="shared" si="33"/>
        <v>40.909090909090907</v>
      </c>
      <c r="K42">
        <f t="shared" si="17"/>
        <v>515.6395640213201</v>
      </c>
      <c r="L42">
        <f>VLOOKUP(V42, Sheet2!E$6:F$261,2,TRUE)</f>
        <v>499.7</v>
      </c>
      <c r="M42">
        <f>VLOOKUP(L42,Sheet3!A$52:B$77,2,TRUE)</f>
        <v>1</v>
      </c>
      <c r="N42">
        <f t="shared" si="3"/>
        <v>1.2395640213201204</v>
      </c>
      <c r="O42">
        <f t="shared" si="12"/>
        <v>0.83956402132014318</v>
      </c>
      <c r="P42">
        <v>0</v>
      </c>
      <c r="Q42">
        <f t="shared" si="0"/>
        <v>1.8</v>
      </c>
      <c r="R42">
        <f t="shared" si="18"/>
        <v>1825.8423975923909</v>
      </c>
      <c r="S42">
        <f t="shared" si="4"/>
        <v>1.55</v>
      </c>
      <c r="T42">
        <f t="shared" si="13"/>
        <v>166.93233277810083</v>
      </c>
      <c r="V42">
        <f t="shared" si="34"/>
        <v>1992.7747303704916</v>
      </c>
      <c r="W42">
        <f t="shared" si="35"/>
        <v>-12.774730370491625</v>
      </c>
      <c r="X42">
        <f t="shared" si="15"/>
        <v>-0.26394071013412451</v>
      </c>
      <c r="Y42">
        <f>VLOOKUP(K42,Sheet2!$A$6:$B$262,2,TRUE)</f>
        <v>303.75</v>
      </c>
      <c r="Z42">
        <f t="shared" si="36"/>
        <v>-8.6894060949506012E-4</v>
      </c>
      <c r="AA42">
        <f t="shared" si="37"/>
        <v>515.63869508071059</v>
      </c>
      <c r="AD42">
        <f t="shared" si="21"/>
        <v>516.4</v>
      </c>
      <c r="AE42">
        <f>VLOOKUP(AU41,Sheet2!$E$6:$F$261,2,TRUE)</f>
        <v>499.7</v>
      </c>
      <c r="AF42">
        <f>VLOOKUP(AE42,Sheet3!A$52:B$77,2,TRUE)</f>
        <v>1</v>
      </c>
      <c r="AG42">
        <f t="shared" si="22"/>
        <v>0</v>
      </c>
      <c r="AH42">
        <f t="shared" si="23"/>
        <v>1</v>
      </c>
      <c r="AI42">
        <f t="shared" si="24"/>
        <v>1980</v>
      </c>
      <c r="AJ42">
        <f t="shared" si="1"/>
        <v>1.55</v>
      </c>
      <c r="AK42">
        <f t="shared" si="6"/>
        <v>0</v>
      </c>
      <c r="AM42">
        <f t="shared" si="25"/>
        <v>-5.1000000000000227</v>
      </c>
      <c r="AN42">
        <f t="shared" si="26"/>
        <v>0</v>
      </c>
      <c r="AP42">
        <f t="shared" si="7"/>
        <v>1.55</v>
      </c>
      <c r="AQ42">
        <f>VLOOKUP(AE42,Sheet3!$K$52:$L$77,2,TRUE)</f>
        <v>1</v>
      </c>
      <c r="AR42">
        <f t="shared" si="8"/>
        <v>0</v>
      </c>
      <c r="AU42">
        <f t="shared" si="27"/>
        <v>1980</v>
      </c>
      <c r="AV42">
        <f t="shared" si="28"/>
        <v>0</v>
      </c>
      <c r="AW42">
        <f t="shared" si="29"/>
        <v>0</v>
      </c>
      <c r="AX42">
        <f>VLOOKUP(AD42,Sheet2!$A$6:$B$262,2,TRUE)</f>
        <v>306.95</v>
      </c>
      <c r="AY42">
        <f t="shared" si="30"/>
        <v>0</v>
      </c>
      <c r="AZ42">
        <f t="shared" si="31"/>
        <v>516.4</v>
      </c>
      <c r="BB42">
        <f t="shared" si="16"/>
        <v>0.76130491928938682</v>
      </c>
    </row>
    <row r="43" spans="4:54" x14ac:dyDescent="0.55000000000000004">
      <c r="D43">
        <f t="shared" si="9"/>
        <v>495</v>
      </c>
      <c r="E43">
        <f t="shared" si="2"/>
        <v>8.25</v>
      </c>
      <c r="F43">
        <v>1980</v>
      </c>
      <c r="H43">
        <f t="shared" si="32"/>
        <v>495</v>
      </c>
      <c r="J43">
        <f t="shared" si="33"/>
        <v>40.909090909090907</v>
      </c>
      <c r="K43">
        <f t="shared" si="17"/>
        <v>515.63869508071059</v>
      </c>
      <c r="L43">
        <f>VLOOKUP(V43, Sheet2!E$6:F$261,2,TRUE)</f>
        <v>499.7</v>
      </c>
      <c r="M43">
        <f>VLOOKUP(L43,Sheet3!A$52:B$77,2,TRUE)</f>
        <v>1</v>
      </c>
      <c r="N43">
        <f t="shared" si="3"/>
        <v>1.2386950807106132</v>
      </c>
      <c r="O43">
        <f t="shared" si="12"/>
        <v>0.83869508071063592</v>
      </c>
      <c r="P43">
        <v>0</v>
      </c>
      <c r="Q43">
        <f t="shared" si="0"/>
        <v>1.8</v>
      </c>
      <c r="R43">
        <f t="shared" si="18"/>
        <v>1823.922847047101</v>
      </c>
      <c r="S43">
        <f t="shared" si="4"/>
        <v>1.55</v>
      </c>
      <c r="T43">
        <f t="shared" si="13"/>
        <v>166.67323983154577</v>
      </c>
      <c r="V43">
        <f t="shared" si="34"/>
        <v>1990.5960868786467</v>
      </c>
      <c r="W43">
        <f t="shared" si="35"/>
        <v>-10.596086878646702</v>
      </c>
      <c r="X43">
        <f t="shared" si="15"/>
        <v>-0.21892741484807238</v>
      </c>
      <c r="Y43">
        <f>VLOOKUP(K43,Sheet2!$A$6:$B$262,2,TRUE)</f>
        <v>303.75</v>
      </c>
      <c r="Z43">
        <f t="shared" si="36"/>
        <v>-7.207486908578514E-4</v>
      </c>
      <c r="AA43">
        <f t="shared" si="37"/>
        <v>515.63797433201978</v>
      </c>
      <c r="AD43">
        <f t="shared" si="21"/>
        <v>516.4</v>
      </c>
      <c r="AE43">
        <f>VLOOKUP(AU42,Sheet2!$E$6:$F$261,2,TRUE)</f>
        <v>499.7</v>
      </c>
      <c r="AF43">
        <f>VLOOKUP(AE43,Sheet3!A$52:B$77,2,TRUE)</f>
        <v>1</v>
      </c>
      <c r="AG43">
        <f t="shared" si="22"/>
        <v>0</v>
      </c>
      <c r="AH43">
        <f t="shared" si="23"/>
        <v>1</v>
      </c>
      <c r="AI43">
        <f t="shared" si="24"/>
        <v>1980</v>
      </c>
      <c r="AJ43">
        <f t="shared" si="1"/>
        <v>1.55</v>
      </c>
      <c r="AK43">
        <f t="shared" si="6"/>
        <v>0</v>
      </c>
      <c r="AM43">
        <f t="shared" si="25"/>
        <v>-5.1000000000000227</v>
      </c>
      <c r="AN43">
        <f t="shared" si="26"/>
        <v>0</v>
      </c>
      <c r="AP43">
        <f t="shared" si="7"/>
        <v>1.55</v>
      </c>
      <c r="AQ43">
        <f>VLOOKUP(AE43,Sheet3!$K$52:$L$77,2,TRUE)</f>
        <v>1</v>
      </c>
      <c r="AR43">
        <f t="shared" si="8"/>
        <v>0</v>
      </c>
      <c r="AU43">
        <f t="shared" si="27"/>
        <v>1980</v>
      </c>
      <c r="AV43">
        <f t="shared" si="28"/>
        <v>0</v>
      </c>
      <c r="AW43">
        <f t="shared" si="29"/>
        <v>0</v>
      </c>
      <c r="AX43">
        <f>VLOOKUP(AD43,Sheet2!$A$6:$B$262,2,TRUE)</f>
        <v>306.95</v>
      </c>
      <c r="AY43">
        <f t="shared" si="30"/>
        <v>0</v>
      </c>
      <c r="AZ43">
        <f t="shared" si="31"/>
        <v>516.4</v>
      </c>
      <c r="BB43">
        <f t="shared" si="16"/>
        <v>0.76202566798019689</v>
      </c>
    </row>
    <row r="44" spans="4:54" x14ac:dyDescent="0.55000000000000004">
      <c r="D44">
        <f t="shared" si="9"/>
        <v>510</v>
      </c>
      <c r="E44">
        <f t="shared" si="2"/>
        <v>8.5</v>
      </c>
      <c r="F44">
        <v>1980</v>
      </c>
      <c r="H44">
        <f t="shared" si="32"/>
        <v>495</v>
      </c>
      <c r="J44">
        <f t="shared" si="33"/>
        <v>40.909090909090907</v>
      </c>
      <c r="K44">
        <f t="shared" si="17"/>
        <v>515.63797433201978</v>
      </c>
      <c r="L44">
        <f>VLOOKUP(V44, Sheet2!E$6:F$261,2,TRUE)</f>
        <v>499.7</v>
      </c>
      <c r="M44">
        <f>VLOOKUP(L44,Sheet3!A$52:B$77,2,TRUE)</f>
        <v>1</v>
      </c>
      <c r="N44">
        <f t="shared" si="3"/>
        <v>1.2379743320198031</v>
      </c>
      <c r="O44">
        <f t="shared" si="12"/>
        <v>0.83797433201982585</v>
      </c>
      <c r="P44">
        <v>0</v>
      </c>
      <c r="Q44">
        <f t="shared" si="0"/>
        <v>1.8</v>
      </c>
      <c r="R44">
        <f t="shared" si="18"/>
        <v>1822.3311735447007</v>
      </c>
      <c r="S44">
        <f t="shared" si="4"/>
        <v>1.55</v>
      </c>
      <c r="T44">
        <f t="shared" si="13"/>
        <v>166.45843523289304</v>
      </c>
      <c r="V44">
        <f t="shared" si="34"/>
        <v>1988.7896087775937</v>
      </c>
      <c r="W44">
        <f t="shared" si="35"/>
        <v>-8.7896087775936849</v>
      </c>
      <c r="X44">
        <f t="shared" si="15"/>
        <v>-0.18160348714036539</v>
      </c>
      <c r="Y44">
        <f>VLOOKUP(K44,Sheet2!$A$6:$B$262,2,TRUE)</f>
        <v>303.75</v>
      </c>
      <c r="Z44">
        <f t="shared" si="36"/>
        <v>-5.9787156260202598E-4</v>
      </c>
      <c r="AA44">
        <f t="shared" si="37"/>
        <v>515.63737646045718</v>
      </c>
      <c r="AD44">
        <f t="shared" si="21"/>
        <v>516.4</v>
      </c>
      <c r="AE44">
        <f>VLOOKUP(AU43,Sheet2!$E$6:$F$261,2,TRUE)</f>
        <v>499.7</v>
      </c>
      <c r="AF44">
        <f>VLOOKUP(AE44,Sheet3!A$52:B$77,2,TRUE)</f>
        <v>1</v>
      </c>
      <c r="AG44">
        <f t="shared" si="22"/>
        <v>0</v>
      </c>
      <c r="AH44">
        <f t="shared" si="23"/>
        <v>1</v>
      </c>
      <c r="AI44">
        <f t="shared" si="24"/>
        <v>1980</v>
      </c>
      <c r="AJ44">
        <f t="shared" si="1"/>
        <v>1.55</v>
      </c>
      <c r="AK44">
        <f t="shared" si="6"/>
        <v>0</v>
      </c>
      <c r="AM44">
        <f t="shared" si="25"/>
        <v>-5.1000000000000227</v>
      </c>
      <c r="AN44">
        <f t="shared" si="26"/>
        <v>0</v>
      </c>
      <c r="AP44">
        <f t="shared" si="7"/>
        <v>1.55</v>
      </c>
      <c r="AQ44">
        <f>VLOOKUP(AE44,Sheet3!$K$52:$L$77,2,TRUE)</f>
        <v>1</v>
      </c>
      <c r="AR44">
        <f t="shared" si="8"/>
        <v>0</v>
      </c>
      <c r="AU44">
        <f t="shared" si="27"/>
        <v>1980</v>
      </c>
      <c r="AV44">
        <f t="shared" si="28"/>
        <v>0</v>
      </c>
      <c r="AW44">
        <f t="shared" si="29"/>
        <v>0</v>
      </c>
      <c r="AX44">
        <f>VLOOKUP(AD44,Sheet2!$A$6:$B$262,2,TRUE)</f>
        <v>306.95</v>
      </c>
      <c r="AY44">
        <f t="shared" si="30"/>
        <v>0</v>
      </c>
      <c r="AZ44">
        <f t="shared" si="31"/>
        <v>516.4</v>
      </c>
      <c r="BB44">
        <f t="shared" si="16"/>
        <v>0.76262353954280115</v>
      </c>
    </row>
    <row r="45" spans="4:54" x14ac:dyDescent="0.55000000000000004">
      <c r="D45">
        <f t="shared" si="9"/>
        <v>525</v>
      </c>
      <c r="E45">
        <f t="shared" si="2"/>
        <v>8.75</v>
      </c>
      <c r="F45">
        <v>1980</v>
      </c>
      <c r="H45">
        <f t="shared" si="32"/>
        <v>495</v>
      </c>
      <c r="J45">
        <f t="shared" si="33"/>
        <v>40.909090909090907</v>
      </c>
      <c r="K45">
        <f t="shared" si="17"/>
        <v>515.63737646045718</v>
      </c>
      <c r="L45">
        <f>VLOOKUP(V45, Sheet2!E$6:F$261,2,TRUE)</f>
        <v>499.7</v>
      </c>
      <c r="M45">
        <f>VLOOKUP(L45,Sheet3!A$52:B$77,2,TRUE)</f>
        <v>1</v>
      </c>
      <c r="N45">
        <f t="shared" si="3"/>
        <v>1.2373764604571988</v>
      </c>
      <c r="O45">
        <f t="shared" si="12"/>
        <v>0.83737646045722158</v>
      </c>
      <c r="P45">
        <v>0</v>
      </c>
      <c r="Q45">
        <f t="shared" si="0"/>
        <v>1.8</v>
      </c>
      <c r="R45">
        <f t="shared" si="18"/>
        <v>1821.0112086592242</v>
      </c>
      <c r="S45">
        <f t="shared" si="4"/>
        <v>1.55</v>
      </c>
      <c r="T45">
        <f t="shared" si="13"/>
        <v>166.28032176174369</v>
      </c>
      <c r="V45">
        <f t="shared" si="34"/>
        <v>1987.2915304209678</v>
      </c>
      <c r="W45">
        <f t="shared" si="35"/>
        <v>-7.2915304209677743</v>
      </c>
      <c r="X45">
        <f t="shared" si="15"/>
        <v>-0.15065145497867302</v>
      </c>
      <c r="Y45">
        <f>VLOOKUP(K45,Sheet2!$A$6:$B$262,2,TRUE)</f>
        <v>303.75</v>
      </c>
      <c r="Z45">
        <f t="shared" si="36"/>
        <v>-4.9597186824254492E-4</v>
      </c>
      <c r="AA45">
        <f t="shared" si="37"/>
        <v>515.63688048858899</v>
      </c>
      <c r="AD45">
        <f t="shared" si="21"/>
        <v>516.4</v>
      </c>
      <c r="AE45">
        <f>VLOOKUP(AU44,Sheet2!$E$6:$F$261,2,TRUE)</f>
        <v>499.7</v>
      </c>
      <c r="AF45">
        <f>VLOOKUP(AE45,Sheet3!A$52:B$77,2,TRUE)</f>
        <v>1</v>
      </c>
      <c r="AG45">
        <f t="shared" si="22"/>
        <v>0</v>
      </c>
      <c r="AH45">
        <f t="shared" si="23"/>
        <v>1</v>
      </c>
      <c r="AI45">
        <f t="shared" si="24"/>
        <v>1980</v>
      </c>
      <c r="AJ45">
        <f t="shared" si="1"/>
        <v>1.55</v>
      </c>
      <c r="AK45">
        <f t="shared" si="6"/>
        <v>0</v>
      </c>
      <c r="AM45">
        <f t="shared" si="25"/>
        <v>-5.1000000000000227</v>
      </c>
      <c r="AN45">
        <f t="shared" si="26"/>
        <v>0</v>
      </c>
      <c r="AP45">
        <f t="shared" si="7"/>
        <v>1.55</v>
      </c>
      <c r="AQ45">
        <f>VLOOKUP(AE45,Sheet3!$K$52:$L$77,2,TRUE)</f>
        <v>1</v>
      </c>
      <c r="AR45">
        <f t="shared" si="8"/>
        <v>0</v>
      </c>
      <c r="AU45">
        <f t="shared" si="27"/>
        <v>1980</v>
      </c>
      <c r="AV45">
        <f t="shared" si="28"/>
        <v>0</v>
      </c>
      <c r="AW45">
        <f t="shared" si="29"/>
        <v>0</v>
      </c>
      <c r="AX45">
        <f>VLOOKUP(AD45,Sheet2!$A$6:$B$262,2,TRUE)</f>
        <v>306.95</v>
      </c>
      <c r="AY45">
        <f t="shared" si="30"/>
        <v>0</v>
      </c>
      <c r="AZ45">
        <f t="shared" si="31"/>
        <v>516.4</v>
      </c>
      <c r="BB45">
        <f t="shared" si="16"/>
        <v>0.76311951141099144</v>
      </c>
    </row>
    <row r="46" spans="4:54" x14ac:dyDescent="0.55000000000000004">
      <c r="D46">
        <f t="shared" si="9"/>
        <v>540</v>
      </c>
      <c r="E46">
        <f t="shared" si="2"/>
        <v>9</v>
      </c>
      <c r="F46">
        <v>1980</v>
      </c>
      <c r="H46">
        <f t="shared" si="32"/>
        <v>495</v>
      </c>
      <c r="J46">
        <f t="shared" si="33"/>
        <v>40.909090909090907</v>
      </c>
      <c r="K46">
        <f t="shared" si="17"/>
        <v>515.63688048858899</v>
      </c>
      <c r="L46">
        <f>VLOOKUP(V46, Sheet2!E$6:F$261,2,TRUE)</f>
        <v>499.7</v>
      </c>
      <c r="M46">
        <f>VLOOKUP(L46,Sheet3!A$52:B$77,2,TRUE)</f>
        <v>1</v>
      </c>
      <c r="N46">
        <f t="shared" si="3"/>
        <v>1.2368804885890086</v>
      </c>
      <c r="O46">
        <f t="shared" si="12"/>
        <v>0.8368804885890313</v>
      </c>
      <c r="P46">
        <v>0</v>
      </c>
      <c r="Q46">
        <f t="shared" si="0"/>
        <v>1.8</v>
      </c>
      <c r="R46">
        <f t="shared" si="18"/>
        <v>1819.9164571621175</v>
      </c>
      <c r="S46">
        <f t="shared" si="4"/>
        <v>1.55</v>
      </c>
      <c r="T46">
        <f t="shared" si="13"/>
        <v>166.13261373637584</v>
      </c>
      <c r="V46">
        <f t="shared" si="34"/>
        <v>1986.0490708984933</v>
      </c>
      <c r="W46">
        <f t="shared" si="35"/>
        <v>-6.0490708984932553</v>
      </c>
      <c r="X46">
        <f t="shared" si="15"/>
        <v>-0.12498080368787717</v>
      </c>
      <c r="Y46">
        <f>VLOOKUP(K46,Sheet2!$A$6:$B$262,2,TRUE)</f>
        <v>303.75</v>
      </c>
      <c r="Z46">
        <f t="shared" si="36"/>
        <v>-4.1145943600947216E-4</v>
      </c>
      <c r="AA46">
        <f t="shared" si="37"/>
        <v>515.63646902915298</v>
      </c>
      <c r="AD46">
        <f t="shared" si="21"/>
        <v>516.4</v>
      </c>
      <c r="AE46">
        <f>VLOOKUP(AU45,Sheet2!$E$6:$F$261,2,TRUE)</f>
        <v>499.7</v>
      </c>
      <c r="AF46">
        <f>VLOOKUP(AE46,Sheet3!A$52:B$77,2,TRUE)</f>
        <v>1</v>
      </c>
      <c r="AG46">
        <f t="shared" si="22"/>
        <v>0</v>
      </c>
      <c r="AH46">
        <f t="shared" si="23"/>
        <v>1</v>
      </c>
      <c r="AI46">
        <f t="shared" si="24"/>
        <v>1980</v>
      </c>
      <c r="AJ46">
        <f t="shared" si="1"/>
        <v>1.55</v>
      </c>
      <c r="AK46">
        <f t="shared" si="6"/>
        <v>0</v>
      </c>
      <c r="AM46">
        <f t="shared" si="25"/>
        <v>-5.1000000000000227</v>
      </c>
      <c r="AN46">
        <f t="shared" si="26"/>
        <v>0</v>
      </c>
      <c r="AP46">
        <f t="shared" si="7"/>
        <v>1.55</v>
      </c>
      <c r="AQ46">
        <f>VLOOKUP(AE46,Sheet3!$K$52:$L$77,2,TRUE)</f>
        <v>1</v>
      </c>
      <c r="AR46">
        <f t="shared" si="8"/>
        <v>0</v>
      </c>
      <c r="AU46">
        <f t="shared" si="27"/>
        <v>1980</v>
      </c>
      <c r="AV46">
        <f t="shared" si="28"/>
        <v>0</v>
      </c>
      <c r="AW46">
        <f t="shared" si="29"/>
        <v>0</v>
      </c>
      <c r="AX46">
        <f>VLOOKUP(AD46,Sheet2!$A$6:$B$262,2,TRUE)</f>
        <v>306.95</v>
      </c>
      <c r="AY46">
        <f t="shared" si="30"/>
        <v>0</v>
      </c>
      <c r="AZ46">
        <f t="shared" si="31"/>
        <v>516.4</v>
      </c>
      <c r="BB46">
        <f t="shared" si="16"/>
        <v>0.76353097084700039</v>
      </c>
    </row>
    <row r="47" spans="4:54" x14ac:dyDescent="0.55000000000000004">
      <c r="D47">
        <f t="shared" si="9"/>
        <v>555</v>
      </c>
      <c r="E47">
        <f t="shared" si="2"/>
        <v>9.25</v>
      </c>
      <c r="F47">
        <v>1980</v>
      </c>
      <c r="H47">
        <f t="shared" si="32"/>
        <v>495</v>
      </c>
      <c r="J47">
        <f t="shared" si="33"/>
        <v>40.909090909090907</v>
      </c>
      <c r="K47">
        <f t="shared" si="17"/>
        <v>515.63646902915298</v>
      </c>
      <c r="L47">
        <f>VLOOKUP(V47, Sheet2!E$6:F$261,2,TRUE)</f>
        <v>499.7</v>
      </c>
      <c r="M47">
        <f>VLOOKUP(L47,Sheet3!A$52:B$77,2,TRUE)</f>
        <v>1</v>
      </c>
      <c r="N47">
        <f t="shared" si="3"/>
        <v>1.2364690291529996</v>
      </c>
      <c r="O47">
        <f t="shared" si="12"/>
        <v>0.83646902915302235</v>
      </c>
      <c r="P47">
        <v>0</v>
      </c>
      <c r="Q47">
        <f t="shared" si="0"/>
        <v>1.8</v>
      </c>
      <c r="R47">
        <f t="shared" si="18"/>
        <v>1819.0084152854897</v>
      </c>
      <c r="S47">
        <f t="shared" si="4"/>
        <v>1.55</v>
      </c>
      <c r="T47">
        <f t="shared" si="13"/>
        <v>166.01010802067501</v>
      </c>
      <c r="V47">
        <f t="shared" si="34"/>
        <v>1985.0185233061648</v>
      </c>
      <c r="W47">
        <f t="shared" si="35"/>
        <v>-5.0185233061647523</v>
      </c>
      <c r="X47">
        <f t="shared" si="15"/>
        <v>-0.10368849806125521</v>
      </c>
      <c r="Y47">
        <f>VLOOKUP(K47,Sheet2!$A$6:$B$262,2,TRUE)</f>
        <v>303.75</v>
      </c>
      <c r="Z47">
        <f t="shared" si="36"/>
        <v>-3.4136131048972907E-4</v>
      </c>
      <c r="AA47">
        <f t="shared" si="37"/>
        <v>515.63612766784252</v>
      </c>
      <c r="AD47">
        <f t="shared" si="21"/>
        <v>516.4</v>
      </c>
      <c r="AE47">
        <f>VLOOKUP(AU46,Sheet2!$E$6:$F$261,2,TRUE)</f>
        <v>499.7</v>
      </c>
      <c r="AF47">
        <f>VLOOKUP(AE47,Sheet3!A$52:B$77,2,TRUE)</f>
        <v>1</v>
      </c>
      <c r="AG47">
        <f t="shared" si="22"/>
        <v>0</v>
      </c>
      <c r="AH47">
        <f t="shared" si="23"/>
        <v>1</v>
      </c>
      <c r="AI47">
        <f t="shared" si="24"/>
        <v>1980</v>
      </c>
      <c r="AJ47">
        <f t="shared" si="1"/>
        <v>1.55</v>
      </c>
      <c r="AK47">
        <f t="shared" si="6"/>
        <v>0</v>
      </c>
      <c r="AM47">
        <f t="shared" si="25"/>
        <v>-5.1000000000000227</v>
      </c>
      <c r="AN47">
        <f t="shared" si="26"/>
        <v>0</v>
      </c>
      <c r="AP47">
        <f t="shared" si="7"/>
        <v>1.55</v>
      </c>
      <c r="AQ47">
        <f>VLOOKUP(AE47,Sheet3!$K$52:$L$77,2,TRUE)</f>
        <v>1</v>
      </c>
      <c r="AR47">
        <f t="shared" si="8"/>
        <v>0</v>
      </c>
      <c r="AU47">
        <f t="shared" si="27"/>
        <v>1980</v>
      </c>
      <c r="AV47">
        <f t="shared" si="28"/>
        <v>0</v>
      </c>
      <c r="AW47">
        <f t="shared" si="29"/>
        <v>0</v>
      </c>
      <c r="AX47">
        <f>VLOOKUP(AD47,Sheet2!$A$6:$B$262,2,TRUE)</f>
        <v>306.95</v>
      </c>
      <c r="AY47">
        <f t="shared" si="30"/>
        <v>0</v>
      </c>
      <c r="AZ47">
        <f t="shared" si="31"/>
        <v>516.4</v>
      </c>
      <c r="BB47">
        <f t="shared" si="16"/>
        <v>0.76387233215746164</v>
      </c>
    </row>
    <row r="48" spans="4:54" x14ac:dyDescent="0.55000000000000004">
      <c r="D48">
        <f t="shared" si="9"/>
        <v>570</v>
      </c>
      <c r="E48">
        <f t="shared" si="2"/>
        <v>9.5</v>
      </c>
      <c r="F48">
        <v>1980</v>
      </c>
      <c r="H48">
        <f t="shared" si="32"/>
        <v>495</v>
      </c>
      <c r="J48">
        <f t="shared" si="33"/>
        <v>40.909090909090907</v>
      </c>
      <c r="K48">
        <f t="shared" si="17"/>
        <v>515.63612766784252</v>
      </c>
      <c r="L48">
        <f>VLOOKUP(V48, Sheet2!E$6:F$261,2,TRUE)</f>
        <v>499.7</v>
      </c>
      <c r="M48">
        <f>VLOOKUP(L48,Sheet3!A$52:B$77,2,TRUE)</f>
        <v>1</v>
      </c>
      <c r="N48">
        <f t="shared" si="3"/>
        <v>1.2361276678425384</v>
      </c>
      <c r="O48">
        <f t="shared" si="12"/>
        <v>0.8361276678425611</v>
      </c>
      <c r="P48">
        <v>0</v>
      </c>
      <c r="Q48">
        <f t="shared" si="0"/>
        <v>1.8</v>
      </c>
      <c r="R48">
        <f t="shared" si="18"/>
        <v>1818.2551862644573</v>
      </c>
      <c r="S48">
        <f t="shared" si="4"/>
        <v>1.55</v>
      </c>
      <c r="T48">
        <f t="shared" si="13"/>
        <v>165.90849580793437</v>
      </c>
      <c r="V48">
        <f t="shared" si="34"/>
        <v>1984.1636820723916</v>
      </c>
      <c r="W48">
        <f t="shared" si="35"/>
        <v>-4.1636820723915662</v>
      </c>
      <c r="X48">
        <f t="shared" si="15"/>
        <v>-8.6026489098999306E-2</v>
      </c>
      <c r="Y48">
        <f>VLOOKUP(K48,Sheet2!$A$6:$B$262,2,TRUE)</f>
        <v>303.75</v>
      </c>
      <c r="Z48">
        <f t="shared" si="36"/>
        <v>-2.8321477892674667E-4</v>
      </c>
      <c r="AA48">
        <f t="shared" si="37"/>
        <v>515.63584445306356</v>
      </c>
      <c r="AD48">
        <f t="shared" si="21"/>
        <v>516.4</v>
      </c>
      <c r="AE48">
        <f>VLOOKUP(AU47,Sheet2!$E$6:$F$261,2,TRUE)</f>
        <v>499.7</v>
      </c>
      <c r="AF48">
        <f>VLOOKUP(AE48,Sheet3!A$52:B$77,2,TRUE)</f>
        <v>1</v>
      </c>
      <c r="AG48">
        <f t="shared" si="22"/>
        <v>0</v>
      </c>
      <c r="AH48">
        <f t="shared" si="23"/>
        <v>1</v>
      </c>
      <c r="AI48">
        <f t="shared" si="24"/>
        <v>1980</v>
      </c>
      <c r="AJ48">
        <f t="shared" si="1"/>
        <v>1.55</v>
      </c>
      <c r="AK48">
        <f t="shared" si="6"/>
        <v>0</v>
      </c>
      <c r="AM48">
        <f t="shared" si="25"/>
        <v>-5.1000000000000227</v>
      </c>
      <c r="AN48">
        <f t="shared" si="26"/>
        <v>0</v>
      </c>
      <c r="AP48">
        <f t="shared" si="7"/>
        <v>1.55</v>
      </c>
      <c r="AQ48">
        <f>VLOOKUP(AE48,Sheet3!$K$52:$L$77,2,TRUE)</f>
        <v>1</v>
      </c>
      <c r="AR48">
        <f t="shared" si="8"/>
        <v>0</v>
      </c>
      <c r="AU48">
        <f t="shared" si="27"/>
        <v>1980</v>
      </c>
      <c r="AV48">
        <f t="shared" si="28"/>
        <v>0</v>
      </c>
      <c r="AW48">
        <f t="shared" si="29"/>
        <v>0</v>
      </c>
      <c r="AX48">
        <f>VLOOKUP(AD48,Sheet2!$A$6:$B$262,2,TRUE)</f>
        <v>306.95</v>
      </c>
      <c r="AY48">
        <f t="shared" si="30"/>
        <v>0</v>
      </c>
      <c r="AZ48">
        <f t="shared" si="31"/>
        <v>516.4</v>
      </c>
      <c r="BB48">
        <f t="shared" si="16"/>
        <v>0.76415554693642207</v>
      </c>
    </row>
    <row r="49" spans="4:54" x14ac:dyDescent="0.55000000000000004">
      <c r="D49">
        <f t="shared" si="9"/>
        <v>585</v>
      </c>
      <c r="E49">
        <f t="shared" si="2"/>
        <v>9.75</v>
      </c>
      <c r="F49">
        <v>1980</v>
      </c>
      <c r="H49">
        <f t="shared" si="32"/>
        <v>495</v>
      </c>
      <c r="J49">
        <f t="shared" si="33"/>
        <v>40.909090909090907</v>
      </c>
      <c r="K49">
        <f t="shared" si="17"/>
        <v>515.63584445306356</v>
      </c>
      <c r="L49">
        <f>VLOOKUP(V49, Sheet2!E$6:F$261,2,TRUE)</f>
        <v>499.7</v>
      </c>
      <c r="M49">
        <f>VLOOKUP(L49,Sheet3!A$52:B$77,2,TRUE)</f>
        <v>1</v>
      </c>
      <c r="N49">
        <f t="shared" si="3"/>
        <v>1.2358444530635779</v>
      </c>
      <c r="O49">
        <f t="shared" si="12"/>
        <v>0.83584445306360067</v>
      </c>
      <c r="P49">
        <v>0</v>
      </c>
      <c r="Q49">
        <f t="shared" si="0"/>
        <v>1.8</v>
      </c>
      <c r="R49">
        <f t="shared" si="18"/>
        <v>1817.6303391023162</v>
      </c>
      <c r="S49">
        <f t="shared" si="4"/>
        <v>1.55</v>
      </c>
      <c r="T49">
        <f t="shared" si="13"/>
        <v>165.82420767717534</v>
      </c>
      <c r="V49">
        <f t="shared" si="34"/>
        <v>1983.4545467794915</v>
      </c>
      <c r="W49">
        <f t="shared" si="35"/>
        <v>-3.4545467794914657</v>
      </c>
      <c r="X49">
        <f t="shared" si="15"/>
        <v>-7.1374933460567475E-2</v>
      </c>
      <c r="Y49">
        <f>VLOOKUP(K49,Sheet2!$A$6:$B$262,2,TRUE)</f>
        <v>303.75</v>
      </c>
      <c r="Z49">
        <f t="shared" si="36"/>
        <v>-2.349792048084526E-4</v>
      </c>
      <c r="AA49">
        <f t="shared" si="37"/>
        <v>515.63560947385872</v>
      </c>
      <c r="AD49">
        <f t="shared" si="21"/>
        <v>516.4</v>
      </c>
      <c r="AE49">
        <f>VLOOKUP(AU48,Sheet2!$E$6:$F$261,2,TRUE)</f>
        <v>499.7</v>
      </c>
      <c r="AF49">
        <f>VLOOKUP(AE49,Sheet3!A$52:B$77,2,TRUE)</f>
        <v>1</v>
      </c>
      <c r="AG49">
        <f t="shared" si="22"/>
        <v>0</v>
      </c>
      <c r="AH49">
        <f t="shared" si="23"/>
        <v>1</v>
      </c>
      <c r="AI49">
        <f t="shared" si="24"/>
        <v>1980</v>
      </c>
      <c r="AJ49">
        <f t="shared" si="1"/>
        <v>1.55</v>
      </c>
      <c r="AK49">
        <f t="shared" si="6"/>
        <v>0</v>
      </c>
      <c r="AM49">
        <f t="shared" si="25"/>
        <v>-5.1000000000000227</v>
      </c>
      <c r="AN49">
        <f t="shared" si="26"/>
        <v>0</v>
      </c>
      <c r="AP49">
        <f t="shared" si="7"/>
        <v>1.55</v>
      </c>
      <c r="AQ49">
        <f>VLOOKUP(AE49,Sheet3!$K$52:$L$77,2,TRUE)</f>
        <v>1</v>
      </c>
      <c r="AR49">
        <f t="shared" si="8"/>
        <v>0</v>
      </c>
      <c r="AU49">
        <f t="shared" si="27"/>
        <v>1980</v>
      </c>
      <c r="AV49">
        <f t="shared" si="28"/>
        <v>0</v>
      </c>
      <c r="AW49">
        <f t="shared" si="29"/>
        <v>0</v>
      </c>
      <c r="AX49">
        <f>VLOOKUP(AD49,Sheet2!$A$6:$B$262,2,TRUE)</f>
        <v>306.95</v>
      </c>
      <c r="AY49">
        <f t="shared" si="30"/>
        <v>0</v>
      </c>
      <c r="AZ49">
        <f t="shared" si="31"/>
        <v>516.4</v>
      </c>
      <c r="BB49">
        <f t="shared" si="16"/>
        <v>0.76439052614125558</v>
      </c>
    </row>
    <row r="50" spans="4:54" x14ac:dyDescent="0.55000000000000004">
      <c r="D50">
        <f t="shared" si="9"/>
        <v>600</v>
      </c>
      <c r="E50">
        <f t="shared" si="2"/>
        <v>10</v>
      </c>
      <c r="F50">
        <v>1970</v>
      </c>
      <c r="H50">
        <f t="shared" si="32"/>
        <v>492.5</v>
      </c>
      <c r="J50">
        <f t="shared" si="33"/>
        <v>40.702479338842977</v>
      </c>
      <c r="K50">
        <f t="shared" si="17"/>
        <v>515.63560947385872</v>
      </c>
      <c r="L50">
        <f>VLOOKUP(V50, Sheet2!E$6:F$261,2,TRUE)</f>
        <v>499.7</v>
      </c>
      <c r="M50">
        <f>VLOOKUP(L50,Sheet3!A$52:B$77,2,TRUE)</f>
        <v>1</v>
      </c>
      <c r="N50">
        <f t="shared" si="3"/>
        <v>1.2356094738587444</v>
      </c>
      <c r="O50">
        <f t="shared" si="12"/>
        <v>0.83560947385876716</v>
      </c>
      <c r="P50">
        <v>0</v>
      </c>
      <c r="Q50">
        <f t="shared" si="0"/>
        <v>1.8</v>
      </c>
      <c r="R50">
        <f t="shared" si="18"/>
        <v>1817.1119667926241</v>
      </c>
      <c r="S50">
        <f t="shared" si="4"/>
        <v>1.55</v>
      </c>
      <c r="T50">
        <f t="shared" si="13"/>
        <v>165.75428587240023</v>
      </c>
      <c r="V50">
        <f t="shared" si="34"/>
        <v>1982.8662526650244</v>
      </c>
      <c r="W50">
        <f t="shared" si="35"/>
        <v>-12.866252665024376</v>
      </c>
      <c r="X50">
        <f t="shared" si="15"/>
        <v>-0.26583166663273505</v>
      </c>
      <c r="Y50">
        <f>VLOOKUP(K50,Sheet2!$A$6:$B$262,2,TRUE)</f>
        <v>303.75</v>
      </c>
      <c r="Z50">
        <f t="shared" si="36"/>
        <v>-8.751659806839014E-4</v>
      </c>
      <c r="AA50">
        <f t="shared" si="37"/>
        <v>515.63473430787803</v>
      </c>
      <c r="AD50">
        <f t="shared" si="21"/>
        <v>516.4</v>
      </c>
      <c r="AE50">
        <f>VLOOKUP(AU49,Sheet2!$E$6:$F$261,2,TRUE)</f>
        <v>499.7</v>
      </c>
      <c r="AF50">
        <f>VLOOKUP(AE50,Sheet3!A$52:B$77,2,TRUE)</f>
        <v>1</v>
      </c>
      <c r="AG50">
        <f t="shared" si="22"/>
        <v>0</v>
      </c>
      <c r="AH50">
        <f t="shared" si="23"/>
        <v>1</v>
      </c>
      <c r="AI50">
        <f t="shared" si="24"/>
        <v>1970</v>
      </c>
      <c r="AJ50">
        <f t="shared" si="1"/>
        <v>1.55</v>
      </c>
      <c r="AK50">
        <f t="shared" si="6"/>
        <v>0</v>
      </c>
      <c r="AM50">
        <f t="shared" si="25"/>
        <v>-5.1000000000000227</v>
      </c>
      <c r="AN50">
        <f t="shared" si="26"/>
        <v>0</v>
      </c>
      <c r="AP50">
        <f t="shared" si="7"/>
        <v>1.55</v>
      </c>
      <c r="AQ50">
        <f>VLOOKUP(AE50,Sheet3!$K$52:$L$77,2,TRUE)</f>
        <v>1</v>
      </c>
      <c r="AR50">
        <f t="shared" si="8"/>
        <v>0</v>
      </c>
      <c r="AU50">
        <f t="shared" si="27"/>
        <v>1970</v>
      </c>
      <c r="AV50">
        <f t="shared" si="28"/>
        <v>0</v>
      </c>
      <c r="AW50">
        <f t="shared" si="29"/>
        <v>0</v>
      </c>
      <c r="AX50">
        <f>VLOOKUP(AD50,Sheet2!$A$6:$B$262,2,TRUE)</f>
        <v>306.95</v>
      </c>
      <c r="AY50">
        <f t="shared" si="30"/>
        <v>0</v>
      </c>
      <c r="AZ50">
        <f t="shared" si="31"/>
        <v>516.4</v>
      </c>
      <c r="BB50">
        <f t="shared" si="16"/>
        <v>0.76526569212194318</v>
      </c>
    </row>
    <row r="51" spans="4:54" x14ac:dyDescent="0.55000000000000004">
      <c r="D51">
        <f t="shared" si="9"/>
        <v>615</v>
      </c>
      <c r="E51">
        <f t="shared" si="2"/>
        <v>10.25</v>
      </c>
      <c r="F51">
        <v>1970</v>
      </c>
      <c r="H51">
        <f t="shared" si="32"/>
        <v>492.5</v>
      </c>
      <c r="J51">
        <f t="shared" si="33"/>
        <v>40.702479338842977</v>
      </c>
      <c r="K51">
        <f t="shared" si="17"/>
        <v>515.63473430787803</v>
      </c>
      <c r="L51">
        <f>VLOOKUP(V51, Sheet2!E$6:F$261,2,TRUE)</f>
        <v>499.7</v>
      </c>
      <c r="M51">
        <f>VLOOKUP(L51,Sheet3!A$52:B$77,2,TRUE)</f>
        <v>1</v>
      </c>
      <c r="N51">
        <f t="shared" si="3"/>
        <v>1.2347343078780568</v>
      </c>
      <c r="O51">
        <f t="shared" si="12"/>
        <v>0.83473430787807956</v>
      </c>
      <c r="P51">
        <v>0</v>
      </c>
      <c r="Q51">
        <f t="shared" si="0"/>
        <v>1.8</v>
      </c>
      <c r="R51">
        <f t="shared" si="18"/>
        <v>1815.1817538278842</v>
      </c>
      <c r="S51">
        <f t="shared" si="4"/>
        <v>1.55</v>
      </c>
      <c r="T51">
        <f t="shared" si="13"/>
        <v>165.49395279636863</v>
      </c>
      <c r="V51">
        <f t="shared" si="34"/>
        <v>1980.6757066242528</v>
      </c>
      <c r="W51">
        <f t="shared" si="35"/>
        <v>-10.675706624252825</v>
      </c>
      <c r="X51">
        <f t="shared" si="15"/>
        <v>-0.22057245091431454</v>
      </c>
      <c r="Y51">
        <f>VLOOKUP(K51,Sheet2!$A$6:$B$262,2,TRUE)</f>
        <v>303.75</v>
      </c>
      <c r="Z51">
        <f t="shared" si="36"/>
        <v>-7.2616444745453345E-4</v>
      </c>
      <c r="AA51">
        <f t="shared" si="37"/>
        <v>515.63400814343061</v>
      </c>
      <c r="AD51">
        <f t="shared" si="21"/>
        <v>516.4</v>
      </c>
      <c r="AE51">
        <f>VLOOKUP(AU50,Sheet2!$E$6:$F$261,2,TRUE)</f>
        <v>499.7</v>
      </c>
      <c r="AF51">
        <f>VLOOKUP(AE51,Sheet3!A$52:B$77,2,TRUE)</f>
        <v>1</v>
      </c>
      <c r="AG51">
        <f t="shared" si="22"/>
        <v>0</v>
      </c>
      <c r="AH51">
        <f t="shared" si="23"/>
        <v>1</v>
      </c>
      <c r="AI51">
        <f t="shared" si="24"/>
        <v>1970</v>
      </c>
      <c r="AJ51">
        <f t="shared" si="1"/>
        <v>1.55</v>
      </c>
      <c r="AK51">
        <f t="shared" si="6"/>
        <v>0</v>
      </c>
      <c r="AM51">
        <f t="shared" si="25"/>
        <v>-5.1000000000000227</v>
      </c>
      <c r="AN51">
        <f t="shared" si="26"/>
        <v>0</v>
      </c>
      <c r="AP51">
        <f t="shared" si="7"/>
        <v>1.55</v>
      </c>
      <c r="AQ51">
        <f>VLOOKUP(AE51,Sheet3!$K$52:$L$77,2,TRUE)</f>
        <v>1</v>
      </c>
      <c r="AR51">
        <f t="shared" si="8"/>
        <v>0</v>
      </c>
      <c r="AU51">
        <f t="shared" si="27"/>
        <v>1970</v>
      </c>
      <c r="AV51">
        <f t="shared" si="28"/>
        <v>0</v>
      </c>
      <c r="AW51">
        <f t="shared" si="29"/>
        <v>0</v>
      </c>
      <c r="AX51">
        <f>VLOOKUP(AD51,Sheet2!$A$6:$B$262,2,TRUE)</f>
        <v>306.95</v>
      </c>
      <c r="AY51">
        <f t="shared" si="30"/>
        <v>0</v>
      </c>
      <c r="AZ51">
        <f t="shared" si="31"/>
        <v>516.4</v>
      </c>
      <c r="BB51">
        <f t="shared" si="16"/>
        <v>0.76599185656937152</v>
      </c>
    </row>
    <row r="52" spans="4:54" x14ac:dyDescent="0.55000000000000004">
      <c r="D52">
        <f t="shared" si="9"/>
        <v>630</v>
      </c>
      <c r="E52">
        <f t="shared" si="2"/>
        <v>10.5</v>
      </c>
      <c r="F52">
        <v>1970</v>
      </c>
      <c r="H52">
        <f t="shared" si="32"/>
        <v>492.5</v>
      </c>
      <c r="J52">
        <f t="shared" si="33"/>
        <v>40.702479338842977</v>
      </c>
      <c r="K52">
        <f t="shared" si="17"/>
        <v>515.63400814343061</v>
      </c>
      <c r="L52">
        <f>VLOOKUP(V52, Sheet2!E$6:F$261,2,TRUE)</f>
        <v>499.7</v>
      </c>
      <c r="M52">
        <f>VLOOKUP(L52,Sheet3!A$52:B$77,2,TRUE)</f>
        <v>1</v>
      </c>
      <c r="N52">
        <f t="shared" si="3"/>
        <v>1.2340081434306285</v>
      </c>
      <c r="O52">
        <f t="shared" si="12"/>
        <v>0.83400814343065122</v>
      </c>
      <c r="P52">
        <v>0</v>
      </c>
      <c r="Q52">
        <f t="shared" si="0"/>
        <v>1.8</v>
      </c>
      <c r="R52">
        <f t="shared" si="18"/>
        <v>1813.5806887729277</v>
      </c>
      <c r="S52">
        <f t="shared" si="4"/>
        <v>1.55</v>
      </c>
      <c r="T52">
        <f t="shared" si="13"/>
        <v>165.27804633923034</v>
      </c>
      <c r="V52">
        <f t="shared" si="34"/>
        <v>1978.858735112158</v>
      </c>
      <c r="W52">
        <f t="shared" si="35"/>
        <v>-8.8587351121580014</v>
      </c>
      <c r="X52">
        <f t="shared" si="15"/>
        <v>-0.18303171719334713</v>
      </c>
      <c r="Y52">
        <f>VLOOKUP(K52,Sheet2!$A$6:$B$262,2,TRUE)</f>
        <v>303.75</v>
      </c>
      <c r="Z52">
        <f t="shared" si="36"/>
        <v>-6.0257355454599877E-4</v>
      </c>
      <c r="AA52">
        <f t="shared" si="37"/>
        <v>515.633405569876</v>
      </c>
      <c r="AD52">
        <f t="shared" si="21"/>
        <v>516.4</v>
      </c>
      <c r="AE52">
        <f>VLOOKUP(AU51,Sheet2!$E$6:$F$261,2,TRUE)</f>
        <v>499.7</v>
      </c>
      <c r="AF52">
        <f>VLOOKUP(AE52,Sheet3!A$52:B$77,2,TRUE)</f>
        <v>1</v>
      </c>
      <c r="AG52">
        <f t="shared" si="22"/>
        <v>0</v>
      </c>
      <c r="AH52">
        <f t="shared" si="23"/>
        <v>1</v>
      </c>
      <c r="AI52">
        <f t="shared" si="24"/>
        <v>1970</v>
      </c>
      <c r="AJ52">
        <f t="shared" si="1"/>
        <v>1.55</v>
      </c>
      <c r="AK52">
        <f t="shared" si="6"/>
        <v>0</v>
      </c>
      <c r="AM52">
        <f t="shared" si="25"/>
        <v>-5.1000000000000227</v>
      </c>
      <c r="AN52">
        <f t="shared" si="26"/>
        <v>0</v>
      </c>
      <c r="AP52">
        <f t="shared" si="7"/>
        <v>1.55</v>
      </c>
      <c r="AQ52">
        <f>VLOOKUP(AE52,Sheet3!$K$52:$L$77,2,TRUE)</f>
        <v>1</v>
      </c>
      <c r="AR52">
        <f t="shared" si="8"/>
        <v>0</v>
      </c>
      <c r="AU52">
        <f t="shared" si="27"/>
        <v>1970</v>
      </c>
      <c r="AV52">
        <f t="shared" si="28"/>
        <v>0</v>
      </c>
      <c r="AW52">
        <f t="shared" si="29"/>
        <v>0</v>
      </c>
      <c r="AX52">
        <f>VLOOKUP(AD52,Sheet2!$A$6:$B$262,2,TRUE)</f>
        <v>306.95</v>
      </c>
      <c r="AY52">
        <f t="shared" si="30"/>
        <v>0</v>
      </c>
      <c r="AZ52">
        <f t="shared" si="31"/>
        <v>516.4</v>
      </c>
      <c r="BB52">
        <f t="shared" si="16"/>
        <v>0.76659443012397332</v>
      </c>
    </row>
    <row r="53" spans="4:54" x14ac:dyDescent="0.55000000000000004">
      <c r="D53">
        <f t="shared" si="9"/>
        <v>645</v>
      </c>
      <c r="E53">
        <f t="shared" si="2"/>
        <v>10.75</v>
      </c>
      <c r="F53">
        <v>1970</v>
      </c>
      <c r="H53">
        <f t="shared" si="32"/>
        <v>492.5</v>
      </c>
      <c r="J53">
        <f t="shared" si="33"/>
        <v>40.702479338842977</v>
      </c>
      <c r="K53">
        <f t="shared" si="17"/>
        <v>515.633405569876</v>
      </c>
      <c r="L53">
        <f>VLOOKUP(V53, Sheet2!E$6:F$261,2,TRUE)</f>
        <v>499.7</v>
      </c>
      <c r="M53">
        <f>VLOOKUP(L53,Sheet3!A$52:B$77,2,TRUE)</f>
        <v>1</v>
      </c>
      <c r="N53">
        <f t="shared" si="3"/>
        <v>1.2334055698760267</v>
      </c>
      <c r="O53">
        <f t="shared" si="12"/>
        <v>0.83340556987604941</v>
      </c>
      <c r="P53">
        <v>0</v>
      </c>
      <c r="Q53">
        <f t="shared" si="0"/>
        <v>1.8</v>
      </c>
      <c r="R53">
        <f t="shared" si="18"/>
        <v>1812.2524775086449</v>
      </c>
      <c r="S53">
        <f t="shared" si="4"/>
        <v>1.55</v>
      </c>
      <c r="T53">
        <f t="shared" si="13"/>
        <v>165.0989578202861</v>
      </c>
      <c r="V53">
        <f t="shared" si="34"/>
        <v>1977.3514353289311</v>
      </c>
      <c r="W53">
        <f t="shared" si="35"/>
        <v>-7.3514353289310748</v>
      </c>
      <c r="X53">
        <f t="shared" si="15"/>
        <v>-0.15188915968865857</v>
      </c>
      <c r="Y53">
        <f>VLOOKUP(K53,Sheet2!$A$6:$B$262,2,TRUE)</f>
        <v>303.75</v>
      </c>
      <c r="Z53">
        <f t="shared" si="36"/>
        <v>-5.0004661625895823E-4</v>
      </c>
      <c r="AA53">
        <f t="shared" si="37"/>
        <v>515.63290552325975</v>
      </c>
      <c r="AD53">
        <f t="shared" si="21"/>
        <v>516.4</v>
      </c>
      <c r="AE53">
        <f>VLOOKUP(AU52,Sheet2!$E$6:$F$261,2,TRUE)</f>
        <v>499.7</v>
      </c>
      <c r="AF53">
        <f>VLOOKUP(AE53,Sheet3!A$52:B$77,2,TRUE)</f>
        <v>1</v>
      </c>
      <c r="AG53">
        <f t="shared" si="22"/>
        <v>0</v>
      </c>
      <c r="AH53">
        <f t="shared" si="23"/>
        <v>1</v>
      </c>
      <c r="AI53">
        <f t="shared" si="24"/>
        <v>1970</v>
      </c>
      <c r="AJ53">
        <f t="shared" si="1"/>
        <v>1.55</v>
      </c>
      <c r="AK53">
        <f t="shared" si="6"/>
        <v>0</v>
      </c>
      <c r="AM53">
        <f t="shared" si="25"/>
        <v>-5.1000000000000227</v>
      </c>
      <c r="AN53">
        <f t="shared" si="26"/>
        <v>0</v>
      </c>
      <c r="AP53">
        <f t="shared" si="7"/>
        <v>1.55</v>
      </c>
      <c r="AQ53">
        <f>VLOOKUP(AE53,Sheet3!$K$52:$L$77,2,TRUE)</f>
        <v>1</v>
      </c>
      <c r="AR53">
        <f t="shared" si="8"/>
        <v>0</v>
      </c>
      <c r="AU53">
        <f t="shared" si="27"/>
        <v>1970</v>
      </c>
      <c r="AV53">
        <f t="shared" si="28"/>
        <v>0</v>
      </c>
      <c r="AW53">
        <f t="shared" si="29"/>
        <v>0</v>
      </c>
      <c r="AX53">
        <f>VLOOKUP(AD53,Sheet2!$A$6:$B$262,2,TRUE)</f>
        <v>306.95</v>
      </c>
      <c r="AY53">
        <f t="shared" si="30"/>
        <v>0</v>
      </c>
      <c r="AZ53">
        <f t="shared" si="31"/>
        <v>516.4</v>
      </c>
      <c r="BB53">
        <f t="shared" si="16"/>
        <v>0.76709447674022613</v>
      </c>
    </row>
    <row r="54" spans="4:54" x14ac:dyDescent="0.55000000000000004">
      <c r="D54">
        <f t="shared" si="9"/>
        <v>660</v>
      </c>
      <c r="E54">
        <f t="shared" si="2"/>
        <v>11</v>
      </c>
      <c r="F54">
        <v>1970</v>
      </c>
      <c r="H54">
        <f t="shared" si="32"/>
        <v>492.5</v>
      </c>
      <c r="J54">
        <f t="shared" si="33"/>
        <v>40.702479338842977</v>
      </c>
      <c r="K54">
        <f t="shared" si="17"/>
        <v>515.63290552325975</v>
      </c>
      <c r="L54">
        <f>VLOOKUP(V54, Sheet2!E$6:F$261,2,TRUE)</f>
        <v>499.7</v>
      </c>
      <c r="M54">
        <f>VLOOKUP(L54,Sheet3!A$52:B$77,2,TRUE)</f>
        <v>1</v>
      </c>
      <c r="N54">
        <f t="shared" si="3"/>
        <v>1.2329055232597739</v>
      </c>
      <c r="O54">
        <f t="shared" si="12"/>
        <v>0.83290552325979661</v>
      </c>
      <c r="P54">
        <v>0</v>
      </c>
      <c r="Q54">
        <f t="shared" si="0"/>
        <v>1.8</v>
      </c>
      <c r="R54">
        <f t="shared" si="18"/>
        <v>1811.1505055949863</v>
      </c>
      <c r="S54">
        <f t="shared" si="4"/>
        <v>1.55</v>
      </c>
      <c r="T54">
        <f t="shared" si="13"/>
        <v>164.95039007615435</v>
      </c>
      <c r="V54">
        <f t="shared" si="34"/>
        <v>1976.1008956711407</v>
      </c>
      <c r="W54">
        <f t="shared" si="35"/>
        <v>-6.1008956711407336</v>
      </c>
      <c r="X54">
        <f t="shared" si="15"/>
        <v>-0.12605156345332094</v>
      </c>
      <c r="Y54">
        <f>VLOOKUP(K54,Sheet2!$A$6:$B$262,2,TRUE)</f>
        <v>303.75</v>
      </c>
      <c r="Z54">
        <f t="shared" si="36"/>
        <v>-4.1498457103973971E-4</v>
      </c>
      <c r="AA54">
        <f t="shared" si="37"/>
        <v>515.63249053868867</v>
      </c>
      <c r="AD54">
        <f t="shared" si="21"/>
        <v>516.4</v>
      </c>
      <c r="AE54">
        <f>VLOOKUP(AU53,Sheet2!$E$6:$F$261,2,TRUE)</f>
        <v>499.7</v>
      </c>
      <c r="AF54">
        <f>VLOOKUP(AE54,Sheet3!A$52:B$77,2,TRUE)</f>
        <v>1</v>
      </c>
      <c r="AG54">
        <f t="shared" si="22"/>
        <v>0</v>
      </c>
      <c r="AH54">
        <f t="shared" si="23"/>
        <v>1</v>
      </c>
      <c r="AI54">
        <f t="shared" si="24"/>
        <v>1970</v>
      </c>
      <c r="AJ54">
        <f t="shared" si="1"/>
        <v>1.55</v>
      </c>
      <c r="AK54">
        <f t="shared" si="6"/>
        <v>0</v>
      </c>
      <c r="AM54">
        <f t="shared" si="25"/>
        <v>-5.1000000000000227</v>
      </c>
      <c r="AN54">
        <f t="shared" si="26"/>
        <v>0</v>
      </c>
      <c r="AP54">
        <f t="shared" si="7"/>
        <v>1.55</v>
      </c>
      <c r="AQ54">
        <f>VLOOKUP(AE54,Sheet3!$K$52:$L$77,2,TRUE)</f>
        <v>1</v>
      </c>
      <c r="AR54">
        <f t="shared" si="8"/>
        <v>0</v>
      </c>
      <c r="AU54">
        <f t="shared" si="27"/>
        <v>1970</v>
      </c>
      <c r="AV54">
        <f t="shared" si="28"/>
        <v>0</v>
      </c>
      <c r="AW54">
        <f t="shared" si="29"/>
        <v>0</v>
      </c>
      <c r="AX54">
        <f>VLOOKUP(AD54,Sheet2!$A$6:$B$262,2,TRUE)</f>
        <v>306.95</v>
      </c>
      <c r="AY54">
        <f t="shared" si="30"/>
        <v>0</v>
      </c>
      <c r="AZ54">
        <f t="shared" si="31"/>
        <v>516.4</v>
      </c>
      <c r="BB54">
        <f t="shared" si="16"/>
        <v>0.76750946131130604</v>
      </c>
    </row>
    <row r="55" spans="4:54" x14ac:dyDescent="0.55000000000000004">
      <c r="D55">
        <f t="shared" si="9"/>
        <v>675</v>
      </c>
      <c r="E55">
        <f t="shared" si="2"/>
        <v>11.25</v>
      </c>
      <c r="F55">
        <v>1970</v>
      </c>
      <c r="H55">
        <f t="shared" si="32"/>
        <v>492.5</v>
      </c>
      <c r="J55">
        <f t="shared" si="33"/>
        <v>40.702479338842977</v>
      </c>
      <c r="K55">
        <f t="shared" si="17"/>
        <v>515.63249053868867</v>
      </c>
      <c r="L55">
        <f>VLOOKUP(V55, Sheet2!E$6:F$261,2,TRUE)</f>
        <v>499.7</v>
      </c>
      <c r="M55">
        <f>VLOOKUP(L55,Sheet3!A$52:B$77,2,TRUE)</f>
        <v>1</v>
      </c>
      <c r="N55">
        <f t="shared" si="3"/>
        <v>1.232490538688694</v>
      </c>
      <c r="O55">
        <f t="shared" si="12"/>
        <v>0.8324905386887167</v>
      </c>
      <c r="P55">
        <v>0</v>
      </c>
      <c r="Q55">
        <f t="shared" si="0"/>
        <v>1.8</v>
      </c>
      <c r="R55">
        <f t="shared" si="18"/>
        <v>1810.2361578376263</v>
      </c>
      <c r="S55">
        <f t="shared" si="4"/>
        <v>1.55</v>
      </c>
      <c r="T55">
        <f t="shared" si="13"/>
        <v>164.82712878551942</v>
      </c>
      <c r="V55">
        <f t="shared" si="34"/>
        <v>1975.0632866231456</v>
      </c>
      <c r="W55">
        <f t="shared" si="35"/>
        <v>-5.0632866231455864</v>
      </c>
      <c r="X55">
        <f t="shared" si="15"/>
        <v>-0.10461335998234683</v>
      </c>
      <c r="Y55">
        <f>VLOOKUP(K55,Sheet2!$A$6:$B$262,2,TRUE)</f>
        <v>303.75</v>
      </c>
      <c r="Z55">
        <f t="shared" si="36"/>
        <v>-3.4440612339867269E-4</v>
      </c>
      <c r="AA55">
        <f t="shared" si="37"/>
        <v>515.63214613256525</v>
      </c>
      <c r="AD55">
        <f t="shared" si="21"/>
        <v>516.4</v>
      </c>
      <c r="AE55">
        <f>VLOOKUP(AU54,Sheet2!$E$6:$F$261,2,TRUE)</f>
        <v>499.7</v>
      </c>
      <c r="AF55">
        <f>VLOOKUP(AE55,Sheet3!A$52:B$77,2,TRUE)</f>
        <v>1</v>
      </c>
      <c r="AG55">
        <f t="shared" si="22"/>
        <v>0</v>
      </c>
      <c r="AH55">
        <f t="shared" si="23"/>
        <v>1</v>
      </c>
      <c r="AI55">
        <f t="shared" si="24"/>
        <v>1970</v>
      </c>
      <c r="AJ55">
        <f t="shared" si="1"/>
        <v>1.55</v>
      </c>
      <c r="AK55">
        <f t="shared" si="6"/>
        <v>0</v>
      </c>
      <c r="AM55">
        <f t="shared" si="25"/>
        <v>-5.1000000000000227</v>
      </c>
      <c r="AN55">
        <f t="shared" si="26"/>
        <v>0</v>
      </c>
      <c r="AP55">
        <f t="shared" si="7"/>
        <v>1.55</v>
      </c>
      <c r="AQ55">
        <f>VLOOKUP(AE55,Sheet3!$K$52:$L$77,2,TRUE)</f>
        <v>1</v>
      </c>
      <c r="AR55">
        <f t="shared" si="8"/>
        <v>0</v>
      </c>
      <c r="AU55">
        <f t="shared" si="27"/>
        <v>1970</v>
      </c>
      <c r="AV55">
        <f t="shared" si="28"/>
        <v>0</v>
      </c>
      <c r="AW55">
        <f t="shared" si="29"/>
        <v>0</v>
      </c>
      <c r="AX55">
        <f>VLOOKUP(AD55,Sheet2!$A$6:$B$262,2,TRUE)</f>
        <v>306.95</v>
      </c>
      <c r="AY55">
        <f t="shared" si="30"/>
        <v>0</v>
      </c>
      <c r="AZ55">
        <f t="shared" si="31"/>
        <v>516.4</v>
      </c>
      <c r="BB55">
        <f t="shared" si="16"/>
        <v>0.76785386743472372</v>
      </c>
    </row>
    <row r="56" spans="4:54" x14ac:dyDescent="0.55000000000000004">
      <c r="D56">
        <f t="shared" si="9"/>
        <v>690</v>
      </c>
      <c r="E56">
        <f t="shared" si="2"/>
        <v>11.5</v>
      </c>
      <c r="F56">
        <v>1970</v>
      </c>
      <c r="H56">
        <f t="shared" si="32"/>
        <v>492.5</v>
      </c>
      <c r="J56">
        <f t="shared" si="33"/>
        <v>40.702479338842977</v>
      </c>
      <c r="K56">
        <f t="shared" si="17"/>
        <v>515.63214613256525</v>
      </c>
      <c r="L56">
        <f>VLOOKUP(V56, Sheet2!E$6:F$261,2,TRUE)</f>
        <v>499.7</v>
      </c>
      <c r="M56">
        <f>VLOOKUP(L56,Sheet3!A$52:B$77,2,TRUE)</f>
        <v>1</v>
      </c>
      <c r="N56">
        <f t="shared" si="3"/>
        <v>1.2321461325652763</v>
      </c>
      <c r="O56">
        <f t="shared" si="12"/>
        <v>0.83214613256529901</v>
      </c>
      <c r="P56">
        <v>0</v>
      </c>
      <c r="Q56">
        <f t="shared" si="0"/>
        <v>1.8</v>
      </c>
      <c r="R56">
        <f t="shared" si="18"/>
        <v>1809.4774345353469</v>
      </c>
      <c r="S56">
        <f t="shared" si="4"/>
        <v>1.55</v>
      </c>
      <c r="T56">
        <f t="shared" si="13"/>
        <v>164.72485446858937</v>
      </c>
      <c r="V56">
        <f t="shared" si="34"/>
        <v>1974.2022890039364</v>
      </c>
      <c r="W56">
        <f t="shared" si="35"/>
        <v>-4.2022890039363574</v>
      </c>
      <c r="X56">
        <f t="shared" si="15"/>
        <v>-8.6824152973891677E-2</v>
      </c>
      <c r="Y56">
        <f>VLOOKUP(K56,Sheet2!$A$6:$B$262,2,TRUE)</f>
        <v>303.75</v>
      </c>
      <c r="Z56">
        <f t="shared" si="36"/>
        <v>-2.8584083283585739E-4</v>
      </c>
      <c r="AA56">
        <f t="shared" si="37"/>
        <v>515.63186029173244</v>
      </c>
      <c r="AD56">
        <f t="shared" si="21"/>
        <v>516.4</v>
      </c>
      <c r="AE56">
        <f>VLOOKUP(AU55,Sheet2!$E$6:$F$261,2,TRUE)</f>
        <v>499.7</v>
      </c>
      <c r="AF56">
        <f>VLOOKUP(AE56,Sheet3!A$52:B$77,2,TRUE)</f>
        <v>1</v>
      </c>
      <c r="AG56">
        <f t="shared" si="22"/>
        <v>0</v>
      </c>
      <c r="AH56">
        <f t="shared" si="23"/>
        <v>1</v>
      </c>
      <c r="AI56">
        <f t="shared" si="24"/>
        <v>1970</v>
      </c>
      <c r="AJ56">
        <f t="shared" si="1"/>
        <v>1.55</v>
      </c>
      <c r="AK56">
        <f t="shared" si="6"/>
        <v>0</v>
      </c>
      <c r="AM56">
        <f t="shared" si="25"/>
        <v>-5.1000000000000227</v>
      </c>
      <c r="AN56">
        <f t="shared" si="26"/>
        <v>0</v>
      </c>
      <c r="AP56">
        <f t="shared" si="7"/>
        <v>1.55</v>
      </c>
      <c r="AQ56">
        <f>VLOOKUP(AE56,Sheet3!$K$52:$L$77,2,TRUE)</f>
        <v>1</v>
      </c>
      <c r="AR56">
        <f t="shared" si="8"/>
        <v>0</v>
      </c>
      <c r="AU56">
        <f t="shared" si="27"/>
        <v>1970</v>
      </c>
      <c r="AV56">
        <f t="shared" si="28"/>
        <v>0</v>
      </c>
      <c r="AW56">
        <f t="shared" si="29"/>
        <v>0</v>
      </c>
      <c r="AX56">
        <f>VLOOKUP(AD56,Sheet2!$A$6:$B$262,2,TRUE)</f>
        <v>306.95</v>
      </c>
      <c r="AY56">
        <f t="shared" si="30"/>
        <v>0</v>
      </c>
      <c r="AZ56">
        <f t="shared" si="31"/>
        <v>516.4</v>
      </c>
      <c r="BB56">
        <f t="shared" si="16"/>
        <v>0.7681397082675403</v>
      </c>
    </row>
    <row r="57" spans="4:54" x14ac:dyDescent="0.55000000000000004">
      <c r="D57">
        <f t="shared" si="9"/>
        <v>705</v>
      </c>
      <c r="E57">
        <f t="shared" si="2"/>
        <v>11.75</v>
      </c>
      <c r="F57">
        <v>1970</v>
      </c>
      <c r="H57">
        <f t="shared" si="32"/>
        <v>492.5</v>
      </c>
      <c r="J57">
        <f t="shared" si="33"/>
        <v>40.702479338842977</v>
      </c>
      <c r="K57">
        <f t="shared" si="17"/>
        <v>515.63186029173244</v>
      </c>
      <c r="L57">
        <f>VLOOKUP(V57, Sheet2!E$6:F$261,2,TRUE)</f>
        <v>499.7</v>
      </c>
      <c r="M57">
        <f>VLOOKUP(L57,Sheet3!A$52:B$77,2,TRUE)</f>
        <v>1</v>
      </c>
      <c r="N57">
        <f t="shared" si="3"/>
        <v>1.2318602917324597</v>
      </c>
      <c r="O57">
        <f t="shared" si="12"/>
        <v>0.83186029173248244</v>
      </c>
      <c r="P57">
        <v>0</v>
      </c>
      <c r="Q57">
        <f t="shared" si="0"/>
        <v>1.8</v>
      </c>
      <c r="R57">
        <f t="shared" si="18"/>
        <v>1808.8478105099509</v>
      </c>
      <c r="S57">
        <f t="shared" si="4"/>
        <v>1.55</v>
      </c>
      <c r="T57">
        <f t="shared" si="13"/>
        <v>164.6399876811945</v>
      </c>
      <c r="V57">
        <f t="shared" si="34"/>
        <v>1973.4877981911454</v>
      </c>
      <c r="W57">
        <f t="shared" si="35"/>
        <v>-3.4877981911454299</v>
      </c>
      <c r="X57">
        <f t="shared" si="15"/>
        <v>-7.2061946098046073E-2</v>
      </c>
      <c r="Y57">
        <f>VLOOKUP(K57,Sheet2!$A$6:$B$262,2,TRUE)</f>
        <v>303.75</v>
      </c>
      <c r="Z57">
        <f t="shared" si="36"/>
        <v>-2.3724097480838213E-4</v>
      </c>
      <c r="AA57">
        <f t="shared" si="37"/>
        <v>515.63162305075764</v>
      </c>
      <c r="AD57">
        <f t="shared" si="21"/>
        <v>516.4</v>
      </c>
      <c r="AE57">
        <f>VLOOKUP(AU56,Sheet2!$E$6:$F$261,2,TRUE)</f>
        <v>499.7</v>
      </c>
      <c r="AF57">
        <f>VLOOKUP(AE57,Sheet3!A$52:B$77,2,TRUE)</f>
        <v>1</v>
      </c>
      <c r="AG57">
        <f t="shared" si="22"/>
        <v>0</v>
      </c>
      <c r="AH57">
        <f t="shared" si="23"/>
        <v>1</v>
      </c>
      <c r="AI57">
        <f t="shared" si="24"/>
        <v>1970</v>
      </c>
      <c r="AJ57">
        <f t="shared" si="1"/>
        <v>1.55</v>
      </c>
      <c r="AK57">
        <f t="shared" si="6"/>
        <v>0</v>
      </c>
      <c r="AM57">
        <f t="shared" si="25"/>
        <v>-5.1000000000000227</v>
      </c>
      <c r="AN57">
        <f t="shared" si="26"/>
        <v>0</v>
      </c>
      <c r="AP57">
        <f t="shared" si="7"/>
        <v>1.55</v>
      </c>
      <c r="AQ57">
        <f>VLOOKUP(AE57,Sheet3!$K$52:$L$77,2,TRUE)</f>
        <v>1</v>
      </c>
      <c r="AR57">
        <f t="shared" si="8"/>
        <v>0</v>
      </c>
      <c r="AU57">
        <f t="shared" si="27"/>
        <v>1970</v>
      </c>
      <c r="AV57">
        <f t="shared" si="28"/>
        <v>0</v>
      </c>
      <c r="AW57">
        <f t="shared" si="29"/>
        <v>0</v>
      </c>
      <c r="AX57">
        <f>VLOOKUP(AD57,Sheet2!$A$6:$B$262,2,TRUE)</f>
        <v>306.95</v>
      </c>
      <c r="AY57">
        <f t="shared" si="30"/>
        <v>0</v>
      </c>
      <c r="AZ57">
        <f t="shared" si="31"/>
        <v>516.4</v>
      </c>
      <c r="BB57">
        <f t="shared" si="16"/>
        <v>0.76837694924233801</v>
      </c>
    </row>
    <row r="58" spans="4:54" x14ac:dyDescent="0.55000000000000004">
      <c r="D58">
        <f t="shared" si="9"/>
        <v>720</v>
      </c>
      <c r="E58">
        <f t="shared" si="2"/>
        <v>12</v>
      </c>
      <c r="F58">
        <v>1950</v>
      </c>
      <c r="H58">
        <f t="shared" si="32"/>
        <v>487.5</v>
      </c>
      <c r="J58">
        <f t="shared" si="33"/>
        <v>40.289256198347104</v>
      </c>
      <c r="K58">
        <f t="shared" si="17"/>
        <v>515.63162305075764</v>
      </c>
      <c r="L58">
        <f>VLOOKUP(V58, Sheet2!E$6:F$261,2,TRUE)</f>
        <v>499.7</v>
      </c>
      <c r="M58">
        <f>VLOOKUP(L58,Sheet3!A$52:B$77,2,TRUE)</f>
        <v>1</v>
      </c>
      <c r="N58">
        <f t="shared" si="3"/>
        <v>1.231623050757662</v>
      </c>
      <c r="O58">
        <f t="shared" si="12"/>
        <v>0.83162305075768472</v>
      </c>
      <c r="P58">
        <v>0</v>
      </c>
      <c r="Q58">
        <f t="shared" si="0"/>
        <v>1.8</v>
      </c>
      <c r="R58">
        <f t="shared" si="18"/>
        <v>1808.3252932748817</v>
      </c>
      <c r="S58">
        <f t="shared" si="4"/>
        <v>1.55</v>
      </c>
      <c r="T58">
        <f t="shared" si="13"/>
        <v>164.56956137303126</v>
      </c>
      <c r="V58">
        <f t="shared" si="34"/>
        <v>1972.894854647913</v>
      </c>
      <c r="W58">
        <f t="shared" si="35"/>
        <v>-22.894854647913007</v>
      </c>
      <c r="X58">
        <f t="shared" si="15"/>
        <v>-0.47303418694035143</v>
      </c>
      <c r="Y58">
        <f>VLOOKUP(K58,Sheet2!$A$6:$B$262,2,TRUE)</f>
        <v>303.75</v>
      </c>
      <c r="Z58">
        <f t="shared" si="36"/>
        <v>-1.5573141956883997E-3</v>
      </c>
      <c r="AA58">
        <f t="shared" si="37"/>
        <v>515.63006573656196</v>
      </c>
      <c r="AD58">
        <f t="shared" si="21"/>
        <v>516.4</v>
      </c>
      <c r="AE58">
        <f>VLOOKUP(AU57,Sheet2!$E$6:$F$261,2,TRUE)</f>
        <v>499.7</v>
      </c>
      <c r="AF58">
        <f>VLOOKUP(AE58,Sheet3!A$52:B$77,2,TRUE)</f>
        <v>1</v>
      </c>
      <c r="AG58">
        <f t="shared" si="22"/>
        <v>0</v>
      </c>
      <c r="AH58">
        <f t="shared" si="23"/>
        <v>1</v>
      </c>
      <c r="AI58">
        <f t="shared" si="24"/>
        <v>1950</v>
      </c>
      <c r="AJ58">
        <f t="shared" si="1"/>
        <v>1.55</v>
      </c>
      <c r="AK58">
        <f t="shared" si="6"/>
        <v>0</v>
      </c>
      <c r="AM58">
        <f t="shared" si="25"/>
        <v>-5.1000000000000227</v>
      </c>
      <c r="AN58">
        <f t="shared" si="26"/>
        <v>0</v>
      </c>
      <c r="AP58">
        <f t="shared" si="7"/>
        <v>1.55</v>
      </c>
      <c r="AQ58">
        <f>VLOOKUP(AE58,Sheet3!$K$52:$L$77,2,TRUE)</f>
        <v>1</v>
      </c>
      <c r="AR58">
        <f t="shared" si="8"/>
        <v>0</v>
      </c>
      <c r="AU58">
        <f t="shared" si="27"/>
        <v>1950</v>
      </c>
      <c r="AV58">
        <f t="shared" si="28"/>
        <v>0</v>
      </c>
      <c r="AW58">
        <f t="shared" si="29"/>
        <v>0</v>
      </c>
      <c r="AX58">
        <f>VLOOKUP(AD58,Sheet2!$A$6:$B$262,2,TRUE)</f>
        <v>306.95</v>
      </c>
      <c r="AY58">
        <f t="shared" si="30"/>
        <v>0</v>
      </c>
      <c r="AZ58">
        <f t="shared" si="31"/>
        <v>516.4</v>
      </c>
      <c r="BB58">
        <f t="shared" si="16"/>
        <v>0.7699342634380173</v>
      </c>
    </row>
    <row r="59" spans="4:54" x14ac:dyDescent="0.55000000000000004">
      <c r="D59">
        <f t="shared" si="9"/>
        <v>735</v>
      </c>
      <c r="E59">
        <f t="shared" si="2"/>
        <v>12.25</v>
      </c>
      <c r="F59">
        <v>1950</v>
      </c>
      <c r="H59">
        <f t="shared" si="32"/>
        <v>487.5</v>
      </c>
      <c r="J59">
        <f t="shared" si="33"/>
        <v>40.289256198347104</v>
      </c>
      <c r="K59">
        <f t="shared" si="17"/>
        <v>515.63006573656196</v>
      </c>
      <c r="L59">
        <f>VLOOKUP(V59, Sheet2!E$6:F$261,2,TRUE)</f>
        <v>499.7</v>
      </c>
      <c r="M59">
        <f>VLOOKUP(L59,Sheet3!A$52:B$77,2,TRUE)</f>
        <v>1</v>
      </c>
      <c r="N59">
        <f t="shared" si="3"/>
        <v>1.2300657365619827</v>
      </c>
      <c r="O59">
        <f t="shared" si="12"/>
        <v>0.83006573656200544</v>
      </c>
      <c r="P59">
        <v>0</v>
      </c>
      <c r="Q59">
        <f t="shared" si="0"/>
        <v>1.8</v>
      </c>
      <c r="R59">
        <f t="shared" si="18"/>
        <v>1804.8965977993701</v>
      </c>
      <c r="S59">
        <f t="shared" si="4"/>
        <v>1.55</v>
      </c>
      <c r="T59">
        <f t="shared" si="13"/>
        <v>164.1075134032838</v>
      </c>
      <c r="V59">
        <f t="shared" si="34"/>
        <v>1969.0041112026538</v>
      </c>
      <c r="W59">
        <f t="shared" si="35"/>
        <v>-19.004111202653803</v>
      </c>
      <c r="X59">
        <f t="shared" si="15"/>
        <v>-0.39264692567466536</v>
      </c>
      <c r="Y59">
        <f>VLOOKUP(K59,Sheet2!$A$6:$B$262,2,TRUE)</f>
        <v>303.75</v>
      </c>
      <c r="Z59">
        <f t="shared" si="36"/>
        <v>-1.292664775883672E-3</v>
      </c>
      <c r="AA59">
        <f t="shared" si="37"/>
        <v>515.6287730717861</v>
      </c>
      <c r="AD59">
        <f t="shared" si="21"/>
        <v>516.4</v>
      </c>
      <c r="AE59">
        <f>VLOOKUP(AU58,Sheet2!$E$6:$F$261,2,TRUE)</f>
        <v>499.7</v>
      </c>
      <c r="AF59">
        <f>VLOOKUP(AE59,Sheet3!A$52:B$77,2,TRUE)</f>
        <v>1</v>
      </c>
      <c r="AG59">
        <f t="shared" si="22"/>
        <v>0</v>
      </c>
      <c r="AH59">
        <f t="shared" si="23"/>
        <v>1</v>
      </c>
      <c r="AI59">
        <f t="shared" si="24"/>
        <v>1950</v>
      </c>
      <c r="AJ59">
        <f t="shared" si="1"/>
        <v>1.55</v>
      </c>
      <c r="AK59">
        <f t="shared" si="6"/>
        <v>0</v>
      </c>
      <c r="AM59">
        <f t="shared" si="25"/>
        <v>-5.1000000000000227</v>
      </c>
      <c r="AN59">
        <f t="shared" si="26"/>
        <v>0</v>
      </c>
      <c r="AP59">
        <f t="shared" si="7"/>
        <v>1.55</v>
      </c>
      <c r="AQ59">
        <f>VLOOKUP(AE59,Sheet3!$K$52:$L$77,2,TRUE)</f>
        <v>1</v>
      </c>
      <c r="AR59">
        <f t="shared" si="8"/>
        <v>0</v>
      </c>
      <c r="AU59">
        <f t="shared" si="27"/>
        <v>1950</v>
      </c>
      <c r="AV59">
        <f t="shared" si="28"/>
        <v>0</v>
      </c>
      <c r="AW59">
        <f t="shared" si="29"/>
        <v>0</v>
      </c>
      <c r="AX59">
        <f>VLOOKUP(AD59,Sheet2!$A$6:$B$262,2,TRUE)</f>
        <v>306.95</v>
      </c>
      <c r="AY59">
        <f t="shared" si="30"/>
        <v>0</v>
      </c>
      <c r="AZ59">
        <f t="shared" si="31"/>
        <v>516.4</v>
      </c>
      <c r="BB59">
        <f t="shared" si="16"/>
        <v>0.77122692821387773</v>
      </c>
    </row>
    <row r="60" spans="4:54" x14ac:dyDescent="0.55000000000000004">
      <c r="D60">
        <f t="shared" si="9"/>
        <v>750</v>
      </c>
      <c r="E60">
        <f t="shared" si="2"/>
        <v>12.5</v>
      </c>
      <c r="F60">
        <v>1950</v>
      </c>
      <c r="H60">
        <f t="shared" si="32"/>
        <v>487.5</v>
      </c>
      <c r="J60">
        <f t="shared" si="33"/>
        <v>40.289256198347104</v>
      </c>
      <c r="K60">
        <f t="shared" si="17"/>
        <v>515.6287730717861</v>
      </c>
      <c r="L60">
        <f>VLOOKUP(V60, Sheet2!E$6:F$261,2,TRUE)</f>
        <v>499.7</v>
      </c>
      <c r="M60">
        <f>VLOOKUP(L60,Sheet3!A$52:B$77,2,TRUE)</f>
        <v>1</v>
      </c>
      <c r="N60">
        <f t="shared" si="3"/>
        <v>1.2287730717861223</v>
      </c>
      <c r="O60">
        <f t="shared" si="12"/>
        <v>0.82877307178614501</v>
      </c>
      <c r="P60">
        <v>0</v>
      </c>
      <c r="Q60">
        <f t="shared" si="0"/>
        <v>1.8</v>
      </c>
      <c r="R60">
        <f t="shared" si="18"/>
        <v>1802.0522215427868</v>
      </c>
      <c r="S60">
        <f t="shared" si="4"/>
        <v>1.55</v>
      </c>
      <c r="T60">
        <f t="shared" si="13"/>
        <v>163.72431473387462</v>
      </c>
      <c r="V60">
        <f t="shared" si="34"/>
        <v>1965.7765362766613</v>
      </c>
      <c r="W60">
        <f t="shared" si="35"/>
        <v>-15.776536276661318</v>
      </c>
      <c r="X60">
        <f t="shared" si="15"/>
        <v>-0.32596149331944874</v>
      </c>
      <c r="Y60">
        <f>VLOOKUP(K60,Sheet2!$A$6:$B$262,2,TRUE)</f>
        <v>303.75</v>
      </c>
      <c r="Z60">
        <f t="shared" si="36"/>
        <v>-1.0731242578418065E-3</v>
      </c>
      <c r="AA60">
        <f t="shared" si="37"/>
        <v>515.6276999475283</v>
      </c>
      <c r="AD60">
        <f t="shared" si="21"/>
        <v>516.4</v>
      </c>
      <c r="AE60">
        <f>VLOOKUP(AU59,Sheet2!$E$6:$F$261,2,TRUE)</f>
        <v>499.7</v>
      </c>
      <c r="AF60">
        <f>VLOOKUP(AE60,Sheet3!A$52:B$77,2,TRUE)</f>
        <v>1</v>
      </c>
      <c r="AG60">
        <f t="shared" si="22"/>
        <v>0</v>
      </c>
      <c r="AH60">
        <f t="shared" si="23"/>
        <v>1</v>
      </c>
      <c r="AI60">
        <f t="shared" si="24"/>
        <v>1950</v>
      </c>
      <c r="AJ60">
        <f t="shared" si="1"/>
        <v>1.55</v>
      </c>
      <c r="AK60">
        <f t="shared" si="6"/>
        <v>0</v>
      </c>
      <c r="AM60">
        <f t="shared" si="25"/>
        <v>-5.1000000000000227</v>
      </c>
      <c r="AN60">
        <f t="shared" si="26"/>
        <v>0</v>
      </c>
      <c r="AP60">
        <f t="shared" si="7"/>
        <v>1.55</v>
      </c>
      <c r="AQ60">
        <f>VLOOKUP(AE60,Sheet3!$K$52:$L$77,2,TRUE)</f>
        <v>1</v>
      </c>
      <c r="AR60">
        <f t="shared" si="8"/>
        <v>0</v>
      </c>
      <c r="AU60">
        <f t="shared" si="27"/>
        <v>1950</v>
      </c>
      <c r="AV60">
        <f t="shared" si="28"/>
        <v>0</v>
      </c>
      <c r="AW60">
        <f t="shared" si="29"/>
        <v>0</v>
      </c>
      <c r="AX60">
        <f>VLOOKUP(AD60,Sheet2!$A$6:$B$262,2,TRUE)</f>
        <v>306.95</v>
      </c>
      <c r="AY60">
        <f t="shared" si="30"/>
        <v>0</v>
      </c>
      <c r="AZ60">
        <f t="shared" si="31"/>
        <v>516.4</v>
      </c>
      <c r="BB60">
        <f t="shared" si="16"/>
        <v>0.7723000524716781</v>
      </c>
    </row>
    <row r="61" spans="4:54" x14ac:dyDescent="0.55000000000000004">
      <c r="D61">
        <f t="shared" si="9"/>
        <v>765</v>
      </c>
      <c r="E61">
        <f t="shared" si="2"/>
        <v>12.75</v>
      </c>
      <c r="F61">
        <v>1950</v>
      </c>
      <c r="H61">
        <f t="shared" si="32"/>
        <v>487.5</v>
      </c>
      <c r="J61">
        <f t="shared" si="33"/>
        <v>40.289256198347104</v>
      </c>
      <c r="K61">
        <f t="shared" si="17"/>
        <v>515.6276999475283</v>
      </c>
      <c r="L61">
        <f>VLOOKUP(V61, Sheet2!E$6:F$261,2,TRUE)</f>
        <v>499.7</v>
      </c>
      <c r="M61">
        <f>VLOOKUP(L61,Sheet3!A$52:B$77,2,TRUE)</f>
        <v>1</v>
      </c>
      <c r="N61">
        <f t="shared" si="3"/>
        <v>1.2276999475283219</v>
      </c>
      <c r="O61">
        <f t="shared" si="12"/>
        <v>0.82769994752834464</v>
      </c>
      <c r="P61">
        <v>0</v>
      </c>
      <c r="Q61">
        <f t="shared" si="0"/>
        <v>1.8</v>
      </c>
      <c r="R61">
        <f t="shared" si="18"/>
        <v>1799.6920579145217</v>
      </c>
      <c r="S61">
        <f t="shared" si="4"/>
        <v>1.55</v>
      </c>
      <c r="T61">
        <f t="shared" si="13"/>
        <v>163.40642377023212</v>
      </c>
      <c r="V61">
        <f t="shared" si="34"/>
        <v>1963.0984816847538</v>
      </c>
      <c r="W61">
        <f t="shared" si="35"/>
        <v>-13.098481684753779</v>
      </c>
      <c r="X61">
        <f t="shared" si="15"/>
        <v>-0.2706297868750781</v>
      </c>
      <c r="Y61">
        <f>VLOOKUP(K61,Sheet2!$A$6:$B$262,2,TRUE)</f>
        <v>303.75</v>
      </c>
      <c r="Z61">
        <f t="shared" si="36"/>
        <v>-8.9096226131712953E-4</v>
      </c>
      <c r="AA61">
        <f t="shared" si="37"/>
        <v>515.62680898526696</v>
      </c>
      <c r="AD61">
        <f t="shared" si="21"/>
        <v>516.4</v>
      </c>
      <c r="AE61">
        <f>VLOOKUP(AU60,Sheet2!$E$6:$F$261,2,TRUE)</f>
        <v>499.7</v>
      </c>
      <c r="AF61">
        <f>VLOOKUP(AE61,Sheet3!A$52:B$77,2,TRUE)</f>
        <v>1</v>
      </c>
      <c r="AG61">
        <f t="shared" si="22"/>
        <v>0</v>
      </c>
      <c r="AH61">
        <f t="shared" si="23"/>
        <v>1</v>
      </c>
      <c r="AI61">
        <f t="shared" si="24"/>
        <v>1950</v>
      </c>
      <c r="AJ61">
        <f t="shared" si="1"/>
        <v>1.55</v>
      </c>
      <c r="AK61">
        <f t="shared" si="6"/>
        <v>0</v>
      </c>
      <c r="AM61">
        <f t="shared" si="25"/>
        <v>-5.1000000000000227</v>
      </c>
      <c r="AN61">
        <f t="shared" si="26"/>
        <v>0</v>
      </c>
      <c r="AP61">
        <f t="shared" si="7"/>
        <v>1.55</v>
      </c>
      <c r="AQ61">
        <f>VLOOKUP(AE61,Sheet3!$K$52:$L$77,2,TRUE)</f>
        <v>1</v>
      </c>
      <c r="AR61">
        <f t="shared" si="8"/>
        <v>0</v>
      </c>
      <c r="AU61">
        <f t="shared" si="27"/>
        <v>1950</v>
      </c>
      <c r="AV61">
        <f t="shared" si="28"/>
        <v>0</v>
      </c>
      <c r="AW61">
        <f t="shared" si="29"/>
        <v>0</v>
      </c>
      <c r="AX61">
        <f>VLOOKUP(AD61,Sheet2!$A$6:$B$262,2,TRUE)</f>
        <v>306.95</v>
      </c>
      <c r="AY61">
        <f t="shared" si="30"/>
        <v>0</v>
      </c>
      <c r="AZ61">
        <f t="shared" si="31"/>
        <v>516.4</v>
      </c>
      <c r="BB61">
        <f t="shared" si="16"/>
        <v>0.77319101473301544</v>
      </c>
    </row>
    <row r="62" spans="4:54" x14ac:dyDescent="0.55000000000000004">
      <c r="D62">
        <f t="shared" si="9"/>
        <v>780</v>
      </c>
      <c r="E62">
        <f t="shared" si="2"/>
        <v>13</v>
      </c>
      <c r="F62">
        <v>1950</v>
      </c>
      <c r="H62">
        <f t="shared" si="32"/>
        <v>487.5</v>
      </c>
      <c r="J62">
        <f t="shared" si="33"/>
        <v>40.289256198347104</v>
      </c>
      <c r="K62">
        <f t="shared" si="17"/>
        <v>515.62680898526696</v>
      </c>
      <c r="L62">
        <f>VLOOKUP(V62, Sheet2!E$6:F$261,2,TRUE)</f>
        <v>499.7</v>
      </c>
      <c r="M62">
        <f>VLOOKUP(L62,Sheet3!A$52:B$77,2,TRUE)</f>
        <v>1</v>
      </c>
      <c r="N62">
        <f t="shared" si="3"/>
        <v>1.2268089852669846</v>
      </c>
      <c r="O62">
        <f t="shared" si="12"/>
        <v>0.8268089852670073</v>
      </c>
      <c r="P62">
        <v>0</v>
      </c>
      <c r="Q62">
        <f t="shared" si="0"/>
        <v>1.8</v>
      </c>
      <c r="R62">
        <f t="shared" si="18"/>
        <v>1797.7333137282694</v>
      </c>
      <c r="S62">
        <f t="shared" si="4"/>
        <v>1.55</v>
      </c>
      <c r="T62">
        <f t="shared" si="13"/>
        <v>163.14265106290813</v>
      </c>
      <c r="V62">
        <f t="shared" si="34"/>
        <v>1960.8759647911775</v>
      </c>
      <c r="W62">
        <f t="shared" si="35"/>
        <v>-10.875964791177466</v>
      </c>
      <c r="X62">
        <f t="shared" si="15"/>
        <v>-0.22471001634664187</v>
      </c>
      <c r="Y62">
        <f>VLOOKUP(K62,Sheet2!$A$6:$B$262,2,TRUE)</f>
        <v>303.75</v>
      </c>
      <c r="Z62">
        <f t="shared" si="36"/>
        <v>-7.3978606204655754E-4</v>
      </c>
      <c r="AA62">
        <f t="shared" si="37"/>
        <v>515.62606919920495</v>
      </c>
      <c r="AD62">
        <f t="shared" si="21"/>
        <v>516.4</v>
      </c>
      <c r="AE62">
        <f>VLOOKUP(AU61,Sheet2!$E$6:$F$261,2,TRUE)</f>
        <v>499.7</v>
      </c>
      <c r="AF62">
        <f>VLOOKUP(AE62,Sheet3!A$52:B$77,2,TRUE)</f>
        <v>1</v>
      </c>
      <c r="AG62">
        <f t="shared" si="22"/>
        <v>0</v>
      </c>
      <c r="AH62">
        <f t="shared" si="23"/>
        <v>1</v>
      </c>
      <c r="AI62">
        <f t="shared" si="24"/>
        <v>1950</v>
      </c>
      <c r="AJ62">
        <f t="shared" si="1"/>
        <v>1.55</v>
      </c>
      <c r="AK62">
        <f t="shared" si="6"/>
        <v>0</v>
      </c>
      <c r="AM62">
        <f t="shared" si="25"/>
        <v>-5.1000000000000227</v>
      </c>
      <c r="AN62">
        <f t="shared" si="26"/>
        <v>0</v>
      </c>
      <c r="AP62">
        <f t="shared" si="7"/>
        <v>1.55</v>
      </c>
      <c r="AQ62">
        <f>VLOOKUP(AE62,Sheet3!$K$52:$L$77,2,TRUE)</f>
        <v>1</v>
      </c>
      <c r="AR62">
        <f t="shared" si="8"/>
        <v>0</v>
      </c>
      <c r="AU62">
        <f t="shared" si="27"/>
        <v>1950</v>
      </c>
      <c r="AV62">
        <f t="shared" si="28"/>
        <v>0</v>
      </c>
      <c r="AW62">
        <f t="shared" si="29"/>
        <v>0</v>
      </c>
      <c r="AX62">
        <f>VLOOKUP(AD62,Sheet2!$A$6:$B$262,2,TRUE)</f>
        <v>306.95</v>
      </c>
      <c r="AY62">
        <f t="shared" si="30"/>
        <v>0</v>
      </c>
      <c r="AZ62">
        <f t="shared" si="31"/>
        <v>516.4</v>
      </c>
      <c r="BB62">
        <f t="shared" si="16"/>
        <v>0.77393080079502852</v>
      </c>
    </row>
    <row r="63" spans="4:54" x14ac:dyDescent="0.55000000000000004">
      <c r="D63">
        <f t="shared" si="9"/>
        <v>795</v>
      </c>
      <c r="E63">
        <f t="shared" si="2"/>
        <v>13.25</v>
      </c>
      <c r="F63">
        <v>1950</v>
      </c>
      <c r="H63">
        <f t="shared" si="32"/>
        <v>487.5</v>
      </c>
      <c r="J63">
        <f t="shared" si="33"/>
        <v>40.289256198347104</v>
      </c>
      <c r="K63">
        <f t="shared" si="17"/>
        <v>515.62606919920495</v>
      </c>
      <c r="L63">
        <f>VLOOKUP(V63, Sheet2!E$6:F$261,2,TRUE)</f>
        <v>499.7</v>
      </c>
      <c r="M63">
        <f>VLOOKUP(L63,Sheet3!A$52:B$77,2,TRUE)</f>
        <v>1</v>
      </c>
      <c r="N63">
        <f t="shared" si="3"/>
        <v>1.2260691992049715</v>
      </c>
      <c r="O63">
        <f t="shared" si="12"/>
        <v>0.82606919920499422</v>
      </c>
      <c r="P63">
        <v>0</v>
      </c>
      <c r="Q63">
        <f t="shared" si="0"/>
        <v>1.8</v>
      </c>
      <c r="R63">
        <f t="shared" si="18"/>
        <v>1796.107464613762</v>
      </c>
      <c r="S63">
        <f t="shared" si="4"/>
        <v>1.55</v>
      </c>
      <c r="T63">
        <f t="shared" si="13"/>
        <v>162.92374259574012</v>
      </c>
      <c r="V63">
        <f t="shared" si="34"/>
        <v>1959.0312072095021</v>
      </c>
      <c r="W63">
        <f t="shared" si="35"/>
        <v>-9.0312072095020994</v>
      </c>
      <c r="X63">
        <f t="shared" si="15"/>
        <v>-0.18659519027896901</v>
      </c>
      <c r="Y63">
        <f>VLOOKUP(K63,Sheet2!$A$6:$B$262,2,TRUE)</f>
        <v>303.75</v>
      </c>
      <c r="Z63">
        <f t="shared" si="36"/>
        <v>-6.1430515318179092E-4</v>
      </c>
      <c r="AA63">
        <f t="shared" si="37"/>
        <v>515.62545489405181</v>
      </c>
      <c r="AD63">
        <f t="shared" si="21"/>
        <v>516.4</v>
      </c>
      <c r="AE63">
        <f>VLOOKUP(AU62,Sheet2!$E$6:$F$261,2,TRUE)</f>
        <v>499.7</v>
      </c>
      <c r="AF63">
        <f>VLOOKUP(AE63,Sheet3!A$52:B$77,2,TRUE)</f>
        <v>1</v>
      </c>
      <c r="AG63">
        <f t="shared" si="22"/>
        <v>0</v>
      </c>
      <c r="AH63">
        <f t="shared" si="23"/>
        <v>1</v>
      </c>
      <c r="AI63">
        <f t="shared" si="24"/>
        <v>1950</v>
      </c>
      <c r="AJ63">
        <f t="shared" si="1"/>
        <v>1.55</v>
      </c>
      <c r="AK63">
        <f t="shared" si="6"/>
        <v>0</v>
      </c>
      <c r="AM63">
        <f t="shared" si="25"/>
        <v>-5.1000000000000227</v>
      </c>
      <c r="AN63">
        <f t="shared" si="26"/>
        <v>0</v>
      </c>
      <c r="AP63">
        <f t="shared" si="7"/>
        <v>1.55</v>
      </c>
      <c r="AQ63">
        <f>VLOOKUP(AE63,Sheet3!$K$52:$L$77,2,TRUE)</f>
        <v>1</v>
      </c>
      <c r="AR63">
        <f t="shared" si="8"/>
        <v>0</v>
      </c>
      <c r="AU63">
        <f t="shared" si="27"/>
        <v>1950</v>
      </c>
      <c r="AV63">
        <f t="shared" si="28"/>
        <v>0</v>
      </c>
      <c r="AW63">
        <f t="shared" si="29"/>
        <v>0</v>
      </c>
      <c r="AX63">
        <f>VLOOKUP(AD63,Sheet2!$A$6:$B$262,2,TRUE)</f>
        <v>306.95</v>
      </c>
      <c r="AY63">
        <f t="shared" si="30"/>
        <v>0</v>
      </c>
      <c r="AZ63">
        <f t="shared" si="31"/>
        <v>516.4</v>
      </c>
      <c r="BB63">
        <f t="shared" si="16"/>
        <v>0.77454510594816384</v>
      </c>
    </row>
    <row r="64" spans="4:54" x14ac:dyDescent="0.55000000000000004">
      <c r="D64">
        <f t="shared" si="9"/>
        <v>810</v>
      </c>
      <c r="E64">
        <f t="shared" si="2"/>
        <v>13.5</v>
      </c>
      <c r="F64">
        <v>1950</v>
      </c>
      <c r="H64">
        <f t="shared" si="32"/>
        <v>487.5</v>
      </c>
      <c r="J64">
        <f t="shared" si="33"/>
        <v>40.289256198347104</v>
      </c>
      <c r="K64">
        <f t="shared" si="17"/>
        <v>515.62545489405181</v>
      </c>
      <c r="L64">
        <f>VLOOKUP(V64, Sheet2!E$6:F$261,2,TRUE)</f>
        <v>499.7</v>
      </c>
      <c r="M64">
        <f>VLOOKUP(L64,Sheet3!A$52:B$77,2,TRUE)</f>
        <v>1</v>
      </c>
      <c r="N64">
        <f t="shared" si="3"/>
        <v>1.2254548940518362</v>
      </c>
      <c r="O64">
        <f t="shared" si="12"/>
        <v>0.8254548940518589</v>
      </c>
      <c r="P64">
        <v>0</v>
      </c>
      <c r="Q64">
        <f t="shared" si="0"/>
        <v>1.8</v>
      </c>
      <c r="R64">
        <f t="shared" si="18"/>
        <v>1794.7577612022462</v>
      </c>
      <c r="S64">
        <f t="shared" si="4"/>
        <v>1.55</v>
      </c>
      <c r="T64">
        <f t="shared" si="13"/>
        <v>162.74203938230889</v>
      </c>
      <c r="V64">
        <f t="shared" si="34"/>
        <v>1957.499800584555</v>
      </c>
      <c r="W64">
        <f t="shared" si="35"/>
        <v>-7.4998005845550324</v>
      </c>
      <c r="X64">
        <f t="shared" si="15"/>
        <v>-0.15495455753212878</v>
      </c>
      <c r="Y64">
        <f>VLOOKUP(K64,Sheet2!$A$6:$B$262,2,TRUE)</f>
        <v>303.75</v>
      </c>
      <c r="Z64">
        <f t="shared" si="36"/>
        <v>-5.1013846101112352E-4</v>
      </c>
      <c r="AA64">
        <f t="shared" si="37"/>
        <v>515.62494475559083</v>
      </c>
      <c r="AD64">
        <f t="shared" si="21"/>
        <v>516.4</v>
      </c>
      <c r="AE64">
        <f>VLOOKUP(AU63,Sheet2!$E$6:$F$261,2,TRUE)</f>
        <v>499.7</v>
      </c>
      <c r="AF64">
        <f>VLOOKUP(AE64,Sheet3!A$52:B$77,2,TRUE)</f>
        <v>1</v>
      </c>
      <c r="AG64">
        <f t="shared" si="22"/>
        <v>0</v>
      </c>
      <c r="AH64">
        <f t="shared" si="23"/>
        <v>1</v>
      </c>
      <c r="AI64">
        <f t="shared" si="24"/>
        <v>1950</v>
      </c>
      <c r="AJ64">
        <f t="shared" si="1"/>
        <v>1.55</v>
      </c>
      <c r="AK64">
        <f t="shared" si="6"/>
        <v>0</v>
      </c>
      <c r="AM64">
        <f t="shared" si="25"/>
        <v>-5.1000000000000227</v>
      </c>
      <c r="AN64">
        <f t="shared" si="26"/>
        <v>0</v>
      </c>
      <c r="AP64">
        <f t="shared" si="7"/>
        <v>1.55</v>
      </c>
      <c r="AQ64">
        <f>VLOOKUP(AE64,Sheet3!$K$52:$L$77,2,TRUE)</f>
        <v>1</v>
      </c>
      <c r="AR64">
        <f t="shared" si="8"/>
        <v>0</v>
      </c>
      <c r="AU64">
        <f t="shared" si="27"/>
        <v>1950</v>
      </c>
      <c r="AV64">
        <f t="shared" si="28"/>
        <v>0</v>
      </c>
      <c r="AW64">
        <f t="shared" si="29"/>
        <v>0</v>
      </c>
      <c r="AX64">
        <f>VLOOKUP(AD64,Sheet2!$A$6:$B$262,2,TRUE)</f>
        <v>306.95</v>
      </c>
      <c r="AY64">
        <f t="shared" si="30"/>
        <v>0</v>
      </c>
      <c r="AZ64">
        <f t="shared" si="31"/>
        <v>516.4</v>
      </c>
      <c r="BB64">
        <f t="shared" si="16"/>
        <v>0.77505524440914542</v>
      </c>
    </row>
    <row r="65" spans="4:54" x14ac:dyDescent="0.55000000000000004">
      <c r="D65">
        <f t="shared" si="9"/>
        <v>825</v>
      </c>
      <c r="E65">
        <f t="shared" si="2"/>
        <v>13.75</v>
      </c>
      <c r="F65">
        <v>1950</v>
      </c>
      <c r="H65">
        <f t="shared" si="32"/>
        <v>487.5</v>
      </c>
      <c r="J65">
        <f t="shared" si="33"/>
        <v>40.289256198347104</v>
      </c>
      <c r="K65">
        <f t="shared" si="17"/>
        <v>515.62494475559083</v>
      </c>
      <c r="L65">
        <f>VLOOKUP(V65, Sheet2!E$6:F$261,2,TRUE)</f>
        <v>499.7</v>
      </c>
      <c r="M65">
        <f>VLOOKUP(L65,Sheet3!A$52:B$77,2,TRUE)</f>
        <v>1</v>
      </c>
      <c r="N65">
        <f t="shared" si="3"/>
        <v>1.2249447555908546</v>
      </c>
      <c r="O65">
        <f t="shared" si="12"/>
        <v>0.82494475559087732</v>
      </c>
      <c r="P65">
        <v>0</v>
      </c>
      <c r="Q65">
        <f t="shared" si="0"/>
        <v>1.8</v>
      </c>
      <c r="R65">
        <f t="shared" si="18"/>
        <v>1793.6371818056391</v>
      </c>
      <c r="S65">
        <f t="shared" si="4"/>
        <v>1.55</v>
      </c>
      <c r="T65">
        <f t="shared" si="13"/>
        <v>162.59119865341032</v>
      </c>
      <c r="V65">
        <f t="shared" si="34"/>
        <v>1956.2283804590495</v>
      </c>
      <c r="W65">
        <f t="shared" si="35"/>
        <v>-6.2283804590495038</v>
      </c>
      <c r="X65">
        <f t="shared" si="15"/>
        <v>-0.12868554667457652</v>
      </c>
      <c r="Y65">
        <f>VLOOKUP(K65,Sheet2!$A$6:$B$262,2,TRUE)</f>
        <v>303.75</v>
      </c>
      <c r="Z65">
        <f t="shared" si="36"/>
        <v>-4.2365612073934654E-4</v>
      </c>
      <c r="AA65">
        <f t="shared" si="37"/>
        <v>515.62452109947014</v>
      </c>
      <c r="AD65">
        <f t="shared" si="21"/>
        <v>516.4</v>
      </c>
      <c r="AE65">
        <f>VLOOKUP(AU64,Sheet2!$E$6:$F$261,2,TRUE)</f>
        <v>499.7</v>
      </c>
      <c r="AF65">
        <f>VLOOKUP(AE65,Sheet3!A$52:B$77,2,TRUE)</f>
        <v>1</v>
      </c>
      <c r="AG65">
        <f t="shared" si="22"/>
        <v>0</v>
      </c>
      <c r="AH65">
        <f t="shared" si="23"/>
        <v>1</v>
      </c>
      <c r="AI65">
        <f t="shared" si="24"/>
        <v>1950</v>
      </c>
      <c r="AJ65">
        <f t="shared" si="1"/>
        <v>1.55</v>
      </c>
      <c r="AK65">
        <f t="shared" si="6"/>
        <v>0</v>
      </c>
      <c r="AM65">
        <f t="shared" si="25"/>
        <v>-5.1000000000000227</v>
      </c>
      <c r="AN65">
        <f t="shared" si="26"/>
        <v>0</v>
      </c>
      <c r="AP65">
        <f t="shared" si="7"/>
        <v>1.55</v>
      </c>
      <c r="AQ65">
        <f>VLOOKUP(AE65,Sheet3!$K$52:$L$77,2,TRUE)</f>
        <v>1</v>
      </c>
      <c r="AR65">
        <f t="shared" si="8"/>
        <v>0</v>
      </c>
      <c r="AU65">
        <f t="shared" si="27"/>
        <v>1950</v>
      </c>
      <c r="AV65">
        <f t="shared" si="28"/>
        <v>0</v>
      </c>
      <c r="AW65">
        <f t="shared" si="29"/>
        <v>0</v>
      </c>
      <c r="AX65">
        <f>VLOOKUP(AD65,Sheet2!$A$6:$B$262,2,TRUE)</f>
        <v>306.95</v>
      </c>
      <c r="AY65">
        <f t="shared" si="30"/>
        <v>0</v>
      </c>
      <c r="AZ65">
        <f t="shared" si="31"/>
        <v>516.4</v>
      </c>
      <c r="BB65">
        <f t="shared" si="16"/>
        <v>0.77547890052983348</v>
      </c>
    </row>
    <row r="66" spans="4:54" x14ac:dyDescent="0.55000000000000004">
      <c r="D66">
        <f t="shared" si="9"/>
        <v>840</v>
      </c>
      <c r="E66">
        <f t="shared" si="2"/>
        <v>14</v>
      </c>
      <c r="F66">
        <v>1940</v>
      </c>
      <c r="H66">
        <f t="shared" si="32"/>
        <v>485</v>
      </c>
      <c r="J66">
        <f t="shared" si="33"/>
        <v>40.082644628099175</v>
      </c>
      <c r="K66">
        <f t="shared" si="17"/>
        <v>515.62452109947014</v>
      </c>
      <c r="L66">
        <f>VLOOKUP(V66, Sheet2!E$6:F$261,2,TRUE)</f>
        <v>499.7</v>
      </c>
      <c r="M66">
        <f>VLOOKUP(L66,Sheet3!A$52:B$77,2,TRUE)</f>
        <v>1</v>
      </c>
      <c r="N66">
        <f t="shared" si="3"/>
        <v>1.2245210994701665</v>
      </c>
      <c r="O66">
        <f t="shared" si="12"/>
        <v>0.82452109947018926</v>
      </c>
      <c r="P66">
        <v>0</v>
      </c>
      <c r="Q66">
        <f t="shared" si="0"/>
        <v>1.8</v>
      </c>
      <c r="R66">
        <f t="shared" si="18"/>
        <v>1792.7067484206286</v>
      </c>
      <c r="S66">
        <f t="shared" si="4"/>
        <v>1.55</v>
      </c>
      <c r="T66">
        <f t="shared" si="13"/>
        <v>162.46596497300163</v>
      </c>
      <c r="V66">
        <f t="shared" si="34"/>
        <v>1955.1727133936301</v>
      </c>
      <c r="W66">
        <f t="shared" si="35"/>
        <v>-15.172713393630147</v>
      </c>
      <c r="X66">
        <f t="shared" si="15"/>
        <v>-0.31348581391797825</v>
      </c>
      <c r="Y66">
        <f>VLOOKUP(K66,Sheet2!$A$6:$B$262,2,TRUE)</f>
        <v>303.75</v>
      </c>
      <c r="Z66">
        <f t="shared" si="36"/>
        <v>-1.0320520622814099E-3</v>
      </c>
      <c r="AA66">
        <f t="shared" si="37"/>
        <v>515.62348904740782</v>
      </c>
      <c r="AD66">
        <f t="shared" si="21"/>
        <v>516.4</v>
      </c>
      <c r="AE66">
        <f>VLOOKUP(AU65,Sheet2!$E$6:$F$261,2,TRUE)</f>
        <v>499.7</v>
      </c>
      <c r="AF66">
        <f>VLOOKUP(AE66,Sheet3!A$52:B$77,2,TRUE)</f>
        <v>1</v>
      </c>
      <c r="AG66">
        <f t="shared" si="22"/>
        <v>0</v>
      </c>
      <c r="AH66">
        <f t="shared" si="23"/>
        <v>1</v>
      </c>
      <c r="AI66">
        <f t="shared" si="24"/>
        <v>1940</v>
      </c>
      <c r="AJ66">
        <f t="shared" si="1"/>
        <v>1.55</v>
      </c>
      <c r="AK66">
        <f t="shared" si="6"/>
        <v>0</v>
      </c>
      <c r="AM66">
        <f t="shared" si="25"/>
        <v>-5.1000000000000227</v>
      </c>
      <c r="AN66">
        <f t="shared" si="26"/>
        <v>0</v>
      </c>
      <c r="AP66">
        <f t="shared" si="7"/>
        <v>1.55</v>
      </c>
      <c r="AQ66">
        <f>VLOOKUP(AE66,Sheet3!$K$52:$L$77,2,TRUE)</f>
        <v>1</v>
      </c>
      <c r="AR66">
        <f t="shared" si="8"/>
        <v>0</v>
      </c>
      <c r="AU66">
        <f t="shared" si="27"/>
        <v>1940</v>
      </c>
      <c r="AV66">
        <f t="shared" si="28"/>
        <v>0</v>
      </c>
      <c r="AW66">
        <f t="shared" si="29"/>
        <v>0</v>
      </c>
      <c r="AX66">
        <f>VLOOKUP(AD66,Sheet2!$A$6:$B$262,2,TRUE)</f>
        <v>306.95</v>
      </c>
      <c r="AY66">
        <f t="shared" si="30"/>
        <v>0</v>
      </c>
      <c r="AZ66">
        <f t="shared" si="31"/>
        <v>516.4</v>
      </c>
      <c r="BB66">
        <f t="shared" si="16"/>
        <v>0.77651095259216163</v>
      </c>
    </row>
    <row r="67" spans="4:54" x14ac:dyDescent="0.55000000000000004">
      <c r="D67">
        <f t="shared" si="9"/>
        <v>855</v>
      </c>
      <c r="E67">
        <f t="shared" si="2"/>
        <v>14.25</v>
      </c>
      <c r="F67">
        <v>1940</v>
      </c>
      <c r="H67">
        <f t="shared" si="32"/>
        <v>485</v>
      </c>
      <c r="J67">
        <f t="shared" si="33"/>
        <v>40.082644628099175</v>
      </c>
      <c r="K67">
        <f t="shared" si="17"/>
        <v>515.62348904740782</v>
      </c>
      <c r="L67">
        <f>VLOOKUP(V67, Sheet2!E$6:F$261,2,TRUE)</f>
        <v>499.7</v>
      </c>
      <c r="M67">
        <f>VLOOKUP(L67,Sheet3!A$52:B$77,2,TRUE)</f>
        <v>1</v>
      </c>
      <c r="N67">
        <f t="shared" si="3"/>
        <v>1.2234890474078384</v>
      </c>
      <c r="O67">
        <f t="shared" si="12"/>
        <v>0.82348904740786111</v>
      </c>
      <c r="P67">
        <v>0</v>
      </c>
      <c r="Q67">
        <f t="shared" si="0"/>
        <v>1.8</v>
      </c>
      <c r="R67">
        <f t="shared" si="18"/>
        <v>1790.4408297650953</v>
      </c>
      <c r="S67">
        <f t="shared" si="4"/>
        <v>1.55</v>
      </c>
      <c r="T67">
        <f t="shared" si="13"/>
        <v>162.16102276914935</v>
      </c>
      <c r="V67">
        <f t="shared" si="34"/>
        <v>1952.6018525342447</v>
      </c>
      <c r="W67">
        <f t="shared" si="35"/>
        <v>-12.601852534244699</v>
      </c>
      <c r="X67">
        <f t="shared" si="15"/>
        <v>-0.26036885401332022</v>
      </c>
      <c r="Y67">
        <f>VLOOKUP(K67,Sheet2!$A$6:$B$262,2,TRUE)</f>
        <v>303.75</v>
      </c>
      <c r="Z67">
        <f t="shared" si="36"/>
        <v>-8.5718141238953153E-4</v>
      </c>
      <c r="AA67">
        <f t="shared" si="37"/>
        <v>515.62263186599546</v>
      </c>
      <c r="AD67">
        <f t="shared" si="21"/>
        <v>516.4</v>
      </c>
      <c r="AE67">
        <f>VLOOKUP(AU66,Sheet2!$E$6:$F$261,2,TRUE)</f>
        <v>499.7</v>
      </c>
      <c r="AF67">
        <f>VLOOKUP(AE67,Sheet3!A$52:B$77,2,TRUE)</f>
        <v>1</v>
      </c>
      <c r="AG67">
        <f t="shared" si="22"/>
        <v>0</v>
      </c>
      <c r="AH67">
        <f t="shared" si="23"/>
        <v>1</v>
      </c>
      <c r="AI67">
        <f t="shared" si="24"/>
        <v>1940</v>
      </c>
      <c r="AJ67">
        <f t="shared" si="1"/>
        <v>1.55</v>
      </c>
      <c r="AK67">
        <f t="shared" si="6"/>
        <v>0</v>
      </c>
      <c r="AM67">
        <f t="shared" si="25"/>
        <v>-5.1000000000000227</v>
      </c>
      <c r="AN67">
        <f t="shared" si="26"/>
        <v>0</v>
      </c>
      <c r="AP67">
        <f t="shared" si="7"/>
        <v>1.55</v>
      </c>
      <c r="AQ67">
        <f>VLOOKUP(AE67,Sheet3!$K$52:$L$77,2,TRUE)</f>
        <v>1</v>
      </c>
      <c r="AR67">
        <f t="shared" si="8"/>
        <v>0</v>
      </c>
      <c r="AU67">
        <f t="shared" si="27"/>
        <v>1940</v>
      </c>
      <c r="AV67">
        <f t="shared" si="28"/>
        <v>0</v>
      </c>
      <c r="AW67">
        <f t="shared" si="29"/>
        <v>0</v>
      </c>
      <c r="AX67">
        <f>VLOOKUP(AD67,Sheet2!$A$6:$B$262,2,TRUE)</f>
        <v>306.95</v>
      </c>
      <c r="AY67">
        <f t="shared" si="30"/>
        <v>0</v>
      </c>
      <c r="AZ67">
        <f t="shared" si="31"/>
        <v>516.4</v>
      </c>
      <c r="BB67">
        <f t="shared" si="16"/>
        <v>0.77736813400451865</v>
      </c>
    </row>
    <row r="68" spans="4:54" x14ac:dyDescent="0.55000000000000004">
      <c r="D68">
        <f t="shared" si="9"/>
        <v>870</v>
      </c>
      <c r="E68">
        <f t="shared" si="2"/>
        <v>14.5</v>
      </c>
      <c r="F68">
        <v>1940</v>
      </c>
      <c r="H68">
        <f t="shared" si="32"/>
        <v>485</v>
      </c>
      <c r="J68">
        <f t="shared" si="33"/>
        <v>40.082644628099175</v>
      </c>
      <c r="K68">
        <f t="shared" si="17"/>
        <v>515.62263186599546</v>
      </c>
      <c r="L68">
        <f>VLOOKUP(V68, Sheet2!E$6:F$261,2,TRUE)</f>
        <v>499.7</v>
      </c>
      <c r="M68">
        <f>VLOOKUP(L68,Sheet3!A$52:B$77,2,TRUE)</f>
        <v>1</v>
      </c>
      <c r="N68">
        <f t="shared" si="3"/>
        <v>1.2226318659954813</v>
      </c>
      <c r="O68">
        <f t="shared" si="12"/>
        <v>0.82263186599550409</v>
      </c>
      <c r="P68">
        <v>0</v>
      </c>
      <c r="Q68">
        <f t="shared" si="0"/>
        <v>1.8</v>
      </c>
      <c r="R68">
        <f t="shared" si="18"/>
        <v>1788.559574153029</v>
      </c>
      <c r="S68">
        <f t="shared" si="4"/>
        <v>1.55</v>
      </c>
      <c r="T68">
        <f t="shared" si="13"/>
        <v>161.90789511089289</v>
      </c>
      <c r="V68">
        <f t="shared" si="34"/>
        <v>1950.4674692639219</v>
      </c>
      <c r="W68">
        <f t="shared" si="35"/>
        <v>-10.467469263921885</v>
      </c>
      <c r="X68">
        <f t="shared" si="15"/>
        <v>-0.21627002611408852</v>
      </c>
      <c r="Y68">
        <f>VLOOKUP(K68,Sheet2!$A$6:$B$262,2,TRUE)</f>
        <v>303.75</v>
      </c>
      <c r="Z68">
        <f t="shared" si="36"/>
        <v>-7.120000859723079E-4</v>
      </c>
      <c r="AA68">
        <f t="shared" si="37"/>
        <v>515.62191986590949</v>
      </c>
      <c r="AD68">
        <f t="shared" si="21"/>
        <v>516.4</v>
      </c>
      <c r="AE68">
        <f>VLOOKUP(AU67,Sheet2!$E$6:$F$261,2,TRUE)</f>
        <v>499.7</v>
      </c>
      <c r="AF68">
        <f>VLOOKUP(AE68,Sheet3!A$52:B$77,2,TRUE)</f>
        <v>1</v>
      </c>
      <c r="AG68">
        <f t="shared" si="22"/>
        <v>0</v>
      </c>
      <c r="AH68">
        <f t="shared" si="23"/>
        <v>1</v>
      </c>
      <c r="AI68">
        <f t="shared" si="24"/>
        <v>1940</v>
      </c>
      <c r="AJ68">
        <f t="shared" si="1"/>
        <v>1.55</v>
      </c>
      <c r="AK68">
        <f t="shared" si="6"/>
        <v>0</v>
      </c>
      <c r="AM68">
        <f t="shared" si="25"/>
        <v>-5.1000000000000227</v>
      </c>
      <c r="AN68">
        <f t="shared" si="26"/>
        <v>0</v>
      </c>
      <c r="AP68">
        <f t="shared" si="7"/>
        <v>1.55</v>
      </c>
      <c r="AQ68">
        <f>VLOOKUP(AE68,Sheet3!$K$52:$L$77,2,TRUE)</f>
        <v>1</v>
      </c>
      <c r="AR68">
        <f t="shared" si="8"/>
        <v>0</v>
      </c>
      <c r="AU68">
        <f t="shared" si="27"/>
        <v>1940</v>
      </c>
      <c r="AV68">
        <f t="shared" si="28"/>
        <v>0</v>
      </c>
      <c r="AW68">
        <f t="shared" si="29"/>
        <v>0</v>
      </c>
      <c r="AX68">
        <f>VLOOKUP(AD68,Sheet2!$A$6:$B$262,2,TRUE)</f>
        <v>306.95</v>
      </c>
      <c r="AY68">
        <f t="shared" si="30"/>
        <v>0</v>
      </c>
      <c r="AZ68">
        <f t="shared" si="31"/>
        <v>516.4</v>
      </c>
      <c r="BB68">
        <f t="shared" si="16"/>
        <v>0.77808013409048726</v>
      </c>
    </row>
    <row r="69" spans="4:54" x14ac:dyDescent="0.55000000000000004">
      <c r="D69">
        <f t="shared" si="9"/>
        <v>885</v>
      </c>
      <c r="E69">
        <f t="shared" si="2"/>
        <v>14.75</v>
      </c>
      <c r="F69">
        <v>1940</v>
      </c>
      <c r="H69">
        <f t="shared" si="32"/>
        <v>485</v>
      </c>
      <c r="J69">
        <f t="shared" si="33"/>
        <v>40.082644628099175</v>
      </c>
      <c r="K69">
        <f t="shared" si="17"/>
        <v>515.62191986590949</v>
      </c>
      <c r="L69">
        <f>VLOOKUP(V69, Sheet2!E$6:F$261,2,TRUE)</f>
        <v>499.7</v>
      </c>
      <c r="M69">
        <f>VLOOKUP(L69,Sheet3!A$52:B$77,2,TRUE)</f>
        <v>1</v>
      </c>
      <c r="N69">
        <f t="shared" si="3"/>
        <v>1.2219198659095127</v>
      </c>
      <c r="O69">
        <f t="shared" si="12"/>
        <v>0.82191986590953547</v>
      </c>
      <c r="P69">
        <v>0</v>
      </c>
      <c r="Q69">
        <f t="shared" si="0"/>
        <v>1.8</v>
      </c>
      <c r="R69">
        <f t="shared" si="18"/>
        <v>1786.997449213223</v>
      </c>
      <c r="S69">
        <f t="shared" si="4"/>
        <v>1.55</v>
      </c>
      <c r="T69">
        <f t="shared" si="13"/>
        <v>161.69774007204074</v>
      </c>
      <c r="V69">
        <f t="shared" si="34"/>
        <v>1948.6951892852637</v>
      </c>
      <c r="W69">
        <f t="shared" si="35"/>
        <v>-8.6951892852637229</v>
      </c>
      <c r="X69">
        <f t="shared" si="15"/>
        <v>-0.17965267118313477</v>
      </c>
      <c r="Y69">
        <f>VLOOKUP(K69,Sheet2!$A$6:$B$262,2,TRUE)</f>
        <v>303.75</v>
      </c>
      <c r="Z69">
        <f t="shared" si="36"/>
        <v>-5.9144912323665772E-4</v>
      </c>
      <c r="AA69">
        <f t="shared" si="37"/>
        <v>515.62132841678624</v>
      </c>
      <c r="AD69">
        <f t="shared" si="21"/>
        <v>516.4</v>
      </c>
      <c r="AE69">
        <f>VLOOKUP(AU68,Sheet2!$E$6:$F$261,2,TRUE)</f>
        <v>499.7</v>
      </c>
      <c r="AF69">
        <f>VLOOKUP(AE69,Sheet3!A$52:B$77,2,TRUE)</f>
        <v>1</v>
      </c>
      <c r="AG69">
        <f t="shared" si="22"/>
        <v>0</v>
      </c>
      <c r="AH69">
        <f t="shared" si="23"/>
        <v>1</v>
      </c>
      <c r="AI69">
        <f t="shared" si="24"/>
        <v>1940</v>
      </c>
      <c r="AJ69">
        <f t="shared" si="1"/>
        <v>1.55</v>
      </c>
      <c r="AK69">
        <f t="shared" si="6"/>
        <v>0</v>
      </c>
      <c r="AM69">
        <f t="shared" si="25"/>
        <v>-5.1000000000000227</v>
      </c>
      <c r="AN69">
        <f t="shared" si="26"/>
        <v>0</v>
      </c>
      <c r="AP69">
        <f t="shared" si="7"/>
        <v>1.55</v>
      </c>
      <c r="AQ69">
        <f>VLOOKUP(AE69,Sheet3!$K$52:$L$77,2,TRUE)</f>
        <v>1</v>
      </c>
      <c r="AR69">
        <f t="shared" si="8"/>
        <v>0</v>
      </c>
      <c r="AU69">
        <f t="shared" si="27"/>
        <v>1940</v>
      </c>
      <c r="AV69">
        <f t="shared" si="28"/>
        <v>0</v>
      </c>
      <c r="AW69">
        <f t="shared" si="29"/>
        <v>0</v>
      </c>
      <c r="AX69">
        <f>VLOOKUP(AD69,Sheet2!$A$6:$B$262,2,TRUE)</f>
        <v>306.95</v>
      </c>
      <c r="AY69">
        <f t="shared" si="30"/>
        <v>0</v>
      </c>
      <c r="AZ69">
        <f t="shared" si="31"/>
        <v>516.4</v>
      </c>
      <c r="BB69">
        <f t="shared" si="16"/>
        <v>0.77867158321373608</v>
      </c>
    </row>
    <row r="70" spans="4:54" x14ac:dyDescent="0.55000000000000004">
      <c r="D70">
        <f t="shared" si="9"/>
        <v>900</v>
      </c>
      <c r="E70">
        <f t="shared" si="2"/>
        <v>15</v>
      </c>
      <c r="F70">
        <v>1920</v>
      </c>
      <c r="H70">
        <f t="shared" si="32"/>
        <v>480</v>
      </c>
      <c r="J70">
        <f t="shared" si="33"/>
        <v>39.669421487603309</v>
      </c>
      <c r="K70">
        <f t="shared" si="17"/>
        <v>515.62132841678624</v>
      </c>
      <c r="L70">
        <f>VLOOKUP(V70, Sheet2!E$6:F$261,2,TRUE)</f>
        <v>499.7</v>
      </c>
      <c r="M70">
        <f>VLOOKUP(L70,Sheet3!A$52:B$77,2,TRUE)</f>
        <v>1</v>
      </c>
      <c r="N70">
        <f t="shared" si="3"/>
        <v>1.2213284167862639</v>
      </c>
      <c r="O70">
        <f t="shared" si="12"/>
        <v>0.82132841678628665</v>
      </c>
      <c r="P70">
        <v>0</v>
      </c>
      <c r="Q70">
        <f t="shared" si="0"/>
        <v>1.8</v>
      </c>
      <c r="R70">
        <f t="shared" si="18"/>
        <v>1785.7001585339826</v>
      </c>
      <c r="S70">
        <f t="shared" si="4"/>
        <v>1.55</v>
      </c>
      <c r="T70">
        <f t="shared" si="13"/>
        <v>161.52323623587631</v>
      </c>
      <c r="V70">
        <f t="shared" si="34"/>
        <v>1947.2233947698589</v>
      </c>
      <c r="W70">
        <f t="shared" si="35"/>
        <v>-27.223394769858942</v>
      </c>
      <c r="X70">
        <f t="shared" si="15"/>
        <v>-0.56246683408799469</v>
      </c>
      <c r="Y70">
        <f>VLOOKUP(K70,Sheet2!$A$6:$B$262,2,TRUE)</f>
        <v>303.75</v>
      </c>
      <c r="Z70">
        <f t="shared" si="36"/>
        <v>-1.85174266366418E-3</v>
      </c>
      <c r="AA70">
        <f t="shared" si="37"/>
        <v>515.61947667412255</v>
      </c>
      <c r="AD70">
        <f t="shared" si="21"/>
        <v>516.4</v>
      </c>
      <c r="AE70">
        <f>VLOOKUP(AU69,Sheet2!$E$6:$F$261,2,TRUE)</f>
        <v>499.7</v>
      </c>
      <c r="AF70">
        <f>VLOOKUP(AE70,Sheet3!A$52:B$77,2,TRUE)</f>
        <v>1</v>
      </c>
      <c r="AG70">
        <f t="shared" si="22"/>
        <v>0</v>
      </c>
      <c r="AH70">
        <f t="shared" si="23"/>
        <v>1</v>
      </c>
      <c r="AI70">
        <f t="shared" si="24"/>
        <v>1920</v>
      </c>
      <c r="AJ70">
        <f t="shared" si="1"/>
        <v>1.55</v>
      </c>
      <c r="AK70">
        <f t="shared" si="6"/>
        <v>0</v>
      </c>
      <c r="AM70">
        <f t="shared" si="25"/>
        <v>-5.1000000000000227</v>
      </c>
      <c r="AN70">
        <f t="shared" si="26"/>
        <v>0</v>
      </c>
      <c r="AP70">
        <f t="shared" si="7"/>
        <v>1.55</v>
      </c>
      <c r="AQ70">
        <f>VLOOKUP(AE70,Sheet3!$K$52:$L$77,2,TRUE)</f>
        <v>1</v>
      </c>
      <c r="AR70">
        <f t="shared" si="8"/>
        <v>0</v>
      </c>
      <c r="AU70">
        <f t="shared" si="27"/>
        <v>1920</v>
      </c>
      <c r="AV70">
        <f t="shared" si="28"/>
        <v>0</v>
      </c>
      <c r="AW70">
        <f t="shared" si="29"/>
        <v>0</v>
      </c>
      <c r="AX70">
        <f>VLOOKUP(AD70,Sheet2!$A$6:$B$262,2,TRUE)</f>
        <v>306.95</v>
      </c>
      <c r="AY70">
        <f t="shared" si="30"/>
        <v>0</v>
      </c>
      <c r="AZ70">
        <f t="shared" si="31"/>
        <v>516.4</v>
      </c>
      <c r="BB70">
        <f t="shared" si="16"/>
        <v>0.78052332587742512</v>
      </c>
    </row>
    <row r="71" spans="4:54" x14ac:dyDescent="0.55000000000000004">
      <c r="D71">
        <f t="shared" si="9"/>
        <v>915</v>
      </c>
      <c r="E71">
        <f t="shared" si="2"/>
        <v>15.25</v>
      </c>
      <c r="F71">
        <v>1920</v>
      </c>
      <c r="H71">
        <f t="shared" si="32"/>
        <v>480</v>
      </c>
      <c r="J71">
        <f t="shared" si="33"/>
        <v>39.669421487603309</v>
      </c>
      <c r="K71">
        <f t="shared" si="17"/>
        <v>515.61947667412255</v>
      </c>
      <c r="L71">
        <f>VLOOKUP(V71, Sheet2!E$6:F$261,2,TRUE)</f>
        <v>499.7</v>
      </c>
      <c r="M71">
        <f>VLOOKUP(L71,Sheet3!A$52:B$77,2,TRUE)</f>
        <v>1</v>
      </c>
      <c r="N71">
        <f t="shared" si="3"/>
        <v>1.2194766741225749</v>
      </c>
      <c r="O71">
        <f t="shared" si="12"/>
        <v>0.81947667412259761</v>
      </c>
      <c r="P71">
        <v>0</v>
      </c>
      <c r="Q71">
        <f t="shared" si="0"/>
        <v>1.8</v>
      </c>
      <c r="R71">
        <f t="shared" si="18"/>
        <v>1781.6405582150994</v>
      </c>
      <c r="S71">
        <f t="shared" si="4"/>
        <v>1.55</v>
      </c>
      <c r="T71">
        <f t="shared" si="13"/>
        <v>160.9772960011131</v>
      </c>
      <c r="V71">
        <f t="shared" si="34"/>
        <v>1942.6178542162124</v>
      </c>
      <c r="W71">
        <f t="shared" si="35"/>
        <v>-22.617854216212436</v>
      </c>
      <c r="X71">
        <f t="shared" si="15"/>
        <v>-0.46731103752505032</v>
      </c>
      <c r="Y71">
        <f>VLOOKUP(K71,Sheet2!$A$6:$B$262,2,TRUE)</f>
        <v>303.75</v>
      </c>
      <c r="Z71">
        <f t="shared" si="36"/>
        <v>-1.5384725515227994E-3</v>
      </c>
      <c r="AA71">
        <f t="shared" si="37"/>
        <v>515.61793820157106</v>
      </c>
      <c r="AD71">
        <f t="shared" si="21"/>
        <v>516.4</v>
      </c>
      <c r="AE71">
        <f>VLOOKUP(AU70,Sheet2!$E$6:$F$261,2,TRUE)</f>
        <v>499.7</v>
      </c>
      <c r="AF71">
        <f>VLOOKUP(AE71,Sheet3!A$52:B$77,2,TRUE)</f>
        <v>1</v>
      </c>
      <c r="AG71">
        <f t="shared" si="22"/>
        <v>0</v>
      </c>
      <c r="AH71">
        <f t="shared" si="23"/>
        <v>1</v>
      </c>
      <c r="AI71">
        <f t="shared" si="24"/>
        <v>1920</v>
      </c>
      <c r="AJ71">
        <f t="shared" si="1"/>
        <v>1.55</v>
      </c>
      <c r="AK71">
        <f t="shared" si="6"/>
        <v>0</v>
      </c>
      <c r="AM71">
        <f t="shared" si="25"/>
        <v>-5.1000000000000227</v>
      </c>
      <c r="AN71">
        <f t="shared" si="26"/>
        <v>0</v>
      </c>
      <c r="AP71">
        <f t="shared" si="7"/>
        <v>1.55</v>
      </c>
      <c r="AQ71">
        <f>VLOOKUP(AE71,Sheet3!$K$52:$L$77,2,TRUE)</f>
        <v>1</v>
      </c>
      <c r="AR71">
        <f t="shared" si="8"/>
        <v>0</v>
      </c>
      <c r="AU71">
        <f t="shared" si="27"/>
        <v>1920</v>
      </c>
      <c r="AV71">
        <f t="shared" si="28"/>
        <v>0</v>
      </c>
      <c r="AW71">
        <f t="shared" si="29"/>
        <v>0</v>
      </c>
      <c r="AX71">
        <f>VLOOKUP(AD71,Sheet2!$A$6:$B$262,2,TRUE)</f>
        <v>306.95</v>
      </c>
      <c r="AY71">
        <f t="shared" si="30"/>
        <v>0</v>
      </c>
      <c r="AZ71">
        <f t="shared" si="31"/>
        <v>516.4</v>
      </c>
      <c r="BB71">
        <f t="shared" si="16"/>
        <v>0.78206179842891288</v>
      </c>
    </row>
    <row r="72" spans="4:54" x14ac:dyDescent="0.55000000000000004">
      <c r="D72">
        <f t="shared" si="9"/>
        <v>930</v>
      </c>
      <c r="E72">
        <f t="shared" si="2"/>
        <v>15.5</v>
      </c>
      <c r="F72">
        <v>1920</v>
      </c>
      <c r="H72">
        <f t="shared" si="32"/>
        <v>480</v>
      </c>
      <c r="J72">
        <f t="shared" si="33"/>
        <v>39.669421487603309</v>
      </c>
      <c r="K72">
        <f t="shared" si="17"/>
        <v>515.61793820157106</v>
      </c>
      <c r="L72">
        <f>VLOOKUP(V72, Sheet2!E$6:F$261,2,TRUE)</f>
        <v>499.7</v>
      </c>
      <c r="M72">
        <f>VLOOKUP(L72,Sheet3!A$52:B$77,2,TRUE)</f>
        <v>1</v>
      </c>
      <c r="N72">
        <f t="shared" si="3"/>
        <v>1.2179382015710871</v>
      </c>
      <c r="O72">
        <f t="shared" si="12"/>
        <v>0.81793820157110986</v>
      </c>
      <c r="P72">
        <v>0</v>
      </c>
      <c r="Q72">
        <f t="shared" si="0"/>
        <v>1.8</v>
      </c>
      <c r="R72">
        <f t="shared" si="18"/>
        <v>1778.2700873366759</v>
      </c>
      <c r="S72">
        <f t="shared" si="4"/>
        <v>1.55</v>
      </c>
      <c r="T72">
        <f t="shared" si="13"/>
        <v>160.52418448820353</v>
      </c>
      <c r="V72">
        <f t="shared" si="34"/>
        <v>1938.7942718248794</v>
      </c>
      <c r="W72">
        <f t="shared" si="35"/>
        <v>-18.794271824879388</v>
      </c>
      <c r="X72">
        <f t="shared" si="15"/>
        <v>-0.38831140134048325</v>
      </c>
      <c r="Y72">
        <f>VLOOKUP(K72,Sheet2!$A$6:$B$262,2,TRUE)</f>
        <v>303.75</v>
      </c>
      <c r="Z72">
        <f t="shared" si="36"/>
        <v>-1.2783914447423318E-3</v>
      </c>
      <c r="AA72">
        <f t="shared" si="37"/>
        <v>515.61665981012629</v>
      </c>
      <c r="AD72">
        <f t="shared" si="21"/>
        <v>516.4</v>
      </c>
      <c r="AE72">
        <f>VLOOKUP(AU71,Sheet2!$E$6:$F$261,2,TRUE)</f>
        <v>499.7</v>
      </c>
      <c r="AF72">
        <f>VLOOKUP(AE72,Sheet3!A$52:B$77,2,TRUE)</f>
        <v>1</v>
      </c>
      <c r="AG72">
        <f t="shared" si="22"/>
        <v>0</v>
      </c>
      <c r="AH72">
        <f t="shared" si="23"/>
        <v>1</v>
      </c>
      <c r="AI72">
        <f t="shared" si="24"/>
        <v>1920</v>
      </c>
      <c r="AJ72">
        <f t="shared" si="1"/>
        <v>1.55</v>
      </c>
      <c r="AK72">
        <f t="shared" si="6"/>
        <v>0</v>
      </c>
      <c r="AM72">
        <f t="shared" si="25"/>
        <v>-5.1000000000000227</v>
      </c>
      <c r="AN72">
        <f t="shared" si="26"/>
        <v>0</v>
      </c>
      <c r="AP72">
        <f t="shared" si="7"/>
        <v>1.55</v>
      </c>
      <c r="AQ72">
        <f>VLOOKUP(AE72,Sheet3!$K$52:$L$77,2,TRUE)</f>
        <v>1</v>
      </c>
      <c r="AR72">
        <f t="shared" si="8"/>
        <v>0</v>
      </c>
      <c r="AU72">
        <f t="shared" si="27"/>
        <v>1920</v>
      </c>
      <c r="AV72">
        <f t="shared" si="28"/>
        <v>0</v>
      </c>
      <c r="AW72">
        <f t="shared" si="29"/>
        <v>0</v>
      </c>
      <c r="AX72">
        <f>VLOOKUP(AD72,Sheet2!$A$6:$B$262,2,TRUE)</f>
        <v>306.95</v>
      </c>
      <c r="AY72">
        <f t="shared" si="30"/>
        <v>0</v>
      </c>
      <c r="AZ72">
        <f t="shared" si="31"/>
        <v>516.4</v>
      </c>
      <c r="BB72">
        <f t="shared" si="16"/>
        <v>0.78334018987368381</v>
      </c>
    </row>
    <row r="73" spans="4:54" x14ac:dyDescent="0.55000000000000004">
      <c r="D73">
        <f t="shared" si="9"/>
        <v>945</v>
      </c>
      <c r="E73">
        <f t="shared" si="2"/>
        <v>15.75</v>
      </c>
      <c r="F73">
        <v>1920</v>
      </c>
      <c r="H73">
        <f t="shared" si="32"/>
        <v>480</v>
      </c>
      <c r="J73">
        <f t="shared" si="33"/>
        <v>39.669421487603309</v>
      </c>
      <c r="K73">
        <f t="shared" si="17"/>
        <v>515.61665981012629</v>
      </c>
      <c r="L73">
        <f>VLOOKUP(V73, Sheet2!E$6:F$261,2,TRUE)</f>
        <v>499.7</v>
      </c>
      <c r="M73">
        <f>VLOOKUP(L73,Sheet3!A$52:B$77,2,TRUE)</f>
        <v>1</v>
      </c>
      <c r="N73">
        <f t="shared" si="3"/>
        <v>1.2166598101263162</v>
      </c>
      <c r="O73">
        <f t="shared" si="12"/>
        <v>0.81665981012633893</v>
      </c>
      <c r="P73">
        <v>0</v>
      </c>
      <c r="Q73">
        <f t="shared" si="0"/>
        <v>1.8</v>
      </c>
      <c r="R73">
        <f t="shared" si="18"/>
        <v>1775.4710184455455</v>
      </c>
      <c r="S73">
        <f t="shared" si="4"/>
        <v>1.55</v>
      </c>
      <c r="T73">
        <f t="shared" si="13"/>
        <v>160.14799615483375</v>
      </c>
      <c r="V73">
        <f t="shared" si="34"/>
        <v>1935.6190146003792</v>
      </c>
      <c r="W73">
        <f t="shared" si="35"/>
        <v>-15.61901460037916</v>
      </c>
      <c r="X73">
        <f t="shared" si="15"/>
        <v>-0.32270691323097439</v>
      </c>
      <c r="Y73">
        <f>VLOOKUP(K73,Sheet2!$A$6:$B$262,2,TRUE)</f>
        <v>303.75</v>
      </c>
      <c r="Z73">
        <f t="shared" si="36"/>
        <v>-1.0624095908838664E-3</v>
      </c>
      <c r="AA73">
        <f t="shared" si="37"/>
        <v>515.61559740053542</v>
      </c>
      <c r="AD73">
        <f t="shared" si="21"/>
        <v>516.4</v>
      </c>
      <c r="AE73">
        <f>VLOOKUP(AU72,Sheet2!$E$6:$F$261,2,TRUE)</f>
        <v>499.7</v>
      </c>
      <c r="AF73">
        <f>VLOOKUP(AE73,Sheet3!A$52:B$77,2,TRUE)</f>
        <v>1</v>
      </c>
      <c r="AG73">
        <f t="shared" si="22"/>
        <v>0</v>
      </c>
      <c r="AH73">
        <f t="shared" si="23"/>
        <v>1</v>
      </c>
      <c r="AI73">
        <f t="shared" si="24"/>
        <v>1920</v>
      </c>
      <c r="AJ73">
        <f t="shared" si="1"/>
        <v>1.55</v>
      </c>
      <c r="AK73">
        <f t="shared" si="6"/>
        <v>0</v>
      </c>
      <c r="AM73">
        <f t="shared" si="25"/>
        <v>-5.1000000000000227</v>
      </c>
      <c r="AN73">
        <f t="shared" si="26"/>
        <v>0</v>
      </c>
      <c r="AP73">
        <f t="shared" si="7"/>
        <v>1.55</v>
      </c>
      <c r="AQ73">
        <f>VLOOKUP(AE73,Sheet3!$K$52:$L$77,2,TRUE)</f>
        <v>1</v>
      </c>
      <c r="AR73">
        <f t="shared" si="8"/>
        <v>0</v>
      </c>
      <c r="AU73">
        <f t="shared" si="27"/>
        <v>1920</v>
      </c>
      <c r="AV73">
        <f t="shared" si="28"/>
        <v>0</v>
      </c>
      <c r="AW73">
        <f t="shared" si="29"/>
        <v>0</v>
      </c>
      <c r="AX73">
        <f>VLOOKUP(AD73,Sheet2!$A$6:$B$262,2,TRUE)</f>
        <v>306.95</v>
      </c>
      <c r="AY73">
        <f t="shared" si="30"/>
        <v>0</v>
      </c>
      <c r="AZ73">
        <f t="shared" si="31"/>
        <v>516.4</v>
      </c>
      <c r="BB73">
        <f t="shared" si="16"/>
        <v>0.78440259946455626</v>
      </c>
    </row>
    <row r="74" spans="4:54" x14ac:dyDescent="0.55000000000000004">
      <c r="D74">
        <f t="shared" si="9"/>
        <v>960</v>
      </c>
      <c r="E74">
        <f t="shared" si="2"/>
        <v>16</v>
      </c>
      <c r="F74">
        <v>1920</v>
      </c>
      <c r="H74">
        <f t="shared" si="32"/>
        <v>480</v>
      </c>
      <c r="J74">
        <f t="shared" si="33"/>
        <v>39.669421487603309</v>
      </c>
      <c r="K74">
        <f t="shared" si="17"/>
        <v>515.61559740053542</v>
      </c>
      <c r="L74">
        <f>VLOOKUP(V74, Sheet2!E$6:F$261,2,TRUE)</f>
        <v>499.7</v>
      </c>
      <c r="M74">
        <f>VLOOKUP(L74,Sheet3!A$52:B$77,2,TRUE)</f>
        <v>1</v>
      </c>
      <c r="N74">
        <f t="shared" si="3"/>
        <v>1.2155974005354437</v>
      </c>
      <c r="O74">
        <f t="shared" si="12"/>
        <v>0.81559740053546648</v>
      </c>
      <c r="P74">
        <v>0</v>
      </c>
      <c r="Q74">
        <f t="shared" ref="Q74:Q137" si="38">VLOOKUP(N74,$A$8:$B$28,2,TRUE)</f>
        <v>1.8</v>
      </c>
      <c r="R74">
        <f t="shared" si="18"/>
        <v>1773.1459655675583</v>
      </c>
      <c r="S74">
        <f t="shared" si="4"/>
        <v>1.55</v>
      </c>
      <c r="T74">
        <f t="shared" si="13"/>
        <v>159.83558806752049</v>
      </c>
      <c r="V74">
        <f t="shared" si="34"/>
        <v>1932.9815536350789</v>
      </c>
      <c r="W74">
        <f t="shared" si="35"/>
        <v>-12.981553635078853</v>
      </c>
      <c r="X74">
        <f t="shared" si="15"/>
        <v>-0.26821391808014161</v>
      </c>
      <c r="Y74">
        <f>VLOOKUP(K74,Sheet2!$A$6:$B$262,2,TRUE)</f>
        <v>303.75</v>
      </c>
      <c r="Z74">
        <f t="shared" si="36"/>
        <v>-8.8300878380293533E-4</v>
      </c>
      <c r="AA74">
        <f t="shared" si="37"/>
        <v>515.61471439175159</v>
      </c>
      <c r="AD74">
        <f t="shared" si="21"/>
        <v>516.4</v>
      </c>
      <c r="AE74">
        <f>VLOOKUP(AU73,Sheet2!$E$6:$F$261,2,TRUE)</f>
        <v>499.7</v>
      </c>
      <c r="AF74">
        <f>VLOOKUP(AE74,Sheet3!A$52:B$77,2,TRUE)</f>
        <v>1</v>
      </c>
      <c r="AG74">
        <f t="shared" si="22"/>
        <v>0</v>
      </c>
      <c r="AH74">
        <f t="shared" si="23"/>
        <v>1</v>
      </c>
      <c r="AI74">
        <f t="shared" si="24"/>
        <v>1920</v>
      </c>
      <c r="AJ74">
        <f t="shared" ref="AJ74:AJ137" si="39">VLOOKUP(AG74,$A$8:$B$28,2,TRUE)</f>
        <v>1.55</v>
      </c>
      <c r="AK74">
        <f t="shared" si="6"/>
        <v>0</v>
      </c>
      <c r="AM74">
        <f t="shared" si="25"/>
        <v>-5.1000000000000227</v>
      </c>
      <c r="AN74">
        <f t="shared" si="26"/>
        <v>0</v>
      </c>
      <c r="AP74">
        <f t="shared" si="7"/>
        <v>1.55</v>
      </c>
      <c r="AQ74">
        <f>VLOOKUP(AE74,Sheet3!$K$52:$L$77,2,TRUE)</f>
        <v>1</v>
      </c>
      <c r="AR74">
        <f t="shared" si="8"/>
        <v>0</v>
      </c>
      <c r="AU74">
        <f t="shared" si="27"/>
        <v>1920</v>
      </c>
      <c r="AV74">
        <f t="shared" si="28"/>
        <v>0</v>
      </c>
      <c r="AW74">
        <f t="shared" si="29"/>
        <v>0</v>
      </c>
      <c r="AX74">
        <f>VLOOKUP(AD74,Sheet2!$A$6:$B$262,2,TRUE)</f>
        <v>306.95</v>
      </c>
      <c r="AY74">
        <f t="shared" si="30"/>
        <v>0</v>
      </c>
      <c r="AZ74">
        <f t="shared" si="31"/>
        <v>516.4</v>
      </c>
      <c r="BB74">
        <f t="shared" si="16"/>
        <v>0.78528560824838678</v>
      </c>
    </row>
    <row r="75" spans="4:54" x14ac:dyDescent="0.55000000000000004">
      <c r="D75">
        <f t="shared" si="9"/>
        <v>975</v>
      </c>
      <c r="E75">
        <f t="shared" ref="E75:E138" si="40">+D75/60</f>
        <v>16.25</v>
      </c>
      <c r="F75">
        <v>1920</v>
      </c>
      <c r="H75">
        <f t="shared" si="32"/>
        <v>480</v>
      </c>
      <c r="J75">
        <f t="shared" si="33"/>
        <v>39.669421487603309</v>
      </c>
      <c r="K75">
        <f t="shared" si="17"/>
        <v>515.61471439175159</v>
      </c>
      <c r="L75">
        <f>VLOOKUP(V75, Sheet2!E$6:F$261,2,TRUE)</f>
        <v>499.7</v>
      </c>
      <c r="M75">
        <f>VLOOKUP(L75,Sheet3!A$52:B$77,2,TRUE)</f>
        <v>1</v>
      </c>
      <c r="N75">
        <f t="shared" ref="N75:N105" si="41">+(K75-J$3)</f>
        <v>1.2147143917516132</v>
      </c>
      <c r="O75">
        <f t="shared" si="12"/>
        <v>0.81471439175163596</v>
      </c>
      <c r="P75">
        <v>0</v>
      </c>
      <c r="Q75">
        <f t="shared" si="38"/>
        <v>1.8</v>
      </c>
      <c r="R75">
        <f t="shared" si="18"/>
        <v>1771.2142991752371</v>
      </c>
      <c r="S75">
        <f t="shared" ref="S75:S138" si="42">VLOOKUP(O75,$A$8:$B$28,2,TRUE)</f>
        <v>1.55</v>
      </c>
      <c r="T75">
        <f t="shared" si="13"/>
        <v>159.57608867322028</v>
      </c>
      <c r="V75">
        <f t="shared" si="34"/>
        <v>1930.7903878484574</v>
      </c>
      <c r="W75">
        <f t="shared" si="35"/>
        <v>-10.790387848457385</v>
      </c>
      <c r="X75">
        <f t="shared" si="15"/>
        <v>-0.22294189769540054</v>
      </c>
      <c r="Y75">
        <f>VLOOKUP(K75,Sheet2!$A$6:$B$262,2,TRUE)</f>
        <v>303.75</v>
      </c>
      <c r="Z75">
        <f t="shared" si="36"/>
        <v>-7.3396509529349971E-4</v>
      </c>
      <c r="AA75">
        <f t="shared" si="37"/>
        <v>515.61398042665633</v>
      </c>
      <c r="AD75">
        <f t="shared" si="21"/>
        <v>516.4</v>
      </c>
      <c r="AE75">
        <f>VLOOKUP(AU74,Sheet2!$E$6:$F$261,2,TRUE)</f>
        <v>499.7</v>
      </c>
      <c r="AF75">
        <f>VLOOKUP(AE75,Sheet3!A$52:B$77,2,TRUE)</f>
        <v>1</v>
      </c>
      <c r="AG75">
        <f t="shared" si="22"/>
        <v>0</v>
      </c>
      <c r="AH75">
        <f t="shared" si="23"/>
        <v>1</v>
      </c>
      <c r="AI75">
        <f t="shared" si="24"/>
        <v>1920</v>
      </c>
      <c r="AJ75">
        <f t="shared" si="39"/>
        <v>1.55</v>
      </c>
      <c r="AK75">
        <f t="shared" ref="AK75:AK138" si="43">+AJ75*$AD$3*POWER(AG75,1.5)*AF75</f>
        <v>0</v>
      </c>
      <c r="AM75">
        <f t="shared" si="25"/>
        <v>-5.1000000000000227</v>
      </c>
      <c r="AN75">
        <f t="shared" si="26"/>
        <v>0</v>
      </c>
      <c r="AP75">
        <f t="shared" ref="AP75:AP138" si="44">+VLOOKUP(AM75,$A$8:$B$28,2,TRUE)</f>
        <v>1.55</v>
      </c>
      <c r="AQ75">
        <f>VLOOKUP(AE75,Sheet3!$K$52:$L$77,2,TRUE)</f>
        <v>1</v>
      </c>
      <c r="AR75">
        <f t="shared" ref="AR75:AR138" si="45">+AP75*$AH$3*POWER(AN75,1.5)*AQ75</f>
        <v>0</v>
      </c>
      <c r="AU75">
        <f t="shared" si="27"/>
        <v>1920</v>
      </c>
      <c r="AV75">
        <f t="shared" si="28"/>
        <v>0</v>
      </c>
      <c r="AW75">
        <f t="shared" si="29"/>
        <v>0</v>
      </c>
      <c r="AX75">
        <f>VLOOKUP(AD75,Sheet2!$A$6:$B$262,2,TRUE)</f>
        <v>306.95</v>
      </c>
      <c r="AY75">
        <f t="shared" si="30"/>
        <v>0</v>
      </c>
      <c r="AZ75">
        <f t="shared" si="31"/>
        <v>516.4</v>
      </c>
      <c r="BB75">
        <f t="shared" si="16"/>
        <v>0.78601957334365125</v>
      </c>
    </row>
    <row r="76" spans="4:54" x14ac:dyDescent="0.55000000000000004">
      <c r="D76">
        <f t="shared" ref="D76:D139" si="46">+D75+15</f>
        <v>990</v>
      </c>
      <c r="E76">
        <f t="shared" si="40"/>
        <v>16.5</v>
      </c>
      <c r="F76">
        <v>1910</v>
      </c>
      <c r="H76">
        <f t="shared" si="32"/>
        <v>477.5</v>
      </c>
      <c r="J76">
        <f t="shared" si="33"/>
        <v>39.462809917355372</v>
      </c>
      <c r="K76">
        <f t="shared" si="17"/>
        <v>515.61398042665633</v>
      </c>
      <c r="L76">
        <f>VLOOKUP(V76, Sheet2!E$6:F$261,2,TRUE)</f>
        <v>499.7</v>
      </c>
      <c r="M76">
        <f>VLOOKUP(L76,Sheet3!A$52:B$77,2,TRUE)</f>
        <v>1</v>
      </c>
      <c r="N76">
        <f t="shared" si="41"/>
        <v>1.2139804266563488</v>
      </c>
      <c r="O76">
        <f t="shared" ref="O76:O105" si="47">+K76-O$3</f>
        <v>0.81398042665637149</v>
      </c>
      <c r="P76">
        <v>0</v>
      </c>
      <c r="Q76">
        <f t="shared" si="38"/>
        <v>1.8</v>
      </c>
      <c r="R76">
        <f t="shared" si="18"/>
        <v>1769.6092143686733</v>
      </c>
      <c r="S76">
        <f t="shared" si="42"/>
        <v>1.55</v>
      </c>
      <c r="T76">
        <f t="shared" ref="T76:T139" si="48">S76*L$3*POWER(O76,1.5)*M75</f>
        <v>159.36049736111721</v>
      </c>
      <c r="V76">
        <f t="shared" si="34"/>
        <v>1928.9697117297906</v>
      </c>
      <c r="W76">
        <f t="shared" si="35"/>
        <v>-18.969711729790561</v>
      </c>
      <c r="X76">
        <f t="shared" ref="X76:X139" si="49">+W76*0.25*3600/43560</f>
        <v>-0.39193619276426783</v>
      </c>
      <c r="Y76">
        <f>VLOOKUP(K76,Sheet2!$A$6:$B$262,2,TRUE)</f>
        <v>303.75</v>
      </c>
      <c r="Z76">
        <f t="shared" si="36"/>
        <v>-1.2903249144502645E-3</v>
      </c>
      <c r="AA76">
        <f t="shared" si="37"/>
        <v>515.61269010174192</v>
      </c>
      <c r="AD76">
        <f t="shared" si="21"/>
        <v>516.4</v>
      </c>
      <c r="AE76">
        <f>VLOOKUP(AU75,Sheet2!$E$6:$F$261,2,TRUE)</f>
        <v>499.7</v>
      </c>
      <c r="AF76">
        <f>VLOOKUP(AE76,Sheet3!A$52:B$77,2,TRUE)</f>
        <v>1</v>
      </c>
      <c r="AG76">
        <f t="shared" si="22"/>
        <v>0</v>
      </c>
      <c r="AH76">
        <f t="shared" si="23"/>
        <v>1</v>
      </c>
      <c r="AI76">
        <f t="shared" si="24"/>
        <v>1910</v>
      </c>
      <c r="AJ76">
        <f t="shared" si="39"/>
        <v>1.55</v>
      </c>
      <c r="AK76">
        <f t="shared" si="43"/>
        <v>0</v>
      </c>
      <c r="AM76">
        <f t="shared" si="25"/>
        <v>-5.1000000000000227</v>
      </c>
      <c r="AN76">
        <f t="shared" si="26"/>
        <v>0</v>
      </c>
      <c r="AP76">
        <f t="shared" si="44"/>
        <v>1.55</v>
      </c>
      <c r="AQ76">
        <f>VLOOKUP(AE76,Sheet3!$K$52:$L$77,2,TRUE)</f>
        <v>1</v>
      </c>
      <c r="AR76">
        <f t="shared" si="45"/>
        <v>0</v>
      </c>
      <c r="AU76">
        <f t="shared" si="27"/>
        <v>1910</v>
      </c>
      <c r="AV76">
        <f t="shared" si="28"/>
        <v>0</v>
      </c>
      <c r="AW76">
        <f t="shared" si="29"/>
        <v>0</v>
      </c>
      <c r="AX76">
        <f>VLOOKUP(AD76,Sheet2!$A$6:$B$262,2,TRUE)</f>
        <v>306.95</v>
      </c>
      <c r="AY76">
        <f t="shared" si="30"/>
        <v>0</v>
      </c>
      <c r="AZ76">
        <f t="shared" si="31"/>
        <v>516.4</v>
      </c>
      <c r="BB76">
        <f t="shared" ref="BB76:BB139" si="50">+AZ76-AA76</f>
        <v>0.78730989825805864</v>
      </c>
    </row>
    <row r="77" spans="4:54" x14ac:dyDescent="0.55000000000000004">
      <c r="D77">
        <f t="shared" si="46"/>
        <v>1005</v>
      </c>
      <c r="E77">
        <f t="shared" si="40"/>
        <v>16.75</v>
      </c>
      <c r="F77">
        <v>1910</v>
      </c>
      <c r="H77">
        <f t="shared" si="32"/>
        <v>477.5</v>
      </c>
      <c r="J77">
        <f t="shared" si="33"/>
        <v>39.462809917355372</v>
      </c>
      <c r="K77">
        <f t="shared" ref="K77:K105" si="51">+AA76</f>
        <v>515.61269010174192</v>
      </c>
      <c r="L77">
        <f>VLOOKUP(V77, Sheet2!E$6:F$261,2,TRUE)</f>
        <v>499.7</v>
      </c>
      <c r="M77">
        <f>VLOOKUP(L77,Sheet3!A$52:B$77,2,TRUE)</f>
        <v>1</v>
      </c>
      <c r="N77">
        <f t="shared" si="41"/>
        <v>1.2126901017419414</v>
      </c>
      <c r="O77">
        <f t="shared" si="47"/>
        <v>0.8126901017419641</v>
      </c>
      <c r="P77">
        <v>0</v>
      </c>
      <c r="Q77">
        <f t="shared" si="38"/>
        <v>1.8</v>
      </c>
      <c r="R77">
        <f t="shared" ref="R77:R140" si="52">+Q77*H$3*POWER(N77,1.5)*M76</f>
        <v>1766.7886202816223</v>
      </c>
      <c r="S77">
        <f t="shared" si="42"/>
        <v>1.55</v>
      </c>
      <c r="T77">
        <f t="shared" si="48"/>
        <v>158.98171925711793</v>
      </c>
      <c r="V77">
        <f t="shared" si="34"/>
        <v>1925.7703395387402</v>
      </c>
      <c r="W77">
        <f t="shared" si="35"/>
        <v>-15.770339538740245</v>
      </c>
      <c r="X77">
        <f t="shared" si="49"/>
        <v>-0.32583346154421994</v>
      </c>
      <c r="Y77">
        <f>VLOOKUP(K77,Sheet2!$A$6:$B$262,2,TRUE)</f>
        <v>303.75</v>
      </c>
      <c r="Z77">
        <f t="shared" si="36"/>
        <v>-1.072702754055045E-3</v>
      </c>
      <c r="AA77">
        <f t="shared" si="37"/>
        <v>515.61161739898785</v>
      </c>
      <c r="AD77">
        <f t="shared" ref="AD77:AD140" si="53">+AZ76</f>
        <v>516.4</v>
      </c>
      <c r="AE77">
        <f>VLOOKUP(AU76,Sheet2!$E$6:$F$261,2,TRUE)</f>
        <v>499.7</v>
      </c>
      <c r="AF77">
        <f>VLOOKUP(AE77,Sheet3!A$52:B$77,2,TRUE)</f>
        <v>1</v>
      </c>
      <c r="AG77">
        <f t="shared" ref="AG77:AG140" si="54">+AD77-$AF$3</f>
        <v>0</v>
      </c>
      <c r="AH77">
        <f t="shared" ref="AH77:AH140" si="55">VLOOKUP(F77, $AM$3:$AN$5,2,TRUE)</f>
        <v>1</v>
      </c>
      <c r="AI77">
        <f t="shared" ref="AI77:AI140" si="56">+F77*AH77</f>
        <v>1910</v>
      </c>
      <c r="AJ77">
        <f t="shared" si="39"/>
        <v>1.55</v>
      </c>
      <c r="AK77">
        <f t="shared" si="43"/>
        <v>0</v>
      </c>
      <c r="AM77">
        <f t="shared" ref="AM77:AM140" si="57">+AD77-$AO$3</f>
        <v>-5.1000000000000227</v>
      </c>
      <c r="AN77">
        <f t="shared" ref="AN77:AN140" si="58">+VLOOKUP(AM77,$AQ$3:$AR$5,2,TRUE)</f>
        <v>0</v>
      </c>
      <c r="AP77">
        <f t="shared" si="44"/>
        <v>1.55</v>
      </c>
      <c r="AQ77">
        <f>VLOOKUP(AE77,Sheet3!$K$52:$L$77,2,TRUE)</f>
        <v>1</v>
      </c>
      <c r="AR77">
        <f t="shared" si="45"/>
        <v>0</v>
      </c>
      <c r="AU77">
        <f t="shared" ref="AU77:AU140" si="59">+AI77+AK77+AR77</f>
        <v>1910</v>
      </c>
      <c r="AV77">
        <f t="shared" ref="AV77:AV140" si="60">+F77-AU77</f>
        <v>0</v>
      </c>
      <c r="AW77">
        <f t="shared" ref="AW77:AW140" si="61">+AV77*0.25*3600/43560</f>
        <v>0</v>
      </c>
      <c r="AX77">
        <f>VLOOKUP(AD77,Sheet2!$A$6:$B$262,2,TRUE)</f>
        <v>306.95</v>
      </c>
      <c r="AY77">
        <f t="shared" ref="AY77:AY140" si="62">+AW77/AX77</f>
        <v>0</v>
      </c>
      <c r="AZ77">
        <f t="shared" ref="AZ77:AZ140" si="63">+AD77+AY77</f>
        <v>516.4</v>
      </c>
      <c r="BB77">
        <f t="shared" si="50"/>
        <v>0.78838260101213109</v>
      </c>
    </row>
    <row r="78" spans="4:54" x14ac:dyDescent="0.55000000000000004">
      <c r="D78">
        <f t="shared" si="46"/>
        <v>1020</v>
      </c>
      <c r="E78">
        <f t="shared" si="40"/>
        <v>17</v>
      </c>
      <c r="F78">
        <v>1910</v>
      </c>
      <c r="H78">
        <f t="shared" si="32"/>
        <v>477.5</v>
      </c>
      <c r="J78">
        <f t="shared" si="33"/>
        <v>39.462809917355372</v>
      </c>
      <c r="K78">
        <f t="shared" si="51"/>
        <v>515.61161739898785</v>
      </c>
      <c r="L78">
        <f>VLOOKUP(V78, Sheet2!E$6:F$261,2,TRUE)</f>
        <v>499.7</v>
      </c>
      <c r="M78">
        <f>VLOOKUP(L78,Sheet3!A$52:B$77,2,TRUE)</f>
        <v>1</v>
      </c>
      <c r="N78">
        <f t="shared" si="41"/>
        <v>1.2116173989878689</v>
      </c>
      <c r="O78">
        <f t="shared" si="47"/>
        <v>0.81161739898789165</v>
      </c>
      <c r="P78">
        <v>0</v>
      </c>
      <c r="Q78">
        <f t="shared" si="38"/>
        <v>1.8</v>
      </c>
      <c r="R78">
        <f t="shared" si="52"/>
        <v>1764.4448807240492</v>
      </c>
      <c r="S78">
        <f t="shared" si="42"/>
        <v>1.55</v>
      </c>
      <c r="T78">
        <f t="shared" si="48"/>
        <v>158.66705348299078</v>
      </c>
      <c r="V78">
        <f t="shared" si="34"/>
        <v>1923.1119342070399</v>
      </c>
      <c r="W78">
        <f t="shared" si="35"/>
        <v>-13.111934207039894</v>
      </c>
      <c r="X78">
        <f t="shared" si="49"/>
        <v>-0.27090773155041104</v>
      </c>
      <c r="Y78">
        <f>VLOOKUP(K78,Sheet2!$A$6:$B$262,2,TRUE)</f>
        <v>303.75</v>
      </c>
      <c r="Z78">
        <f t="shared" si="36"/>
        <v>-8.9187730551575648E-4</v>
      </c>
      <c r="AA78">
        <f t="shared" si="37"/>
        <v>515.6107255216823</v>
      </c>
      <c r="AD78">
        <f t="shared" si="53"/>
        <v>516.4</v>
      </c>
      <c r="AE78">
        <f>VLOOKUP(AU77,Sheet2!$E$6:$F$261,2,TRUE)</f>
        <v>499.7</v>
      </c>
      <c r="AF78">
        <f>VLOOKUP(AE78,Sheet3!A$52:B$77,2,TRUE)</f>
        <v>1</v>
      </c>
      <c r="AG78">
        <f t="shared" si="54"/>
        <v>0</v>
      </c>
      <c r="AH78">
        <f t="shared" si="55"/>
        <v>1</v>
      </c>
      <c r="AI78">
        <f t="shared" si="56"/>
        <v>1910</v>
      </c>
      <c r="AJ78">
        <f t="shared" si="39"/>
        <v>1.55</v>
      </c>
      <c r="AK78">
        <f t="shared" si="43"/>
        <v>0</v>
      </c>
      <c r="AM78">
        <f t="shared" si="57"/>
        <v>-5.1000000000000227</v>
      </c>
      <c r="AN78">
        <f t="shared" si="58"/>
        <v>0</v>
      </c>
      <c r="AP78">
        <f t="shared" si="44"/>
        <v>1.55</v>
      </c>
      <c r="AQ78">
        <f>VLOOKUP(AE78,Sheet3!$K$52:$L$77,2,TRUE)</f>
        <v>1</v>
      </c>
      <c r="AR78">
        <f t="shared" si="45"/>
        <v>0</v>
      </c>
      <c r="AU78">
        <f t="shared" si="59"/>
        <v>1910</v>
      </c>
      <c r="AV78">
        <f t="shared" si="60"/>
        <v>0</v>
      </c>
      <c r="AW78">
        <f t="shared" si="61"/>
        <v>0</v>
      </c>
      <c r="AX78">
        <f>VLOOKUP(AD78,Sheet2!$A$6:$B$262,2,TRUE)</f>
        <v>306.95</v>
      </c>
      <c r="AY78">
        <f t="shared" si="62"/>
        <v>0</v>
      </c>
      <c r="AZ78">
        <f t="shared" si="63"/>
        <v>516.4</v>
      </c>
      <c r="BB78">
        <f t="shared" si="50"/>
        <v>0.7892744783176795</v>
      </c>
    </row>
    <row r="79" spans="4:54" x14ac:dyDescent="0.55000000000000004">
      <c r="D79">
        <f t="shared" si="46"/>
        <v>1035</v>
      </c>
      <c r="E79">
        <f t="shared" si="40"/>
        <v>17.25</v>
      </c>
      <c r="F79">
        <v>1910</v>
      </c>
      <c r="H79">
        <f t="shared" si="32"/>
        <v>477.5</v>
      </c>
      <c r="J79">
        <f t="shared" si="33"/>
        <v>39.462809917355372</v>
      </c>
      <c r="K79">
        <f t="shared" si="51"/>
        <v>515.6107255216823</v>
      </c>
      <c r="L79">
        <f>VLOOKUP(V79, Sheet2!E$6:F$261,2,TRUE)</f>
        <v>499.7</v>
      </c>
      <c r="M79">
        <f>VLOOKUP(L79,Sheet3!A$52:B$77,2,TRUE)</f>
        <v>1</v>
      </c>
      <c r="N79">
        <f t="shared" si="41"/>
        <v>1.2107255216823205</v>
      </c>
      <c r="O79">
        <f t="shared" si="47"/>
        <v>0.81072552168234324</v>
      </c>
      <c r="P79">
        <v>0</v>
      </c>
      <c r="Q79">
        <f t="shared" si="38"/>
        <v>1.8</v>
      </c>
      <c r="R79">
        <f t="shared" si="52"/>
        <v>1762.4970149428163</v>
      </c>
      <c r="S79">
        <f t="shared" si="42"/>
        <v>1.55</v>
      </c>
      <c r="T79">
        <f t="shared" si="48"/>
        <v>158.40558916341959</v>
      </c>
      <c r="V79">
        <f t="shared" si="34"/>
        <v>1920.9026041062359</v>
      </c>
      <c r="W79">
        <f t="shared" si="35"/>
        <v>-10.902604106235913</v>
      </c>
      <c r="X79">
        <f t="shared" si="49"/>
        <v>-0.22526041541809738</v>
      </c>
      <c r="Y79">
        <f>VLOOKUP(K79,Sheet2!$A$6:$B$262,2,TRUE)</f>
        <v>303.75</v>
      </c>
      <c r="Z79">
        <f t="shared" si="36"/>
        <v>-7.4159807545052636E-4</v>
      </c>
      <c r="AA79">
        <f t="shared" si="37"/>
        <v>515.60998392360682</v>
      </c>
      <c r="AD79">
        <f t="shared" si="53"/>
        <v>516.4</v>
      </c>
      <c r="AE79">
        <f>VLOOKUP(AU78,Sheet2!$E$6:$F$261,2,TRUE)</f>
        <v>499.7</v>
      </c>
      <c r="AF79">
        <f>VLOOKUP(AE79,Sheet3!A$52:B$77,2,TRUE)</f>
        <v>1</v>
      </c>
      <c r="AG79">
        <f t="shared" si="54"/>
        <v>0</v>
      </c>
      <c r="AH79">
        <f t="shared" si="55"/>
        <v>1</v>
      </c>
      <c r="AI79">
        <f t="shared" si="56"/>
        <v>1910</v>
      </c>
      <c r="AJ79">
        <f t="shared" si="39"/>
        <v>1.55</v>
      </c>
      <c r="AK79">
        <f t="shared" si="43"/>
        <v>0</v>
      </c>
      <c r="AM79">
        <f t="shared" si="57"/>
        <v>-5.1000000000000227</v>
      </c>
      <c r="AN79">
        <f t="shared" si="58"/>
        <v>0</v>
      </c>
      <c r="AP79">
        <f t="shared" si="44"/>
        <v>1.55</v>
      </c>
      <c r="AQ79">
        <f>VLOOKUP(AE79,Sheet3!$K$52:$L$77,2,TRUE)</f>
        <v>1</v>
      </c>
      <c r="AR79">
        <f t="shared" si="45"/>
        <v>0</v>
      </c>
      <c r="AU79">
        <f t="shared" si="59"/>
        <v>1910</v>
      </c>
      <c r="AV79">
        <f t="shared" si="60"/>
        <v>0</v>
      </c>
      <c r="AW79">
        <f t="shared" si="61"/>
        <v>0</v>
      </c>
      <c r="AX79">
        <f>VLOOKUP(AD79,Sheet2!$A$6:$B$262,2,TRUE)</f>
        <v>306.95</v>
      </c>
      <c r="AY79">
        <f t="shared" si="62"/>
        <v>0</v>
      </c>
      <c r="AZ79">
        <f t="shared" si="63"/>
        <v>516.4</v>
      </c>
      <c r="BB79">
        <f t="shared" si="50"/>
        <v>0.79001607639315807</v>
      </c>
    </row>
    <row r="80" spans="4:54" x14ac:dyDescent="0.55000000000000004">
      <c r="D80">
        <f t="shared" si="46"/>
        <v>1050</v>
      </c>
      <c r="E80">
        <f t="shared" si="40"/>
        <v>17.5</v>
      </c>
      <c r="F80">
        <v>1910</v>
      </c>
      <c r="H80">
        <f t="shared" si="32"/>
        <v>477.5</v>
      </c>
      <c r="J80">
        <f t="shared" si="33"/>
        <v>39.462809917355372</v>
      </c>
      <c r="K80">
        <f t="shared" si="51"/>
        <v>515.60998392360682</v>
      </c>
      <c r="L80">
        <f>VLOOKUP(V80, Sheet2!E$6:F$261,2,TRUE)</f>
        <v>499.7</v>
      </c>
      <c r="M80">
        <f>VLOOKUP(L80,Sheet3!A$52:B$77,2,TRUE)</f>
        <v>1</v>
      </c>
      <c r="N80">
        <f t="shared" si="41"/>
        <v>1.2099839236068419</v>
      </c>
      <c r="O80">
        <f t="shared" si="47"/>
        <v>0.80998392360686466</v>
      </c>
      <c r="P80">
        <v>0</v>
      </c>
      <c r="Q80">
        <f t="shared" si="38"/>
        <v>1.8</v>
      </c>
      <c r="R80">
        <f t="shared" si="52"/>
        <v>1760.8779061541229</v>
      </c>
      <c r="S80">
        <f t="shared" si="42"/>
        <v>1.55</v>
      </c>
      <c r="T80">
        <f t="shared" si="48"/>
        <v>158.18829044399928</v>
      </c>
      <c r="V80">
        <f t="shared" si="34"/>
        <v>1919.0661965981221</v>
      </c>
      <c r="W80">
        <f t="shared" si="35"/>
        <v>-9.0661965981221329</v>
      </c>
      <c r="X80">
        <f t="shared" si="49"/>
        <v>-0.18731811153144903</v>
      </c>
      <c r="Y80">
        <f>VLOOKUP(K80,Sheet2!$A$6:$B$262,2,TRUE)</f>
        <v>303.75</v>
      </c>
      <c r="Z80">
        <f t="shared" si="36"/>
        <v>-6.1668514084427663E-4</v>
      </c>
      <c r="AA80">
        <f t="shared" si="37"/>
        <v>515.60936723846601</v>
      </c>
      <c r="AD80">
        <f t="shared" si="53"/>
        <v>516.4</v>
      </c>
      <c r="AE80">
        <f>VLOOKUP(AU79,Sheet2!$E$6:$F$261,2,TRUE)</f>
        <v>499.7</v>
      </c>
      <c r="AF80">
        <f>VLOOKUP(AE80,Sheet3!A$52:B$77,2,TRUE)</f>
        <v>1</v>
      </c>
      <c r="AG80">
        <f t="shared" si="54"/>
        <v>0</v>
      </c>
      <c r="AH80">
        <f t="shared" si="55"/>
        <v>1</v>
      </c>
      <c r="AI80">
        <f t="shared" si="56"/>
        <v>1910</v>
      </c>
      <c r="AJ80">
        <f t="shared" si="39"/>
        <v>1.55</v>
      </c>
      <c r="AK80">
        <f t="shared" si="43"/>
        <v>0</v>
      </c>
      <c r="AM80">
        <f t="shared" si="57"/>
        <v>-5.1000000000000227</v>
      </c>
      <c r="AN80">
        <f t="shared" si="58"/>
        <v>0</v>
      </c>
      <c r="AP80">
        <f t="shared" si="44"/>
        <v>1.55</v>
      </c>
      <c r="AQ80">
        <f>VLOOKUP(AE80,Sheet3!$K$52:$L$77,2,TRUE)</f>
        <v>1</v>
      </c>
      <c r="AR80">
        <f t="shared" si="45"/>
        <v>0</v>
      </c>
      <c r="AU80">
        <f t="shared" si="59"/>
        <v>1910</v>
      </c>
      <c r="AV80">
        <f t="shared" si="60"/>
        <v>0</v>
      </c>
      <c r="AW80">
        <f t="shared" si="61"/>
        <v>0</v>
      </c>
      <c r="AX80">
        <f>VLOOKUP(AD80,Sheet2!$A$6:$B$262,2,TRUE)</f>
        <v>306.95</v>
      </c>
      <c r="AY80">
        <f t="shared" si="62"/>
        <v>0</v>
      </c>
      <c r="AZ80">
        <f t="shared" si="63"/>
        <v>516.4</v>
      </c>
      <c r="BB80">
        <f t="shared" si="50"/>
        <v>0.79063276153397055</v>
      </c>
    </row>
    <row r="81" spans="4:54" x14ac:dyDescent="0.55000000000000004">
      <c r="D81">
        <f t="shared" si="46"/>
        <v>1065</v>
      </c>
      <c r="E81">
        <f t="shared" si="40"/>
        <v>17.75</v>
      </c>
      <c r="F81">
        <v>1910</v>
      </c>
      <c r="H81">
        <f t="shared" si="32"/>
        <v>477.5</v>
      </c>
      <c r="J81">
        <f t="shared" si="33"/>
        <v>39.462809917355372</v>
      </c>
      <c r="K81">
        <f t="shared" si="51"/>
        <v>515.60936723846601</v>
      </c>
      <c r="L81">
        <f>VLOOKUP(V81, Sheet2!E$6:F$261,2,TRUE)</f>
        <v>499.7</v>
      </c>
      <c r="M81">
        <f>VLOOKUP(L81,Sheet3!A$52:B$77,2,TRUE)</f>
        <v>1</v>
      </c>
      <c r="N81">
        <f t="shared" si="41"/>
        <v>1.2093672384660294</v>
      </c>
      <c r="O81">
        <f t="shared" si="47"/>
        <v>0.80936723846605219</v>
      </c>
      <c r="P81">
        <v>0</v>
      </c>
      <c r="Q81">
        <f t="shared" si="38"/>
        <v>1.8</v>
      </c>
      <c r="R81">
        <f t="shared" si="52"/>
        <v>1759.5318938088697</v>
      </c>
      <c r="S81">
        <f t="shared" si="42"/>
        <v>1.55</v>
      </c>
      <c r="T81">
        <f t="shared" si="48"/>
        <v>158.00766871501705</v>
      </c>
      <c r="V81">
        <f t="shared" si="34"/>
        <v>1917.5395625238866</v>
      </c>
      <c r="W81">
        <f t="shared" si="35"/>
        <v>-7.539562523886616</v>
      </c>
      <c r="X81">
        <f t="shared" si="49"/>
        <v>-0.15577608520426892</v>
      </c>
      <c r="Y81">
        <f>VLOOKUP(K81,Sheet2!$A$6:$B$262,2,TRUE)</f>
        <v>303.75</v>
      </c>
      <c r="Z81">
        <f t="shared" si="36"/>
        <v>-5.1284307886179071E-4</v>
      </c>
      <c r="AA81">
        <f t="shared" si="37"/>
        <v>515.6088543953872</v>
      </c>
      <c r="AD81">
        <f t="shared" si="53"/>
        <v>516.4</v>
      </c>
      <c r="AE81">
        <f>VLOOKUP(AU80,Sheet2!$E$6:$F$261,2,TRUE)</f>
        <v>499.7</v>
      </c>
      <c r="AF81">
        <f>VLOOKUP(AE81,Sheet3!A$52:B$77,2,TRUE)</f>
        <v>1</v>
      </c>
      <c r="AG81">
        <f t="shared" si="54"/>
        <v>0</v>
      </c>
      <c r="AH81">
        <f t="shared" si="55"/>
        <v>1</v>
      </c>
      <c r="AI81">
        <f t="shared" si="56"/>
        <v>1910</v>
      </c>
      <c r="AJ81">
        <f t="shared" si="39"/>
        <v>1.55</v>
      </c>
      <c r="AK81">
        <f t="shared" si="43"/>
        <v>0</v>
      </c>
      <c r="AM81">
        <f t="shared" si="57"/>
        <v>-5.1000000000000227</v>
      </c>
      <c r="AN81">
        <f t="shared" si="58"/>
        <v>0</v>
      </c>
      <c r="AP81">
        <f t="shared" si="44"/>
        <v>1.55</v>
      </c>
      <c r="AQ81">
        <f>VLOOKUP(AE81,Sheet3!$K$52:$L$77,2,TRUE)</f>
        <v>1</v>
      </c>
      <c r="AR81">
        <f t="shared" si="45"/>
        <v>0</v>
      </c>
      <c r="AU81">
        <f t="shared" si="59"/>
        <v>1910</v>
      </c>
      <c r="AV81">
        <f t="shared" si="60"/>
        <v>0</v>
      </c>
      <c r="AW81">
        <f t="shared" si="61"/>
        <v>0</v>
      </c>
      <c r="AX81">
        <f>VLOOKUP(AD81,Sheet2!$A$6:$B$262,2,TRUE)</f>
        <v>306.95</v>
      </c>
      <c r="AY81">
        <f t="shared" si="62"/>
        <v>0</v>
      </c>
      <c r="AZ81">
        <f t="shared" si="63"/>
        <v>516.4</v>
      </c>
      <c r="BB81">
        <f t="shared" si="50"/>
        <v>0.79114560461277961</v>
      </c>
    </row>
    <row r="82" spans="4:54" x14ac:dyDescent="0.55000000000000004">
      <c r="D82">
        <f t="shared" si="46"/>
        <v>1080</v>
      </c>
      <c r="E82">
        <f t="shared" si="40"/>
        <v>18</v>
      </c>
      <c r="F82">
        <v>1910</v>
      </c>
      <c r="H82">
        <f t="shared" si="32"/>
        <v>477.5</v>
      </c>
      <c r="J82">
        <f t="shared" si="33"/>
        <v>39.462809917355372</v>
      </c>
      <c r="K82">
        <f t="shared" si="51"/>
        <v>515.6088543953872</v>
      </c>
      <c r="L82">
        <f>VLOOKUP(V82, Sheet2!E$6:F$261,2,TRUE)</f>
        <v>499.7</v>
      </c>
      <c r="M82">
        <f>VLOOKUP(L82,Sheet3!A$52:B$77,2,TRUE)</f>
        <v>1</v>
      </c>
      <c r="N82">
        <f t="shared" si="41"/>
        <v>1.2088543953872204</v>
      </c>
      <c r="O82">
        <f t="shared" si="47"/>
        <v>0.80885439538724313</v>
      </c>
      <c r="P82">
        <v>0</v>
      </c>
      <c r="Q82">
        <f t="shared" si="38"/>
        <v>1.8</v>
      </c>
      <c r="R82">
        <f t="shared" si="52"/>
        <v>1758.4127944306754</v>
      </c>
      <c r="S82">
        <f t="shared" si="42"/>
        <v>1.55</v>
      </c>
      <c r="T82">
        <f t="shared" si="48"/>
        <v>157.85751382041033</v>
      </c>
      <c r="V82">
        <f t="shared" si="34"/>
        <v>1916.2703082510857</v>
      </c>
      <c r="W82">
        <f t="shared" si="35"/>
        <v>-6.2703082510856802</v>
      </c>
      <c r="X82">
        <f t="shared" si="49"/>
        <v>-0.12955182336953885</v>
      </c>
      <c r="Y82">
        <f>VLOOKUP(K82,Sheet2!$A$6:$B$262,2,TRUE)</f>
        <v>303.75</v>
      </c>
      <c r="Z82">
        <f t="shared" si="36"/>
        <v>-4.265080604758481E-4</v>
      </c>
      <c r="AA82">
        <f t="shared" si="37"/>
        <v>515.60842788732668</v>
      </c>
      <c r="AD82">
        <f t="shared" si="53"/>
        <v>516.4</v>
      </c>
      <c r="AE82">
        <f>VLOOKUP(AU81,Sheet2!$E$6:$F$261,2,TRUE)</f>
        <v>499.7</v>
      </c>
      <c r="AF82">
        <f>VLOOKUP(AE82,Sheet3!A$52:B$77,2,TRUE)</f>
        <v>1</v>
      </c>
      <c r="AG82">
        <f t="shared" si="54"/>
        <v>0</v>
      </c>
      <c r="AH82">
        <f t="shared" si="55"/>
        <v>1</v>
      </c>
      <c r="AI82">
        <f t="shared" si="56"/>
        <v>1910</v>
      </c>
      <c r="AJ82">
        <f t="shared" si="39"/>
        <v>1.55</v>
      </c>
      <c r="AK82">
        <f t="shared" si="43"/>
        <v>0</v>
      </c>
      <c r="AM82">
        <f t="shared" si="57"/>
        <v>-5.1000000000000227</v>
      </c>
      <c r="AN82">
        <f t="shared" si="58"/>
        <v>0</v>
      </c>
      <c r="AP82">
        <f t="shared" si="44"/>
        <v>1.55</v>
      </c>
      <c r="AQ82">
        <f>VLOOKUP(AE82,Sheet3!$K$52:$L$77,2,TRUE)</f>
        <v>1</v>
      </c>
      <c r="AR82">
        <f t="shared" si="45"/>
        <v>0</v>
      </c>
      <c r="AU82">
        <f t="shared" si="59"/>
        <v>1910</v>
      </c>
      <c r="AV82">
        <f t="shared" si="60"/>
        <v>0</v>
      </c>
      <c r="AW82">
        <f t="shared" si="61"/>
        <v>0</v>
      </c>
      <c r="AX82">
        <f>VLOOKUP(AD82,Sheet2!$A$6:$B$262,2,TRUE)</f>
        <v>306.95</v>
      </c>
      <c r="AY82">
        <f t="shared" si="62"/>
        <v>0</v>
      </c>
      <c r="AZ82">
        <f t="shared" si="63"/>
        <v>516.4</v>
      </c>
      <c r="BB82">
        <f t="shared" si="50"/>
        <v>0.7915721126732933</v>
      </c>
    </row>
    <row r="83" spans="4:54" x14ac:dyDescent="0.55000000000000004">
      <c r="D83">
        <f t="shared" si="46"/>
        <v>1095</v>
      </c>
      <c r="E83">
        <f t="shared" si="40"/>
        <v>18.25</v>
      </c>
      <c r="F83">
        <v>1910</v>
      </c>
      <c r="H83">
        <f t="shared" si="32"/>
        <v>477.5</v>
      </c>
      <c r="J83">
        <f t="shared" si="33"/>
        <v>39.462809917355372</v>
      </c>
      <c r="K83">
        <f t="shared" si="51"/>
        <v>515.60842788732668</v>
      </c>
      <c r="L83">
        <f>VLOOKUP(V83, Sheet2!E$6:F$261,2,TRUE)</f>
        <v>499.7</v>
      </c>
      <c r="M83">
        <f>VLOOKUP(L83,Sheet3!A$52:B$77,2,TRUE)</f>
        <v>1</v>
      </c>
      <c r="N83">
        <f t="shared" si="41"/>
        <v>1.2084278873267067</v>
      </c>
      <c r="O83">
        <f t="shared" si="47"/>
        <v>0.80842788732672943</v>
      </c>
      <c r="P83">
        <v>0</v>
      </c>
      <c r="Q83">
        <f t="shared" si="38"/>
        <v>1.8</v>
      </c>
      <c r="R83">
        <f t="shared" si="52"/>
        <v>1757.4822716012638</v>
      </c>
      <c r="S83">
        <f t="shared" si="42"/>
        <v>1.55</v>
      </c>
      <c r="T83">
        <f t="shared" si="48"/>
        <v>157.73267313295634</v>
      </c>
      <c r="V83">
        <f t="shared" si="34"/>
        <v>1915.2149447342201</v>
      </c>
      <c r="W83">
        <f t="shared" si="35"/>
        <v>-5.2149447342201256</v>
      </c>
      <c r="X83">
        <f t="shared" si="49"/>
        <v>-0.10774679202934144</v>
      </c>
      <c r="Y83">
        <f>VLOOKUP(K83,Sheet2!$A$6:$B$262,2,TRUE)</f>
        <v>303.75</v>
      </c>
      <c r="Z83">
        <f t="shared" si="36"/>
        <v>-3.5472194906779073E-4</v>
      </c>
      <c r="AA83">
        <f t="shared" si="37"/>
        <v>515.60807316537762</v>
      </c>
      <c r="AD83">
        <f t="shared" si="53"/>
        <v>516.4</v>
      </c>
      <c r="AE83">
        <f>VLOOKUP(AU82,Sheet2!$E$6:$F$261,2,TRUE)</f>
        <v>499.7</v>
      </c>
      <c r="AF83">
        <f>VLOOKUP(AE83,Sheet3!A$52:B$77,2,TRUE)</f>
        <v>1</v>
      </c>
      <c r="AG83">
        <f t="shared" si="54"/>
        <v>0</v>
      </c>
      <c r="AH83">
        <f t="shared" si="55"/>
        <v>1</v>
      </c>
      <c r="AI83">
        <f t="shared" si="56"/>
        <v>1910</v>
      </c>
      <c r="AJ83">
        <f t="shared" si="39"/>
        <v>1.55</v>
      </c>
      <c r="AK83">
        <f t="shared" si="43"/>
        <v>0</v>
      </c>
      <c r="AM83">
        <f t="shared" si="57"/>
        <v>-5.1000000000000227</v>
      </c>
      <c r="AN83">
        <f t="shared" si="58"/>
        <v>0</v>
      </c>
      <c r="AP83">
        <f t="shared" si="44"/>
        <v>1.55</v>
      </c>
      <c r="AQ83">
        <f>VLOOKUP(AE83,Sheet3!$K$52:$L$77,2,TRUE)</f>
        <v>1</v>
      </c>
      <c r="AR83">
        <f t="shared" si="45"/>
        <v>0</v>
      </c>
      <c r="AU83">
        <f t="shared" si="59"/>
        <v>1910</v>
      </c>
      <c r="AV83">
        <f t="shared" si="60"/>
        <v>0</v>
      </c>
      <c r="AW83">
        <f t="shared" si="61"/>
        <v>0</v>
      </c>
      <c r="AX83">
        <f>VLOOKUP(AD83,Sheet2!$A$6:$B$262,2,TRUE)</f>
        <v>306.95</v>
      </c>
      <c r="AY83">
        <f t="shared" si="62"/>
        <v>0</v>
      </c>
      <c r="AZ83">
        <f t="shared" si="63"/>
        <v>516.4</v>
      </c>
      <c r="BB83">
        <f t="shared" si="50"/>
        <v>0.79192683462235891</v>
      </c>
    </row>
    <row r="84" spans="4:54" x14ac:dyDescent="0.55000000000000004">
      <c r="D84">
        <f t="shared" si="46"/>
        <v>1110</v>
      </c>
      <c r="E84">
        <f t="shared" si="40"/>
        <v>18.5</v>
      </c>
      <c r="F84">
        <v>1900</v>
      </c>
      <c r="H84">
        <f t="shared" si="32"/>
        <v>475</v>
      </c>
      <c r="J84">
        <f t="shared" si="33"/>
        <v>39.256198347107436</v>
      </c>
      <c r="K84">
        <f t="shared" si="51"/>
        <v>515.60807316537762</v>
      </c>
      <c r="L84">
        <f>VLOOKUP(V84, Sheet2!E$6:F$261,2,TRUE)</f>
        <v>499.7</v>
      </c>
      <c r="M84">
        <f>VLOOKUP(L84,Sheet3!A$52:B$77,2,TRUE)</f>
        <v>1</v>
      </c>
      <c r="N84">
        <f t="shared" si="41"/>
        <v>1.2080731653776411</v>
      </c>
      <c r="O84">
        <f t="shared" si="47"/>
        <v>0.80807316537766383</v>
      </c>
      <c r="P84">
        <v>0</v>
      </c>
      <c r="Q84">
        <f t="shared" si="38"/>
        <v>1.8</v>
      </c>
      <c r="R84">
        <f t="shared" si="52"/>
        <v>1756.7084913141277</v>
      </c>
      <c r="S84">
        <f t="shared" si="42"/>
        <v>1.55</v>
      </c>
      <c r="T84">
        <f t="shared" si="48"/>
        <v>157.62886961979996</v>
      </c>
      <c r="V84">
        <f t="shared" si="34"/>
        <v>1914.3373609339278</v>
      </c>
      <c r="W84">
        <f t="shared" si="35"/>
        <v>-14.337360933927812</v>
      </c>
      <c r="X84">
        <f t="shared" si="49"/>
        <v>-0.29622646557702093</v>
      </c>
      <c r="Y84">
        <f>VLOOKUP(K84,Sheet2!$A$6:$B$262,2,TRUE)</f>
        <v>303.75</v>
      </c>
      <c r="Z84">
        <f t="shared" si="36"/>
        <v>-9.7523116239348452E-4</v>
      </c>
      <c r="AA84">
        <f t="shared" si="37"/>
        <v>515.60709793421518</v>
      </c>
      <c r="AD84">
        <f t="shared" si="53"/>
        <v>516.4</v>
      </c>
      <c r="AE84">
        <f>VLOOKUP(AU83,Sheet2!$E$6:$F$261,2,TRUE)</f>
        <v>499.7</v>
      </c>
      <c r="AF84">
        <f>VLOOKUP(AE84,Sheet3!A$52:B$77,2,TRUE)</f>
        <v>1</v>
      </c>
      <c r="AG84">
        <f t="shared" si="54"/>
        <v>0</v>
      </c>
      <c r="AH84">
        <f t="shared" si="55"/>
        <v>1</v>
      </c>
      <c r="AI84">
        <f t="shared" si="56"/>
        <v>1900</v>
      </c>
      <c r="AJ84">
        <f t="shared" si="39"/>
        <v>1.55</v>
      </c>
      <c r="AK84">
        <f t="shared" si="43"/>
        <v>0</v>
      </c>
      <c r="AM84">
        <f t="shared" si="57"/>
        <v>-5.1000000000000227</v>
      </c>
      <c r="AN84">
        <f t="shared" si="58"/>
        <v>0</v>
      </c>
      <c r="AP84">
        <f t="shared" si="44"/>
        <v>1.55</v>
      </c>
      <c r="AQ84">
        <f>VLOOKUP(AE84,Sheet3!$K$52:$L$77,2,TRUE)</f>
        <v>1</v>
      </c>
      <c r="AR84">
        <f t="shared" si="45"/>
        <v>0</v>
      </c>
      <c r="AU84">
        <f t="shared" si="59"/>
        <v>1900</v>
      </c>
      <c r="AV84">
        <f t="shared" si="60"/>
        <v>0</v>
      </c>
      <c r="AW84">
        <f t="shared" si="61"/>
        <v>0</v>
      </c>
      <c r="AX84">
        <f>VLOOKUP(AD84,Sheet2!$A$6:$B$262,2,TRUE)</f>
        <v>306.95</v>
      </c>
      <c r="AY84">
        <f t="shared" si="62"/>
        <v>0</v>
      </c>
      <c r="AZ84">
        <f t="shared" si="63"/>
        <v>516.4</v>
      </c>
      <c r="BB84">
        <f t="shared" si="50"/>
        <v>0.79290206578480138</v>
      </c>
    </row>
    <row r="85" spans="4:54" x14ac:dyDescent="0.55000000000000004">
      <c r="D85">
        <f t="shared" si="46"/>
        <v>1125</v>
      </c>
      <c r="E85">
        <f t="shared" si="40"/>
        <v>18.75</v>
      </c>
      <c r="F85">
        <v>1900</v>
      </c>
      <c r="H85">
        <f t="shared" si="32"/>
        <v>475</v>
      </c>
      <c r="J85">
        <f t="shared" si="33"/>
        <v>39.256198347107436</v>
      </c>
      <c r="K85">
        <f t="shared" si="51"/>
        <v>515.60709793421518</v>
      </c>
      <c r="L85">
        <f>VLOOKUP(V85, Sheet2!E$6:F$261,2,TRUE)</f>
        <v>499.7</v>
      </c>
      <c r="M85">
        <f>VLOOKUP(L85,Sheet3!A$52:B$77,2,TRUE)</f>
        <v>1</v>
      </c>
      <c r="N85">
        <f t="shared" si="41"/>
        <v>1.2070979342151986</v>
      </c>
      <c r="O85">
        <f t="shared" si="47"/>
        <v>0.80709793421522136</v>
      </c>
      <c r="P85">
        <v>0</v>
      </c>
      <c r="Q85">
        <f t="shared" si="38"/>
        <v>1.8</v>
      </c>
      <c r="R85">
        <f t="shared" si="52"/>
        <v>1754.5817355218392</v>
      </c>
      <c r="S85">
        <f t="shared" si="42"/>
        <v>1.55</v>
      </c>
      <c r="T85">
        <f t="shared" si="48"/>
        <v>157.34360177155506</v>
      </c>
      <c r="V85">
        <f t="shared" si="34"/>
        <v>1911.9253372933943</v>
      </c>
      <c r="W85">
        <f t="shared" si="35"/>
        <v>-11.92533729339425</v>
      </c>
      <c r="X85">
        <f t="shared" si="49"/>
        <v>-0.24639126639244321</v>
      </c>
      <c r="Y85">
        <f>VLOOKUP(K85,Sheet2!$A$6:$B$262,2,TRUE)</f>
        <v>303.75</v>
      </c>
      <c r="Z85">
        <f t="shared" si="36"/>
        <v>-8.111646630203892E-4</v>
      </c>
      <c r="AA85">
        <f t="shared" si="37"/>
        <v>515.60628676955218</v>
      </c>
      <c r="AD85">
        <f t="shared" si="53"/>
        <v>516.4</v>
      </c>
      <c r="AE85">
        <f>VLOOKUP(AU84,Sheet2!$E$6:$F$261,2,TRUE)</f>
        <v>499.7</v>
      </c>
      <c r="AF85">
        <f>VLOOKUP(AE85,Sheet3!A$52:B$77,2,TRUE)</f>
        <v>1</v>
      </c>
      <c r="AG85">
        <f t="shared" si="54"/>
        <v>0</v>
      </c>
      <c r="AH85">
        <f t="shared" si="55"/>
        <v>1</v>
      </c>
      <c r="AI85">
        <f t="shared" si="56"/>
        <v>1900</v>
      </c>
      <c r="AJ85">
        <f t="shared" si="39"/>
        <v>1.55</v>
      </c>
      <c r="AK85">
        <f t="shared" si="43"/>
        <v>0</v>
      </c>
      <c r="AM85">
        <f t="shared" si="57"/>
        <v>-5.1000000000000227</v>
      </c>
      <c r="AN85">
        <f t="shared" si="58"/>
        <v>0</v>
      </c>
      <c r="AP85">
        <f t="shared" si="44"/>
        <v>1.55</v>
      </c>
      <c r="AQ85">
        <f>VLOOKUP(AE85,Sheet3!$K$52:$L$77,2,TRUE)</f>
        <v>1</v>
      </c>
      <c r="AR85">
        <f t="shared" si="45"/>
        <v>0</v>
      </c>
      <c r="AU85">
        <f t="shared" si="59"/>
        <v>1900</v>
      </c>
      <c r="AV85">
        <f t="shared" si="60"/>
        <v>0</v>
      </c>
      <c r="AW85">
        <f t="shared" si="61"/>
        <v>0</v>
      </c>
      <c r="AX85">
        <f>VLOOKUP(AD85,Sheet2!$A$6:$B$262,2,TRUE)</f>
        <v>306.95</v>
      </c>
      <c r="AY85">
        <f t="shared" si="62"/>
        <v>0</v>
      </c>
      <c r="AZ85">
        <f t="shared" si="63"/>
        <v>516.4</v>
      </c>
      <c r="BB85">
        <f t="shared" si="50"/>
        <v>0.79371323044779274</v>
      </c>
    </row>
    <row r="86" spans="4:54" x14ac:dyDescent="0.55000000000000004">
      <c r="D86">
        <f t="shared" si="46"/>
        <v>1140</v>
      </c>
      <c r="E86">
        <f t="shared" si="40"/>
        <v>19</v>
      </c>
      <c r="F86">
        <v>1900</v>
      </c>
      <c r="H86">
        <f t="shared" si="32"/>
        <v>475</v>
      </c>
      <c r="J86">
        <f t="shared" si="33"/>
        <v>39.256198347107436</v>
      </c>
      <c r="K86">
        <f t="shared" si="51"/>
        <v>515.60628676955218</v>
      </c>
      <c r="L86">
        <f>VLOOKUP(V86, Sheet2!E$6:F$261,2,TRUE)</f>
        <v>499.7</v>
      </c>
      <c r="M86">
        <f>VLOOKUP(L86,Sheet3!A$52:B$77,2,TRUE)</f>
        <v>1</v>
      </c>
      <c r="N86">
        <f t="shared" si="41"/>
        <v>1.2062867695522073</v>
      </c>
      <c r="O86">
        <f t="shared" si="47"/>
        <v>0.80628676955223</v>
      </c>
      <c r="P86">
        <v>0</v>
      </c>
      <c r="Q86">
        <f t="shared" si="38"/>
        <v>1.8</v>
      </c>
      <c r="R86">
        <f t="shared" si="52"/>
        <v>1752.8134255159257</v>
      </c>
      <c r="S86">
        <f t="shared" si="42"/>
        <v>1.55</v>
      </c>
      <c r="T86">
        <f t="shared" si="48"/>
        <v>157.10645676673917</v>
      </c>
      <c r="V86">
        <f t="shared" si="34"/>
        <v>1909.919882282665</v>
      </c>
      <c r="W86">
        <f t="shared" si="35"/>
        <v>-9.9198822826649575</v>
      </c>
      <c r="X86">
        <f t="shared" si="49"/>
        <v>-0.20495624550960653</v>
      </c>
      <c r="Y86">
        <f>VLOOKUP(K86,Sheet2!$A$6:$B$262,2,TRUE)</f>
        <v>303.75</v>
      </c>
      <c r="Z86">
        <f t="shared" si="36"/>
        <v>-6.7475307163656468E-4</v>
      </c>
      <c r="AA86">
        <f t="shared" si="37"/>
        <v>515.60561201648056</v>
      </c>
      <c r="AD86">
        <f t="shared" si="53"/>
        <v>516.4</v>
      </c>
      <c r="AE86">
        <f>VLOOKUP(AU85,Sheet2!$E$6:$F$261,2,TRUE)</f>
        <v>499.7</v>
      </c>
      <c r="AF86">
        <f>VLOOKUP(AE86,Sheet3!A$52:B$77,2,TRUE)</f>
        <v>1</v>
      </c>
      <c r="AG86">
        <f t="shared" si="54"/>
        <v>0</v>
      </c>
      <c r="AH86">
        <f t="shared" si="55"/>
        <v>1</v>
      </c>
      <c r="AI86">
        <f t="shared" si="56"/>
        <v>1900</v>
      </c>
      <c r="AJ86">
        <f t="shared" si="39"/>
        <v>1.55</v>
      </c>
      <c r="AK86">
        <f t="shared" si="43"/>
        <v>0</v>
      </c>
      <c r="AM86">
        <f t="shared" si="57"/>
        <v>-5.1000000000000227</v>
      </c>
      <c r="AN86">
        <f t="shared" si="58"/>
        <v>0</v>
      </c>
      <c r="AP86">
        <f t="shared" si="44"/>
        <v>1.55</v>
      </c>
      <c r="AQ86">
        <f>VLOOKUP(AE86,Sheet3!$K$52:$L$77,2,TRUE)</f>
        <v>1</v>
      </c>
      <c r="AR86">
        <f t="shared" si="45"/>
        <v>0</v>
      </c>
      <c r="AU86">
        <f t="shared" si="59"/>
        <v>1900</v>
      </c>
      <c r="AV86">
        <f t="shared" si="60"/>
        <v>0</v>
      </c>
      <c r="AW86">
        <f t="shared" si="61"/>
        <v>0</v>
      </c>
      <c r="AX86">
        <f>VLOOKUP(AD86,Sheet2!$A$6:$B$262,2,TRUE)</f>
        <v>306.95</v>
      </c>
      <c r="AY86">
        <f t="shared" si="62"/>
        <v>0</v>
      </c>
      <c r="AZ86">
        <f t="shared" si="63"/>
        <v>516.4</v>
      </c>
      <c r="BB86">
        <f t="shared" si="50"/>
        <v>0.79438798351941386</v>
      </c>
    </row>
    <row r="87" spans="4:54" x14ac:dyDescent="0.55000000000000004">
      <c r="D87">
        <f t="shared" si="46"/>
        <v>1155</v>
      </c>
      <c r="E87">
        <f t="shared" si="40"/>
        <v>19.25</v>
      </c>
      <c r="F87">
        <v>1900</v>
      </c>
      <c r="H87">
        <f t="shared" si="32"/>
        <v>475</v>
      </c>
      <c r="J87">
        <f t="shared" si="33"/>
        <v>39.256198347107436</v>
      </c>
      <c r="K87">
        <f t="shared" si="51"/>
        <v>515.60561201648056</v>
      </c>
      <c r="L87">
        <f>VLOOKUP(V87, Sheet2!E$6:F$261,2,TRUE)</f>
        <v>499.7</v>
      </c>
      <c r="M87">
        <f>VLOOKUP(L87,Sheet3!A$52:B$77,2,TRUE)</f>
        <v>1</v>
      </c>
      <c r="N87">
        <f t="shared" si="41"/>
        <v>1.2056120164805861</v>
      </c>
      <c r="O87">
        <f t="shared" si="47"/>
        <v>0.80561201648060887</v>
      </c>
      <c r="P87">
        <v>0</v>
      </c>
      <c r="Q87">
        <f t="shared" si="38"/>
        <v>1.8</v>
      </c>
      <c r="R87">
        <f t="shared" si="52"/>
        <v>1751.3429408039215</v>
      </c>
      <c r="S87">
        <f t="shared" si="42"/>
        <v>1.55</v>
      </c>
      <c r="T87">
        <f t="shared" si="48"/>
        <v>156.9092827216414</v>
      </c>
      <c r="V87">
        <f t="shared" si="34"/>
        <v>1908.2522235255628</v>
      </c>
      <c r="W87">
        <f t="shared" si="35"/>
        <v>-8.2522235255628402</v>
      </c>
      <c r="X87">
        <f t="shared" si="49"/>
        <v>-0.17050048606534793</v>
      </c>
      <c r="Y87">
        <f>VLOOKUP(K87,Sheet2!$A$6:$B$262,2,TRUE)</f>
        <v>303.75</v>
      </c>
      <c r="Z87">
        <f t="shared" si="36"/>
        <v>-5.6131847264312071E-4</v>
      </c>
      <c r="AA87">
        <f t="shared" si="37"/>
        <v>515.60505069800797</v>
      </c>
      <c r="AD87">
        <f t="shared" si="53"/>
        <v>516.4</v>
      </c>
      <c r="AE87">
        <f>VLOOKUP(AU86,Sheet2!$E$6:$F$261,2,TRUE)</f>
        <v>499.7</v>
      </c>
      <c r="AF87">
        <f>VLOOKUP(AE87,Sheet3!A$52:B$77,2,TRUE)</f>
        <v>1</v>
      </c>
      <c r="AG87">
        <f t="shared" si="54"/>
        <v>0</v>
      </c>
      <c r="AH87">
        <f t="shared" si="55"/>
        <v>1</v>
      </c>
      <c r="AI87">
        <f t="shared" si="56"/>
        <v>1900</v>
      </c>
      <c r="AJ87">
        <f t="shared" si="39"/>
        <v>1.55</v>
      </c>
      <c r="AK87">
        <f t="shared" si="43"/>
        <v>0</v>
      </c>
      <c r="AM87">
        <f t="shared" si="57"/>
        <v>-5.1000000000000227</v>
      </c>
      <c r="AN87">
        <f t="shared" si="58"/>
        <v>0</v>
      </c>
      <c r="AP87">
        <f t="shared" si="44"/>
        <v>1.55</v>
      </c>
      <c r="AQ87">
        <f>VLOOKUP(AE87,Sheet3!$K$52:$L$77,2,TRUE)</f>
        <v>1</v>
      </c>
      <c r="AR87">
        <f t="shared" si="45"/>
        <v>0</v>
      </c>
      <c r="AU87">
        <f t="shared" si="59"/>
        <v>1900</v>
      </c>
      <c r="AV87">
        <f t="shared" si="60"/>
        <v>0</v>
      </c>
      <c r="AW87">
        <f t="shared" si="61"/>
        <v>0</v>
      </c>
      <c r="AX87">
        <f>VLOOKUP(AD87,Sheet2!$A$6:$B$262,2,TRUE)</f>
        <v>306.95</v>
      </c>
      <c r="AY87">
        <f t="shared" si="62"/>
        <v>0</v>
      </c>
      <c r="AZ87">
        <f t="shared" si="63"/>
        <v>516.4</v>
      </c>
      <c r="BB87">
        <f t="shared" si="50"/>
        <v>0.79494930199200553</v>
      </c>
    </row>
    <row r="88" spans="4:54" x14ac:dyDescent="0.55000000000000004">
      <c r="D88">
        <f t="shared" si="46"/>
        <v>1170</v>
      </c>
      <c r="E88">
        <f t="shared" si="40"/>
        <v>19.5</v>
      </c>
      <c r="F88">
        <v>1900</v>
      </c>
      <c r="H88">
        <f t="shared" si="32"/>
        <v>475</v>
      </c>
      <c r="J88">
        <f t="shared" si="33"/>
        <v>39.256198347107436</v>
      </c>
      <c r="K88">
        <f t="shared" si="51"/>
        <v>515.60505069800797</v>
      </c>
      <c r="L88">
        <f>VLOOKUP(V88, Sheet2!E$6:F$261,2,TRUE)</f>
        <v>499.7</v>
      </c>
      <c r="M88">
        <f>VLOOKUP(L88,Sheet3!A$52:B$77,2,TRUE)</f>
        <v>1</v>
      </c>
      <c r="N88">
        <f t="shared" si="41"/>
        <v>1.2050506980079945</v>
      </c>
      <c r="O88">
        <f t="shared" si="47"/>
        <v>0.80505069800801721</v>
      </c>
      <c r="P88">
        <v>0</v>
      </c>
      <c r="Q88">
        <f t="shared" si="38"/>
        <v>1.8</v>
      </c>
      <c r="R88">
        <f t="shared" si="52"/>
        <v>1750.1199768277411</v>
      </c>
      <c r="S88">
        <f t="shared" si="42"/>
        <v>1.55</v>
      </c>
      <c r="T88">
        <f t="shared" si="48"/>
        <v>156.74531905175377</v>
      </c>
      <c r="V88">
        <f t="shared" si="34"/>
        <v>1906.8652958794949</v>
      </c>
      <c r="W88">
        <f t="shared" si="35"/>
        <v>-6.8652958794948518</v>
      </c>
      <c r="X88">
        <f t="shared" si="49"/>
        <v>-0.14184495618791015</v>
      </c>
      <c r="Y88">
        <f>VLOOKUP(K88,Sheet2!$A$6:$B$262,2,TRUE)</f>
        <v>303.75</v>
      </c>
      <c r="Z88">
        <f t="shared" si="36"/>
        <v>-4.6697927963097995E-4</v>
      </c>
      <c r="AA88">
        <f t="shared" si="37"/>
        <v>515.60458371872835</v>
      </c>
      <c r="AD88">
        <f t="shared" si="53"/>
        <v>516.4</v>
      </c>
      <c r="AE88">
        <f>VLOOKUP(AU87,Sheet2!$E$6:$F$261,2,TRUE)</f>
        <v>499.7</v>
      </c>
      <c r="AF88">
        <f>VLOOKUP(AE88,Sheet3!A$52:B$77,2,TRUE)</f>
        <v>1</v>
      </c>
      <c r="AG88">
        <f t="shared" si="54"/>
        <v>0</v>
      </c>
      <c r="AH88">
        <f t="shared" si="55"/>
        <v>1</v>
      </c>
      <c r="AI88">
        <f t="shared" si="56"/>
        <v>1900</v>
      </c>
      <c r="AJ88">
        <f t="shared" si="39"/>
        <v>1.55</v>
      </c>
      <c r="AK88">
        <f t="shared" si="43"/>
        <v>0</v>
      </c>
      <c r="AM88">
        <f t="shared" si="57"/>
        <v>-5.1000000000000227</v>
      </c>
      <c r="AN88">
        <f t="shared" si="58"/>
        <v>0</v>
      </c>
      <c r="AP88">
        <f t="shared" si="44"/>
        <v>1.55</v>
      </c>
      <c r="AQ88">
        <f>VLOOKUP(AE88,Sheet3!$K$52:$L$77,2,TRUE)</f>
        <v>1</v>
      </c>
      <c r="AR88">
        <f t="shared" si="45"/>
        <v>0</v>
      </c>
      <c r="AU88">
        <f t="shared" si="59"/>
        <v>1900</v>
      </c>
      <c r="AV88">
        <f t="shared" si="60"/>
        <v>0</v>
      </c>
      <c r="AW88">
        <f t="shared" si="61"/>
        <v>0</v>
      </c>
      <c r="AX88">
        <f>VLOOKUP(AD88,Sheet2!$A$6:$B$262,2,TRUE)</f>
        <v>306.95</v>
      </c>
      <c r="AY88">
        <f t="shared" si="62"/>
        <v>0</v>
      </c>
      <c r="AZ88">
        <f t="shared" si="63"/>
        <v>516.4</v>
      </c>
      <c r="BB88">
        <f t="shared" si="50"/>
        <v>0.79541628127162767</v>
      </c>
    </row>
    <row r="89" spans="4:54" x14ac:dyDescent="0.55000000000000004">
      <c r="D89">
        <f t="shared" si="46"/>
        <v>1185</v>
      </c>
      <c r="E89">
        <f t="shared" si="40"/>
        <v>19.75</v>
      </c>
      <c r="F89">
        <v>1880</v>
      </c>
      <c r="H89">
        <f t="shared" si="32"/>
        <v>470</v>
      </c>
      <c r="J89">
        <f t="shared" si="33"/>
        <v>38.84297520661157</v>
      </c>
      <c r="K89">
        <f t="shared" si="51"/>
        <v>515.60458371872835</v>
      </c>
      <c r="L89">
        <f>VLOOKUP(V89, Sheet2!E$6:F$261,2,TRUE)</f>
        <v>499.7</v>
      </c>
      <c r="M89">
        <f>VLOOKUP(L89,Sheet3!A$52:B$77,2,TRUE)</f>
        <v>1</v>
      </c>
      <c r="N89">
        <f t="shared" si="41"/>
        <v>1.2045837187283723</v>
      </c>
      <c r="O89">
        <f t="shared" si="47"/>
        <v>0.80458371872839507</v>
      </c>
      <c r="P89">
        <v>0</v>
      </c>
      <c r="Q89">
        <f t="shared" si="38"/>
        <v>1.8</v>
      </c>
      <c r="R89">
        <f t="shared" si="52"/>
        <v>1749.1027699349029</v>
      </c>
      <c r="S89">
        <f t="shared" si="42"/>
        <v>1.55</v>
      </c>
      <c r="T89">
        <f t="shared" si="48"/>
        <v>156.60895583762778</v>
      </c>
      <c r="V89">
        <f t="shared" si="34"/>
        <v>1905.7117257725306</v>
      </c>
      <c r="W89">
        <f t="shared" si="35"/>
        <v>-25.711725772530599</v>
      </c>
      <c r="X89">
        <f t="shared" si="49"/>
        <v>-0.53123400356468176</v>
      </c>
      <c r="Y89">
        <f>VLOOKUP(K89,Sheet2!$A$6:$B$262,2,TRUE)</f>
        <v>303.75</v>
      </c>
      <c r="Z89">
        <f t="shared" si="36"/>
        <v>-1.7489185302540964E-3</v>
      </c>
      <c r="AA89">
        <f t="shared" si="37"/>
        <v>515.60283480019814</v>
      </c>
      <c r="AD89">
        <f t="shared" si="53"/>
        <v>516.4</v>
      </c>
      <c r="AE89">
        <f>VLOOKUP(AU88,Sheet2!$E$6:$F$261,2,TRUE)</f>
        <v>499.7</v>
      </c>
      <c r="AF89">
        <f>VLOOKUP(AE89,Sheet3!A$52:B$77,2,TRUE)</f>
        <v>1</v>
      </c>
      <c r="AG89">
        <f t="shared" si="54"/>
        <v>0</v>
      </c>
      <c r="AH89">
        <f t="shared" si="55"/>
        <v>1</v>
      </c>
      <c r="AI89">
        <f t="shared" si="56"/>
        <v>1880</v>
      </c>
      <c r="AJ89">
        <f t="shared" si="39"/>
        <v>1.55</v>
      </c>
      <c r="AK89">
        <f t="shared" si="43"/>
        <v>0</v>
      </c>
      <c r="AM89">
        <f t="shared" si="57"/>
        <v>-5.1000000000000227</v>
      </c>
      <c r="AN89">
        <f t="shared" si="58"/>
        <v>0</v>
      </c>
      <c r="AP89">
        <f t="shared" si="44"/>
        <v>1.55</v>
      </c>
      <c r="AQ89">
        <f>VLOOKUP(AE89,Sheet3!$K$52:$L$77,2,TRUE)</f>
        <v>1</v>
      </c>
      <c r="AR89">
        <f t="shared" si="45"/>
        <v>0</v>
      </c>
      <c r="AU89">
        <f t="shared" si="59"/>
        <v>1880</v>
      </c>
      <c r="AV89">
        <f t="shared" si="60"/>
        <v>0</v>
      </c>
      <c r="AW89">
        <f t="shared" si="61"/>
        <v>0</v>
      </c>
      <c r="AX89">
        <f>VLOOKUP(AD89,Sheet2!$A$6:$B$262,2,TRUE)</f>
        <v>306.95</v>
      </c>
      <c r="AY89">
        <f t="shared" si="62"/>
        <v>0</v>
      </c>
      <c r="AZ89">
        <f t="shared" si="63"/>
        <v>516.4</v>
      </c>
      <c r="BB89">
        <f t="shared" si="50"/>
        <v>0.79716519980183875</v>
      </c>
    </row>
    <row r="90" spans="4:54" x14ac:dyDescent="0.55000000000000004">
      <c r="D90">
        <f t="shared" si="46"/>
        <v>1200</v>
      </c>
      <c r="E90">
        <f t="shared" si="40"/>
        <v>20</v>
      </c>
      <c r="F90">
        <v>1880</v>
      </c>
      <c r="H90">
        <f t="shared" si="32"/>
        <v>470</v>
      </c>
      <c r="J90">
        <f t="shared" si="33"/>
        <v>38.84297520661157</v>
      </c>
      <c r="K90">
        <f t="shared" si="51"/>
        <v>515.60283480019814</v>
      </c>
      <c r="L90">
        <f>VLOOKUP(V90, Sheet2!E$6:F$261,2,TRUE)</f>
        <v>499.7</v>
      </c>
      <c r="M90">
        <f>VLOOKUP(L90,Sheet3!A$52:B$77,2,TRUE)</f>
        <v>1</v>
      </c>
      <c r="N90">
        <f t="shared" si="41"/>
        <v>1.2028348001981612</v>
      </c>
      <c r="O90">
        <f t="shared" si="47"/>
        <v>0.80283480019818398</v>
      </c>
      <c r="P90">
        <v>0</v>
      </c>
      <c r="Q90">
        <f t="shared" si="38"/>
        <v>1.8</v>
      </c>
      <c r="R90">
        <f t="shared" si="52"/>
        <v>1745.2949055432578</v>
      </c>
      <c r="S90">
        <f t="shared" si="42"/>
        <v>1.55</v>
      </c>
      <c r="T90">
        <f t="shared" si="48"/>
        <v>156.09860358430004</v>
      </c>
      <c r="V90">
        <f t="shared" si="34"/>
        <v>1901.3935091275578</v>
      </c>
      <c r="W90">
        <f t="shared" si="35"/>
        <v>-21.393509127557763</v>
      </c>
      <c r="X90">
        <f t="shared" si="49"/>
        <v>-0.44201465139582158</v>
      </c>
      <c r="Y90">
        <f>VLOOKUP(K90,Sheet2!$A$6:$B$262,2,TRUE)</f>
        <v>303.75</v>
      </c>
      <c r="Z90">
        <f t="shared" si="36"/>
        <v>-1.455192267969783E-3</v>
      </c>
      <c r="AA90">
        <f t="shared" si="37"/>
        <v>515.6013796079302</v>
      </c>
      <c r="AD90">
        <f t="shared" si="53"/>
        <v>516.4</v>
      </c>
      <c r="AE90">
        <f>VLOOKUP(AU89,Sheet2!$E$6:$F$261,2,TRUE)</f>
        <v>499.7</v>
      </c>
      <c r="AF90">
        <f>VLOOKUP(AE90,Sheet3!A$52:B$77,2,TRUE)</f>
        <v>1</v>
      </c>
      <c r="AG90">
        <f t="shared" si="54"/>
        <v>0</v>
      </c>
      <c r="AH90">
        <f t="shared" si="55"/>
        <v>1</v>
      </c>
      <c r="AI90">
        <f t="shared" si="56"/>
        <v>1880</v>
      </c>
      <c r="AJ90">
        <f t="shared" si="39"/>
        <v>1.55</v>
      </c>
      <c r="AK90">
        <f t="shared" si="43"/>
        <v>0</v>
      </c>
      <c r="AM90">
        <f t="shared" si="57"/>
        <v>-5.1000000000000227</v>
      </c>
      <c r="AN90">
        <f t="shared" si="58"/>
        <v>0</v>
      </c>
      <c r="AP90">
        <f t="shared" si="44"/>
        <v>1.55</v>
      </c>
      <c r="AQ90">
        <f>VLOOKUP(AE90,Sheet3!$K$52:$L$77,2,TRUE)</f>
        <v>1</v>
      </c>
      <c r="AR90">
        <f t="shared" si="45"/>
        <v>0</v>
      </c>
      <c r="AU90">
        <f t="shared" si="59"/>
        <v>1880</v>
      </c>
      <c r="AV90">
        <f t="shared" si="60"/>
        <v>0</v>
      </c>
      <c r="AW90">
        <f t="shared" si="61"/>
        <v>0</v>
      </c>
      <c r="AX90">
        <f>VLOOKUP(AD90,Sheet2!$A$6:$B$262,2,TRUE)</f>
        <v>306.95</v>
      </c>
      <c r="AY90">
        <f t="shared" si="62"/>
        <v>0</v>
      </c>
      <c r="AZ90">
        <f t="shared" si="63"/>
        <v>516.4</v>
      </c>
      <c r="BB90">
        <f t="shared" si="50"/>
        <v>0.79862039206977897</v>
      </c>
    </row>
    <row r="91" spans="4:54" x14ac:dyDescent="0.55000000000000004">
      <c r="D91">
        <f t="shared" si="46"/>
        <v>1215</v>
      </c>
      <c r="E91">
        <f t="shared" si="40"/>
        <v>20.25</v>
      </c>
      <c r="F91">
        <v>1880</v>
      </c>
      <c r="H91">
        <f t="shared" si="32"/>
        <v>470</v>
      </c>
      <c r="J91">
        <f t="shared" si="33"/>
        <v>38.84297520661157</v>
      </c>
      <c r="K91">
        <f t="shared" si="51"/>
        <v>515.6013796079302</v>
      </c>
      <c r="L91">
        <f>VLOOKUP(V91, Sheet2!E$6:F$261,2,TRUE)</f>
        <v>499.7</v>
      </c>
      <c r="M91">
        <f>VLOOKUP(L91,Sheet3!A$52:B$77,2,TRUE)</f>
        <v>1</v>
      </c>
      <c r="N91">
        <f t="shared" si="41"/>
        <v>1.201379607930221</v>
      </c>
      <c r="O91">
        <f t="shared" si="47"/>
        <v>0.80137960793024376</v>
      </c>
      <c r="P91">
        <v>0</v>
      </c>
      <c r="Q91">
        <f t="shared" si="38"/>
        <v>1.8</v>
      </c>
      <c r="R91">
        <f t="shared" si="52"/>
        <v>1742.1286710560876</v>
      </c>
      <c r="S91">
        <f t="shared" si="42"/>
        <v>1.55</v>
      </c>
      <c r="T91">
        <f t="shared" si="48"/>
        <v>155.67438707603742</v>
      </c>
      <c r="V91">
        <f t="shared" si="34"/>
        <v>1897.803058132125</v>
      </c>
      <c r="W91">
        <f t="shared" si="35"/>
        <v>-17.803058132124988</v>
      </c>
      <c r="X91">
        <f t="shared" si="49"/>
        <v>-0.36783177958935925</v>
      </c>
      <c r="Y91">
        <f>VLOOKUP(K91,Sheet2!$A$6:$B$262,2,TRUE)</f>
        <v>303.75</v>
      </c>
      <c r="Z91">
        <f t="shared" si="36"/>
        <v>-1.2109688216933637E-3</v>
      </c>
      <c r="AA91">
        <f t="shared" si="37"/>
        <v>515.60016863910846</v>
      </c>
      <c r="AD91">
        <f t="shared" si="53"/>
        <v>516.4</v>
      </c>
      <c r="AE91">
        <f>VLOOKUP(AU90,Sheet2!$E$6:$F$261,2,TRUE)</f>
        <v>499.7</v>
      </c>
      <c r="AF91">
        <f>VLOOKUP(AE91,Sheet3!A$52:B$77,2,TRUE)</f>
        <v>1</v>
      </c>
      <c r="AG91">
        <f t="shared" si="54"/>
        <v>0</v>
      </c>
      <c r="AH91">
        <f t="shared" si="55"/>
        <v>1</v>
      </c>
      <c r="AI91">
        <f t="shared" si="56"/>
        <v>1880</v>
      </c>
      <c r="AJ91">
        <f t="shared" si="39"/>
        <v>1.55</v>
      </c>
      <c r="AK91">
        <f t="shared" si="43"/>
        <v>0</v>
      </c>
      <c r="AM91">
        <f t="shared" si="57"/>
        <v>-5.1000000000000227</v>
      </c>
      <c r="AN91">
        <f t="shared" si="58"/>
        <v>0</v>
      </c>
      <c r="AP91">
        <f t="shared" si="44"/>
        <v>1.55</v>
      </c>
      <c r="AQ91">
        <f>VLOOKUP(AE91,Sheet3!$K$52:$L$77,2,TRUE)</f>
        <v>1</v>
      </c>
      <c r="AR91">
        <f t="shared" si="45"/>
        <v>0</v>
      </c>
      <c r="AU91">
        <f t="shared" si="59"/>
        <v>1880</v>
      </c>
      <c r="AV91">
        <f t="shared" si="60"/>
        <v>0</v>
      </c>
      <c r="AW91">
        <f t="shared" si="61"/>
        <v>0</v>
      </c>
      <c r="AX91">
        <f>VLOOKUP(AD91,Sheet2!$A$6:$B$262,2,TRUE)</f>
        <v>306.95</v>
      </c>
      <c r="AY91">
        <f t="shared" si="62"/>
        <v>0</v>
      </c>
      <c r="AZ91">
        <f t="shared" si="63"/>
        <v>516.4</v>
      </c>
      <c r="BB91">
        <f t="shared" si="50"/>
        <v>0.79983136089151685</v>
      </c>
    </row>
    <row r="92" spans="4:54" x14ac:dyDescent="0.55000000000000004">
      <c r="D92">
        <f t="shared" si="46"/>
        <v>1230</v>
      </c>
      <c r="E92">
        <f t="shared" si="40"/>
        <v>20.5</v>
      </c>
      <c r="F92">
        <v>1870</v>
      </c>
      <c r="H92">
        <f t="shared" si="32"/>
        <v>467.5</v>
      </c>
      <c r="J92">
        <f t="shared" si="33"/>
        <v>38.636363636363633</v>
      </c>
      <c r="K92">
        <f t="shared" si="51"/>
        <v>515.60016863910846</v>
      </c>
      <c r="L92">
        <f>VLOOKUP(V92, Sheet2!E$6:F$261,2,TRUE)</f>
        <v>499.7</v>
      </c>
      <c r="M92">
        <f>VLOOKUP(L92,Sheet3!A$52:B$77,2,TRUE)</f>
        <v>1</v>
      </c>
      <c r="N92">
        <f t="shared" si="41"/>
        <v>1.2001686391084831</v>
      </c>
      <c r="O92">
        <f t="shared" si="47"/>
        <v>0.80016863910850589</v>
      </c>
      <c r="P92">
        <v>0</v>
      </c>
      <c r="Q92">
        <f t="shared" si="38"/>
        <v>1.8</v>
      </c>
      <c r="R92">
        <f t="shared" si="52"/>
        <v>1739.4952838545553</v>
      </c>
      <c r="S92">
        <f t="shared" si="42"/>
        <v>1.55</v>
      </c>
      <c r="T92">
        <f t="shared" si="48"/>
        <v>155.32165986892772</v>
      </c>
      <c r="V92">
        <f t="shared" si="34"/>
        <v>1894.8169437234831</v>
      </c>
      <c r="W92">
        <f t="shared" si="35"/>
        <v>-24.816943723483064</v>
      </c>
      <c r="X92">
        <f t="shared" si="49"/>
        <v>-0.51274677114634426</v>
      </c>
      <c r="Y92">
        <f>VLOOKUP(K92,Sheet2!$A$6:$B$262,2,TRUE)</f>
        <v>303.75</v>
      </c>
      <c r="Z92">
        <f t="shared" si="36"/>
        <v>-1.6880552136505161E-3</v>
      </c>
      <c r="AA92">
        <f t="shared" si="37"/>
        <v>515.5984805838948</v>
      </c>
      <c r="AD92">
        <f t="shared" si="53"/>
        <v>516.4</v>
      </c>
      <c r="AE92">
        <f>VLOOKUP(AU91,Sheet2!$E$6:$F$261,2,TRUE)</f>
        <v>499.7</v>
      </c>
      <c r="AF92">
        <f>VLOOKUP(AE92,Sheet3!A$52:B$77,2,TRUE)</f>
        <v>1</v>
      </c>
      <c r="AG92">
        <f t="shared" si="54"/>
        <v>0</v>
      </c>
      <c r="AH92">
        <f t="shared" si="55"/>
        <v>1</v>
      </c>
      <c r="AI92">
        <f t="shared" si="56"/>
        <v>1870</v>
      </c>
      <c r="AJ92">
        <f t="shared" si="39"/>
        <v>1.55</v>
      </c>
      <c r="AK92">
        <f t="shared" si="43"/>
        <v>0</v>
      </c>
      <c r="AM92">
        <f t="shared" si="57"/>
        <v>-5.1000000000000227</v>
      </c>
      <c r="AN92">
        <f t="shared" si="58"/>
        <v>0</v>
      </c>
      <c r="AP92">
        <f t="shared" si="44"/>
        <v>1.55</v>
      </c>
      <c r="AQ92">
        <f>VLOOKUP(AE92,Sheet3!$K$52:$L$77,2,TRUE)</f>
        <v>1</v>
      </c>
      <c r="AR92">
        <f t="shared" si="45"/>
        <v>0</v>
      </c>
      <c r="AU92">
        <f t="shared" si="59"/>
        <v>1870</v>
      </c>
      <c r="AV92">
        <f t="shared" si="60"/>
        <v>0</v>
      </c>
      <c r="AW92">
        <f t="shared" si="61"/>
        <v>0</v>
      </c>
      <c r="AX92">
        <f>VLOOKUP(AD92,Sheet2!$A$6:$B$262,2,TRUE)</f>
        <v>306.95</v>
      </c>
      <c r="AY92">
        <f t="shared" si="62"/>
        <v>0</v>
      </c>
      <c r="AZ92">
        <f t="shared" si="63"/>
        <v>516.4</v>
      </c>
      <c r="BB92">
        <f t="shared" si="50"/>
        <v>0.80151941610517952</v>
      </c>
    </row>
    <row r="93" spans="4:54" x14ac:dyDescent="0.55000000000000004">
      <c r="D93">
        <f t="shared" si="46"/>
        <v>1245</v>
      </c>
      <c r="E93">
        <f t="shared" si="40"/>
        <v>20.75</v>
      </c>
      <c r="F93">
        <v>1870</v>
      </c>
      <c r="H93">
        <f t="shared" ref="H93:H105" si="64">+F93*0.25</f>
        <v>467.5</v>
      </c>
      <c r="J93">
        <f t="shared" ref="J93:J105" si="65">+H93*3600/43560</f>
        <v>38.636363636363633</v>
      </c>
      <c r="K93">
        <f t="shared" si="51"/>
        <v>515.5984805838948</v>
      </c>
      <c r="L93">
        <f>VLOOKUP(V93, Sheet2!E$6:F$261,2,TRUE)</f>
        <v>499.7</v>
      </c>
      <c r="M93">
        <f>VLOOKUP(L93,Sheet3!A$52:B$77,2,TRUE)</f>
        <v>1</v>
      </c>
      <c r="N93">
        <f t="shared" si="41"/>
        <v>1.1984805838948205</v>
      </c>
      <c r="O93">
        <f t="shared" si="47"/>
        <v>0.79848058389484322</v>
      </c>
      <c r="P93">
        <v>0</v>
      </c>
      <c r="Q93">
        <f t="shared" si="38"/>
        <v>1.7</v>
      </c>
      <c r="R93">
        <f t="shared" si="52"/>
        <v>1639.3918221859356</v>
      </c>
      <c r="S93">
        <f t="shared" si="42"/>
        <v>1.55</v>
      </c>
      <c r="T93">
        <f t="shared" si="48"/>
        <v>154.83041365870548</v>
      </c>
      <c r="V93">
        <f t="shared" ref="V93:V105" si="66">+R93+T93</f>
        <v>1794.2222358446411</v>
      </c>
      <c r="W93">
        <f t="shared" ref="W93:W105" si="67">+F93-V93</f>
        <v>75.777764155358909</v>
      </c>
      <c r="X93">
        <f t="shared" si="49"/>
        <v>1.5656562842016304</v>
      </c>
      <c r="Y93">
        <f>VLOOKUP(K93,Sheet2!$A$6:$B$262,2,TRUE)</f>
        <v>303.4375</v>
      </c>
      <c r="Z93">
        <f t="shared" si="36"/>
        <v>5.1597323475233957E-3</v>
      </c>
      <c r="AA93">
        <f t="shared" si="37"/>
        <v>515.60364031624238</v>
      </c>
      <c r="AD93">
        <f t="shared" si="53"/>
        <v>516.4</v>
      </c>
      <c r="AE93">
        <f>VLOOKUP(AU92,Sheet2!$E$6:$F$261,2,TRUE)</f>
        <v>499.7</v>
      </c>
      <c r="AF93">
        <f>VLOOKUP(AE93,Sheet3!A$52:B$77,2,TRUE)</f>
        <v>1</v>
      </c>
      <c r="AG93">
        <f t="shared" si="54"/>
        <v>0</v>
      </c>
      <c r="AH93">
        <f t="shared" si="55"/>
        <v>1</v>
      </c>
      <c r="AI93">
        <f t="shared" si="56"/>
        <v>1870</v>
      </c>
      <c r="AJ93">
        <f t="shared" si="39"/>
        <v>1.55</v>
      </c>
      <c r="AK93">
        <f t="shared" si="43"/>
        <v>0</v>
      </c>
      <c r="AM93">
        <f t="shared" si="57"/>
        <v>-5.1000000000000227</v>
      </c>
      <c r="AN93">
        <f t="shared" si="58"/>
        <v>0</v>
      </c>
      <c r="AP93">
        <f t="shared" si="44"/>
        <v>1.55</v>
      </c>
      <c r="AQ93">
        <f>VLOOKUP(AE93,Sheet3!$K$52:$L$77,2,TRUE)</f>
        <v>1</v>
      </c>
      <c r="AR93">
        <f t="shared" si="45"/>
        <v>0</v>
      </c>
      <c r="AU93">
        <f t="shared" si="59"/>
        <v>1870</v>
      </c>
      <c r="AV93">
        <f t="shared" si="60"/>
        <v>0</v>
      </c>
      <c r="AW93">
        <f t="shared" si="61"/>
        <v>0</v>
      </c>
      <c r="AX93">
        <f>VLOOKUP(AD93,Sheet2!$A$6:$B$262,2,TRUE)</f>
        <v>306.95</v>
      </c>
      <c r="AY93">
        <f t="shared" si="62"/>
        <v>0</v>
      </c>
      <c r="AZ93">
        <f t="shared" si="63"/>
        <v>516.4</v>
      </c>
      <c r="BB93">
        <f t="shared" si="50"/>
        <v>0.79635968375760058</v>
      </c>
    </row>
    <row r="94" spans="4:54" x14ac:dyDescent="0.55000000000000004">
      <c r="D94">
        <f t="shared" si="46"/>
        <v>1260</v>
      </c>
      <c r="E94">
        <f t="shared" si="40"/>
        <v>21</v>
      </c>
      <c r="F94">
        <v>1870</v>
      </c>
      <c r="H94">
        <f t="shared" si="64"/>
        <v>467.5</v>
      </c>
      <c r="J94">
        <f t="shared" si="65"/>
        <v>38.636363636363633</v>
      </c>
      <c r="K94">
        <f t="shared" si="51"/>
        <v>515.60364031624238</v>
      </c>
      <c r="L94">
        <f>VLOOKUP(V94, Sheet2!E$6:F$261,2,TRUE)</f>
        <v>499.7</v>
      </c>
      <c r="M94">
        <f>VLOOKUP(L94,Sheet3!A$52:B$77,2,TRUE)</f>
        <v>1</v>
      </c>
      <c r="N94">
        <f t="shared" si="41"/>
        <v>1.2036403162423994</v>
      </c>
      <c r="O94">
        <f t="shared" si="47"/>
        <v>0.80364031624242216</v>
      </c>
      <c r="P94">
        <v>0</v>
      </c>
      <c r="Q94">
        <f t="shared" si="38"/>
        <v>1.8</v>
      </c>
      <c r="R94">
        <f t="shared" si="52"/>
        <v>1747.048386227284</v>
      </c>
      <c r="S94">
        <f t="shared" si="42"/>
        <v>1.55</v>
      </c>
      <c r="T94">
        <f t="shared" si="48"/>
        <v>156.33359239706738</v>
      </c>
      <c r="V94">
        <f t="shared" si="66"/>
        <v>1903.3819786243514</v>
      </c>
      <c r="W94">
        <f t="shared" si="67"/>
        <v>-33.381978624351405</v>
      </c>
      <c r="X94">
        <f t="shared" si="49"/>
        <v>-0.68971030215602069</v>
      </c>
      <c r="Y94">
        <f>VLOOKUP(K94,Sheet2!$A$6:$B$262,2,TRUE)</f>
        <v>303.75</v>
      </c>
      <c r="Z94">
        <f t="shared" si="36"/>
        <v>-2.2706512005136485E-3</v>
      </c>
      <c r="AA94">
        <f t="shared" si="37"/>
        <v>515.60136966504183</v>
      </c>
      <c r="AD94">
        <f t="shared" si="53"/>
        <v>516.4</v>
      </c>
      <c r="AE94">
        <f>VLOOKUP(AU93,Sheet2!$E$6:$F$261,2,TRUE)</f>
        <v>499.7</v>
      </c>
      <c r="AF94">
        <f>VLOOKUP(AE94,Sheet3!A$52:B$77,2,TRUE)</f>
        <v>1</v>
      </c>
      <c r="AG94">
        <f t="shared" si="54"/>
        <v>0</v>
      </c>
      <c r="AH94">
        <f t="shared" si="55"/>
        <v>1</v>
      </c>
      <c r="AI94">
        <f t="shared" si="56"/>
        <v>1870</v>
      </c>
      <c r="AJ94">
        <f t="shared" si="39"/>
        <v>1.55</v>
      </c>
      <c r="AK94">
        <f t="shared" si="43"/>
        <v>0</v>
      </c>
      <c r="AM94">
        <f t="shared" si="57"/>
        <v>-5.1000000000000227</v>
      </c>
      <c r="AN94">
        <f t="shared" si="58"/>
        <v>0</v>
      </c>
      <c r="AP94">
        <f t="shared" si="44"/>
        <v>1.55</v>
      </c>
      <c r="AQ94">
        <f>VLOOKUP(AE94,Sheet3!$K$52:$L$77,2,TRUE)</f>
        <v>1</v>
      </c>
      <c r="AR94">
        <f t="shared" si="45"/>
        <v>0</v>
      </c>
      <c r="AU94">
        <f t="shared" si="59"/>
        <v>1870</v>
      </c>
      <c r="AV94">
        <f t="shared" si="60"/>
        <v>0</v>
      </c>
      <c r="AW94">
        <f t="shared" si="61"/>
        <v>0</v>
      </c>
      <c r="AX94">
        <f>VLOOKUP(AD94,Sheet2!$A$6:$B$262,2,TRUE)</f>
        <v>306.95</v>
      </c>
      <c r="AY94">
        <f t="shared" si="62"/>
        <v>0</v>
      </c>
      <c r="AZ94">
        <f t="shared" si="63"/>
        <v>516.4</v>
      </c>
      <c r="BB94">
        <f t="shared" si="50"/>
        <v>0.79863033495814761</v>
      </c>
    </row>
    <row r="95" spans="4:54" x14ac:dyDescent="0.55000000000000004">
      <c r="D95">
        <f t="shared" si="46"/>
        <v>1275</v>
      </c>
      <c r="E95">
        <f t="shared" si="40"/>
        <v>21.25</v>
      </c>
      <c r="F95">
        <v>1870</v>
      </c>
      <c r="H95">
        <f t="shared" si="64"/>
        <v>467.5</v>
      </c>
      <c r="J95">
        <f t="shared" si="65"/>
        <v>38.636363636363633</v>
      </c>
      <c r="K95">
        <f t="shared" si="51"/>
        <v>515.60136966504183</v>
      </c>
      <c r="L95">
        <f>VLOOKUP(V95, Sheet2!E$6:F$261,2,TRUE)</f>
        <v>499.7</v>
      </c>
      <c r="M95">
        <f>VLOOKUP(L95,Sheet3!A$52:B$77,2,TRUE)</f>
        <v>1</v>
      </c>
      <c r="N95">
        <f t="shared" si="41"/>
        <v>1.2013696650418524</v>
      </c>
      <c r="O95">
        <f t="shared" si="47"/>
        <v>0.80136966504187512</v>
      </c>
      <c r="P95">
        <v>0</v>
      </c>
      <c r="Q95">
        <f t="shared" si="38"/>
        <v>1.8</v>
      </c>
      <c r="R95">
        <f t="shared" si="52"/>
        <v>1742.1070437266249</v>
      </c>
      <c r="S95">
        <f t="shared" si="42"/>
        <v>1.55</v>
      </c>
      <c r="T95">
        <f t="shared" si="48"/>
        <v>155.67148985684926</v>
      </c>
      <c r="V95">
        <f t="shared" si="66"/>
        <v>1897.7785335834742</v>
      </c>
      <c r="W95">
        <f t="shared" si="67"/>
        <v>-27.7785335834742</v>
      </c>
      <c r="X95">
        <f t="shared" si="49"/>
        <v>-0.57393664428665703</v>
      </c>
      <c r="Y95">
        <f>VLOOKUP(K95,Sheet2!$A$6:$B$262,2,TRUE)</f>
        <v>303.75</v>
      </c>
      <c r="Z95">
        <f t="shared" si="36"/>
        <v>-1.8895033556762372E-3</v>
      </c>
      <c r="AA95">
        <f t="shared" si="37"/>
        <v>515.59948016168619</v>
      </c>
      <c r="AD95">
        <f t="shared" si="53"/>
        <v>516.4</v>
      </c>
      <c r="AE95">
        <f>VLOOKUP(AU94,Sheet2!$E$6:$F$261,2,TRUE)</f>
        <v>499.7</v>
      </c>
      <c r="AF95">
        <f>VLOOKUP(AE95,Sheet3!A$52:B$77,2,TRUE)</f>
        <v>1</v>
      </c>
      <c r="AG95">
        <f t="shared" si="54"/>
        <v>0</v>
      </c>
      <c r="AH95">
        <f t="shared" si="55"/>
        <v>1</v>
      </c>
      <c r="AI95">
        <f t="shared" si="56"/>
        <v>1870</v>
      </c>
      <c r="AJ95">
        <f t="shared" si="39"/>
        <v>1.55</v>
      </c>
      <c r="AK95">
        <f t="shared" si="43"/>
        <v>0</v>
      </c>
      <c r="AM95">
        <f t="shared" si="57"/>
        <v>-5.1000000000000227</v>
      </c>
      <c r="AN95">
        <f t="shared" si="58"/>
        <v>0</v>
      </c>
      <c r="AP95">
        <f t="shared" si="44"/>
        <v>1.55</v>
      </c>
      <c r="AQ95">
        <f>VLOOKUP(AE95,Sheet3!$K$52:$L$77,2,TRUE)</f>
        <v>1</v>
      </c>
      <c r="AR95">
        <f t="shared" si="45"/>
        <v>0</v>
      </c>
      <c r="AU95">
        <f t="shared" si="59"/>
        <v>1870</v>
      </c>
      <c r="AV95">
        <f t="shared" si="60"/>
        <v>0</v>
      </c>
      <c r="AW95">
        <f t="shared" si="61"/>
        <v>0</v>
      </c>
      <c r="AX95">
        <f>VLOOKUP(AD95,Sheet2!$A$6:$B$262,2,TRUE)</f>
        <v>306.95</v>
      </c>
      <c r="AY95">
        <f t="shared" si="62"/>
        <v>0</v>
      </c>
      <c r="AZ95">
        <f t="shared" si="63"/>
        <v>516.4</v>
      </c>
      <c r="BB95">
        <f t="shared" si="50"/>
        <v>0.80051983831378948</v>
      </c>
    </row>
    <row r="96" spans="4:54" x14ac:dyDescent="0.55000000000000004">
      <c r="D96">
        <f t="shared" si="46"/>
        <v>1290</v>
      </c>
      <c r="E96">
        <f t="shared" si="40"/>
        <v>21.5</v>
      </c>
      <c r="F96">
        <v>1870</v>
      </c>
      <c r="H96">
        <f t="shared" si="64"/>
        <v>467.5</v>
      </c>
      <c r="J96">
        <f t="shared" si="65"/>
        <v>38.636363636363633</v>
      </c>
      <c r="K96">
        <f t="shared" si="51"/>
        <v>515.59948016168619</v>
      </c>
      <c r="L96">
        <f>VLOOKUP(V96, Sheet2!E$6:F$261,2,TRUE)</f>
        <v>499.7</v>
      </c>
      <c r="M96">
        <f>VLOOKUP(L96,Sheet3!A$52:B$77,2,TRUE)</f>
        <v>1</v>
      </c>
      <c r="N96">
        <f t="shared" si="41"/>
        <v>1.1994801616862105</v>
      </c>
      <c r="O96">
        <f t="shared" si="47"/>
        <v>0.79948016168623326</v>
      </c>
      <c r="P96">
        <v>0</v>
      </c>
      <c r="Q96">
        <f t="shared" si="38"/>
        <v>1.7</v>
      </c>
      <c r="R96">
        <f t="shared" si="52"/>
        <v>1641.4432212435961</v>
      </c>
      <c r="S96">
        <f t="shared" si="42"/>
        <v>1.55</v>
      </c>
      <c r="T96">
        <f t="shared" si="48"/>
        <v>155.12124127229146</v>
      </c>
      <c r="V96">
        <f t="shared" si="66"/>
        <v>1796.5644625158875</v>
      </c>
      <c r="W96">
        <f t="shared" si="67"/>
        <v>73.435537484112501</v>
      </c>
      <c r="X96">
        <f t="shared" si="49"/>
        <v>1.5172631711593489</v>
      </c>
      <c r="Y96">
        <f>VLOOKUP(K96,Sheet2!$A$6:$B$262,2,TRUE)</f>
        <v>303.4375</v>
      </c>
      <c r="Z96">
        <f t="shared" si="36"/>
        <v>5.0002493797218503E-3</v>
      </c>
      <c r="AA96">
        <f t="shared" si="37"/>
        <v>515.60448041106588</v>
      </c>
      <c r="AD96">
        <f t="shared" si="53"/>
        <v>516.4</v>
      </c>
      <c r="AE96">
        <f>VLOOKUP(AU95,Sheet2!$E$6:$F$261,2,TRUE)</f>
        <v>499.7</v>
      </c>
      <c r="AF96">
        <f>VLOOKUP(AE96,Sheet3!A$52:B$77,2,TRUE)</f>
        <v>1</v>
      </c>
      <c r="AG96">
        <f t="shared" si="54"/>
        <v>0</v>
      </c>
      <c r="AH96">
        <f t="shared" si="55"/>
        <v>1</v>
      </c>
      <c r="AI96">
        <f t="shared" si="56"/>
        <v>1870</v>
      </c>
      <c r="AJ96">
        <f t="shared" si="39"/>
        <v>1.55</v>
      </c>
      <c r="AK96">
        <f t="shared" si="43"/>
        <v>0</v>
      </c>
      <c r="AM96">
        <f t="shared" si="57"/>
        <v>-5.1000000000000227</v>
      </c>
      <c r="AN96">
        <f t="shared" si="58"/>
        <v>0</v>
      </c>
      <c r="AP96">
        <f t="shared" si="44"/>
        <v>1.55</v>
      </c>
      <c r="AQ96">
        <f>VLOOKUP(AE96,Sheet3!$K$52:$L$77,2,TRUE)</f>
        <v>1</v>
      </c>
      <c r="AR96">
        <f t="shared" si="45"/>
        <v>0</v>
      </c>
      <c r="AU96">
        <f t="shared" si="59"/>
        <v>1870</v>
      </c>
      <c r="AV96">
        <f t="shared" si="60"/>
        <v>0</v>
      </c>
      <c r="AW96">
        <f t="shared" si="61"/>
        <v>0</v>
      </c>
      <c r="AX96">
        <f>VLOOKUP(AD96,Sheet2!$A$6:$B$262,2,TRUE)</f>
        <v>306.95</v>
      </c>
      <c r="AY96">
        <f t="shared" si="62"/>
        <v>0</v>
      </c>
      <c r="AZ96">
        <f t="shared" si="63"/>
        <v>516.4</v>
      </c>
      <c r="BB96">
        <f t="shared" si="50"/>
        <v>0.79551958893409846</v>
      </c>
    </row>
    <row r="97" spans="4:54" x14ac:dyDescent="0.55000000000000004">
      <c r="D97">
        <f t="shared" si="46"/>
        <v>1305</v>
      </c>
      <c r="E97">
        <f t="shared" si="40"/>
        <v>21.75</v>
      </c>
      <c r="F97">
        <v>1850</v>
      </c>
      <c r="H97">
        <f t="shared" si="64"/>
        <v>462.5</v>
      </c>
      <c r="J97">
        <f t="shared" si="65"/>
        <v>38.223140495867767</v>
      </c>
      <c r="K97">
        <f t="shared" si="51"/>
        <v>515.60448041106588</v>
      </c>
      <c r="L97">
        <f>VLOOKUP(V97, Sheet2!E$6:F$261,2,TRUE)</f>
        <v>499.7</v>
      </c>
      <c r="M97">
        <f>VLOOKUP(L97,Sheet3!A$52:B$77,2,TRUE)</f>
        <v>1</v>
      </c>
      <c r="N97">
        <f t="shared" si="41"/>
        <v>1.2044804110659015</v>
      </c>
      <c r="O97">
        <f t="shared" si="47"/>
        <v>0.80448041106592427</v>
      </c>
      <c r="P97">
        <v>0</v>
      </c>
      <c r="Q97">
        <f t="shared" si="38"/>
        <v>1.8</v>
      </c>
      <c r="R97">
        <f t="shared" si="52"/>
        <v>1748.8777645971591</v>
      </c>
      <c r="S97">
        <f t="shared" si="42"/>
        <v>1.55</v>
      </c>
      <c r="T97">
        <f t="shared" si="48"/>
        <v>156.57879417994664</v>
      </c>
      <c r="V97">
        <f t="shared" si="66"/>
        <v>1905.4565587771058</v>
      </c>
      <c r="W97">
        <f t="shared" si="67"/>
        <v>-55.456558777105784</v>
      </c>
      <c r="X97">
        <f t="shared" si="49"/>
        <v>-1.1457966689484667</v>
      </c>
      <c r="Y97">
        <f>VLOOKUP(K97,Sheet2!$A$6:$B$262,2,TRUE)</f>
        <v>303.75</v>
      </c>
      <c r="Z97">
        <f t="shared" si="36"/>
        <v>-3.7721701035340464E-3</v>
      </c>
      <c r="AA97">
        <f t="shared" si="37"/>
        <v>515.60070824096238</v>
      </c>
      <c r="AD97">
        <f t="shared" si="53"/>
        <v>516.4</v>
      </c>
      <c r="AE97">
        <f>VLOOKUP(AU96,Sheet2!$E$6:$F$261,2,TRUE)</f>
        <v>499.7</v>
      </c>
      <c r="AF97">
        <f>VLOOKUP(AE97,Sheet3!A$52:B$77,2,TRUE)</f>
        <v>1</v>
      </c>
      <c r="AG97">
        <f t="shared" si="54"/>
        <v>0</v>
      </c>
      <c r="AH97">
        <f t="shared" si="55"/>
        <v>1</v>
      </c>
      <c r="AI97">
        <f t="shared" si="56"/>
        <v>1850</v>
      </c>
      <c r="AJ97">
        <f t="shared" si="39"/>
        <v>1.55</v>
      </c>
      <c r="AK97">
        <f t="shared" si="43"/>
        <v>0</v>
      </c>
      <c r="AM97">
        <f t="shared" si="57"/>
        <v>-5.1000000000000227</v>
      </c>
      <c r="AN97">
        <f t="shared" si="58"/>
        <v>0</v>
      </c>
      <c r="AP97">
        <f t="shared" si="44"/>
        <v>1.55</v>
      </c>
      <c r="AQ97">
        <f>VLOOKUP(AE97,Sheet3!$K$52:$L$77,2,TRUE)</f>
        <v>1</v>
      </c>
      <c r="AR97">
        <f t="shared" si="45"/>
        <v>0</v>
      </c>
      <c r="AU97">
        <f t="shared" si="59"/>
        <v>1850</v>
      </c>
      <c r="AV97">
        <f t="shared" si="60"/>
        <v>0</v>
      </c>
      <c r="AW97">
        <f t="shared" si="61"/>
        <v>0</v>
      </c>
      <c r="AX97">
        <f>VLOOKUP(AD97,Sheet2!$A$6:$B$262,2,TRUE)</f>
        <v>306.95</v>
      </c>
      <c r="AY97">
        <f t="shared" si="62"/>
        <v>0</v>
      </c>
      <c r="AZ97">
        <f t="shared" si="63"/>
        <v>516.4</v>
      </c>
      <c r="BB97">
        <f t="shared" si="50"/>
        <v>0.79929175903760097</v>
      </c>
    </row>
    <row r="98" spans="4:54" x14ac:dyDescent="0.55000000000000004">
      <c r="D98">
        <f t="shared" si="46"/>
        <v>1320</v>
      </c>
      <c r="E98">
        <f t="shared" si="40"/>
        <v>22</v>
      </c>
      <c r="F98">
        <v>1850</v>
      </c>
      <c r="H98">
        <f t="shared" si="64"/>
        <v>462.5</v>
      </c>
      <c r="J98">
        <f t="shared" si="65"/>
        <v>38.223140495867767</v>
      </c>
      <c r="K98">
        <f t="shared" si="51"/>
        <v>515.60070824096238</v>
      </c>
      <c r="L98">
        <f>VLOOKUP(V98, Sheet2!E$6:F$261,2,TRUE)</f>
        <v>499.7</v>
      </c>
      <c r="M98">
        <f>VLOOKUP(L98,Sheet3!A$52:B$77,2,TRUE)</f>
        <v>1</v>
      </c>
      <c r="N98">
        <f t="shared" si="41"/>
        <v>1.200708240962399</v>
      </c>
      <c r="O98">
        <f t="shared" si="47"/>
        <v>0.80070824096242177</v>
      </c>
      <c r="P98">
        <v>0</v>
      </c>
      <c r="Q98">
        <f t="shared" si="38"/>
        <v>1.8</v>
      </c>
      <c r="R98">
        <f t="shared" si="52"/>
        <v>1740.6685444430577</v>
      </c>
      <c r="S98">
        <f t="shared" si="42"/>
        <v>1.55</v>
      </c>
      <c r="T98">
        <f t="shared" si="48"/>
        <v>155.47880046363113</v>
      </c>
      <c r="V98">
        <f t="shared" si="66"/>
        <v>1896.1473449066889</v>
      </c>
      <c r="W98">
        <f t="shared" si="67"/>
        <v>-46.147344906688886</v>
      </c>
      <c r="X98">
        <f t="shared" si="49"/>
        <v>-0.95345753939439848</v>
      </c>
      <c r="Y98">
        <f>VLOOKUP(K98,Sheet2!$A$6:$B$262,2,TRUE)</f>
        <v>303.75</v>
      </c>
      <c r="Z98">
        <f t="shared" ref="Z98:Z105" si="68">+X98/Y98</f>
        <v>-3.1389548622037808E-3</v>
      </c>
      <c r="AA98">
        <f t="shared" ref="AA98:AA105" si="69">+K98+Z98</f>
        <v>515.59756928610022</v>
      </c>
      <c r="AD98">
        <f t="shared" si="53"/>
        <v>516.4</v>
      </c>
      <c r="AE98">
        <f>VLOOKUP(AU97,Sheet2!$E$6:$F$261,2,TRUE)</f>
        <v>499.7</v>
      </c>
      <c r="AF98">
        <f>VLOOKUP(AE98,Sheet3!A$52:B$77,2,TRUE)</f>
        <v>1</v>
      </c>
      <c r="AG98">
        <f t="shared" si="54"/>
        <v>0</v>
      </c>
      <c r="AH98">
        <f t="shared" si="55"/>
        <v>1</v>
      </c>
      <c r="AI98">
        <f t="shared" si="56"/>
        <v>1850</v>
      </c>
      <c r="AJ98">
        <f t="shared" si="39"/>
        <v>1.55</v>
      </c>
      <c r="AK98">
        <f t="shared" si="43"/>
        <v>0</v>
      </c>
      <c r="AM98">
        <f t="shared" si="57"/>
        <v>-5.1000000000000227</v>
      </c>
      <c r="AN98">
        <f t="shared" si="58"/>
        <v>0</v>
      </c>
      <c r="AP98">
        <f t="shared" si="44"/>
        <v>1.55</v>
      </c>
      <c r="AQ98">
        <f>VLOOKUP(AE98,Sheet3!$K$52:$L$77,2,TRUE)</f>
        <v>1</v>
      </c>
      <c r="AR98">
        <f t="shared" si="45"/>
        <v>0</v>
      </c>
      <c r="AU98">
        <f t="shared" si="59"/>
        <v>1850</v>
      </c>
      <c r="AV98">
        <f t="shared" si="60"/>
        <v>0</v>
      </c>
      <c r="AW98">
        <f t="shared" si="61"/>
        <v>0</v>
      </c>
      <c r="AX98">
        <f>VLOOKUP(AD98,Sheet2!$A$6:$B$262,2,TRUE)</f>
        <v>306.95</v>
      </c>
      <c r="AY98">
        <f t="shared" si="62"/>
        <v>0</v>
      </c>
      <c r="AZ98">
        <f t="shared" si="63"/>
        <v>516.4</v>
      </c>
      <c r="BB98">
        <f t="shared" si="50"/>
        <v>0.80243071389975285</v>
      </c>
    </row>
    <row r="99" spans="4:54" x14ac:dyDescent="0.55000000000000004">
      <c r="D99">
        <f t="shared" si="46"/>
        <v>1335</v>
      </c>
      <c r="E99">
        <f t="shared" si="40"/>
        <v>22.25</v>
      </c>
      <c r="F99">
        <v>1850</v>
      </c>
      <c r="H99">
        <f t="shared" si="64"/>
        <v>462.5</v>
      </c>
      <c r="J99">
        <f t="shared" si="65"/>
        <v>38.223140495867767</v>
      </c>
      <c r="K99">
        <f t="shared" si="51"/>
        <v>515.59756928610022</v>
      </c>
      <c r="L99">
        <f>VLOOKUP(V99, Sheet2!E$6:F$261,2,TRUE)</f>
        <v>499.7</v>
      </c>
      <c r="M99">
        <f>VLOOKUP(L99,Sheet3!A$52:B$77,2,TRUE)</f>
        <v>1</v>
      </c>
      <c r="N99">
        <f t="shared" si="41"/>
        <v>1.1975692861002472</v>
      </c>
      <c r="O99">
        <f t="shared" si="47"/>
        <v>0.79756928610026989</v>
      </c>
      <c r="P99">
        <v>0</v>
      </c>
      <c r="Q99">
        <f t="shared" si="38"/>
        <v>1.7</v>
      </c>
      <c r="R99">
        <f t="shared" si="52"/>
        <v>1637.5223424380579</v>
      </c>
      <c r="S99">
        <f t="shared" si="42"/>
        <v>1.55</v>
      </c>
      <c r="T99">
        <f t="shared" si="48"/>
        <v>154.56542972863201</v>
      </c>
      <c r="V99">
        <f t="shared" si="66"/>
        <v>1792.0877721666898</v>
      </c>
      <c r="W99">
        <f t="shared" si="67"/>
        <v>57.912227833310226</v>
      </c>
      <c r="X99">
        <f t="shared" si="49"/>
        <v>1.1965336329196328</v>
      </c>
      <c r="Y99">
        <f>VLOOKUP(K99,Sheet2!$A$6:$B$262,2,TRUE)</f>
        <v>303.4375</v>
      </c>
      <c r="Z99">
        <f t="shared" si="68"/>
        <v>3.9432622300132076E-3</v>
      </c>
      <c r="AA99">
        <f t="shared" si="69"/>
        <v>515.60151254833022</v>
      </c>
      <c r="AD99">
        <f t="shared" si="53"/>
        <v>516.4</v>
      </c>
      <c r="AE99">
        <f>VLOOKUP(AU98,Sheet2!$E$6:$F$261,2,TRUE)</f>
        <v>499.7</v>
      </c>
      <c r="AF99">
        <f>VLOOKUP(AE99,Sheet3!A$52:B$77,2,TRUE)</f>
        <v>1</v>
      </c>
      <c r="AG99">
        <f t="shared" si="54"/>
        <v>0</v>
      </c>
      <c r="AH99">
        <f t="shared" si="55"/>
        <v>1</v>
      </c>
      <c r="AI99">
        <f t="shared" si="56"/>
        <v>1850</v>
      </c>
      <c r="AJ99">
        <f t="shared" si="39"/>
        <v>1.55</v>
      </c>
      <c r="AK99">
        <f t="shared" si="43"/>
        <v>0</v>
      </c>
      <c r="AM99">
        <f t="shared" si="57"/>
        <v>-5.1000000000000227</v>
      </c>
      <c r="AN99">
        <f t="shared" si="58"/>
        <v>0</v>
      </c>
      <c r="AP99">
        <f t="shared" si="44"/>
        <v>1.55</v>
      </c>
      <c r="AQ99">
        <f>VLOOKUP(AE99,Sheet3!$K$52:$L$77,2,TRUE)</f>
        <v>1</v>
      </c>
      <c r="AR99">
        <f t="shared" si="45"/>
        <v>0</v>
      </c>
      <c r="AU99">
        <f t="shared" si="59"/>
        <v>1850</v>
      </c>
      <c r="AV99">
        <f t="shared" si="60"/>
        <v>0</v>
      </c>
      <c r="AW99">
        <f t="shared" si="61"/>
        <v>0</v>
      </c>
      <c r="AX99">
        <f>VLOOKUP(AD99,Sheet2!$A$6:$B$262,2,TRUE)</f>
        <v>306.95</v>
      </c>
      <c r="AY99">
        <f t="shared" si="62"/>
        <v>0</v>
      </c>
      <c r="AZ99">
        <f t="shared" si="63"/>
        <v>516.4</v>
      </c>
      <c r="BB99">
        <f t="shared" si="50"/>
        <v>0.79848745166975732</v>
      </c>
    </row>
    <row r="100" spans="4:54" x14ac:dyDescent="0.55000000000000004">
      <c r="D100">
        <f t="shared" si="46"/>
        <v>1350</v>
      </c>
      <c r="E100">
        <f t="shared" si="40"/>
        <v>22.5</v>
      </c>
      <c r="F100">
        <v>1850</v>
      </c>
      <c r="H100">
        <f t="shared" si="64"/>
        <v>462.5</v>
      </c>
      <c r="J100">
        <f t="shared" si="65"/>
        <v>38.223140495867767</v>
      </c>
      <c r="K100">
        <f t="shared" si="51"/>
        <v>515.60151254833022</v>
      </c>
      <c r="L100">
        <f>VLOOKUP(V100, Sheet2!E$6:F$261,2,TRUE)</f>
        <v>499.7</v>
      </c>
      <c r="M100">
        <f>VLOOKUP(L100,Sheet3!A$52:B$77,2,TRUE)</f>
        <v>1</v>
      </c>
      <c r="N100">
        <f t="shared" si="41"/>
        <v>1.2015125483302427</v>
      </c>
      <c r="O100">
        <f t="shared" si="47"/>
        <v>0.80151254833026542</v>
      </c>
      <c r="P100">
        <v>0</v>
      </c>
      <c r="Q100">
        <f t="shared" si="38"/>
        <v>1.8</v>
      </c>
      <c r="R100">
        <f t="shared" si="52"/>
        <v>1742.4178457113269</v>
      </c>
      <c r="S100">
        <f t="shared" si="42"/>
        <v>1.55</v>
      </c>
      <c r="T100">
        <f t="shared" si="48"/>
        <v>155.71312578366755</v>
      </c>
      <c r="V100">
        <f t="shared" si="66"/>
        <v>1898.1309714949944</v>
      </c>
      <c r="W100">
        <f t="shared" si="67"/>
        <v>-48.130971494994355</v>
      </c>
      <c r="X100">
        <f t="shared" si="49"/>
        <v>-0.99444155981393301</v>
      </c>
      <c r="Y100">
        <f>VLOOKUP(K100,Sheet2!$A$6:$B$262,2,TRUE)</f>
        <v>303.75</v>
      </c>
      <c r="Z100">
        <f t="shared" si="68"/>
        <v>-3.2738816783997792E-3</v>
      </c>
      <c r="AA100">
        <f t="shared" si="69"/>
        <v>515.59823866665181</v>
      </c>
      <c r="AD100">
        <f t="shared" si="53"/>
        <v>516.4</v>
      </c>
      <c r="AE100">
        <f>VLOOKUP(AU99,Sheet2!$E$6:$F$261,2,TRUE)</f>
        <v>499.7</v>
      </c>
      <c r="AF100">
        <f>VLOOKUP(AE100,Sheet3!A$52:B$77,2,TRUE)</f>
        <v>1</v>
      </c>
      <c r="AG100">
        <f t="shared" si="54"/>
        <v>0</v>
      </c>
      <c r="AH100">
        <f t="shared" si="55"/>
        <v>1</v>
      </c>
      <c r="AI100">
        <f t="shared" si="56"/>
        <v>1850</v>
      </c>
      <c r="AJ100">
        <f t="shared" si="39"/>
        <v>1.55</v>
      </c>
      <c r="AK100">
        <f t="shared" si="43"/>
        <v>0</v>
      </c>
      <c r="AM100">
        <f t="shared" si="57"/>
        <v>-5.1000000000000227</v>
      </c>
      <c r="AN100">
        <f t="shared" si="58"/>
        <v>0</v>
      </c>
      <c r="AP100">
        <f t="shared" si="44"/>
        <v>1.55</v>
      </c>
      <c r="AQ100">
        <f>VLOOKUP(AE100,Sheet3!$K$52:$L$77,2,TRUE)</f>
        <v>1</v>
      </c>
      <c r="AR100">
        <f t="shared" si="45"/>
        <v>0</v>
      </c>
      <c r="AU100">
        <f t="shared" si="59"/>
        <v>1850</v>
      </c>
      <c r="AV100">
        <f t="shared" si="60"/>
        <v>0</v>
      </c>
      <c r="AW100">
        <f t="shared" si="61"/>
        <v>0</v>
      </c>
      <c r="AX100">
        <f>VLOOKUP(AD100,Sheet2!$A$6:$B$262,2,TRUE)</f>
        <v>306.95</v>
      </c>
      <c r="AY100">
        <f t="shared" si="62"/>
        <v>0</v>
      </c>
      <c r="AZ100">
        <f t="shared" si="63"/>
        <v>516.4</v>
      </c>
      <c r="BB100">
        <f t="shared" si="50"/>
        <v>0.80176133334816768</v>
      </c>
    </row>
    <row r="101" spans="4:54" x14ac:dyDescent="0.55000000000000004">
      <c r="D101">
        <f t="shared" si="46"/>
        <v>1365</v>
      </c>
      <c r="E101">
        <f t="shared" si="40"/>
        <v>22.75</v>
      </c>
      <c r="F101">
        <v>1850</v>
      </c>
      <c r="H101">
        <f t="shared" si="64"/>
        <v>462.5</v>
      </c>
      <c r="J101">
        <f t="shared" si="65"/>
        <v>38.223140495867767</v>
      </c>
      <c r="K101">
        <f t="shared" si="51"/>
        <v>515.59823866665181</v>
      </c>
      <c r="L101">
        <f>VLOOKUP(V101, Sheet2!E$6:F$261,2,TRUE)</f>
        <v>499.7</v>
      </c>
      <c r="M101">
        <f>VLOOKUP(L101,Sheet3!A$52:B$77,2,TRUE)</f>
        <v>1</v>
      </c>
      <c r="N101">
        <f t="shared" si="41"/>
        <v>1.1982386666518323</v>
      </c>
      <c r="O101">
        <f t="shared" si="47"/>
        <v>0.79823866665185506</v>
      </c>
      <c r="P101">
        <v>0</v>
      </c>
      <c r="Q101">
        <f t="shared" si="38"/>
        <v>1.7</v>
      </c>
      <c r="R101">
        <f t="shared" si="52"/>
        <v>1638.8954722981939</v>
      </c>
      <c r="S101">
        <f t="shared" si="42"/>
        <v>1.55</v>
      </c>
      <c r="T101">
        <f t="shared" si="48"/>
        <v>154.76005507320988</v>
      </c>
      <c r="V101">
        <f t="shared" si="66"/>
        <v>1793.6555273714039</v>
      </c>
      <c r="W101">
        <f t="shared" si="67"/>
        <v>56.344472628596122</v>
      </c>
      <c r="X101">
        <f t="shared" si="49"/>
        <v>1.1641419964585975</v>
      </c>
      <c r="Y101">
        <f>VLOOKUP(K101,Sheet2!$A$6:$B$262,2,TRUE)</f>
        <v>303.4375</v>
      </c>
      <c r="Z101">
        <f t="shared" si="68"/>
        <v>3.8365132736019689E-3</v>
      </c>
      <c r="AA101">
        <f t="shared" si="69"/>
        <v>515.60207517992546</v>
      </c>
      <c r="AD101">
        <f t="shared" si="53"/>
        <v>516.4</v>
      </c>
      <c r="AE101">
        <f>VLOOKUP(AU100,Sheet2!$E$6:$F$261,2,TRUE)</f>
        <v>499.7</v>
      </c>
      <c r="AF101">
        <f>VLOOKUP(AE101,Sheet3!A$52:B$77,2,TRUE)</f>
        <v>1</v>
      </c>
      <c r="AG101">
        <f t="shared" si="54"/>
        <v>0</v>
      </c>
      <c r="AH101">
        <f t="shared" si="55"/>
        <v>1</v>
      </c>
      <c r="AI101">
        <f t="shared" si="56"/>
        <v>1850</v>
      </c>
      <c r="AJ101">
        <f t="shared" si="39"/>
        <v>1.55</v>
      </c>
      <c r="AK101">
        <f t="shared" si="43"/>
        <v>0</v>
      </c>
      <c r="AM101">
        <f t="shared" si="57"/>
        <v>-5.1000000000000227</v>
      </c>
      <c r="AN101">
        <f t="shared" si="58"/>
        <v>0</v>
      </c>
      <c r="AP101">
        <f t="shared" si="44"/>
        <v>1.55</v>
      </c>
      <c r="AQ101">
        <f>VLOOKUP(AE101,Sheet3!$K$52:$L$77,2,TRUE)</f>
        <v>1</v>
      </c>
      <c r="AR101">
        <f t="shared" si="45"/>
        <v>0</v>
      </c>
      <c r="AU101">
        <f t="shared" si="59"/>
        <v>1850</v>
      </c>
      <c r="AV101">
        <f t="shared" si="60"/>
        <v>0</v>
      </c>
      <c r="AW101">
        <f t="shared" si="61"/>
        <v>0</v>
      </c>
      <c r="AX101">
        <f>VLOOKUP(AD101,Sheet2!$A$6:$B$262,2,TRUE)</f>
        <v>306.95</v>
      </c>
      <c r="AY101">
        <f t="shared" si="62"/>
        <v>0</v>
      </c>
      <c r="AZ101">
        <f t="shared" si="63"/>
        <v>516.4</v>
      </c>
      <c r="BB101">
        <f t="shared" si="50"/>
        <v>0.79792482007451326</v>
      </c>
    </row>
    <row r="102" spans="4:54" x14ac:dyDescent="0.55000000000000004">
      <c r="D102">
        <f t="shared" si="46"/>
        <v>1380</v>
      </c>
      <c r="E102">
        <f t="shared" si="40"/>
        <v>23</v>
      </c>
      <c r="F102">
        <v>1850</v>
      </c>
      <c r="H102">
        <f t="shared" si="64"/>
        <v>462.5</v>
      </c>
      <c r="J102">
        <f t="shared" si="65"/>
        <v>38.223140495867767</v>
      </c>
      <c r="K102">
        <f t="shared" si="51"/>
        <v>515.60207517992546</v>
      </c>
      <c r="L102">
        <f>VLOOKUP(V102, Sheet2!E$6:F$261,2,TRUE)</f>
        <v>499.7</v>
      </c>
      <c r="M102">
        <f>VLOOKUP(L102,Sheet3!A$52:B$77,2,TRUE)</f>
        <v>1</v>
      </c>
      <c r="N102">
        <f t="shared" si="41"/>
        <v>1.2020751799254867</v>
      </c>
      <c r="O102">
        <f t="shared" si="47"/>
        <v>0.80207517992550947</v>
      </c>
      <c r="P102">
        <v>0</v>
      </c>
      <c r="Q102">
        <f t="shared" si="38"/>
        <v>1.8</v>
      </c>
      <c r="R102">
        <f t="shared" si="52"/>
        <v>1743.6418704919124</v>
      </c>
      <c r="S102">
        <f t="shared" si="42"/>
        <v>1.55</v>
      </c>
      <c r="T102">
        <f t="shared" si="48"/>
        <v>155.87711167007714</v>
      </c>
      <c r="V102">
        <f t="shared" si="66"/>
        <v>1899.5189821619895</v>
      </c>
      <c r="W102">
        <f t="shared" si="67"/>
        <v>-49.51898216198947</v>
      </c>
      <c r="X102">
        <f t="shared" si="49"/>
        <v>-1.0231194661568073</v>
      </c>
      <c r="Y102">
        <f>VLOOKUP(K102,Sheet2!$A$6:$B$262,2,TRUE)</f>
        <v>303.75</v>
      </c>
      <c r="Z102">
        <f t="shared" si="68"/>
        <v>-3.3682945387878429E-3</v>
      </c>
      <c r="AA102">
        <f t="shared" si="69"/>
        <v>515.59870688538672</v>
      </c>
      <c r="AD102">
        <f t="shared" si="53"/>
        <v>516.4</v>
      </c>
      <c r="AE102">
        <f>VLOOKUP(AU101,Sheet2!$E$6:$F$261,2,TRUE)</f>
        <v>499.7</v>
      </c>
      <c r="AF102">
        <f>VLOOKUP(AE102,Sheet3!A$52:B$77,2,TRUE)</f>
        <v>1</v>
      </c>
      <c r="AG102">
        <f t="shared" si="54"/>
        <v>0</v>
      </c>
      <c r="AH102">
        <f t="shared" si="55"/>
        <v>1</v>
      </c>
      <c r="AI102">
        <f t="shared" si="56"/>
        <v>1850</v>
      </c>
      <c r="AJ102">
        <f t="shared" si="39"/>
        <v>1.55</v>
      </c>
      <c r="AK102">
        <f t="shared" si="43"/>
        <v>0</v>
      </c>
      <c r="AM102">
        <f t="shared" si="57"/>
        <v>-5.1000000000000227</v>
      </c>
      <c r="AN102">
        <f t="shared" si="58"/>
        <v>0</v>
      </c>
      <c r="AP102">
        <f t="shared" si="44"/>
        <v>1.55</v>
      </c>
      <c r="AQ102">
        <f>VLOOKUP(AE102,Sheet3!$K$52:$L$77,2,TRUE)</f>
        <v>1</v>
      </c>
      <c r="AR102">
        <f t="shared" si="45"/>
        <v>0</v>
      </c>
      <c r="AU102">
        <f t="shared" si="59"/>
        <v>1850</v>
      </c>
      <c r="AV102">
        <f t="shared" si="60"/>
        <v>0</v>
      </c>
      <c r="AW102">
        <f t="shared" si="61"/>
        <v>0</v>
      </c>
      <c r="AX102">
        <f>VLOOKUP(AD102,Sheet2!$A$6:$B$262,2,TRUE)</f>
        <v>306.95</v>
      </c>
      <c r="AY102">
        <f t="shared" si="62"/>
        <v>0</v>
      </c>
      <c r="AZ102">
        <f t="shared" si="63"/>
        <v>516.4</v>
      </c>
      <c r="BB102">
        <f t="shared" si="50"/>
        <v>0.80129311461325869</v>
      </c>
    </row>
    <row r="103" spans="4:54" x14ac:dyDescent="0.55000000000000004">
      <c r="D103">
        <f t="shared" si="46"/>
        <v>1395</v>
      </c>
      <c r="E103">
        <f t="shared" si="40"/>
        <v>23.25</v>
      </c>
      <c r="F103">
        <v>1850</v>
      </c>
      <c r="H103">
        <f t="shared" si="64"/>
        <v>462.5</v>
      </c>
      <c r="J103">
        <f t="shared" si="65"/>
        <v>38.223140495867767</v>
      </c>
      <c r="K103">
        <f t="shared" si="51"/>
        <v>515.59870688538672</v>
      </c>
      <c r="L103">
        <f>VLOOKUP(V103, Sheet2!E$6:F$261,2,TRUE)</f>
        <v>499.7</v>
      </c>
      <c r="M103">
        <f>VLOOKUP(L103,Sheet3!A$52:B$77,2,TRUE)</f>
        <v>1</v>
      </c>
      <c r="N103">
        <f t="shared" si="41"/>
        <v>1.1987068853867413</v>
      </c>
      <c r="O103">
        <f t="shared" si="47"/>
        <v>0.79870688538676404</v>
      </c>
      <c r="P103">
        <v>0</v>
      </c>
      <c r="Q103">
        <f t="shared" si="38"/>
        <v>1.7</v>
      </c>
      <c r="R103">
        <f t="shared" si="52"/>
        <v>1639.8561780539599</v>
      </c>
      <c r="S103">
        <f t="shared" si="42"/>
        <v>1.55</v>
      </c>
      <c r="T103">
        <f t="shared" si="48"/>
        <v>154.89624024884785</v>
      </c>
      <c r="V103">
        <f t="shared" si="66"/>
        <v>1794.7524183028077</v>
      </c>
      <c r="W103">
        <f t="shared" si="67"/>
        <v>55.247581697192345</v>
      </c>
      <c r="X103">
        <f t="shared" si="49"/>
        <v>1.1414789606857922</v>
      </c>
      <c r="Y103">
        <f>VLOOKUP(K103,Sheet2!$A$6:$B$262,2,TRUE)</f>
        <v>303.4375</v>
      </c>
      <c r="Z103">
        <f t="shared" si="68"/>
        <v>3.7618256170901497E-3</v>
      </c>
      <c r="AA103">
        <f t="shared" si="69"/>
        <v>515.60246871100378</v>
      </c>
      <c r="AD103">
        <f t="shared" si="53"/>
        <v>516.4</v>
      </c>
      <c r="AE103">
        <f>VLOOKUP(AU102,Sheet2!$E$6:$F$261,2,TRUE)</f>
        <v>499.7</v>
      </c>
      <c r="AF103">
        <f>VLOOKUP(AE103,Sheet3!A$52:B$77,2,TRUE)</f>
        <v>1</v>
      </c>
      <c r="AG103">
        <f t="shared" si="54"/>
        <v>0</v>
      </c>
      <c r="AH103">
        <f t="shared" si="55"/>
        <v>1</v>
      </c>
      <c r="AI103">
        <f t="shared" si="56"/>
        <v>1850</v>
      </c>
      <c r="AJ103">
        <f t="shared" si="39"/>
        <v>1.55</v>
      </c>
      <c r="AK103">
        <f t="shared" si="43"/>
        <v>0</v>
      </c>
      <c r="AM103">
        <f t="shared" si="57"/>
        <v>-5.1000000000000227</v>
      </c>
      <c r="AN103">
        <f t="shared" si="58"/>
        <v>0</v>
      </c>
      <c r="AP103">
        <f t="shared" si="44"/>
        <v>1.55</v>
      </c>
      <c r="AQ103">
        <f>VLOOKUP(AE103,Sheet3!$K$52:$L$77,2,TRUE)</f>
        <v>1</v>
      </c>
      <c r="AR103">
        <f t="shared" si="45"/>
        <v>0</v>
      </c>
      <c r="AU103">
        <f t="shared" si="59"/>
        <v>1850</v>
      </c>
      <c r="AV103">
        <f t="shared" si="60"/>
        <v>0</v>
      </c>
      <c r="AW103">
        <f t="shared" si="61"/>
        <v>0</v>
      </c>
      <c r="AX103">
        <f>VLOOKUP(AD103,Sheet2!$A$6:$B$262,2,TRUE)</f>
        <v>306.95</v>
      </c>
      <c r="AY103">
        <f t="shared" si="62"/>
        <v>0</v>
      </c>
      <c r="AZ103">
        <f t="shared" si="63"/>
        <v>516.4</v>
      </c>
      <c r="BB103">
        <f t="shared" si="50"/>
        <v>0.79753128899619696</v>
      </c>
    </row>
    <row r="104" spans="4:54" x14ac:dyDescent="0.55000000000000004">
      <c r="D104">
        <f t="shared" si="46"/>
        <v>1410</v>
      </c>
      <c r="E104">
        <f t="shared" si="40"/>
        <v>23.5</v>
      </c>
      <c r="F104">
        <v>1850</v>
      </c>
      <c r="H104">
        <f t="shared" si="64"/>
        <v>462.5</v>
      </c>
      <c r="J104">
        <f t="shared" si="65"/>
        <v>38.223140495867767</v>
      </c>
      <c r="K104">
        <f t="shared" si="51"/>
        <v>515.60246871100378</v>
      </c>
      <c r="L104">
        <f>VLOOKUP(V104, Sheet2!E$6:F$261,2,TRUE)</f>
        <v>499.7</v>
      </c>
      <c r="M104">
        <f>VLOOKUP(L104,Sheet3!A$52:B$77,2,TRUE)</f>
        <v>1</v>
      </c>
      <c r="N104">
        <f t="shared" si="41"/>
        <v>1.202468711003803</v>
      </c>
      <c r="O104">
        <f t="shared" si="47"/>
        <v>0.80246871100382577</v>
      </c>
      <c r="P104">
        <v>0</v>
      </c>
      <c r="Q104">
        <f t="shared" si="38"/>
        <v>1.8</v>
      </c>
      <c r="R104">
        <f t="shared" si="52"/>
        <v>1744.498181436669</v>
      </c>
      <c r="S104">
        <f t="shared" si="42"/>
        <v>1.55</v>
      </c>
      <c r="T104">
        <f t="shared" si="48"/>
        <v>155.99184532543947</v>
      </c>
      <c r="V104">
        <f t="shared" si="66"/>
        <v>1900.4900267621085</v>
      </c>
      <c r="W104">
        <f t="shared" si="67"/>
        <v>-50.490026762108528</v>
      </c>
      <c r="X104">
        <f t="shared" si="49"/>
        <v>-1.0431823711179449</v>
      </c>
      <c r="Y104">
        <f>VLOOKUP(K104,Sheet2!$A$6:$B$262,2,TRUE)</f>
        <v>303.75</v>
      </c>
      <c r="Z104">
        <f t="shared" si="68"/>
        <v>-3.4343452547092837E-3</v>
      </c>
      <c r="AA104">
        <f t="shared" si="69"/>
        <v>515.59903436574905</v>
      </c>
      <c r="AD104">
        <f t="shared" si="53"/>
        <v>516.4</v>
      </c>
      <c r="AE104">
        <f>VLOOKUP(AU103,Sheet2!$E$6:$F$261,2,TRUE)</f>
        <v>499.7</v>
      </c>
      <c r="AF104">
        <f>VLOOKUP(AE104,Sheet3!A$52:B$77,2,TRUE)</f>
        <v>1</v>
      </c>
      <c r="AG104">
        <f t="shared" si="54"/>
        <v>0</v>
      </c>
      <c r="AH104">
        <f t="shared" si="55"/>
        <v>1</v>
      </c>
      <c r="AI104">
        <f t="shared" si="56"/>
        <v>1850</v>
      </c>
      <c r="AJ104">
        <f t="shared" si="39"/>
        <v>1.55</v>
      </c>
      <c r="AK104">
        <f t="shared" si="43"/>
        <v>0</v>
      </c>
      <c r="AM104">
        <f t="shared" si="57"/>
        <v>-5.1000000000000227</v>
      </c>
      <c r="AN104">
        <f t="shared" si="58"/>
        <v>0</v>
      </c>
      <c r="AP104">
        <f t="shared" si="44"/>
        <v>1.55</v>
      </c>
      <c r="AQ104">
        <f>VLOOKUP(AE104,Sheet3!$K$52:$L$77,2,TRUE)</f>
        <v>1</v>
      </c>
      <c r="AR104">
        <f t="shared" si="45"/>
        <v>0</v>
      </c>
      <c r="AU104">
        <f t="shared" si="59"/>
        <v>1850</v>
      </c>
      <c r="AV104">
        <f t="shared" si="60"/>
        <v>0</v>
      </c>
      <c r="AW104">
        <f t="shared" si="61"/>
        <v>0</v>
      </c>
      <c r="AX104">
        <f>VLOOKUP(AD104,Sheet2!$A$6:$B$262,2,TRUE)</f>
        <v>306.95</v>
      </c>
      <c r="AY104">
        <f t="shared" si="62"/>
        <v>0</v>
      </c>
      <c r="AZ104">
        <f t="shared" si="63"/>
        <v>516.4</v>
      </c>
      <c r="BB104">
        <f t="shared" si="50"/>
        <v>0.80096563425092882</v>
      </c>
    </row>
    <row r="105" spans="4:54" x14ac:dyDescent="0.55000000000000004">
      <c r="D105">
        <f t="shared" si="46"/>
        <v>1425</v>
      </c>
      <c r="E105">
        <f t="shared" si="40"/>
        <v>23.75</v>
      </c>
      <c r="F105">
        <v>1850</v>
      </c>
      <c r="H105">
        <f t="shared" si="64"/>
        <v>462.5</v>
      </c>
      <c r="J105">
        <f t="shared" si="65"/>
        <v>38.223140495867767</v>
      </c>
      <c r="K105">
        <f t="shared" si="51"/>
        <v>515.59903436574905</v>
      </c>
      <c r="L105">
        <f>VLOOKUP(V105, Sheet2!E$6:F$261,2,TRUE)</f>
        <v>499.7</v>
      </c>
      <c r="M105">
        <f>VLOOKUP(L105,Sheet3!A$52:B$77,2,TRUE)</f>
        <v>1</v>
      </c>
      <c r="N105">
        <f t="shared" si="41"/>
        <v>1.1990343657490712</v>
      </c>
      <c r="O105">
        <f t="shared" si="47"/>
        <v>0.79903436574909392</v>
      </c>
      <c r="P105">
        <v>0</v>
      </c>
      <c r="Q105">
        <f t="shared" si="38"/>
        <v>1.7</v>
      </c>
      <c r="R105">
        <f t="shared" si="52"/>
        <v>1640.5282239619753</v>
      </c>
      <c r="S105">
        <f t="shared" si="42"/>
        <v>1.55</v>
      </c>
      <c r="T105">
        <f t="shared" si="48"/>
        <v>154.9915142667295</v>
      </c>
      <c r="V105">
        <f t="shared" si="66"/>
        <v>1795.5197382287047</v>
      </c>
      <c r="W105">
        <f t="shared" si="67"/>
        <v>54.480261771295318</v>
      </c>
      <c r="X105">
        <f t="shared" si="49"/>
        <v>1.1256252432085809</v>
      </c>
      <c r="Y105">
        <f>VLOOKUP(K105,Sheet2!$A$6:$B$262,2,TRUE)</f>
        <v>303.4375</v>
      </c>
      <c r="Z105">
        <f t="shared" si="68"/>
        <v>3.7095785564031504E-3</v>
      </c>
      <c r="AA105">
        <f t="shared" si="69"/>
        <v>515.60274394430542</v>
      </c>
      <c r="AD105">
        <f t="shared" si="53"/>
        <v>516.4</v>
      </c>
      <c r="AE105">
        <f>VLOOKUP(AU104,Sheet2!$E$6:$F$261,2,TRUE)</f>
        <v>499.7</v>
      </c>
      <c r="AF105">
        <f>VLOOKUP(AE105,Sheet3!A$52:B$77,2,TRUE)</f>
        <v>1</v>
      </c>
      <c r="AG105">
        <f t="shared" si="54"/>
        <v>0</v>
      </c>
      <c r="AH105">
        <f t="shared" si="55"/>
        <v>1</v>
      </c>
      <c r="AI105">
        <f t="shared" si="56"/>
        <v>1850</v>
      </c>
      <c r="AJ105">
        <f t="shared" si="39"/>
        <v>1.55</v>
      </c>
      <c r="AK105">
        <f t="shared" si="43"/>
        <v>0</v>
      </c>
      <c r="AM105">
        <f t="shared" si="57"/>
        <v>-5.1000000000000227</v>
      </c>
      <c r="AN105">
        <f t="shared" si="58"/>
        <v>0</v>
      </c>
      <c r="AP105">
        <f t="shared" si="44"/>
        <v>1.55</v>
      </c>
      <c r="AQ105">
        <f>VLOOKUP(AE105,Sheet3!$K$52:$L$77,2,TRUE)</f>
        <v>1</v>
      </c>
      <c r="AR105">
        <f t="shared" si="45"/>
        <v>0</v>
      </c>
      <c r="AU105">
        <f t="shared" si="59"/>
        <v>1850</v>
      </c>
      <c r="AV105">
        <f t="shared" si="60"/>
        <v>0</v>
      </c>
      <c r="AW105">
        <f t="shared" si="61"/>
        <v>0</v>
      </c>
      <c r="AX105">
        <f>VLOOKUP(AD105,Sheet2!$A$6:$B$262,2,TRUE)</f>
        <v>306.95</v>
      </c>
      <c r="AY105">
        <f t="shared" si="62"/>
        <v>0</v>
      </c>
      <c r="AZ105">
        <f t="shared" si="63"/>
        <v>516.4</v>
      </c>
      <c r="BB105">
        <f t="shared" si="50"/>
        <v>0.79725605569456093</v>
      </c>
    </row>
    <row r="106" spans="4:54" x14ac:dyDescent="0.55000000000000004">
      <c r="D106">
        <f t="shared" si="46"/>
        <v>1440</v>
      </c>
      <c r="E106">
        <f t="shared" si="40"/>
        <v>24</v>
      </c>
      <c r="F106">
        <v>1850</v>
      </c>
      <c r="G106">
        <f>+SUM(F11:F106)/96</f>
        <v>1949.7916666666667</v>
      </c>
      <c r="H106">
        <f t="shared" ref="H106:H169" si="70">+F106*0.25</f>
        <v>462.5</v>
      </c>
      <c r="J106">
        <f t="shared" ref="J106:J169" si="71">+H106*3600/43560</f>
        <v>38.223140495867767</v>
      </c>
      <c r="K106">
        <f t="shared" ref="K106:K169" si="72">+AA105</f>
        <v>515.60274394430542</v>
      </c>
      <c r="L106">
        <f>VLOOKUP(V106, Sheet2!E$6:F$261,2,TRUE)</f>
        <v>499.7</v>
      </c>
      <c r="M106">
        <f>VLOOKUP(L106,Sheet3!A$52:B$77,2,TRUE)</f>
        <v>1</v>
      </c>
      <c r="N106">
        <f t="shared" ref="N106:N169" si="73">+(K106-J$3)</f>
        <v>1.2027439443054391</v>
      </c>
      <c r="O106">
        <f t="shared" ref="O106:O169" si="74">+K106-O$3</f>
        <v>0.80274394430546181</v>
      </c>
      <c r="P106">
        <v>0</v>
      </c>
      <c r="Q106">
        <f t="shared" si="38"/>
        <v>1.8</v>
      </c>
      <c r="R106">
        <f t="shared" si="52"/>
        <v>1745.0971635105429</v>
      </c>
      <c r="S106">
        <f t="shared" si="42"/>
        <v>1.55</v>
      </c>
      <c r="T106">
        <f t="shared" si="48"/>
        <v>156.07210608434755</v>
      </c>
      <c r="V106">
        <f t="shared" ref="V106:V169" si="75">+R106+T106</f>
        <v>1901.1692695948905</v>
      </c>
      <c r="W106">
        <f t="shared" ref="W106:W169" si="76">+F106-V106</f>
        <v>-51.169269594890466</v>
      </c>
      <c r="X106">
        <f t="shared" si="49"/>
        <v>-1.057216313944018</v>
      </c>
      <c r="Y106">
        <f>VLOOKUP(K106,Sheet2!$A$6:$B$262,2,TRUE)</f>
        <v>303.75</v>
      </c>
      <c r="Z106">
        <f t="shared" ref="Z106:Z169" si="77">+X106/Y106</f>
        <v>-3.4805475356181662E-3</v>
      </c>
      <c r="AA106">
        <f t="shared" ref="AA106:AA169" si="78">+K106+Z106</f>
        <v>515.59926339676974</v>
      </c>
      <c r="AD106">
        <f t="shared" si="53"/>
        <v>516.4</v>
      </c>
      <c r="AE106">
        <f>VLOOKUP(AU105,Sheet2!$E$6:$F$261,2,TRUE)</f>
        <v>499.7</v>
      </c>
      <c r="AF106">
        <f>VLOOKUP(AE106,Sheet3!A$52:B$77,2,TRUE)</f>
        <v>1</v>
      </c>
      <c r="AG106">
        <f t="shared" si="54"/>
        <v>0</v>
      </c>
      <c r="AH106">
        <f t="shared" si="55"/>
        <v>1</v>
      </c>
      <c r="AI106">
        <f t="shared" si="56"/>
        <v>1850</v>
      </c>
      <c r="AJ106">
        <f t="shared" si="39"/>
        <v>1.55</v>
      </c>
      <c r="AK106">
        <f t="shared" si="43"/>
        <v>0</v>
      </c>
      <c r="AM106">
        <f t="shared" si="57"/>
        <v>-5.1000000000000227</v>
      </c>
      <c r="AN106">
        <f t="shared" si="58"/>
        <v>0</v>
      </c>
      <c r="AP106">
        <f t="shared" si="44"/>
        <v>1.55</v>
      </c>
      <c r="AQ106">
        <f>VLOOKUP(AE106,Sheet3!$K$52:$L$77,2,TRUE)</f>
        <v>1</v>
      </c>
      <c r="AR106">
        <f t="shared" si="45"/>
        <v>0</v>
      </c>
      <c r="AU106">
        <f t="shared" si="59"/>
        <v>1850</v>
      </c>
      <c r="AV106">
        <f t="shared" si="60"/>
        <v>0</v>
      </c>
      <c r="AW106">
        <f t="shared" si="61"/>
        <v>0</v>
      </c>
      <c r="AX106">
        <f>VLOOKUP(AD106,Sheet2!$A$6:$B$262,2,TRUE)</f>
        <v>306.95</v>
      </c>
      <c r="AY106">
        <f t="shared" si="62"/>
        <v>0</v>
      </c>
      <c r="AZ106">
        <f t="shared" si="63"/>
        <v>516.4</v>
      </c>
      <c r="BB106">
        <f t="shared" si="50"/>
        <v>0.80073660323023432</v>
      </c>
    </row>
    <row r="107" spans="4:54" x14ac:dyDescent="0.55000000000000004">
      <c r="D107">
        <f t="shared" si="46"/>
        <v>1455</v>
      </c>
      <c r="E107">
        <f t="shared" si="40"/>
        <v>24.25</v>
      </c>
      <c r="F107">
        <v>1850</v>
      </c>
      <c r="H107">
        <f t="shared" si="70"/>
        <v>462.5</v>
      </c>
      <c r="J107">
        <f t="shared" si="71"/>
        <v>38.223140495867767</v>
      </c>
      <c r="K107">
        <f t="shared" si="72"/>
        <v>515.59926339676974</v>
      </c>
      <c r="L107">
        <f>VLOOKUP(V107, Sheet2!E$6:F$261,2,TRUE)</f>
        <v>499.7</v>
      </c>
      <c r="M107">
        <f>VLOOKUP(L107,Sheet3!A$52:B$77,2,TRUE)</f>
        <v>1</v>
      </c>
      <c r="N107">
        <f t="shared" si="73"/>
        <v>1.1992633967697657</v>
      </c>
      <c r="O107">
        <f t="shared" si="74"/>
        <v>0.79926339676978841</v>
      </c>
      <c r="P107">
        <v>0</v>
      </c>
      <c r="Q107">
        <f t="shared" si="38"/>
        <v>1.7</v>
      </c>
      <c r="R107">
        <f t="shared" si="52"/>
        <v>1640.9982894657442</v>
      </c>
      <c r="S107">
        <f t="shared" si="42"/>
        <v>1.55</v>
      </c>
      <c r="T107">
        <f t="shared" si="48"/>
        <v>155.0581579741384</v>
      </c>
      <c r="V107">
        <f t="shared" si="75"/>
        <v>1796.0564474398825</v>
      </c>
      <c r="W107">
        <f t="shared" si="76"/>
        <v>53.943552560117496</v>
      </c>
      <c r="X107">
        <f t="shared" si="49"/>
        <v>1.1145362099197831</v>
      </c>
      <c r="Y107">
        <f>VLOOKUP(K107,Sheet2!$A$6:$B$262,2,TRUE)</f>
        <v>303.4375</v>
      </c>
      <c r="Z107">
        <f t="shared" si="77"/>
        <v>3.6730338534946508E-3</v>
      </c>
      <c r="AA107">
        <f t="shared" si="78"/>
        <v>515.60293643062323</v>
      </c>
      <c r="AD107">
        <f t="shared" si="53"/>
        <v>516.4</v>
      </c>
      <c r="AE107">
        <f>VLOOKUP(AU106,Sheet2!$E$6:$F$261,2,TRUE)</f>
        <v>499.7</v>
      </c>
      <c r="AF107">
        <f>VLOOKUP(AE107,Sheet3!A$52:B$77,2,TRUE)</f>
        <v>1</v>
      </c>
      <c r="AG107">
        <f t="shared" si="54"/>
        <v>0</v>
      </c>
      <c r="AH107">
        <f t="shared" si="55"/>
        <v>1</v>
      </c>
      <c r="AI107">
        <f t="shared" si="56"/>
        <v>1850</v>
      </c>
      <c r="AJ107">
        <f t="shared" si="39"/>
        <v>1.55</v>
      </c>
      <c r="AK107">
        <f t="shared" si="43"/>
        <v>0</v>
      </c>
      <c r="AM107">
        <f t="shared" si="57"/>
        <v>-5.1000000000000227</v>
      </c>
      <c r="AN107">
        <f t="shared" si="58"/>
        <v>0</v>
      </c>
      <c r="AP107">
        <f t="shared" si="44"/>
        <v>1.55</v>
      </c>
      <c r="AQ107">
        <f>VLOOKUP(AE107,Sheet3!$K$52:$L$77,2,TRUE)</f>
        <v>1</v>
      </c>
      <c r="AR107">
        <f t="shared" si="45"/>
        <v>0</v>
      </c>
      <c r="AU107">
        <f t="shared" si="59"/>
        <v>1850</v>
      </c>
      <c r="AV107">
        <f t="shared" si="60"/>
        <v>0</v>
      </c>
      <c r="AW107">
        <f t="shared" si="61"/>
        <v>0</v>
      </c>
      <c r="AX107">
        <f>VLOOKUP(AD107,Sheet2!$A$6:$B$262,2,TRUE)</f>
        <v>306.95</v>
      </c>
      <c r="AY107">
        <f t="shared" si="62"/>
        <v>0</v>
      </c>
      <c r="AZ107">
        <f t="shared" si="63"/>
        <v>516.4</v>
      </c>
      <c r="BB107">
        <f t="shared" si="50"/>
        <v>0.79706356937674627</v>
      </c>
    </row>
    <row r="108" spans="4:54" x14ac:dyDescent="0.55000000000000004">
      <c r="D108">
        <f t="shared" si="46"/>
        <v>1470</v>
      </c>
      <c r="E108">
        <f t="shared" si="40"/>
        <v>24.5</v>
      </c>
      <c r="F108">
        <v>1850</v>
      </c>
      <c r="H108">
        <f t="shared" si="70"/>
        <v>462.5</v>
      </c>
      <c r="J108">
        <f t="shared" si="71"/>
        <v>38.223140495867767</v>
      </c>
      <c r="K108">
        <f t="shared" si="72"/>
        <v>515.60293643062323</v>
      </c>
      <c r="L108">
        <f>VLOOKUP(V108, Sheet2!E$6:F$261,2,TRUE)</f>
        <v>499.7</v>
      </c>
      <c r="M108">
        <f>VLOOKUP(L108,Sheet3!A$52:B$77,2,TRUE)</f>
        <v>1</v>
      </c>
      <c r="N108">
        <f t="shared" si="73"/>
        <v>1.2029364306232537</v>
      </c>
      <c r="O108">
        <f t="shared" si="74"/>
        <v>0.80293643062327646</v>
      </c>
      <c r="P108">
        <v>0</v>
      </c>
      <c r="Q108">
        <f t="shared" si="38"/>
        <v>1.8</v>
      </c>
      <c r="R108">
        <f t="shared" si="52"/>
        <v>1745.5161065050927</v>
      </c>
      <c r="S108">
        <f t="shared" si="42"/>
        <v>1.55</v>
      </c>
      <c r="T108">
        <f t="shared" si="48"/>
        <v>156.12824517959999</v>
      </c>
      <c r="V108">
        <f t="shared" si="75"/>
        <v>1901.6443516846928</v>
      </c>
      <c r="W108">
        <f t="shared" si="76"/>
        <v>-51.644351684692765</v>
      </c>
      <c r="X108">
        <f t="shared" si="49"/>
        <v>-1.06703205960109</v>
      </c>
      <c r="Y108">
        <f>VLOOKUP(K108,Sheet2!$A$6:$B$262,2,TRUE)</f>
        <v>303.75</v>
      </c>
      <c r="Z108">
        <f t="shared" si="77"/>
        <v>-3.5128627476579098E-3</v>
      </c>
      <c r="AA108">
        <f t="shared" si="78"/>
        <v>515.59942356787553</v>
      </c>
      <c r="AD108">
        <f t="shared" si="53"/>
        <v>516.4</v>
      </c>
      <c r="AE108">
        <f>VLOOKUP(AU107,Sheet2!$E$6:$F$261,2,TRUE)</f>
        <v>499.7</v>
      </c>
      <c r="AF108">
        <f>VLOOKUP(AE108,Sheet3!A$52:B$77,2,TRUE)</f>
        <v>1</v>
      </c>
      <c r="AG108">
        <f t="shared" si="54"/>
        <v>0</v>
      </c>
      <c r="AH108">
        <f t="shared" si="55"/>
        <v>1</v>
      </c>
      <c r="AI108">
        <f t="shared" si="56"/>
        <v>1850</v>
      </c>
      <c r="AJ108">
        <f t="shared" si="39"/>
        <v>1.55</v>
      </c>
      <c r="AK108">
        <f t="shared" si="43"/>
        <v>0</v>
      </c>
      <c r="AM108">
        <f t="shared" si="57"/>
        <v>-5.1000000000000227</v>
      </c>
      <c r="AN108">
        <f t="shared" si="58"/>
        <v>0</v>
      </c>
      <c r="AP108">
        <f t="shared" si="44"/>
        <v>1.55</v>
      </c>
      <c r="AQ108">
        <f>VLOOKUP(AE108,Sheet3!$K$52:$L$77,2,TRUE)</f>
        <v>1</v>
      </c>
      <c r="AR108">
        <f t="shared" si="45"/>
        <v>0</v>
      </c>
      <c r="AU108">
        <f t="shared" si="59"/>
        <v>1850</v>
      </c>
      <c r="AV108">
        <f t="shared" si="60"/>
        <v>0</v>
      </c>
      <c r="AW108">
        <f t="shared" si="61"/>
        <v>0</v>
      </c>
      <c r="AX108">
        <f>VLOOKUP(AD108,Sheet2!$A$6:$B$262,2,TRUE)</f>
        <v>306.95</v>
      </c>
      <c r="AY108">
        <f t="shared" si="62"/>
        <v>0</v>
      </c>
      <c r="AZ108">
        <f t="shared" si="63"/>
        <v>516.4</v>
      </c>
      <c r="BB108">
        <f t="shared" si="50"/>
        <v>0.80057643212444418</v>
      </c>
    </row>
    <row r="109" spans="4:54" x14ac:dyDescent="0.55000000000000004">
      <c r="D109">
        <f t="shared" si="46"/>
        <v>1485</v>
      </c>
      <c r="E109">
        <f t="shared" si="40"/>
        <v>24.75</v>
      </c>
      <c r="F109">
        <v>1850</v>
      </c>
      <c r="H109">
        <f t="shared" si="70"/>
        <v>462.5</v>
      </c>
      <c r="J109">
        <f t="shared" si="71"/>
        <v>38.223140495867767</v>
      </c>
      <c r="K109">
        <f t="shared" si="72"/>
        <v>515.59942356787553</v>
      </c>
      <c r="L109">
        <f>VLOOKUP(V109, Sheet2!E$6:F$261,2,TRUE)</f>
        <v>499.7</v>
      </c>
      <c r="M109">
        <f>VLOOKUP(L109,Sheet3!A$52:B$77,2,TRUE)</f>
        <v>1</v>
      </c>
      <c r="N109">
        <f t="shared" si="73"/>
        <v>1.1994235678755558</v>
      </c>
      <c r="O109">
        <f t="shared" si="74"/>
        <v>0.79942356787557856</v>
      </c>
      <c r="P109">
        <v>0</v>
      </c>
      <c r="Q109">
        <f t="shared" si="38"/>
        <v>1.7</v>
      </c>
      <c r="R109">
        <f t="shared" si="52"/>
        <v>1641.3270528807409</v>
      </c>
      <c r="S109">
        <f t="shared" si="42"/>
        <v>1.55</v>
      </c>
      <c r="T109">
        <f t="shared" si="48"/>
        <v>155.10477041932634</v>
      </c>
      <c r="V109">
        <f t="shared" si="75"/>
        <v>1796.4318233000672</v>
      </c>
      <c r="W109">
        <f t="shared" si="76"/>
        <v>53.568176699932792</v>
      </c>
      <c r="X109">
        <f t="shared" si="49"/>
        <v>1.1067805103291899</v>
      </c>
      <c r="Y109">
        <f>VLOOKUP(K109,Sheet2!$A$6:$B$262,2,TRUE)</f>
        <v>303.4375</v>
      </c>
      <c r="Z109">
        <f t="shared" si="77"/>
        <v>3.6474743903742611E-3</v>
      </c>
      <c r="AA109">
        <f t="shared" si="78"/>
        <v>515.60307104226592</v>
      </c>
      <c r="AD109">
        <f t="shared" si="53"/>
        <v>516.4</v>
      </c>
      <c r="AE109">
        <f>VLOOKUP(AU108,Sheet2!$E$6:$F$261,2,TRUE)</f>
        <v>499.7</v>
      </c>
      <c r="AF109">
        <f>VLOOKUP(AE109,Sheet3!A$52:B$77,2,TRUE)</f>
        <v>1</v>
      </c>
      <c r="AG109">
        <f t="shared" si="54"/>
        <v>0</v>
      </c>
      <c r="AH109">
        <f t="shared" si="55"/>
        <v>1</v>
      </c>
      <c r="AI109">
        <f t="shared" si="56"/>
        <v>1850</v>
      </c>
      <c r="AJ109">
        <f t="shared" si="39"/>
        <v>1.55</v>
      </c>
      <c r="AK109">
        <f t="shared" si="43"/>
        <v>0</v>
      </c>
      <c r="AM109">
        <f t="shared" si="57"/>
        <v>-5.1000000000000227</v>
      </c>
      <c r="AN109">
        <f t="shared" si="58"/>
        <v>0</v>
      </c>
      <c r="AP109">
        <f t="shared" si="44"/>
        <v>1.55</v>
      </c>
      <c r="AQ109">
        <f>VLOOKUP(AE109,Sheet3!$K$52:$L$77,2,TRUE)</f>
        <v>1</v>
      </c>
      <c r="AR109">
        <f t="shared" si="45"/>
        <v>0</v>
      </c>
      <c r="AU109">
        <f t="shared" si="59"/>
        <v>1850</v>
      </c>
      <c r="AV109">
        <f t="shared" si="60"/>
        <v>0</v>
      </c>
      <c r="AW109">
        <f t="shared" si="61"/>
        <v>0</v>
      </c>
      <c r="AX109">
        <f>VLOOKUP(AD109,Sheet2!$A$6:$B$262,2,TRUE)</f>
        <v>306.95</v>
      </c>
      <c r="AY109">
        <f t="shared" si="62"/>
        <v>0</v>
      </c>
      <c r="AZ109">
        <f t="shared" si="63"/>
        <v>516.4</v>
      </c>
      <c r="BB109">
        <f t="shared" si="50"/>
        <v>0.79692895773405326</v>
      </c>
    </row>
    <row r="110" spans="4:54" x14ac:dyDescent="0.55000000000000004">
      <c r="D110">
        <f t="shared" si="46"/>
        <v>1500</v>
      </c>
      <c r="E110">
        <f t="shared" si="40"/>
        <v>25</v>
      </c>
      <c r="F110">
        <v>1850</v>
      </c>
      <c r="H110">
        <f t="shared" si="70"/>
        <v>462.5</v>
      </c>
      <c r="J110">
        <f t="shared" si="71"/>
        <v>38.223140495867767</v>
      </c>
      <c r="K110">
        <f t="shared" si="72"/>
        <v>515.60307104226592</v>
      </c>
      <c r="L110">
        <f>VLOOKUP(V110, Sheet2!E$6:F$261,2,TRUE)</f>
        <v>499.7</v>
      </c>
      <c r="M110">
        <f>VLOOKUP(L110,Sheet3!A$52:B$77,2,TRUE)</f>
        <v>1</v>
      </c>
      <c r="N110">
        <f t="shared" si="73"/>
        <v>1.2030710422659467</v>
      </c>
      <c r="O110">
        <f t="shared" si="74"/>
        <v>0.80307104226596948</v>
      </c>
      <c r="P110">
        <v>0</v>
      </c>
      <c r="Q110">
        <f t="shared" si="38"/>
        <v>1.8</v>
      </c>
      <c r="R110">
        <f t="shared" si="52"/>
        <v>1745.809106231867</v>
      </c>
      <c r="S110">
        <f t="shared" si="42"/>
        <v>1.55</v>
      </c>
      <c r="T110">
        <f t="shared" si="48"/>
        <v>156.16750898602137</v>
      </c>
      <c r="V110">
        <f t="shared" si="75"/>
        <v>1901.9766152178884</v>
      </c>
      <c r="W110">
        <f t="shared" si="76"/>
        <v>-51.976615217888366</v>
      </c>
      <c r="X110">
        <f t="shared" si="49"/>
        <v>-1.0738970086340571</v>
      </c>
      <c r="Y110">
        <f>VLOOKUP(K110,Sheet2!$A$6:$B$262,2,TRUE)</f>
        <v>303.75</v>
      </c>
      <c r="Z110">
        <f t="shared" si="77"/>
        <v>-3.5354634029104762E-3</v>
      </c>
      <c r="AA110">
        <f t="shared" si="78"/>
        <v>515.59953557886297</v>
      </c>
      <c r="AD110">
        <f t="shared" si="53"/>
        <v>516.4</v>
      </c>
      <c r="AE110">
        <f>VLOOKUP(AU109,Sheet2!$E$6:$F$261,2,TRUE)</f>
        <v>499.7</v>
      </c>
      <c r="AF110">
        <f>VLOOKUP(AE110,Sheet3!A$52:B$77,2,TRUE)</f>
        <v>1</v>
      </c>
      <c r="AG110">
        <f t="shared" si="54"/>
        <v>0</v>
      </c>
      <c r="AH110">
        <f t="shared" si="55"/>
        <v>1</v>
      </c>
      <c r="AI110">
        <f t="shared" si="56"/>
        <v>1850</v>
      </c>
      <c r="AJ110">
        <f t="shared" si="39"/>
        <v>1.55</v>
      </c>
      <c r="AK110">
        <f t="shared" si="43"/>
        <v>0</v>
      </c>
      <c r="AM110">
        <f t="shared" si="57"/>
        <v>-5.1000000000000227</v>
      </c>
      <c r="AN110">
        <f t="shared" si="58"/>
        <v>0</v>
      </c>
      <c r="AP110">
        <f t="shared" si="44"/>
        <v>1.55</v>
      </c>
      <c r="AQ110">
        <f>VLOOKUP(AE110,Sheet3!$K$52:$L$77,2,TRUE)</f>
        <v>1</v>
      </c>
      <c r="AR110">
        <f t="shared" si="45"/>
        <v>0</v>
      </c>
      <c r="AU110">
        <f t="shared" si="59"/>
        <v>1850</v>
      </c>
      <c r="AV110">
        <f t="shared" si="60"/>
        <v>0</v>
      </c>
      <c r="AW110">
        <f t="shared" si="61"/>
        <v>0</v>
      </c>
      <c r="AX110">
        <f>VLOOKUP(AD110,Sheet2!$A$6:$B$262,2,TRUE)</f>
        <v>306.95</v>
      </c>
      <c r="AY110">
        <f t="shared" si="62"/>
        <v>0</v>
      </c>
      <c r="AZ110">
        <f t="shared" si="63"/>
        <v>516.4</v>
      </c>
      <c r="BB110">
        <f t="shared" si="50"/>
        <v>0.80046442113700778</v>
      </c>
    </row>
    <row r="111" spans="4:54" x14ac:dyDescent="0.55000000000000004">
      <c r="D111">
        <f t="shared" si="46"/>
        <v>1515</v>
      </c>
      <c r="E111">
        <f t="shared" si="40"/>
        <v>25.25</v>
      </c>
      <c r="F111">
        <v>1870</v>
      </c>
      <c r="H111">
        <f t="shared" si="70"/>
        <v>467.5</v>
      </c>
      <c r="J111">
        <f t="shared" si="71"/>
        <v>38.636363636363633</v>
      </c>
      <c r="K111">
        <f t="shared" si="72"/>
        <v>515.59953557886297</v>
      </c>
      <c r="L111">
        <f>VLOOKUP(V111, Sheet2!E$6:F$261,2,TRUE)</f>
        <v>499.7</v>
      </c>
      <c r="M111">
        <f>VLOOKUP(L111,Sheet3!A$52:B$77,2,TRUE)</f>
        <v>1</v>
      </c>
      <c r="N111">
        <f t="shared" si="73"/>
        <v>1.1995355788629922</v>
      </c>
      <c r="O111">
        <f t="shared" si="74"/>
        <v>0.79953557886301496</v>
      </c>
      <c r="P111">
        <v>0</v>
      </c>
      <c r="Q111">
        <f t="shared" si="38"/>
        <v>1.7</v>
      </c>
      <c r="R111">
        <f t="shared" si="52"/>
        <v>1641.5569770222137</v>
      </c>
      <c r="S111">
        <f t="shared" si="42"/>
        <v>1.55</v>
      </c>
      <c r="T111">
        <f t="shared" si="48"/>
        <v>155.13737024702073</v>
      </c>
      <c r="V111">
        <f t="shared" si="75"/>
        <v>1796.6943472692344</v>
      </c>
      <c r="W111">
        <f t="shared" si="76"/>
        <v>73.305652730765587</v>
      </c>
      <c r="X111">
        <f t="shared" si="49"/>
        <v>1.5145796018753221</v>
      </c>
      <c r="Y111">
        <f>VLOOKUP(K111,Sheet2!$A$6:$B$262,2,TRUE)</f>
        <v>303.4375</v>
      </c>
      <c r="Z111">
        <f t="shared" si="77"/>
        <v>4.9914054850680031E-3</v>
      </c>
      <c r="AA111">
        <f t="shared" si="78"/>
        <v>515.60452698434801</v>
      </c>
      <c r="AD111">
        <f t="shared" si="53"/>
        <v>516.4</v>
      </c>
      <c r="AE111">
        <f>VLOOKUP(AU110,Sheet2!$E$6:$F$261,2,TRUE)</f>
        <v>499.7</v>
      </c>
      <c r="AF111">
        <f>VLOOKUP(AE111,Sheet3!A$52:B$77,2,TRUE)</f>
        <v>1</v>
      </c>
      <c r="AG111">
        <f t="shared" si="54"/>
        <v>0</v>
      </c>
      <c r="AH111">
        <f t="shared" si="55"/>
        <v>1</v>
      </c>
      <c r="AI111">
        <f t="shared" si="56"/>
        <v>1870</v>
      </c>
      <c r="AJ111">
        <f t="shared" si="39"/>
        <v>1.55</v>
      </c>
      <c r="AK111">
        <f t="shared" si="43"/>
        <v>0</v>
      </c>
      <c r="AM111">
        <f t="shared" si="57"/>
        <v>-5.1000000000000227</v>
      </c>
      <c r="AN111">
        <f t="shared" si="58"/>
        <v>0</v>
      </c>
      <c r="AP111">
        <f t="shared" si="44"/>
        <v>1.55</v>
      </c>
      <c r="AQ111">
        <f>VLOOKUP(AE111,Sheet3!$K$52:$L$77,2,TRUE)</f>
        <v>1</v>
      </c>
      <c r="AR111">
        <f t="shared" si="45"/>
        <v>0</v>
      </c>
      <c r="AU111">
        <f t="shared" si="59"/>
        <v>1870</v>
      </c>
      <c r="AV111">
        <f t="shared" si="60"/>
        <v>0</v>
      </c>
      <c r="AW111">
        <f t="shared" si="61"/>
        <v>0</v>
      </c>
      <c r="AX111">
        <f>VLOOKUP(AD111,Sheet2!$A$6:$B$262,2,TRUE)</f>
        <v>306.95</v>
      </c>
      <c r="AY111">
        <f t="shared" si="62"/>
        <v>0</v>
      </c>
      <c r="AZ111">
        <f t="shared" si="63"/>
        <v>516.4</v>
      </c>
      <c r="BB111">
        <f t="shared" si="50"/>
        <v>0.79547301565196449</v>
      </c>
    </row>
    <row r="112" spans="4:54" x14ac:dyDescent="0.55000000000000004">
      <c r="D112">
        <f t="shared" si="46"/>
        <v>1530</v>
      </c>
      <c r="E112">
        <f t="shared" si="40"/>
        <v>25.5</v>
      </c>
      <c r="F112">
        <v>1870</v>
      </c>
      <c r="H112">
        <f t="shared" si="70"/>
        <v>467.5</v>
      </c>
      <c r="J112">
        <f t="shared" si="71"/>
        <v>38.636363636363633</v>
      </c>
      <c r="K112">
        <f t="shared" si="72"/>
        <v>515.60452698434801</v>
      </c>
      <c r="L112">
        <f>VLOOKUP(V112, Sheet2!E$6:F$261,2,TRUE)</f>
        <v>499.7</v>
      </c>
      <c r="M112">
        <f>VLOOKUP(L112,Sheet3!A$52:B$77,2,TRUE)</f>
        <v>1</v>
      </c>
      <c r="N112">
        <f t="shared" si="73"/>
        <v>1.2045269843480355</v>
      </c>
      <c r="O112">
        <f t="shared" si="74"/>
        <v>0.80452698434805825</v>
      </c>
      <c r="P112">
        <v>0</v>
      </c>
      <c r="Q112">
        <f t="shared" si="38"/>
        <v>1.8</v>
      </c>
      <c r="R112">
        <f t="shared" si="52"/>
        <v>1748.9792005742265</v>
      </c>
      <c r="S112">
        <f t="shared" si="42"/>
        <v>1.55</v>
      </c>
      <c r="T112">
        <f t="shared" si="48"/>
        <v>156.592391454286</v>
      </c>
      <c r="V112">
        <f t="shared" si="75"/>
        <v>1905.5715920285124</v>
      </c>
      <c r="W112">
        <f t="shared" si="76"/>
        <v>-35.571592028512441</v>
      </c>
      <c r="X112">
        <f t="shared" si="49"/>
        <v>-0.73495024852298441</v>
      </c>
      <c r="Y112">
        <f>VLOOKUP(K112,Sheet2!$A$6:$B$262,2,TRUE)</f>
        <v>303.75</v>
      </c>
      <c r="Z112">
        <f t="shared" si="77"/>
        <v>-2.4195892955489197E-3</v>
      </c>
      <c r="AA112">
        <f t="shared" si="78"/>
        <v>515.60210739505249</v>
      </c>
      <c r="AD112">
        <f t="shared" si="53"/>
        <v>516.4</v>
      </c>
      <c r="AE112">
        <f>VLOOKUP(AU111,Sheet2!$E$6:$F$261,2,TRUE)</f>
        <v>499.7</v>
      </c>
      <c r="AF112">
        <f>VLOOKUP(AE112,Sheet3!A$52:B$77,2,TRUE)</f>
        <v>1</v>
      </c>
      <c r="AG112">
        <f t="shared" si="54"/>
        <v>0</v>
      </c>
      <c r="AH112">
        <f t="shared" si="55"/>
        <v>1</v>
      </c>
      <c r="AI112">
        <f t="shared" si="56"/>
        <v>1870</v>
      </c>
      <c r="AJ112">
        <f t="shared" si="39"/>
        <v>1.55</v>
      </c>
      <c r="AK112">
        <f t="shared" si="43"/>
        <v>0</v>
      </c>
      <c r="AM112">
        <f t="shared" si="57"/>
        <v>-5.1000000000000227</v>
      </c>
      <c r="AN112">
        <f t="shared" si="58"/>
        <v>0</v>
      </c>
      <c r="AP112">
        <f t="shared" si="44"/>
        <v>1.55</v>
      </c>
      <c r="AQ112">
        <f>VLOOKUP(AE112,Sheet3!$K$52:$L$77,2,TRUE)</f>
        <v>1</v>
      </c>
      <c r="AR112">
        <f t="shared" si="45"/>
        <v>0</v>
      </c>
      <c r="AU112">
        <f t="shared" si="59"/>
        <v>1870</v>
      </c>
      <c r="AV112">
        <f t="shared" si="60"/>
        <v>0</v>
      </c>
      <c r="AW112">
        <f t="shared" si="61"/>
        <v>0</v>
      </c>
      <c r="AX112">
        <f>VLOOKUP(AD112,Sheet2!$A$6:$B$262,2,TRUE)</f>
        <v>306.95</v>
      </c>
      <c r="AY112">
        <f t="shared" si="62"/>
        <v>0</v>
      </c>
      <c r="AZ112">
        <f t="shared" si="63"/>
        <v>516.4</v>
      </c>
      <c r="BB112">
        <f t="shared" si="50"/>
        <v>0.79789260494749215</v>
      </c>
    </row>
    <row r="113" spans="4:54" x14ac:dyDescent="0.55000000000000004">
      <c r="D113">
        <f t="shared" si="46"/>
        <v>1545</v>
      </c>
      <c r="E113">
        <f t="shared" si="40"/>
        <v>25.75</v>
      </c>
      <c r="F113">
        <v>1870</v>
      </c>
      <c r="H113">
        <f t="shared" si="70"/>
        <v>467.5</v>
      </c>
      <c r="J113">
        <f t="shared" si="71"/>
        <v>38.636363636363633</v>
      </c>
      <c r="K113">
        <f t="shared" si="72"/>
        <v>515.60210739505249</v>
      </c>
      <c r="L113">
        <f>VLOOKUP(V113, Sheet2!E$6:F$261,2,TRUE)</f>
        <v>499.7</v>
      </c>
      <c r="M113">
        <f>VLOOKUP(L113,Sheet3!A$52:B$77,2,TRUE)</f>
        <v>1</v>
      </c>
      <c r="N113">
        <f t="shared" si="73"/>
        <v>1.2021073950525079</v>
      </c>
      <c r="O113">
        <f t="shared" si="74"/>
        <v>0.80210739505253059</v>
      </c>
      <c r="P113">
        <v>0</v>
      </c>
      <c r="Q113">
        <f t="shared" si="38"/>
        <v>1.8</v>
      </c>
      <c r="R113">
        <f t="shared" si="52"/>
        <v>1743.7119643033702</v>
      </c>
      <c r="S113">
        <f t="shared" si="42"/>
        <v>1.55</v>
      </c>
      <c r="T113">
        <f t="shared" si="48"/>
        <v>155.88650290577476</v>
      </c>
      <c r="V113">
        <f t="shared" si="75"/>
        <v>1899.5984672091449</v>
      </c>
      <c r="W113">
        <f t="shared" si="76"/>
        <v>-29.598467209144928</v>
      </c>
      <c r="X113">
        <f t="shared" si="49"/>
        <v>-0.61153857870134154</v>
      </c>
      <c r="Y113">
        <f>VLOOKUP(K113,Sheet2!$A$6:$B$262,2,TRUE)</f>
        <v>303.75</v>
      </c>
      <c r="Z113">
        <f t="shared" si="77"/>
        <v>-2.0132957323500955E-3</v>
      </c>
      <c r="AA113">
        <f t="shared" si="78"/>
        <v>515.60009409932013</v>
      </c>
      <c r="AD113">
        <f t="shared" si="53"/>
        <v>516.4</v>
      </c>
      <c r="AE113">
        <f>VLOOKUP(AU112,Sheet2!$E$6:$F$261,2,TRUE)</f>
        <v>499.7</v>
      </c>
      <c r="AF113">
        <f>VLOOKUP(AE113,Sheet3!A$52:B$77,2,TRUE)</f>
        <v>1</v>
      </c>
      <c r="AG113">
        <f t="shared" si="54"/>
        <v>0</v>
      </c>
      <c r="AH113">
        <f t="shared" si="55"/>
        <v>1</v>
      </c>
      <c r="AI113">
        <f t="shared" si="56"/>
        <v>1870</v>
      </c>
      <c r="AJ113">
        <f t="shared" si="39"/>
        <v>1.55</v>
      </c>
      <c r="AK113">
        <f t="shared" si="43"/>
        <v>0</v>
      </c>
      <c r="AM113">
        <f t="shared" si="57"/>
        <v>-5.1000000000000227</v>
      </c>
      <c r="AN113">
        <f t="shared" si="58"/>
        <v>0</v>
      </c>
      <c r="AP113">
        <f t="shared" si="44"/>
        <v>1.55</v>
      </c>
      <c r="AQ113">
        <f>VLOOKUP(AE113,Sheet3!$K$52:$L$77,2,TRUE)</f>
        <v>1</v>
      </c>
      <c r="AR113">
        <f t="shared" si="45"/>
        <v>0</v>
      </c>
      <c r="AU113">
        <f t="shared" si="59"/>
        <v>1870</v>
      </c>
      <c r="AV113">
        <f t="shared" si="60"/>
        <v>0</v>
      </c>
      <c r="AW113">
        <f t="shared" si="61"/>
        <v>0</v>
      </c>
      <c r="AX113">
        <f>VLOOKUP(AD113,Sheet2!$A$6:$B$262,2,TRUE)</f>
        <v>306.95</v>
      </c>
      <c r="AY113">
        <f t="shared" si="62"/>
        <v>0</v>
      </c>
      <c r="AZ113">
        <f t="shared" si="63"/>
        <v>516.4</v>
      </c>
      <c r="BB113">
        <f t="shared" si="50"/>
        <v>0.79990590067984613</v>
      </c>
    </row>
    <row r="114" spans="4:54" x14ac:dyDescent="0.55000000000000004">
      <c r="D114">
        <f t="shared" si="46"/>
        <v>1560</v>
      </c>
      <c r="E114">
        <f t="shared" si="40"/>
        <v>26</v>
      </c>
      <c r="F114">
        <v>1870</v>
      </c>
      <c r="H114">
        <f t="shared" si="70"/>
        <v>467.5</v>
      </c>
      <c r="J114">
        <f t="shared" si="71"/>
        <v>38.636363636363633</v>
      </c>
      <c r="K114">
        <f t="shared" si="72"/>
        <v>515.60009409932013</v>
      </c>
      <c r="L114">
        <f>VLOOKUP(V114, Sheet2!E$6:F$261,2,TRUE)</f>
        <v>499.7</v>
      </c>
      <c r="M114">
        <f>VLOOKUP(L114,Sheet3!A$52:B$77,2,TRUE)</f>
        <v>1</v>
      </c>
      <c r="N114">
        <f t="shared" si="73"/>
        <v>1.2000940993201539</v>
      </c>
      <c r="O114">
        <f t="shared" si="74"/>
        <v>0.80009409932017661</v>
      </c>
      <c r="P114">
        <v>0</v>
      </c>
      <c r="Q114">
        <f t="shared" si="38"/>
        <v>1.8</v>
      </c>
      <c r="R114">
        <f t="shared" si="52"/>
        <v>1739.3332321318671</v>
      </c>
      <c r="S114">
        <f t="shared" si="42"/>
        <v>1.55</v>
      </c>
      <c r="T114">
        <f t="shared" si="48"/>
        <v>155.29995686761569</v>
      </c>
      <c r="V114">
        <f t="shared" si="75"/>
        <v>1894.6331889994829</v>
      </c>
      <c r="W114">
        <f t="shared" si="76"/>
        <v>-24.633188999482854</v>
      </c>
      <c r="X114">
        <f t="shared" si="49"/>
        <v>-0.50895018593972841</v>
      </c>
      <c r="Y114">
        <f>VLOOKUP(K114,Sheet2!$A$6:$B$262,2,TRUE)</f>
        <v>303.75</v>
      </c>
      <c r="Z114">
        <f t="shared" si="77"/>
        <v>-1.6755561677028095E-3</v>
      </c>
      <c r="AA114">
        <f t="shared" si="78"/>
        <v>515.59841854315243</v>
      </c>
      <c r="AD114">
        <f t="shared" si="53"/>
        <v>516.4</v>
      </c>
      <c r="AE114">
        <f>VLOOKUP(AU113,Sheet2!$E$6:$F$261,2,TRUE)</f>
        <v>499.7</v>
      </c>
      <c r="AF114">
        <f>VLOOKUP(AE114,Sheet3!A$52:B$77,2,TRUE)</f>
        <v>1</v>
      </c>
      <c r="AG114">
        <f t="shared" si="54"/>
        <v>0</v>
      </c>
      <c r="AH114">
        <f t="shared" si="55"/>
        <v>1</v>
      </c>
      <c r="AI114">
        <f t="shared" si="56"/>
        <v>1870</v>
      </c>
      <c r="AJ114">
        <f t="shared" si="39"/>
        <v>1.55</v>
      </c>
      <c r="AK114">
        <f t="shared" si="43"/>
        <v>0</v>
      </c>
      <c r="AM114">
        <f t="shared" si="57"/>
        <v>-5.1000000000000227</v>
      </c>
      <c r="AN114">
        <f t="shared" si="58"/>
        <v>0</v>
      </c>
      <c r="AP114">
        <f t="shared" si="44"/>
        <v>1.55</v>
      </c>
      <c r="AQ114">
        <f>VLOOKUP(AE114,Sheet3!$K$52:$L$77,2,TRUE)</f>
        <v>1</v>
      </c>
      <c r="AR114">
        <f t="shared" si="45"/>
        <v>0</v>
      </c>
      <c r="AU114">
        <f t="shared" si="59"/>
        <v>1870</v>
      </c>
      <c r="AV114">
        <f t="shared" si="60"/>
        <v>0</v>
      </c>
      <c r="AW114">
        <f t="shared" si="61"/>
        <v>0</v>
      </c>
      <c r="AX114">
        <f>VLOOKUP(AD114,Sheet2!$A$6:$B$262,2,TRUE)</f>
        <v>306.95</v>
      </c>
      <c r="AY114">
        <f t="shared" si="62"/>
        <v>0</v>
      </c>
      <c r="AZ114">
        <f t="shared" si="63"/>
        <v>516.4</v>
      </c>
      <c r="BB114">
        <f t="shared" si="50"/>
        <v>0.80158145684754345</v>
      </c>
    </row>
    <row r="115" spans="4:54" x14ac:dyDescent="0.55000000000000004">
      <c r="D115">
        <f t="shared" si="46"/>
        <v>1575</v>
      </c>
      <c r="E115">
        <f t="shared" si="40"/>
        <v>26.25</v>
      </c>
      <c r="F115">
        <v>1870</v>
      </c>
      <c r="H115">
        <f t="shared" si="70"/>
        <v>467.5</v>
      </c>
      <c r="J115">
        <f t="shared" si="71"/>
        <v>38.636363636363633</v>
      </c>
      <c r="K115">
        <f t="shared" si="72"/>
        <v>515.59841854315243</v>
      </c>
      <c r="L115">
        <f>VLOOKUP(V115, Sheet2!E$6:F$261,2,TRUE)</f>
        <v>499.7</v>
      </c>
      <c r="M115">
        <f>VLOOKUP(L115,Sheet3!A$52:B$77,2,TRUE)</f>
        <v>1</v>
      </c>
      <c r="N115">
        <f t="shared" si="73"/>
        <v>1.1984185431524566</v>
      </c>
      <c r="O115">
        <f t="shared" si="74"/>
        <v>0.79841854315247929</v>
      </c>
      <c r="P115">
        <v>0</v>
      </c>
      <c r="Q115">
        <f t="shared" si="38"/>
        <v>1.7</v>
      </c>
      <c r="R115">
        <f t="shared" si="52"/>
        <v>1639.2645262946753</v>
      </c>
      <c r="S115">
        <f t="shared" si="42"/>
        <v>1.55</v>
      </c>
      <c r="T115">
        <f t="shared" si="48"/>
        <v>154.81236887325991</v>
      </c>
      <c r="V115">
        <f t="shared" si="75"/>
        <v>1794.0768951679352</v>
      </c>
      <c r="W115">
        <f t="shared" si="76"/>
        <v>75.923104832064837</v>
      </c>
      <c r="X115">
        <f t="shared" si="49"/>
        <v>1.5686591907451413</v>
      </c>
      <c r="Y115">
        <f>VLOOKUP(K115,Sheet2!$A$6:$B$262,2,TRUE)</f>
        <v>303.4375</v>
      </c>
      <c r="Z115">
        <f t="shared" si="77"/>
        <v>5.1696286409726594E-3</v>
      </c>
      <c r="AA115">
        <f t="shared" si="78"/>
        <v>515.60358817179338</v>
      </c>
      <c r="AD115">
        <f t="shared" si="53"/>
        <v>516.4</v>
      </c>
      <c r="AE115">
        <f>VLOOKUP(AU114,Sheet2!$E$6:$F$261,2,TRUE)</f>
        <v>499.7</v>
      </c>
      <c r="AF115">
        <f>VLOOKUP(AE115,Sheet3!A$52:B$77,2,TRUE)</f>
        <v>1</v>
      </c>
      <c r="AG115">
        <f t="shared" si="54"/>
        <v>0</v>
      </c>
      <c r="AH115">
        <f t="shared" si="55"/>
        <v>1</v>
      </c>
      <c r="AI115">
        <f t="shared" si="56"/>
        <v>1870</v>
      </c>
      <c r="AJ115">
        <f t="shared" si="39"/>
        <v>1.55</v>
      </c>
      <c r="AK115">
        <f t="shared" si="43"/>
        <v>0</v>
      </c>
      <c r="AM115">
        <f t="shared" si="57"/>
        <v>-5.1000000000000227</v>
      </c>
      <c r="AN115">
        <f t="shared" si="58"/>
        <v>0</v>
      </c>
      <c r="AP115">
        <f t="shared" si="44"/>
        <v>1.55</v>
      </c>
      <c r="AQ115">
        <f>VLOOKUP(AE115,Sheet3!$K$52:$L$77,2,TRUE)</f>
        <v>1</v>
      </c>
      <c r="AR115">
        <f t="shared" si="45"/>
        <v>0</v>
      </c>
      <c r="AU115">
        <f t="shared" si="59"/>
        <v>1870</v>
      </c>
      <c r="AV115">
        <f t="shared" si="60"/>
        <v>0</v>
      </c>
      <c r="AW115">
        <f t="shared" si="61"/>
        <v>0</v>
      </c>
      <c r="AX115">
        <f>VLOOKUP(AD115,Sheet2!$A$6:$B$262,2,TRUE)</f>
        <v>306.95</v>
      </c>
      <c r="AY115">
        <f t="shared" si="62"/>
        <v>0</v>
      </c>
      <c r="AZ115">
        <f t="shared" si="63"/>
        <v>516.4</v>
      </c>
      <c r="BB115">
        <f t="shared" si="50"/>
        <v>0.79641182820660106</v>
      </c>
    </row>
    <row r="116" spans="4:54" x14ac:dyDescent="0.55000000000000004">
      <c r="D116">
        <f t="shared" si="46"/>
        <v>1590</v>
      </c>
      <c r="E116">
        <f t="shared" si="40"/>
        <v>26.5</v>
      </c>
      <c r="F116">
        <v>1870</v>
      </c>
      <c r="H116">
        <f t="shared" si="70"/>
        <v>467.5</v>
      </c>
      <c r="J116">
        <f t="shared" si="71"/>
        <v>38.636363636363633</v>
      </c>
      <c r="K116">
        <f t="shared" si="72"/>
        <v>515.60358817179338</v>
      </c>
      <c r="L116">
        <f>VLOOKUP(V116, Sheet2!E$6:F$261,2,TRUE)</f>
        <v>499.7</v>
      </c>
      <c r="M116">
        <f>VLOOKUP(L116,Sheet3!A$52:B$77,2,TRUE)</f>
        <v>1</v>
      </c>
      <c r="N116">
        <f t="shared" si="73"/>
        <v>1.2035881717933989</v>
      </c>
      <c r="O116">
        <f t="shared" si="74"/>
        <v>0.80358817179342168</v>
      </c>
      <c r="P116">
        <v>0</v>
      </c>
      <c r="Q116">
        <f t="shared" si="38"/>
        <v>1.8</v>
      </c>
      <c r="R116">
        <f t="shared" si="52"/>
        <v>1746.9348582643354</v>
      </c>
      <c r="S116">
        <f t="shared" si="42"/>
        <v>1.55</v>
      </c>
      <c r="T116">
        <f t="shared" si="48"/>
        <v>156.31837701407602</v>
      </c>
      <c r="V116">
        <f t="shared" si="75"/>
        <v>1903.2532352784115</v>
      </c>
      <c r="W116">
        <f t="shared" si="76"/>
        <v>-33.253235278411466</v>
      </c>
      <c r="X116">
        <f t="shared" si="49"/>
        <v>-0.68705031566965835</v>
      </c>
      <c r="Y116">
        <f>VLOOKUP(K116,Sheet2!$A$6:$B$262,2,TRUE)</f>
        <v>303.75</v>
      </c>
      <c r="Z116">
        <f t="shared" si="77"/>
        <v>-2.2618940433569001E-3</v>
      </c>
      <c r="AA116">
        <f t="shared" si="78"/>
        <v>515.60132627774999</v>
      </c>
      <c r="AD116">
        <f t="shared" si="53"/>
        <v>516.4</v>
      </c>
      <c r="AE116">
        <f>VLOOKUP(AU115,Sheet2!$E$6:$F$261,2,TRUE)</f>
        <v>499.7</v>
      </c>
      <c r="AF116">
        <f>VLOOKUP(AE116,Sheet3!A$52:B$77,2,TRUE)</f>
        <v>1</v>
      </c>
      <c r="AG116">
        <f t="shared" si="54"/>
        <v>0</v>
      </c>
      <c r="AH116">
        <f t="shared" si="55"/>
        <v>1</v>
      </c>
      <c r="AI116">
        <f t="shared" si="56"/>
        <v>1870</v>
      </c>
      <c r="AJ116">
        <f t="shared" si="39"/>
        <v>1.55</v>
      </c>
      <c r="AK116">
        <f t="shared" si="43"/>
        <v>0</v>
      </c>
      <c r="AM116">
        <f t="shared" si="57"/>
        <v>-5.1000000000000227</v>
      </c>
      <c r="AN116">
        <f t="shared" si="58"/>
        <v>0</v>
      </c>
      <c r="AP116">
        <f t="shared" si="44"/>
        <v>1.55</v>
      </c>
      <c r="AQ116">
        <f>VLOOKUP(AE116,Sheet3!$K$52:$L$77,2,TRUE)</f>
        <v>1</v>
      </c>
      <c r="AR116">
        <f t="shared" si="45"/>
        <v>0</v>
      </c>
      <c r="AU116">
        <f t="shared" si="59"/>
        <v>1870</v>
      </c>
      <c r="AV116">
        <f t="shared" si="60"/>
        <v>0</v>
      </c>
      <c r="AW116">
        <f t="shared" si="61"/>
        <v>0</v>
      </c>
      <c r="AX116">
        <f>VLOOKUP(AD116,Sheet2!$A$6:$B$262,2,TRUE)</f>
        <v>306.95</v>
      </c>
      <c r="AY116">
        <f t="shared" si="62"/>
        <v>0</v>
      </c>
      <c r="AZ116">
        <f t="shared" si="63"/>
        <v>516.4</v>
      </c>
      <c r="BB116">
        <f t="shared" si="50"/>
        <v>0.79867372224998689</v>
      </c>
    </row>
    <row r="117" spans="4:54" x14ac:dyDescent="0.55000000000000004">
      <c r="D117">
        <f t="shared" si="46"/>
        <v>1605</v>
      </c>
      <c r="E117">
        <f t="shared" si="40"/>
        <v>26.75</v>
      </c>
      <c r="F117">
        <v>1870</v>
      </c>
      <c r="H117">
        <f t="shared" si="70"/>
        <v>467.5</v>
      </c>
      <c r="J117">
        <f t="shared" si="71"/>
        <v>38.636363636363633</v>
      </c>
      <c r="K117">
        <f t="shared" si="72"/>
        <v>515.60132627774999</v>
      </c>
      <c r="L117">
        <f>VLOOKUP(V117, Sheet2!E$6:F$261,2,TRUE)</f>
        <v>499.7</v>
      </c>
      <c r="M117">
        <f>VLOOKUP(L117,Sheet3!A$52:B$77,2,TRUE)</f>
        <v>1</v>
      </c>
      <c r="N117">
        <f t="shared" si="73"/>
        <v>1.2013262777500131</v>
      </c>
      <c r="O117">
        <f t="shared" si="74"/>
        <v>0.80132627775003584</v>
      </c>
      <c r="P117">
        <v>0</v>
      </c>
      <c r="Q117">
        <f t="shared" si="38"/>
        <v>1.8</v>
      </c>
      <c r="R117">
        <f t="shared" si="52"/>
        <v>1742.0126706625149</v>
      </c>
      <c r="S117">
        <f t="shared" si="42"/>
        <v>1.55</v>
      </c>
      <c r="T117">
        <f t="shared" si="48"/>
        <v>155.65884761463207</v>
      </c>
      <c r="V117">
        <f t="shared" si="75"/>
        <v>1897.671518277147</v>
      </c>
      <c r="W117">
        <f t="shared" si="76"/>
        <v>-27.671518277147015</v>
      </c>
      <c r="X117">
        <f t="shared" si="49"/>
        <v>-0.57172558423857467</v>
      </c>
      <c r="Y117">
        <f>VLOOKUP(K117,Sheet2!$A$6:$B$262,2,TRUE)</f>
        <v>303.75</v>
      </c>
      <c r="Z117">
        <f t="shared" si="77"/>
        <v>-1.8822241456413981E-3</v>
      </c>
      <c r="AA117">
        <f t="shared" si="78"/>
        <v>515.59944405360432</v>
      </c>
      <c r="AD117">
        <f t="shared" si="53"/>
        <v>516.4</v>
      </c>
      <c r="AE117">
        <f>VLOOKUP(AU116,Sheet2!$E$6:$F$261,2,TRUE)</f>
        <v>499.7</v>
      </c>
      <c r="AF117">
        <f>VLOOKUP(AE117,Sheet3!A$52:B$77,2,TRUE)</f>
        <v>1</v>
      </c>
      <c r="AG117">
        <f t="shared" si="54"/>
        <v>0</v>
      </c>
      <c r="AH117">
        <f t="shared" si="55"/>
        <v>1</v>
      </c>
      <c r="AI117">
        <f t="shared" si="56"/>
        <v>1870</v>
      </c>
      <c r="AJ117">
        <f t="shared" si="39"/>
        <v>1.55</v>
      </c>
      <c r="AK117">
        <f t="shared" si="43"/>
        <v>0</v>
      </c>
      <c r="AM117">
        <f t="shared" si="57"/>
        <v>-5.1000000000000227</v>
      </c>
      <c r="AN117">
        <f t="shared" si="58"/>
        <v>0</v>
      </c>
      <c r="AP117">
        <f t="shared" si="44"/>
        <v>1.55</v>
      </c>
      <c r="AQ117">
        <f>VLOOKUP(AE117,Sheet3!$K$52:$L$77,2,TRUE)</f>
        <v>1</v>
      </c>
      <c r="AR117">
        <f t="shared" si="45"/>
        <v>0</v>
      </c>
      <c r="AU117">
        <f t="shared" si="59"/>
        <v>1870</v>
      </c>
      <c r="AV117">
        <f t="shared" si="60"/>
        <v>0</v>
      </c>
      <c r="AW117">
        <f t="shared" si="61"/>
        <v>0</v>
      </c>
      <c r="AX117">
        <f>VLOOKUP(AD117,Sheet2!$A$6:$B$262,2,TRUE)</f>
        <v>306.95</v>
      </c>
      <c r="AY117">
        <f t="shared" si="62"/>
        <v>0</v>
      </c>
      <c r="AZ117">
        <f t="shared" si="63"/>
        <v>516.4</v>
      </c>
      <c r="BB117">
        <f t="shared" si="50"/>
        <v>0.80055594639566152</v>
      </c>
    </row>
    <row r="118" spans="4:54" x14ac:dyDescent="0.55000000000000004">
      <c r="D118">
        <f t="shared" si="46"/>
        <v>1620</v>
      </c>
      <c r="E118">
        <f t="shared" si="40"/>
        <v>27</v>
      </c>
      <c r="F118">
        <v>1880</v>
      </c>
      <c r="H118">
        <f t="shared" si="70"/>
        <v>470</v>
      </c>
      <c r="J118">
        <f t="shared" si="71"/>
        <v>38.84297520661157</v>
      </c>
      <c r="K118">
        <f t="shared" si="72"/>
        <v>515.59944405360432</v>
      </c>
      <c r="L118">
        <f>VLOOKUP(V118, Sheet2!E$6:F$261,2,TRUE)</f>
        <v>499.7</v>
      </c>
      <c r="M118">
        <f>VLOOKUP(L118,Sheet3!A$52:B$77,2,TRUE)</f>
        <v>1</v>
      </c>
      <c r="N118">
        <f t="shared" si="73"/>
        <v>1.1994440536043385</v>
      </c>
      <c r="O118">
        <f t="shared" si="74"/>
        <v>0.79944405360436122</v>
      </c>
      <c r="P118">
        <v>0</v>
      </c>
      <c r="Q118">
        <f t="shared" si="38"/>
        <v>1.7</v>
      </c>
      <c r="R118">
        <f t="shared" si="52"/>
        <v>1641.3691029854574</v>
      </c>
      <c r="S118">
        <f t="shared" si="42"/>
        <v>1.55</v>
      </c>
      <c r="T118">
        <f t="shared" si="48"/>
        <v>155.11073244260766</v>
      </c>
      <c r="V118">
        <f t="shared" si="75"/>
        <v>1796.4798354280651</v>
      </c>
      <c r="W118">
        <f t="shared" si="76"/>
        <v>83.520164571934856</v>
      </c>
      <c r="X118">
        <f t="shared" si="49"/>
        <v>1.7256232349573317</v>
      </c>
      <c r="Y118">
        <f>VLOOKUP(K118,Sheet2!$A$6:$B$262,2,TRUE)</f>
        <v>303.4375</v>
      </c>
      <c r="Z118">
        <f t="shared" si="77"/>
        <v>5.6869148834845125E-3</v>
      </c>
      <c r="AA118">
        <f t="shared" si="78"/>
        <v>515.60513096848786</v>
      </c>
      <c r="AD118">
        <f t="shared" si="53"/>
        <v>516.4</v>
      </c>
      <c r="AE118">
        <f>VLOOKUP(AU117,Sheet2!$E$6:$F$261,2,TRUE)</f>
        <v>499.7</v>
      </c>
      <c r="AF118">
        <f>VLOOKUP(AE118,Sheet3!A$52:B$77,2,TRUE)</f>
        <v>1</v>
      </c>
      <c r="AG118">
        <f t="shared" si="54"/>
        <v>0</v>
      </c>
      <c r="AH118">
        <f t="shared" si="55"/>
        <v>1</v>
      </c>
      <c r="AI118">
        <f t="shared" si="56"/>
        <v>1880</v>
      </c>
      <c r="AJ118">
        <f t="shared" si="39"/>
        <v>1.55</v>
      </c>
      <c r="AK118">
        <f t="shared" si="43"/>
        <v>0</v>
      </c>
      <c r="AM118">
        <f t="shared" si="57"/>
        <v>-5.1000000000000227</v>
      </c>
      <c r="AN118">
        <f t="shared" si="58"/>
        <v>0</v>
      </c>
      <c r="AP118">
        <f t="shared" si="44"/>
        <v>1.55</v>
      </c>
      <c r="AQ118">
        <f>VLOOKUP(AE118,Sheet3!$K$52:$L$77,2,TRUE)</f>
        <v>1</v>
      </c>
      <c r="AR118">
        <f t="shared" si="45"/>
        <v>0</v>
      </c>
      <c r="AU118">
        <f t="shared" si="59"/>
        <v>1880</v>
      </c>
      <c r="AV118">
        <f t="shared" si="60"/>
        <v>0</v>
      </c>
      <c r="AW118">
        <f t="shared" si="61"/>
        <v>0</v>
      </c>
      <c r="AX118">
        <f>VLOOKUP(AD118,Sheet2!$A$6:$B$262,2,TRUE)</f>
        <v>306.95</v>
      </c>
      <c r="AY118">
        <f t="shared" si="62"/>
        <v>0</v>
      </c>
      <c r="AZ118">
        <f t="shared" si="63"/>
        <v>516.4</v>
      </c>
      <c r="BB118">
        <f t="shared" si="50"/>
        <v>0.79486903151212118</v>
      </c>
    </row>
    <row r="119" spans="4:54" x14ac:dyDescent="0.55000000000000004">
      <c r="D119">
        <f t="shared" si="46"/>
        <v>1635</v>
      </c>
      <c r="E119">
        <f t="shared" si="40"/>
        <v>27.25</v>
      </c>
      <c r="F119">
        <v>1880</v>
      </c>
      <c r="H119">
        <f t="shared" si="70"/>
        <v>470</v>
      </c>
      <c r="J119">
        <f t="shared" si="71"/>
        <v>38.84297520661157</v>
      </c>
      <c r="K119">
        <f t="shared" si="72"/>
        <v>515.60513096848786</v>
      </c>
      <c r="L119">
        <f>VLOOKUP(V119, Sheet2!E$6:F$261,2,TRUE)</f>
        <v>499.7</v>
      </c>
      <c r="M119">
        <f>VLOOKUP(L119,Sheet3!A$52:B$77,2,TRUE)</f>
        <v>1</v>
      </c>
      <c r="N119">
        <f t="shared" si="73"/>
        <v>1.2051309684878788</v>
      </c>
      <c r="O119">
        <f t="shared" si="74"/>
        <v>0.80513096848790155</v>
      </c>
      <c r="P119">
        <v>0</v>
      </c>
      <c r="Q119">
        <f t="shared" si="38"/>
        <v>1.8</v>
      </c>
      <c r="R119">
        <f t="shared" si="52"/>
        <v>1750.2948474494342</v>
      </c>
      <c r="S119">
        <f t="shared" si="42"/>
        <v>1.55</v>
      </c>
      <c r="T119">
        <f t="shared" si="48"/>
        <v>156.76876292113948</v>
      </c>
      <c r="V119">
        <f t="shared" si="75"/>
        <v>1907.0636103705738</v>
      </c>
      <c r="W119">
        <f t="shared" si="76"/>
        <v>-27.06361037057377</v>
      </c>
      <c r="X119">
        <f t="shared" si="49"/>
        <v>-0.55916550352425143</v>
      </c>
      <c r="Y119">
        <f>VLOOKUP(K119,Sheet2!$A$6:$B$262,2,TRUE)</f>
        <v>303.75</v>
      </c>
      <c r="Z119">
        <f t="shared" si="77"/>
        <v>-1.8408740856765478E-3</v>
      </c>
      <c r="AA119">
        <f t="shared" si="78"/>
        <v>515.60329009440215</v>
      </c>
      <c r="AD119">
        <f t="shared" si="53"/>
        <v>516.4</v>
      </c>
      <c r="AE119">
        <f>VLOOKUP(AU118,Sheet2!$E$6:$F$261,2,TRUE)</f>
        <v>499.7</v>
      </c>
      <c r="AF119">
        <f>VLOOKUP(AE119,Sheet3!A$52:B$77,2,TRUE)</f>
        <v>1</v>
      </c>
      <c r="AG119">
        <f t="shared" si="54"/>
        <v>0</v>
      </c>
      <c r="AH119">
        <f t="shared" si="55"/>
        <v>1</v>
      </c>
      <c r="AI119">
        <f t="shared" si="56"/>
        <v>1880</v>
      </c>
      <c r="AJ119">
        <f t="shared" si="39"/>
        <v>1.55</v>
      </c>
      <c r="AK119">
        <f t="shared" si="43"/>
        <v>0</v>
      </c>
      <c r="AM119">
        <f t="shared" si="57"/>
        <v>-5.1000000000000227</v>
      </c>
      <c r="AN119">
        <f t="shared" si="58"/>
        <v>0</v>
      </c>
      <c r="AP119">
        <f t="shared" si="44"/>
        <v>1.55</v>
      </c>
      <c r="AQ119">
        <f>VLOOKUP(AE119,Sheet3!$K$52:$L$77,2,TRUE)</f>
        <v>1</v>
      </c>
      <c r="AR119">
        <f t="shared" si="45"/>
        <v>0</v>
      </c>
      <c r="AU119">
        <f t="shared" si="59"/>
        <v>1880</v>
      </c>
      <c r="AV119">
        <f t="shared" si="60"/>
        <v>0</v>
      </c>
      <c r="AW119">
        <f t="shared" si="61"/>
        <v>0</v>
      </c>
      <c r="AX119">
        <f>VLOOKUP(AD119,Sheet2!$A$6:$B$262,2,TRUE)</f>
        <v>306.95</v>
      </c>
      <c r="AY119">
        <f t="shared" si="62"/>
        <v>0</v>
      </c>
      <c r="AZ119">
        <f t="shared" si="63"/>
        <v>516.4</v>
      </c>
      <c r="BB119">
        <f t="shared" si="50"/>
        <v>0.7967099055978224</v>
      </c>
    </row>
    <row r="120" spans="4:54" x14ac:dyDescent="0.55000000000000004">
      <c r="D120">
        <f t="shared" si="46"/>
        <v>1650</v>
      </c>
      <c r="E120">
        <f t="shared" si="40"/>
        <v>27.5</v>
      </c>
      <c r="F120">
        <v>1880</v>
      </c>
      <c r="H120">
        <f t="shared" si="70"/>
        <v>470</v>
      </c>
      <c r="J120">
        <f t="shared" si="71"/>
        <v>38.84297520661157</v>
      </c>
      <c r="K120">
        <f t="shared" si="72"/>
        <v>515.60329009440215</v>
      </c>
      <c r="L120">
        <f>VLOOKUP(V120, Sheet2!E$6:F$261,2,TRUE)</f>
        <v>499.7</v>
      </c>
      <c r="M120">
        <f>VLOOKUP(L120,Sheet3!A$52:B$77,2,TRUE)</f>
        <v>1</v>
      </c>
      <c r="N120">
        <f t="shared" si="73"/>
        <v>1.2032900944021776</v>
      </c>
      <c r="O120">
        <f t="shared" si="74"/>
        <v>0.80329009440220034</v>
      </c>
      <c r="P120">
        <v>0</v>
      </c>
      <c r="Q120">
        <f t="shared" si="38"/>
        <v>1.8</v>
      </c>
      <c r="R120">
        <f t="shared" si="52"/>
        <v>1746.2859367030576</v>
      </c>
      <c r="S120">
        <f t="shared" si="42"/>
        <v>1.55</v>
      </c>
      <c r="T120">
        <f t="shared" si="48"/>
        <v>156.23140960747739</v>
      </c>
      <c r="V120">
        <f t="shared" si="75"/>
        <v>1902.517346310535</v>
      </c>
      <c r="W120">
        <f t="shared" si="76"/>
        <v>-22.517346310535004</v>
      </c>
      <c r="X120">
        <f t="shared" si="49"/>
        <v>-0.46523442790361574</v>
      </c>
      <c r="Y120">
        <f>VLOOKUP(K120,Sheet2!$A$6:$B$262,2,TRUE)</f>
        <v>303.75</v>
      </c>
      <c r="Z120">
        <f t="shared" si="77"/>
        <v>-1.531635976637418E-3</v>
      </c>
      <c r="AA120">
        <f t="shared" si="78"/>
        <v>515.60175845842548</v>
      </c>
      <c r="AD120">
        <f t="shared" si="53"/>
        <v>516.4</v>
      </c>
      <c r="AE120">
        <f>VLOOKUP(AU119,Sheet2!$E$6:$F$261,2,TRUE)</f>
        <v>499.7</v>
      </c>
      <c r="AF120">
        <f>VLOOKUP(AE120,Sheet3!A$52:B$77,2,TRUE)</f>
        <v>1</v>
      </c>
      <c r="AG120">
        <f t="shared" si="54"/>
        <v>0</v>
      </c>
      <c r="AH120">
        <f t="shared" si="55"/>
        <v>1</v>
      </c>
      <c r="AI120">
        <f t="shared" si="56"/>
        <v>1880</v>
      </c>
      <c r="AJ120">
        <f t="shared" si="39"/>
        <v>1.55</v>
      </c>
      <c r="AK120">
        <f t="shared" si="43"/>
        <v>0</v>
      </c>
      <c r="AM120">
        <f t="shared" si="57"/>
        <v>-5.1000000000000227</v>
      </c>
      <c r="AN120">
        <f t="shared" si="58"/>
        <v>0</v>
      </c>
      <c r="AP120">
        <f t="shared" si="44"/>
        <v>1.55</v>
      </c>
      <c r="AQ120">
        <f>VLOOKUP(AE120,Sheet3!$K$52:$L$77,2,TRUE)</f>
        <v>1</v>
      </c>
      <c r="AR120">
        <f t="shared" si="45"/>
        <v>0</v>
      </c>
      <c r="AU120">
        <f t="shared" si="59"/>
        <v>1880</v>
      </c>
      <c r="AV120">
        <f t="shared" si="60"/>
        <v>0</v>
      </c>
      <c r="AW120">
        <f t="shared" si="61"/>
        <v>0</v>
      </c>
      <c r="AX120">
        <f>VLOOKUP(AD120,Sheet2!$A$6:$B$262,2,TRUE)</f>
        <v>306.95</v>
      </c>
      <c r="AY120">
        <f t="shared" si="62"/>
        <v>0</v>
      </c>
      <c r="AZ120">
        <f t="shared" si="63"/>
        <v>516.4</v>
      </c>
      <c r="BB120">
        <f t="shared" si="50"/>
        <v>0.79824154157449811</v>
      </c>
    </row>
    <row r="121" spans="4:54" x14ac:dyDescent="0.55000000000000004">
      <c r="D121">
        <f t="shared" si="46"/>
        <v>1665</v>
      </c>
      <c r="E121">
        <f t="shared" si="40"/>
        <v>27.75</v>
      </c>
      <c r="F121">
        <v>1880</v>
      </c>
      <c r="H121">
        <f t="shared" si="70"/>
        <v>470</v>
      </c>
      <c r="J121">
        <f t="shared" si="71"/>
        <v>38.84297520661157</v>
      </c>
      <c r="K121">
        <f t="shared" si="72"/>
        <v>515.60175845842548</v>
      </c>
      <c r="L121">
        <f>VLOOKUP(V121, Sheet2!E$6:F$261,2,TRUE)</f>
        <v>499.7</v>
      </c>
      <c r="M121">
        <f>VLOOKUP(L121,Sheet3!A$52:B$77,2,TRUE)</f>
        <v>1</v>
      </c>
      <c r="N121">
        <f t="shared" si="73"/>
        <v>1.2017584584255019</v>
      </c>
      <c r="O121">
        <f t="shared" si="74"/>
        <v>0.80175845842552462</v>
      </c>
      <c r="P121">
        <v>0</v>
      </c>
      <c r="Q121">
        <f t="shared" si="38"/>
        <v>1.8</v>
      </c>
      <c r="R121">
        <f t="shared" si="52"/>
        <v>1742.9527965057812</v>
      </c>
      <c r="S121">
        <f t="shared" si="42"/>
        <v>1.55</v>
      </c>
      <c r="T121">
        <f t="shared" si="48"/>
        <v>155.78479222210768</v>
      </c>
      <c r="V121">
        <f t="shared" si="75"/>
        <v>1898.7375887278888</v>
      </c>
      <c r="W121">
        <f t="shared" si="76"/>
        <v>-18.737588727888806</v>
      </c>
      <c r="X121">
        <f t="shared" si="49"/>
        <v>-0.38714026297290921</v>
      </c>
      <c r="Y121">
        <f>VLOOKUP(K121,Sheet2!$A$6:$B$262,2,TRUE)</f>
        <v>303.75</v>
      </c>
      <c r="Z121">
        <f t="shared" si="77"/>
        <v>-1.2745358451783019E-3</v>
      </c>
      <c r="AA121">
        <f t="shared" si="78"/>
        <v>515.60048392258034</v>
      </c>
      <c r="AD121">
        <f t="shared" si="53"/>
        <v>516.4</v>
      </c>
      <c r="AE121">
        <f>VLOOKUP(AU120,Sheet2!$E$6:$F$261,2,TRUE)</f>
        <v>499.7</v>
      </c>
      <c r="AF121">
        <f>VLOOKUP(AE121,Sheet3!A$52:B$77,2,TRUE)</f>
        <v>1</v>
      </c>
      <c r="AG121">
        <f t="shared" si="54"/>
        <v>0</v>
      </c>
      <c r="AH121">
        <f t="shared" si="55"/>
        <v>1</v>
      </c>
      <c r="AI121">
        <f t="shared" si="56"/>
        <v>1880</v>
      </c>
      <c r="AJ121">
        <f t="shared" si="39"/>
        <v>1.55</v>
      </c>
      <c r="AK121">
        <f t="shared" si="43"/>
        <v>0</v>
      </c>
      <c r="AM121">
        <f t="shared" si="57"/>
        <v>-5.1000000000000227</v>
      </c>
      <c r="AN121">
        <f t="shared" si="58"/>
        <v>0</v>
      </c>
      <c r="AP121">
        <f t="shared" si="44"/>
        <v>1.55</v>
      </c>
      <c r="AQ121">
        <f>VLOOKUP(AE121,Sheet3!$K$52:$L$77,2,TRUE)</f>
        <v>1</v>
      </c>
      <c r="AR121">
        <f t="shared" si="45"/>
        <v>0</v>
      </c>
      <c r="AU121">
        <f t="shared" si="59"/>
        <v>1880</v>
      </c>
      <c r="AV121">
        <f t="shared" si="60"/>
        <v>0</v>
      </c>
      <c r="AW121">
        <f t="shared" si="61"/>
        <v>0</v>
      </c>
      <c r="AX121">
        <f>VLOOKUP(AD121,Sheet2!$A$6:$B$262,2,TRUE)</f>
        <v>306.95</v>
      </c>
      <c r="AY121">
        <f t="shared" si="62"/>
        <v>0</v>
      </c>
      <c r="AZ121">
        <f t="shared" si="63"/>
        <v>516.4</v>
      </c>
      <c r="BB121">
        <f t="shared" si="50"/>
        <v>0.79951607741963926</v>
      </c>
    </row>
    <row r="122" spans="4:54" x14ac:dyDescent="0.55000000000000004">
      <c r="D122">
        <f t="shared" si="46"/>
        <v>1680</v>
      </c>
      <c r="E122">
        <f t="shared" si="40"/>
        <v>28</v>
      </c>
      <c r="F122">
        <v>1880</v>
      </c>
      <c r="H122">
        <f t="shared" si="70"/>
        <v>470</v>
      </c>
      <c r="J122">
        <f t="shared" si="71"/>
        <v>38.84297520661157</v>
      </c>
      <c r="K122">
        <f t="shared" si="72"/>
        <v>515.60048392258034</v>
      </c>
      <c r="L122">
        <f>VLOOKUP(V122, Sheet2!E$6:F$261,2,TRUE)</f>
        <v>499.7</v>
      </c>
      <c r="M122">
        <f>VLOOKUP(L122,Sheet3!A$52:B$77,2,TRUE)</f>
        <v>1</v>
      </c>
      <c r="N122">
        <f t="shared" si="73"/>
        <v>1.2004839225803607</v>
      </c>
      <c r="O122">
        <f t="shared" si="74"/>
        <v>0.80048392258038348</v>
      </c>
      <c r="P122">
        <v>0</v>
      </c>
      <c r="Q122">
        <f t="shared" si="38"/>
        <v>1.8</v>
      </c>
      <c r="R122">
        <f t="shared" si="52"/>
        <v>1740.1807751821175</v>
      </c>
      <c r="S122">
        <f t="shared" si="42"/>
        <v>1.55</v>
      </c>
      <c r="T122">
        <f t="shared" si="48"/>
        <v>155.41346897011789</v>
      </c>
      <c r="V122">
        <f t="shared" si="75"/>
        <v>1895.5942441522354</v>
      </c>
      <c r="W122">
        <f t="shared" si="76"/>
        <v>-15.594244152235433</v>
      </c>
      <c r="X122">
        <f t="shared" si="49"/>
        <v>-0.32219512711230236</v>
      </c>
      <c r="Y122">
        <f>VLOOKUP(K122,Sheet2!$A$6:$B$262,2,TRUE)</f>
        <v>303.75</v>
      </c>
      <c r="Z122">
        <f t="shared" si="77"/>
        <v>-1.0607246983121066E-3</v>
      </c>
      <c r="AA122">
        <f t="shared" si="78"/>
        <v>515.59942319788206</v>
      </c>
      <c r="AD122">
        <f t="shared" si="53"/>
        <v>516.4</v>
      </c>
      <c r="AE122">
        <f>VLOOKUP(AU121,Sheet2!$E$6:$F$261,2,TRUE)</f>
        <v>499.7</v>
      </c>
      <c r="AF122">
        <f>VLOOKUP(AE122,Sheet3!A$52:B$77,2,TRUE)</f>
        <v>1</v>
      </c>
      <c r="AG122">
        <f t="shared" si="54"/>
        <v>0</v>
      </c>
      <c r="AH122">
        <f t="shared" si="55"/>
        <v>1</v>
      </c>
      <c r="AI122">
        <f t="shared" si="56"/>
        <v>1880</v>
      </c>
      <c r="AJ122">
        <f t="shared" si="39"/>
        <v>1.55</v>
      </c>
      <c r="AK122">
        <f t="shared" si="43"/>
        <v>0</v>
      </c>
      <c r="AM122">
        <f t="shared" si="57"/>
        <v>-5.1000000000000227</v>
      </c>
      <c r="AN122">
        <f t="shared" si="58"/>
        <v>0</v>
      </c>
      <c r="AP122">
        <f t="shared" si="44"/>
        <v>1.55</v>
      </c>
      <c r="AQ122">
        <f>VLOOKUP(AE122,Sheet3!$K$52:$L$77,2,TRUE)</f>
        <v>1</v>
      </c>
      <c r="AR122">
        <f t="shared" si="45"/>
        <v>0</v>
      </c>
      <c r="AU122">
        <f t="shared" si="59"/>
        <v>1880</v>
      </c>
      <c r="AV122">
        <f t="shared" si="60"/>
        <v>0</v>
      </c>
      <c r="AW122">
        <f t="shared" si="61"/>
        <v>0</v>
      </c>
      <c r="AX122">
        <f>VLOOKUP(AD122,Sheet2!$A$6:$B$262,2,TRUE)</f>
        <v>306.95</v>
      </c>
      <c r="AY122">
        <f t="shared" si="62"/>
        <v>0</v>
      </c>
      <c r="AZ122">
        <f t="shared" si="63"/>
        <v>516.4</v>
      </c>
      <c r="BB122">
        <f t="shared" si="50"/>
        <v>0.80057680211791649</v>
      </c>
    </row>
    <row r="123" spans="4:54" x14ac:dyDescent="0.55000000000000004">
      <c r="D123">
        <f t="shared" si="46"/>
        <v>1695</v>
      </c>
      <c r="E123">
        <f t="shared" si="40"/>
        <v>28.25</v>
      </c>
      <c r="F123">
        <v>1880</v>
      </c>
      <c r="H123">
        <f t="shared" si="70"/>
        <v>470</v>
      </c>
      <c r="J123">
        <f t="shared" si="71"/>
        <v>38.84297520661157</v>
      </c>
      <c r="K123">
        <f t="shared" si="72"/>
        <v>515.59942319788206</v>
      </c>
      <c r="L123">
        <f>VLOOKUP(V123, Sheet2!E$6:F$261,2,TRUE)</f>
        <v>499.7</v>
      </c>
      <c r="M123">
        <f>VLOOKUP(L123,Sheet3!A$52:B$77,2,TRUE)</f>
        <v>1</v>
      </c>
      <c r="N123">
        <f t="shared" si="73"/>
        <v>1.1994231978820835</v>
      </c>
      <c r="O123">
        <f t="shared" si="74"/>
        <v>0.79942319788210625</v>
      </c>
      <c r="P123">
        <v>0</v>
      </c>
      <c r="Q123">
        <f t="shared" si="38"/>
        <v>1.7</v>
      </c>
      <c r="R123">
        <f t="shared" si="52"/>
        <v>1641.3262934156132</v>
      </c>
      <c r="S123">
        <f t="shared" si="42"/>
        <v>1.55</v>
      </c>
      <c r="T123">
        <f t="shared" si="48"/>
        <v>155.1046627397152</v>
      </c>
      <c r="V123">
        <f t="shared" si="75"/>
        <v>1796.4309561553284</v>
      </c>
      <c r="W123">
        <f t="shared" si="76"/>
        <v>83.569043844671569</v>
      </c>
      <c r="X123">
        <f t="shared" si="49"/>
        <v>1.7266331372866028</v>
      </c>
      <c r="Y123">
        <f>VLOOKUP(K123,Sheet2!$A$6:$B$262,2,TRUE)</f>
        <v>303.4375</v>
      </c>
      <c r="Z123">
        <f t="shared" si="77"/>
        <v>5.6902430888950868E-3</v>
      </c>
      <c r="AA123">
        <f t="shared" si="78"/>
        <v>515.60511344097097</v>
      </c>
      <c r="AD123">
        <f t="shared" si="53"/>
        <v>516.4</v>
      </c>
      <c r="AE123">
        <f>VLOOKUP(AU122,Sheet2!$E$6:$F$261,2,TRUE)</f>
        <v>499.7</v>
      </c>
      <c r="AF123">
        <f>VLOOKUP(AE123,Sheet3!A$52:B$77,2,TRUE)</f>
        <v>1</v>
      </c>
      <c r="AG123">
        <f t="shared" si="54"/>
        <v>0</v>
      </c>
      <c r="AH123">
        <f t="shared" si="55"/>
        <v>1</v>
      </c>
      <c r="AI123">
        <f t="shared" si="56"/>
        <v>1880</v>
      </c>
      <c r="AJ123">
        <f t="shared" si="39"/>
        <v>1.55</v>
      </c>
      <c r="AK123">
        <f t="shared" si="43"/>
        <v>0</v>
      </c>
      <c r="AM123">
        <f t="shared" si="57"/>
        <v>-5.1000000000000227</v>
      </c>
      <c r="AN123">
        <f t="shared" si="58"/>
        <v>0</v>
      </c>
      <c r="AP123">
        <f t="shared" si="44"/>
        <v>1.55</v>
      </c>
      <c r="AQ123">
        <f>VLOOKUP(AE123,Sheet3!$K$52:$L$77,2,TRUE)</f>
        <v>1</v>
      </c>
      <c r="AR123">
        <f t="shared" si="45"/>
        <v>0</v>
      </c>
      <c r="AU123">
        <f t="shared" si="59"/>
        <v>1880</v>
      </c>
      <c r="AV123">
        <f t="shared" si="60"/>
        <v>0</v>
      </c>
      <c r="AW123">
        <f t="shared" si="61"/>
        <v>0</v>
      </c>
      <c r="AX123">
        <f>VLOOKUP(AD123,Sheet2!$A$6:$B$262,2,TRUE)</f>
        <v>306.95</v>
      </c>
      <c r="AY123">
        <f t="shared" si="62"/>
        <v>0</v>
      </c>
      <c r="AZ123">
        <f t="shared" si="63"/>
        <v>516.4</v>
      </c>
      <c r="BB123">
        <f t="shared" si="50"/>
        <v>0.79488655902900973</v>
      </c>
    </row>
    <row r="124" spans="4:54" x14ac:dyDescent="0.55000000000000004">
      <c r="D124">
        <f t="shared" si="46"/>
        <v>1710</v>
      </c>
      <c r="E124">
        <f t="shared" si="40"/>
        <v>28.5</v>
      </c>
      <c r="F124">
        <v>1880</v>
      </c>
      <c r="H124">
        <f t="shared" si="70"/>
        <v>470</v>
      </c>
      <c r="J124">
        <f t="shared" si="71"/>
        <v>38.84297520661157</v>
      </c>
      <c r="K124">
        <f t="shared" si="72"/>
        <v>515.60511344097097</v>
      </c>
      <c r="L124">
        <f>VLOOKUP(V124, Sheet2!E$6:F$261,2,TRUE)</f>
        <v>499.7</v>
      </c>
      <c r="M124">
        <f>VLOOKUP(L124,Sheet3!A$52:B$77,2,TRUE)</f>
        <v>1</v>
      </c>
      <c r="N124">
        <f t="shared" si="73"/>
        <v>1.2051134409709903</v>
      </c>
      <c r="O124">
        <f t="shared" si="74"/>
        <v>0.80511344097101301</v>
      </c>
      <c r="P124">
        <v>0</v>
      </c>
      <c r="Q124">
        <f t="shared" si="38"/>
        <v>1.8</v>
      </c>
      <c r="R124">
        <f t="shared" si="52"/>
        <v>1750.2566629552755</v>
      </c>
      <c r="S124">
        <f t="shared" si="42"/>
        <v>1.55</v>
      </c>
      <c r="T124">
        <f t="shared" si="48"/>
        <v>156.76364371887433</v>
      </c>
      <c r="V124">
        <f t="shared" si="75"/>
        <v>1907.0203066741499</v>
      </c>
      <c r="W124">
        <f t="shared" si="76"/>
        <v>-27.020306674149879</v>
      </c>
      <c r="X124">
        <f t="shared" si="49"/>
        <v>-0.5582707990526834</v>
      </c>
      <c r="Y124">
        <f>VLOOKUP(K124,Sheet2!$A$6:$B$262,2,TRUE)</f>
        <v>303.75</v>
      </c>
      <c r="Z124">
        <f t="shared" si="77"/>
        <v>-1.8379285565520442E-3</v>
      </c>
      <c r="AA124">
        <f t="shared" si="78"/>
        <v>515.60327551241437</v>
      </c>
      <c r="AD124">
        <f t="shared" si="53"/>
        <v>516.4</v>
      </c>
      <c r="AE124">
        <f>VLOOKUP(AU123,Sheet2!$E$6:$F$261,2,TRUE)</f>
        <v>499.7</v>
      </c>
      <c r="AF124">
        <f>VLOOKUP(AE124,Sheet3!A$52:B$77,2,TRUE)</f>
        <v>1</v>
      </c>
      <c r="AG124">
        <f t="shared" si="54"/>
        <v>0</v>
      </c>
      <c r="AH124">
        <f t="shared" si="55"/>
        <v>1</v>
      </c>
      <c r="AI124">
        <f t="shared" si="56"/>
        <v>1880</v>
      </c>
      <c r="AJ124">
        <f t="shared" si="39"/>
        <v>1.55</v>
      </c>
      <c r="AK124">
        <f t="shared" si="43"/>
        <v>0</v>
      </c>
      <c r="AM124">
        <f t="shared" si="57"/>
        <v>-5.1000000000000227</v>
      </c>
      <c r="AN124">
        <f t="shared" si="58"/>
        <v>0</v>
      </c>
      <c r="AP124">
        <f t="shared" si="44"/>
        <v>1.55</v>
      </c>
      <c r="AQ124">
        <f>VLOOKUP(AE124,Sheet3!$K$52:$L$77,2,TRUE)</f>
        <v>1</v>
      </c>
      <c r="AR124">
        <f t="shared" si="45"/>
        <v>0</v>
      </c>
      <c r="AU124">
        <f t="shared" si="59"/>
        <v>1880</v>
      </c>
      <c r="AV124">
        <f t="shared" si="60"/>
        <v>0</v>
      </c>
      <c r="AW124">
        <f t="shared" si="61"/>
        <v>0</v>
      </c>
      <c r="AX124">
        <f>VLOOKUP(AD124,Sheet2!$A$6:$B$262,2,TRUE)</f>
        <v>306.95</v>
      </c>
      <c r="AY124">
        <f t="shared" si="62"/>
        <v>0</v>
      </c>
      <c r="AZ124">
        <f t="shared" si="63"/>
        <v>516.4</v>
      </c>
      <c r="BB124">
        <f t="shared" si="50"/>
        <v>0.79672448758560677</v>
      </c>
    </row>
    <row r="125" spans="4:54" x14ac:dyDescent="0.55000000000000004">
      <c r="D125">
        <f t="shared" si="46"/>
        <v>1725</v>
      </c>
      <c r="E125">
        <f t="shared" si="40"/>
        <v>28.75</v>
      </c>
      <c r="F125">
        <v>1870</v>
      </c>
      <c r="H125">
        <f t="shared" si="70"/>
        <v>467.5</v>
      </c>
      <c r="J125">
        <f t="shared" si="71"/>
        <v>38.636363636363633</v>
      </c>
      <c r="K125">
        <f t="shared" si="72"/>
        <v>515.60327551241437</v>
      </c>
      <c r="L125">
        <f>VLOOKUP(V125, Sheet2!E$6:F$261,2,TRUE)</f>
        <v>499.7</v>
      </c>
      <c r="M125">
        <f>VLOOKUP(L125,Sheet3!A$52:B$77,2,TRUE)</f>
        <v>1</v>
      </c>
      <c r="N125">
        <f t="shared" si="73"/>
        <v>1.2032755124143932</v>
      </c>
      <c r="O125">
        <f t="shared" si="74"/>
        <v>0.80327551241441597</v>
      </c>
      <c r="P125">
        <v>0</v>
      </c>
      <c r="Q125">
        <f t="shared" si="38"/>
        <v>1.8</v>
      </c>
      <c r="R125">
        <f t="shared" si="52"/>
        <v>1746.2541934312128</v>
      </c>
      <c r="S125">
        <f t="shared" si="42"/>
        <v>1.55</v>
      </c>
      <c r="T125">
        <f t="shared" si="48"/>
        <v>156.22715556367027</v>
      </c>
      <c r="V125">
        <f t="shared" si="75"/>
        <v>1902.4813489948831</v>
      </c>
      <c r="W125">
        <f t="shared" si="76"/>
        <v>-32.481348994883092</v>
      </c>
      <c r="X125">
        <f t="shared" si="49"/>
        <v>-0.67110225196039441</v>
      </c>
      <c r="Y125">
        <f>VLOOKUP(K125,Sheet2!$A$6:$B$262,2,TRUE)</f>
        <v>303.75</v>
      </c>
      <c r="Z125">
        <f t="shared" si="77"/>
        <v>-2.2093901299107634E-3</v>
      </c>
      <c r="AA125">
        <f t="shared" si="78"/>
        <v>515.60106612228446</v>
      </c>
      <c r="AD125">
        <f t="shared" si="53"/>
        <v>516.4</v>
      </c>
      <c r="AE125">
        <f>VLOOKUP(AU124,Sheet2!$E$6:$F$261,2,TRUE)</f>
        <v>499.7</v>
      </c>
      <c r="AF125">
        <f>VLOOKUP(AE125,Sheet3!A$52:B$77,2,TRUE)</f>
        <v>1</v>
      </c>
      <c r="AG125">
        <f t="shared" si="54"/>
        <v>0</v>
      </c>
      <c r="AH125">
        <f t="shared" si="55"/>
        <v>1</v>
      </c>
      <c r="AI125">
        <f t="shared" si="56"/>
        <v>1870</v>
      </c>
      <c r="AJ125">
        <f t="shared" si="39"/>
        <v>1.55</v>
      </c>
      <c r="AK125">
        <f t="shared" si="43"/>
        <v>0</v>
      </c>
      <c r="AM125">
        <f t="shared" si="57"/>
        <v>-5.1000000000000227</v>
      </c>
      <c r="AN125">
        <f t="shared" si="58"/>
        <v>0</v>
      </c>
      <c r="AP125">
        <f t="shared" si="44"/>
        <v>1.55</v>
      </c>
      <c r="AQ125">
        <f>VLOOKUP(AE125,Sheet3!$K$52:$L$77,2,TRUE)</f>
        <v>1</v>
      </c>
      <c r="AR125">
        <f t="shared" si="45"/>
        <v>0</v>
      </c>
      <c r="AU125">
        <f t="shared" si="59"/>
        <v>1870</v>
      </c>
      <c r="AV125">
        <f t="shared" si="60"/>
        <v>0</v>
      </c>
      <c r="AW125">
        <f t="shared" si="61"/>
        <v>0</v>
      </c>
      <c r="AX125">
        <f>VLOOKUP(AD125,Sheet2!$A$6:$B$262,2,TRUE)</f>
        <v>306.95</v>
      </c>
      <c r="AY125">
        <f t="shared" si="62"/>
        <v>0</v>
      </c>
      <c r="AZ125">
        <f t="shared" si="63"/>
        <v>516.4</v>
      </c>
      <c r="BB125">
        <f t="shared" si="50"/>
        <v>0.79893387771551261</v>
      </c>
    </row>
    <row r="126" spans="4:54" x14ac:dyDescent="0.55000000000000004">
      <c r="D126">
        <f t="shared" si="46"/>
        <v>1740</v>
      </c>
      <c r="E126">
        <f t="shared" si="40"/>
        <v>29</v>
      </c>
      <c r="F126">
        <v>1870</v>
      </c>
      <c r="H126">
        <f t="shared" si="70"/>
        <v>467.5</v>
      </c>
      <c r="J126">
        <f t="shared" si="71"/>
        <v>38.636363636363633</v>
      </c>
      <c r="K126">
        <f t="shared" si="72"/>
        <v>515.60106612228446</v>
      </c>
      <c r="L126">
        <f>VLOOKUP(V126, Sheet2!E$6:F$261,2,TRUE)</f>
        <v>499.7</v>
      </c>
      <c r="M126">
        <f>VLOOKUP(L126,Sheet3!A$52:B$77,2,TRUE)</f>
        <v>1</v>
      </c>
      <c r="N126">
        <f t="shared" si="73"/>
        <v>1.2010661222844874</v>
      </c>
      <c r="O126">
        <f t="shared" si="74"/>
        <v>0.80106612228451013</v>
      </c>
      <c r="P126">
        <v>0</v>
      </c>
      <c r="Q126">
        <f t="shared" si="38"/>
        <v>1.8</v>
      </c>
      <c r="R126">
        <f t="shared" si="52"/>
        <v>1741.4468340668875</v>
      </c>
      <c r="S126">
        <f t="shared" si="42"/>
        <v>1.55</v>
      </c>
      <c r="T126">
        <f t="shared" si="48"/>
        <v>155.58305037548047</v>
      </c>
      <c r="V126">
        <f t="shared" si="75"/>
        <v>1897.029884442368</v>
      </c>
      <c r="W126">
        <f t="shared" si="76"/>
        <v>-27.029884442368029</v>
      </c>
      <c r="X126">
        <f t="shared" si="49"/>
        <v>-0.55846868682578565</v>
      </c>
      <c r="Y126">
        <f>VLOOKUP(K126,Sheet2!$A$6:$B$262,2,TRUE)</f>
        <v>303.75</v>
      </c>
      <c r="Z126">
        <f t="shared" si="77"/>
        <v>-1.8385800389326278E-3</v>
      </c>
      <c r="AA126">
        <f t="shared" si="78"/>
        <v>515.59922754224556</v>
      </c>
      <c r="AD126">
        <f t="shared" si="53"/>
        <v>516.4</v>
      </c>
      <c r="AE126">
        <f>VLOOKUP(AU125,Sheet2!$E$6:$F$261,2,TRUE)</f>
        <v>499.7</v>
      </c>
      <c r="AF126">
        <f>VLOOKUP(AE126,Sheet3!A$52:B$77,2,TRUE)</f>
        <v>1</v>
      </c>
      <c r="AG126">
        <f t="shared" si="54"/>
        <v>0</v>
      </c>
      <c r="AH126">
        <f t="shared" si="55"/>
        <v>1</v>
      </c>
      <c r="AI126">
        <f t="shared" si="56"/>
        <v>1870</v>
      </c>
      <c r="AJ126">
        <f t="shared" si="39"/>
        <v>1.55</v>
      </c>
      <c r="AK126">
        <f t="shared" si="43"/>
        <v>0</v>
      </c>
      <c r="AM126">
        <f t="shared" si="57"/>
        <v>-5.1000000000000227</v>
      </c>
      <c r="AN126">
        <f t="shared" si="58"/>
        <v>0</v>
      </c>
      <c r="AP126">
        <f t="shared" si="44"/>
        <v>1.55</v>
      </c>
      <c r="AQ126">
        <f>VLOOKUP(AE126,Sheet3!$K$52:$L$77,2,TRUE)</f>
        <v>1</v>
      </c>
      <c r="AR126">
        <f t="shared" si="45"/>
        <v>0</v>
      </c>
      <c r="AU126">
        <f t="shared" si="59"/>
        <v>1870</v>
      </c>
      <c r="AV126">
        <f t="shared" si="60"/>
        <v>0</v>
      </c>
      <c r="AW126">
        <f t="shared" si="61"/>
        <v>0</v>
      </c>
      <c r="AX126">
        <f>VLOOKUP(AD126,Sheet2!$A$6:$B$262,2,TRUE)</f>
        <v>306.95</v>
      </c>
      <c r="AY126">
        <f t="shared" si="62"/>
        <v>0</v>
      </c>
      <c r="AZ126">
        <f t="shared" si="63"/>
        <v>516.4</v>
      </c>
      <c r="BB126">
        <f t="shared" si="50"/>
        <v>0.80077245775441952</v>
      </c>
    </row>
    <row r="127" spans="4:54" x14ac:dyDescent="0.55000000000000004">
      <c r="D127">
        <f t="shared" si="46"/>
        <v>1755</v>
      </c>
      <c r="E127">
        <f t="shared" si="40"/>
        <v>29.25</v>
      </c>
      <c r="F127">
        <v>1870</v>
      </c>
      <c r="H127">
        <f t="shared" si="70"/>
        <v>467.5</v>
      </c>
      <c r="J127">
        <f t="shared" si="71"/>
        <v>38.636363636363633</v>
      </c>
      <c r="K127">
        <f t="shared" si="72"/>
        <v>515.59922754224556</v>
      </c>
      <c r="L127">
        <f>VLOOKUP(V127, Sheet2!E$6:F$261,2,TRUE)</f>
        <v>499.7</v>
      </c>
      <c r="M127">
        <f>VLOOKUP(L127,Sheet3!A$52:B$77,2,TRUE)</f>
        <v>1</v>
      </c>
      <c r="N127">
        <f t="shared" si="73"/>
        <v>1.1992275422455805</v>
      </c>
      <c r="O127">
        <f t="shared" si="74"/>
        <v>0.79922754224560322</v>
      </c>
      <c r="P127">
        <v>0</v>
      </c>
      <c r="Q127">
        <f t="shared" si="38"/>
        <v>1.7</v>
      </c>
      <c r="R127">
        <f t="shared" si="52"/>
        <v>1640.9246983264898</v>
      </c>
      <c r="S127">
        <f t="shared" si="42"/>
        <v>1.55</v>
      </c>
      <c r="T127">
        <f t="shared" si="48"/>
        <v>155.04772435335505</v>
      </c>
      <c r="V127">
        <f t="shared" si="75"/>
        <v>1795.9724226798448</v>
      </c>
      <c r="W127">
        <f t="shared" si="76"/>
        <v>74.02757732015516</v>
      </c>
      <c r="X127">
        <f t="shared" si="49"/>
        <v>1.5294953991767595</v>
      </c>
      <c r="Y127">
        <f>VLOOKUP(K127,Sheet2!$A$6:$B$262,2,TRUE)</f>
        <v>303.4375</v>
      </c>
      <c r="Z127">
        <f t="shared" si="77"/>
        <v>5.04056156268345E-3</v>
      </c>
      <c r="AA127">
        <f t="shared" si="78"/>
        <v>515.60426810380829</v>
      </c>
      <c r="AD127">
        <f t="shared" si="53"/>
        <v>516.4</v>
      </c>
      <c r="AE127">
        <f>VLOOKUP(AU126,Sheet2!$E$6:$F$261,2,TRUE)</f>
        <v>499.7</v>
      </c>
      <c r="AF127">
        <f>VLOOKUP(AE127,Sheet3!A$52:B$77,2,TRUE)</f>
        <v>1</v>
      </c>
      <c r="AG127">
        <f t="shared" si="54"/>
        <v>0</v>
      </c>
      <c r="AH127">
        <f t="shared" si="55"/>
        <v>1</v>
      </c>
      <c r="AI127">
        <f t="shared" si="56"/>
        <v>1870</v>
      </c>
      <c r="AJ127">
        <f t="shared" si="39"/>
        <v>1.55</v>
      </c>
      <c r="AK127">
        <f t="shared" si="43"/>
        <v>0</v>
      </c>
      <c r="AM127">
        <f t="shared" si="57"/>
        <v>-5.1000000000000227</v>
      </c>
      <c r="AN127">
        <f t="shared" si="58"/>
        <v>0</v>
      </c>
      <c r="AP127">
        <f t="shared" si="44"/>
        <v>1.55</v>
      </c>
      <c r="AQ127">
        <f>VLOOKUP(AE127,Sheet3!$K$52:$L$77,2,TRUE)</f>
        <v>1</v>
      </c>
      <c r="AR127">
        <f t="shared" si="45"/>
        <v>0</v>
      </c>
      <c r="AU127">
        <f t="shared" si="59"/>
        <v>1870</v>
      </c>
      <c r="AV127">
        <f t="shared" si="60"/>
        <v>0</v>
      </c>
      <c r="AW127">
        <f t="shared" si="61"/>
        <v>0</v>
      </c>
      <c r="AX127">
        <f>VLOOKUP(AD127,Sheet2!$A$6:$B$262,2,TRUE)</f>
        <v>306.95</v>
      </c>
      <c r="AY127">
        <f t="shared" si="62"/>
        <v>0</v>
      </c>
      <c r="AZ127">
        <f t="shared" si="63"/>
        <v>516.4</v>
      </c>
      <c r="BB127">
        <f t="shared" si="50"/>
        <v>0.79573189619168261</v>
      </c>
    </row>
    <row r="128" spans="4:54" x14ac:dyDescent="0.55000000000000004">
      <c r="D128">
        <f t="shared" si="46"/>
        <v>1770</v>
      </c>
      <c r="E128">
        <f t="shared" si="40"/>
        <v>29.5</v>
      </c>
      <c r="F128">
        <v>1870</v>
      </c>
      <c r="H128">
        <f t="shared" si="70"/>
        <v>467.5</v>
      </c>
      <c r="J128">
        <f t="shared" si="71"/>
        <v>38.636363636363633</v>
      </c>
      <c r="K128">
        <f t="shared" si="72"/>
        <v>515.60426810380829</v>
      </c>
      <c r="L128">
        <f>VLOOKUP(V128, Sheet2!E$6:F$261,2,TRUE)</f>
        <v>499.7</v>
      </c>
      <c r="M128">
        <f>VLOOKUP(L128,Sheet3!A$52:B$77,2,TRUE)</f>
        <v>1</v>
      </c>
      <c r="N128">
        <f t="shared" si="73"/>
        <v>1.2042681038083174</v>
      </c>
      <c r="O128">
        <f t="shared" si="74"/>
        <v>0.80426810380834013</v>
      </c>
      <c r="P128">
        <v>0</v>
      </c>
      <c r="Q128">
        <f t="shared" si="38"/>
        <v>1.8</v>
      </c>
      <c r="R128">
        <f t="shared" si="52"/>
        <v>1748.4153871150231</v>
      </c>
      <c r="S128">
        <f t="shared" si="42"/>
        <v>1.55</v>
      </c>
      <c r="T128">
        <f t="shared" si="48"/>
        <v>156.51681513001068</v>
      </c>
      <c r="V128">
        <f t="shared" si="75"/>
        <v>1904.9322022450337</v>
      </c>
      <c r="W128">
        <f t="shared" si="76"/>
        <v>-34.93220224503375</v>
      </c>
      <c r="X128">
        <f t="shared" si="49"/>
        <v>-0.72173971580648244</v>
      </c>
      <c r="Y128">
        <f>VLOOKUP(K128,Sheet2!$A$6:$B$262,2,TRUE)</f>
        <v>303.75</v>
      </c>
      <c r="Z128">
        <f t="shared" si="77"/>
        <v>-2.3760978298155802E-3</v>
      </c>
      <c r="AA128">
        <f t="shared" si="78"/>
        <v>515.60189200597847</v>
      </c>
      <c r="AD128">
        <f t="shared" si="53"/>
        <v>516.4</v>
      </c>
      <c r="AE128">
        <f>VLOOKUP(AU127,Sheet2!$E$6:$F$261,2,TRUE)</f>
        <v>499.7</v>
      </c>
      <c r="AF128">
        <f>VLOOKUP(AE128,Sheet3!A$52:B$77,2,TRUE)</f>
        <v>1</v>
      </c>
      <c r="AG128">
        <f t="shared" si="54"/>
        <v>0</v>
      </c>
      <c r="AH128">
        <f t="shared" si="55"/>
        <v>1</v>
      </c>
      <c r="AI128">
        <f t="shared" si="56"/>
        <v>1870</v>
      </c>
      <c r="AJ128">
        <f t="shared" si="39"/>
        <v>1.55</v>
      </c>
      <c r="AK128">
        <f t="shared" si="43"/>
        <v>0</v>
      </c>
      <c r="AM128">
        <f t="shared" si="57"/>
        <v>-5.1000000000000227</v>
      </c>
      <c r="AN128">
        <f t="shared" si="58"/>
        <v>0</v>
      </c>
      <c r="AP128">
        <f t="shared" si="44"/>
        <v>1.55</v>
      </c>
      <c r="AQ128">
        <f>VLOOKUP(AE128,Sheet3!$K$52:$L$77,2,TRUE)</f>
        <v>1</v>
      </c>
      <c r="AR128">
        <f t="shared" si="45"/>
        <v>0</v>
      </c>
      <c r="AU128">
        <f t="shared" si="59"/>
        <v>1870</v>
      </c>
      <c r="AV128">
        <f t="shared" si="60"/>
        <v>0</v>
      </c>
      <c r="AW128">
        <f t="shared" si="61"/>
        <v>0</v>
      </c>
      <c r="AX128">
        <f>VLOOKUP(AD128,Sheet2!$A$6:$B$262,2,TRUE)</f>
        <v>306.95</v>
      </c>
      <c r="AY128">
        <f t="shared" si="62"/>
        <v>0</v>
      </c>
      <c r="AZ128">
        <f t="shared" si="63"/>
        <v>516.4</v>
      </c>
      <c r="BB128">
        <f t="shared" si="50"/>
        <v>0.79810799402150678</v>
      </c>
    </row>
    <row r="129" spans="4:54" x14ac:dyDescent="0.55000000000000004">
      <c r="D129">
        <f t="shared" si="46"/>
        <v>1785</v>
      </c>
      <c r="E129">
        <f t="shared" si="40"/>
        <v>29.75</v>
      </c>
      <c r="F129">
        <v>1870</v>
      </c>
      <c r="H129">
        <f t="shared" si="70"/>
        <v>467.5</v>
      </c>
      <c r="J129">
        <f t="shared" si="71"/>
        <v>38.636363636363633</v>
      </c>
      <c r="K129">
        <f t="shared" si="72"/>
        <v>515.60189200597847</v>
      </c>
      <c r="L129">
        <f>VLOOKUP(V129, Sheet2!E$6:F$261,2,TRUE)</f>
        <v>499.7</v>
      </c>
      <c r="M129">
        <f>VLOOKUP(L129,Sheet3!A$52:B$77,2,TRUE)</f>
        <v>1</v>
      </c>
      <c r="N129">
        <f t="shared" si="73"/>
        <v>1.2018920059784932</v>
      </c>
      <c r="O129">
        <f t="shared" si="74"/>
        <v>0.80189200597851595</v>
      </c>
      <c r="P129">
        <v>0</v>
      </c>
      <c r="Q129">
        <f t="shared" si="38"/>
        <v>1.8</v>
      </c>
      <c r="R129">
        <f t="shared" si="52"/>
        <v>1743.2433376863305</v>
      </c>
      <c r="S129">
        <f t="shared" si="42"/>
        <v>1.55</v>
      </c>
      <c r="T129">
        <f t="shared" si="48"/>
        <v>155.8237170577022</v>
      </c>
      <c r="V129">
        <f t="shared" si="75"/>
        <v>1899.0670547440327</v>
      </c>
      <c r="W129">
        <f t="shared" si="76"/>
        <v>-29.067054744032703</v>
      </c>
      <c r="X129">
        <f t="shared" si="49"/>
        <v>-0.60055898231472526</v>
      </c>
      <c r="Y129">
        <f>VLOOKUP(K129,Sheet2!$A$6:$B$262,2,TRUE)</f>
        <v>303.75</v>
      </c>
      <c r="Z129">
        <f t="shared" si="77"/>
        <v>-1.977148912970289E-3</v>
      </c>
      <c r="AA129">
        <f t="shared" si="78"/>
        <v>515.59991485706553</v>
      </c>
      <c r="AD129">
        <f t="shared" si="53"/>
        <v>516.4</v>
      </c>
      <c r="AE129">
        <f>VLOOKUP(AU128,Sheet2!$E$6:$F$261,2,TRUE)</f>
        <v>499.7</v>
      </c>
      <c r="AF129">
        <f>VLOOKUP(AE129,Sheet3!A$52:B$77,2,TRUE)</f>
        <v>1</v>
      </c>
      <c r="AG129">
        <f t="shared" si="54"/>
        <v>0</v>
      </c>
      <c r="AH129">
        <f t="shared" si="55"/>
        <v>1</v>
      </c>
      <c r="AI129">
        <f t="shared" si="56"/>
        <v>1870</v>
      </c>
      <c r="AJ129">
        <f t="shared" si="39"/>
        <v>1.55</v>
      </c>
      <c r="AK129">
        <f t="shared" si="43"/>
        <v>0</v>
      </c>
      <c r="AM129">
        <f t="shared" si="57"/>
        <v>-5.1000000000000227</v>
      </c>
      <c r="AN129">
        <f t="shared" si="58"/>
        <v>0</v>
      </c>
      <c r="AP129">
        <f t="shared" si="44"/>
        <v>1.55</v>
      </c>
      <c r="AQ129">
        <f>VLOOKUP(AE129,Sheet3!$K$52:$L$77,2,TRUE)</f>
        <v>1</v>
      </c>
      <c r="AR129">
        <f t="shared" si="45"/>
        <v>0</v>
      </c>
      <c r="AU129">
        <f t="shared" si="59"/>
        <v>1870</v>
      </c>
      <c r="AV129">
        <f t="shared" si="60"/>
        <v>0</v>
      </c>
      <c r="AW129">
        <f t="shared" si="61"/>
        <v>0</v>
      </c>
      <c r="AX129">
        <f>VLOOKUP(AD129,Sheet2!$A$6:$B$262,2,TRUE)</f>
        <v>306.95</v>
      </c>
      <c r="AY129">
        <f t="shared" si="62"/>
        <v>0</v>
      </c>
      <c r="AZ129">
        <f t="shared" si="63"/>
        <v>516.4</v>
      </c>
      <c r="BB129">
        <f t="shared" si="50"/>
        <v>0.80008514293444932</v>
      </c>
    </row>
    <row r="130" spans="4:54" x14ac:dyDescent="0.55000000000000004">
      <c r="D130">
        <f t="shared" si="46"/>
        <v>1800</v>
      </c>
      <c r="E130">
        <f t="shared" si="40"/>
        <v>30</v>
      </c>
      <c r="F130">
        <v>1870</v>
      </c>
      <c r="H130">
        <f t="shared" si="70"/>
        <v>467.5</v>
      </c>
      <c r="J130">
        <f t="shared" si="71"/>
        <v>38.636363636363633</v>
      </c>
      <c r="K130">
        <f t="shared" si="72"/>
        <v>515.59991485706553</v>
      </c>
      <c r="L130">
        <f>VLOOKUP(V130, Sheet2!E$6:F$261,2,TRUE)</f>
        <v>499.7</v>
      </c>
      <c r="M130">
        <f>VLOOKUP(L130,Sheet3!A$52:B$77,2,TRUE)</f>
        <v>1</v>
      </c>
      <c r="N130">
        <f t="shared" si="73"/>
        <v>1.1999148570655507</v>
      </c>
      <c r="O130">
        <f t="shared" si="74"/>
        <v>0.79991485706557341</v>
      </c>
      <c r="P130">
        <v>0</v>
      </c>
      <c r="Q130">
        <f t="shared" si="38"/>
        <v>1.7</v>
      </c>
      <c r="R130">
        <f t="shared" si="52"/>
        <v>1642.3355983526023</v>
      </c>
      <c r="S130">
        <f t="shared" si="42"/>
        <v>1.55</v>
      </c>
      <c r="T130">
        <f t="shared" si="48"/>
        <v>155.24777283946884</v>
      </c>
      <c r="V130">
        <f t="shared" si="75"/>
        <v>1797.5833711920711</v>
      </c>
      <c r="W130">
        <f t="shared" si="76"/>
        <v>72.416628807928873</v>
      </c>
      <c r="X130">
        <f t="shared" si="49"/>
        <v>1.4962113390067948</v>
      </c>
      <c r="Y130">
        <f>VLOOKUP(K130,Sheet2!$A$6:$B$262,2,TRUE)</f>
        <v>303.4375</v>
      </c>
      <c r="Z130">
        <f t="shared" si="77"/>
        <v>4.9308715600635874E-3</v>
      </c>
      <c r="AA130">
        <f t="shared" si="78"/>
        <v>515.60484572862561</v>
      </c>
      <c r="AD130">
        <f t="shared" si="53"/>
        <v>516.4</v>
      </c>
      <c r="AE130">
        <f>VLOOKUP(AU129,Sheet2!$E$6:$F$261,2,TRUE)</f>
        <v>499.7</v>
      </c>
      <c r="AF130">
        <f>VLOOKUP(AE130,Sheet3!A$52:B$77,2,TRUE)</f>
        <v>1</v>
      </c>
      <c r="AG130">
        <f t="shared" si="54"/>
        <v>0</v>
      </c>
      <c r="AH130">
        <f t="shared" si="55"/>
        <v>1</v>
      </c>
      <c r="AI130">
        <f t="shared" si="56"/>
        <v>1870</v>
      </c>
      <c r="AJ130">
        <f t="shared" si="39"/>
        <v>1.55</v>
      </c>
      <c r="AK130">
        <f t="shared" si="43"/>
        <v>0</v>
      </c>
      <c r="AM130">
        <f t="shared" si="57"/>
        <v>-5.1000000000000227</v>
      </c>
      <c r="AN130">
        <f t="shared" si="58"/>
        <v>0</v>
      </c>
      <c r="AP130">
        <f t="shared" si="44"/>
        <v>1.55</v>
      </c>
      <c r="AQ130">
        <f>VLOOKUP(AE130,Sheet3!$K$52:$L$77,2,TRUE)</f>
        <v>1</v>
      </c>
      <c r="AR130">
        <f t="shared" si="45"/>
        <v>0</v>
      </c>
      <c r="AU130">
        <f t="shared" si="59"/>
        <v>1870</v>
      </c>
      <c r="AV130">
        <f t="shared" si="60"/>
        <v>0</v>
      </c>
      <c r="AW130">
        <f t="shared" si="61"/>
        <v>0</v>
      </c>
      <c r="AX130">
        <f>VLOOKUP(AD130,Sheet2!$A$6:$B$262,2,TRUE)</f>
        <v>306.95</v>
      </c>
      <c r="AY130">
        <f t="shared" si="62"/>
        <v>0</v>
      </c>
      <c r="AZ130">
        <f t="shared" si="63"/>
        <v>516.4</v>
      </c>
      <c r="BB130">
        <f t="shared" si="50"/>
        <v>0.795154271374372</v>
      </c>
    </row>
    <row r="131" spans="4:54" x14ac:dyDescent="0.55000000000000004">
      <c r="D131">
        <f t="shared" si="46"/>
        <v>1815</v>
      </c>
      <c r="E131">
        <f t="shared" si="40"/>
        <v>30.25</v>
      </c>
      <c r="F131">
        <v>1870</v>
      </c>
      <c r="H131">
        <f t="shared" si="70"/>
        <v>467.5</v>
      </c>
      <c r="J131">
        <f t="shared" si="71"/>
        <v>38.636363636363633</v>
      </c>
      <c r="K131">
        <f t="shared" si="72"/>
        <v>515.60484572862561</v>
      </c>
      <c r="L131">
        <f>VLOOKUP(V131, Sheet2!E$6:F$261,2,TRUE)</f>
        <v>499.7</v>
      </c>
      <c r="M131">
        <f>VLOOKUP(L131,Sheet3!A$52:B$77,2,TRUE)</f>
        <v>1</v>
      </c>
      <c r="N131">
        <f t="shared" si="73"/>
        <v>1.204845728625628</v>
      </c>
      <c r="O131">
        <f t="shared" si="74"/>
        <v>0.80484572862565074</v>
      </c>
      <c r="P131">
        <v>0</v>
      </c>
      <c r="Q131">
        <f t="shared" si="38"/>
        <v>1.8</v>
      </c>
      <c r="R131">
        <f t="shared" si="52"/>
        <v>1749.6734739250101</v>
      </c>
      <c r="S131">
        <f t="shared" si="42"/>
        <v>1.55</v>
      </c>
      <c r="T131">
        <f t="shared" si="48"/>
        <v>156.68546081006861</v>
      </c>
      <c r="V131">
        <f t="shared" si="75"/>
        <v>1906.3589347350787</v>
      </c>
      <c r="W131">
        <f t="shared" si="76"/>
        <v>-36.358934735078719</v>
      </c>
      <c r="X131">
        <f t="shared" si="49"/>
        <v>-0.75121765981567601</v>
      </c>
      <c r="Y131">
        <f>VLOOKUP(K131,Sheet2!$A$6:$B$262,2,TRUE)</f>
        <v>303.75</v>
      </c>
      <c r="Z131">
        <f t="shared" si="77"/>
        <v>-2.473144559063954E-3</v>
      </c>
      <c r="AA131">
        <f t="shared" si="78"/>
        <v>515.60237258406653</v>
      </c>
      <c r="AD131">
        <f t="shared" si="53"/>
        <v>516.4</v>
      </c>
      <c r="AE131">
        <f>VLOOKUP(AU130,Sheet2!$E$6:$F$261,2,TRUE)</f>
        <v>499.7</v>
      </c>
      <c r="AF131">
        <f>VLOOKUP(AE131,Sheet3!A$52:B$77,2,TRUE)</f>
        <v>1</v>
      </c>
      <c r="AG131">
        <f t="shared" si="54"/>
        <v>0</v>
      </c>
      <c r="AH131">
        <f t="shared" si="55"/>
        <v>1</v>
      </c>
      <c r="AI131">
        <f t="shared" si="56"/>
        <v>1870</v>
      </c>
      <c r="AJ131">
        <f t="shared" si="39"/>
        <v>1.55</v>
      </c>
      <c r="AK131">
        <f t="shared" si="43"/>
        <v>0</v>
      </c>
      <c r="AM131">
        <f t="shared" si="57"/>
        <v>-5.1000000000000227</v>
      </c>
      <c r="AN131">
        <f t="shared" si="58"/>
        <v>0</v>
      </c>
      <c r="AP131">
        <f t="shared" si="44"/>
        <v>1.55</v>
      </c>
      <c r="AQ131">
        <f>VLOOKUP(AE131,Sheet3!$K$52:$L$77,2,TRUE)</f>
        <v>1</v>
      </c>
      <c r="AR131">
        <f t="shared" si="45"/>
        <v>0</v>
      </c>
      <c r="AU131">
        <f t="shared" si="59"/>
        <v>1870</v>
      </c>
      <c r="AV131">
        <f t="shared" si="60"/>
        <v>0</v>
      </c>
      <c r="AW131">
        <f t="shared" si="61"/>
        <v>0</v>
      </c>
      <c r="AX131">
        <f>VLOOKUP(AD131,Sheet2!$A$6:$B$262,2,TRUE)</f>
        <v>306.95</v>
      </c>
      <c r="AY131">
        <f t="shared" si="62"/>
        <v>0</v>
      </c>
      <c r="AZ131">
        <f t="shared" si="63"/>
        <v>516.4</v>
      </c>
      <c r="BB131">
        <f t="shared" si="50"/>
        <v>0.79762741593344799</v>
      </c>
    </row>
    <row r="132" spans="4:54" x14ac:dyDescent="0.55000000000000004">
      <c r="D132">
        <f t="shared" si="46"/>
        <v>1830</v>
      </c>
      <c r="E132">
        <f t="shared" si="40"/>
        <v>30.5</v>
      </c>
      <c r="F132">
        <v>1870</v>
      </c>
      <c r="H132">
        <f t="shared" si="70"/>
        <v>467.5</v>
      </c>
      <c r="J132">
        <f t="shared" si="71"/>
        <v>38.636363636363633</v>
      </c>
      <c r="K132">
        <f t="shared" si="72"/>
        <v>515.60237258406653</v>
      </c>
      <c r="L132">
        <f>VLOOKUP(V132, Sheet2!E$6:F$261,2,TRUE)</f>
        <v>499.7</v>
      </c>
      <c r="M132">
        <f>VLOOKUP(L132,Sheet3!A$52:B$77,2,TRUE)</f>
        <v>1</v>
      </c>
      <c r="N132">
        <f t="shared" si="73"/>
        <v>1.202372584066552</v>
      </c>
      <c r="O132">
        <f t="shared" si="74"/>
        <v>0.80237258406657475</v>
      </c>
      <c r="P132">
        <v>0</v>
      </c>
      <c r="Q132">
        <f t="shared" si="38"/>
        <v>1.8</v>
      </c>
      <c r="R132">
        <f t="shared" si="52"/>
        <v>1744.2889993836513</v>
      </c>
      <c r="S132">
        <f t="shared" si="42"/>
        <v>1.55</v>
      </c>
      <c r="T132">
        <f t="shared" si="48"/>
        <v>155.96381700037259</v>
      </c>
      <c r="V132">
        <f t="shared" si="75"/>
        <v>1900.2528163840238</v>
      </c>
      <c r="W132">
        <f t="shared" si="76"/>
        <v>-30.252816384023845</v>
      </c>
      <c r="X132">
        <f t="shared" si="49"/>
        <v>-0.62505818975255878</v>
      </c>
      <c r="Y132">
        <f>VLOOKUP(K132,Sheet2!$A$6:$B$262,2,TRUE)</f>
        <v>303.75</v>
      </c>
      <c r="Z132">
        <f t="shared" si="77"/>
        <v>-2.0578047399261194E-3</v>
      </c>
      <c r="AA132">
        <f t="shared" si="78"/>
        <v>515.6003147793266</v>
      </c>
      <c r="AD132">
        <f t="shared" si="53"/>
        <v>516.4</v>
      </c>
      <c r="AE132">
        <f>VLOOKUP(AU131,Sheet2!$E$6:$F$261,2,TRUE)</f>
        <v>499.7</v>
      </c>
      <c r="AF132">
        <f>VLOOKUP(AE132,Sheet3!A$52:B$77,2,TRUE)</f>
        <v>1</v>
      </c>
      <c r="AG132">
        <f t="shared" si="54"/>
        <v>0</v>
      </c>
      <c r="AH132">
        <f t="shared" si="55"/>
        <v>1</v>
      </c>
      <c r="AI132">
        <f t="shared" si="56"/>
        <v>1870</v>
      </c>
      <c r="AJ132">
        <f t="shared" si="39"/>
        <v>1.55</v>
      </c>
      <c r="AK132">
        <f t="shared" si="43"/>
        <v>0</v>
      </c>
      <c r="AM132">
        <f t="shared" si="57"/>
        <v>-5.1000000000000227</v>
      </c>
      <c r="AN132">
        <f t="shared" si="58"/>
        <v>0</v>
      </c>
      <c r="AP132">
        <f t="shared" si="44"/>
        <v>1.55</v>
      </c>
      <c r="AQ132">
        <f>VLOOKUP(AE132,Sheet3!$K$52:$L$77,2,TRUE)</f>
        <v>1</v>
      </c>
      <c r="AR132">
        <f t="shared" si="45"/>
        <v>0</v>
      </c>
      <c r="AU132">
        <f t="shared" si="59"/>
        <v>1870</v>
      </c>
      <c r="AV132">
        <f t="shared" si="60"/>
        <v>0</v>
      </c>
      <c r="AW132">
        <f t="shared" si="61"/>
        <v>0</v>
      </c>
      <c r="AX132">
        <f>VLOOKUP(AD132,Sheet2!$A$6:$B$262,2,TRUE)</f>
        <v>306.95</v>
      </c>
      <c r="AY132">
        <f t="shared" si="62"/>
        <v>0</v>
      </c>
      <c r="AZ132">
        <f t="shared" si="63"/>
        <v>516.4</v>
      </c>
      <c r="BB132">
        <f t="shared" si="50"/>
        <v>0.79968522067338199</v>
      </c>
    </row>
    <row r="133" spans="4:54" x14ac:dyDescent="0.55000000000000004">
      <c r="D133">
        <f t="shared" si="46"/>
        <v>1845</v>
      </c>
      <c r="E133">
        <f t="shared" si="40"/>
        <v>30.75</v>
      </c>
      <c r="F133">
        <v>1850</v>
      </c>
      <c r="H133">
        <f t="shared" si="70"/>
        <v>462.5</v>
      </c>
      <c r="J133">
        <f t="shared" si="71"/>
        <v>38.223140495867767</v>
      </c>
      <c r="K133">
        <f t="shared" si="72"/>
        <v>515.6003147793266</v>
      </c>
      <c r="L133">
        <f>VLOOKUP(V133, Sheet2!E$6:F$261,2,TRUE)</f>
        <v>499.7</v>
      </c>
      <c r="M133">
        <f>VLOOKUP(L133,Sheet3!A$52:B$77,2,TRUE)</f>
        <v>1</v>
      </c>
      <c r="N133">
        <f t="shared" si="73"/>
        <v>1.200314779326618</v>
      </c>
      <c r="O133">
        <f t="shared" si="74"/>
        <v>0.80031477932664075</v>
      </c>
      <c r="P133">
        <v>0</v>
      </c>
      <c r="Q133">
        <f t="shared" si="38"/>
        <v>1.8</v>
      </c>
      <c r="R133">
        <f t="shared" si="52"/>
        <v>1739.8130116517402</v>
      </c>
      <c r="S133">
        <f t="shared" si="42"/>
        <v>1.55</v>
      </c>
      <c r="T133">
        <f t="shared" si="48"/>
        <v>155.36421298183328</v>
      </c>
      <c r="V133">
        <f t="shared" si="75"/>
        <v>1895.1772246335736</v>
      </c>
      <c r="W133">
        <f t="shared" si="76"/>
        <v>-45.177224633573587</v>
      </c>
      <c r="X133">
        <f t="shared" si="49"/>
        <v>-0.93341373209862777</v>
      </c>
      <c r="Y133">
        <f>VLOOKUP(K133,Sheet2!$A$6:$B$262,2,TRUE)</f>
        <v>303.75</v>
      </c>
      <c r="Z133">
        <f t="shared" si="77"/>
        <v>-3.0729670192547417E-3</v>
      </c>
      <c r="AA133">
        <f t="shared" si="78"/>
        <v>515.59724181230729</v>
      </c>
      <c r="AD133">
        <f t="shared" si="53"/>
        <v>516.4</v>
      </c>
      <c r="AE133">
        <f>VLOOKUP(AU132,Sheet2!$E$6:$F$261,2,TRUE)</f>
        <v>499.7</v>
      </c>
      <c r="AF133">
        <f>VLOOKUP(AE133,Sheet3!A$52:B$77,2,TRUE)</f>
        <v>1</v>
      </c>
      <c r="AG133">
        <f t="shared" si="54"/>
        <v>0</v>
      </c>
      <c r="AH133">
        <f t="shared" si="55"/>
        <v>1</v>
      </c>
      <c r="AI133">
        <f t="shared" si="56"/>
        <v>1850</v>
      </c>
      <c r="AJ133">
        <f t="shared" si="39"/>
        <v>1.55</v>
      </c>
      <c r="AK133">
        <f t="shared" si="43"/>
        <v>0</v>
      </c>
      <c r="AM133">
        <f t="shared" si="57"/>
        <v>-5.1000000000000227</v>
      </c>
      <c r="AN133">
        <f t="shared" si="58"/>
        <v>0</v>
      </c>
      <c r="AP133">
        <f t="shared" si="44"/>
        <v>1.55</v>
      </c>
      <c r="AQ133">
        <f>VLOOKUP(AE133,Sheet3!$K$52:$L$77,2,TRUE)</f>
        <v>1</v>
      </c>
      <c r="AR133">
        <f t="shared" si="45"/>
        <v>0</v>
      </c>
      <c r="AU133">
        <f t="shared" si="59"/>
        <v>1850</v>
      </c>
      <c r="AV133">
        <f t="shared" si="60"/>
        <v>0</v>
      </c>
      <c r="AW133">
        <f t="shared" si="61"/>
        <v>0</v>
      </c>
      <c r="AX133">
        <f>VLOOKUP(AD133,Sheet2!$A$6:$B$262,2,TRUE)</f>
        <v>306.95</v>
      </c>
      <c r="AY133">
        <f t="shared" si="62"/>
        <v>0</v>
      </c>
      <c r="AZ133">
        <f t="shared" si="63"/>
        <v>516.4</v>
      </c>
      <c r="BB133">
        <f t="shared" si="50"/>
        <v>0.80275818769268881</v>
      </c>
    </row>
    <row r="134" spans="4:54" x14ac:dyDescent="0.55000000000000004">
      <c r="D134">
        <f t="shared" si="46"/>
        <v>1860</v>
      </c>
      <c r="E134">
        <f t="shared" si="40"/>
        <v>31</v>
      </c>
      <c r="F134">
        <v>1850</v>
      </c>
      <c r="H134">
        <f t="shared" si="70"/>
        <v>462.5</v>
      </c>
      <c r="J134">
        <f t="shared" si="71"/>
        <v>38.223140495867767</v>
      </c>
      <c r="K134">
        <f t="shared" si="72"/>
        <v>515.59724181230729</v>
      </c>
      <c r="L134">
        <f>VLOOKUP(V134, Sheet2!E$6:F$261,2,TRUE)</f>
        <v>499.7</v>
      </c>
      <c r="M134">
        <f>VLOOKUP(L134,Sheet3!A$52:B$77,2,TRUE)</f>
        <v>1</v>
      </c>
      <c r="N134">
        <f t="shared" si="73"/>
        <v>1.1972418123073112</v>
      </c>
      <c r="O134">
        <f t="shared" si="74"/>
        <v>0.79724181230733393</v>
      </c>
      <c r="P134">
        <v>0</v>
      </c>
      <c r="Q134">
        <f t="shared" si="38"/>
        <v>1.7</v>
      </c>
      <c r="R134">
        <f t="shared" si="52"/>
        <v>1636.8507207647328</v>
      </c>
      <c r="S134">
        <f t="shared" si="42"/>
        <v>1.55</v>
      </c>
      <c r="T134">
        <f t="shared" si="48"/>
        <v>154.47024502347782</v>
      </c>
      <c r="V134">
        <f t="shared" si="75"/>
        <v>1791.3209657882107</v>
      </c>
      <c r="W134">
        <f t="shared" si="76"/>
        <v>58.679034211789258</v>
      </c>
      <c r="X134">
        <f t="shared" si="49"/>
        <v>1.2123767399130012</v>
      </c>
      <c r="Y134">
        <f>VLOOKUP(K134,Sheet2!$A$6:$B$262,2,TRUE)</f>
        <v>303.4375</v>
      </c>
      <c r="Z134">
        <f t="shared" si="77"/>
        <v>3.9954743230912505E-3</v>
      </c>
      <c r="AA134">
        <f t="shared" si="78"/>
        <v>515.60123728663041</v>
      </c>
      <c r="AD134">
        <f t="shared" si="53"/>
        <v>516.4</v>
      </c>
      <c r="AE134">
        <f>VLOOKUP(AU133,Sheet2!$E$6:$F$261,2,TRUE)</f>
        <v>499.7</v>
      </c>
      <c r="AF134">
        <f>VLOOKUP(AE134,Sheet3!A$52:B$77,2,TRUE)</f>
        <v>1</v>
      </c>
      <c r="AG134">
        <f t="shared" si="54"/>
        <v>0</v>
      </c>
      <c r="AH134">
        <f t="shared" si="55"/>
        <v>1</v>
      </c>
      <c r="AI134">
        <f t="shared" si="56"/>
        <v>1850</v>
      </c>
      <c r="AJ134">
        <f t="shared" si="39"/>
        <v>1.55</v>
      </c>
      <c r="AK134">
        <f t="shared" si="43"/>
        <v>0</v>
      </c>
      <c r="AM134">
        <f t="shared" si="57"/>
        <v>-5.1000000000000227</v>
      </c>
      <c r="AN134">
        <f t="shared" si="58"/>
        <v>0</v>
      </c>
      <c r="AP134">
        <f t="shared" si="44"/>
        <v>1.55</v>
      </c>
      <c r="AQ134">
        <f>VLOOKUP(AE134,Sheet3!$K$52:$L$77,2,TRUE)</f>
        <v>1</v>
      </c>
      <c r="AR134">
        <f t="shared" si="45"/>
        <v>0</v>
      </c>
      <c r="AU134">
        <f t="shared" si="59"/>
        <v>1850</v>
      </c>
      <c r="AV134">
        <f t="shared" si="60"/>
        <v>0</v>
      </c>
      <c r="AW134">
        <f t="shared" si="61"/>
        <v>0</v>
      </c>
      <c r="AX134">
        <f>VLOOKUP(AD134,Sheet2!$A$6:$B$262,2,TRUE)</f>
        <v>306.95</v>
      </c>
      <c r="AY134">
        <f t="shared" si="62"/>
        <v>0</v>
      </c>
      <c r="AZ134">
        <f t="shared" si="63"/>
        <v>516.4</v>
      </c>
      <c r="BB134">
        <f t="shared" si="50"/>
        <v>0.79876271336956961</v>
      </c>
    </row>
    <row r="135" spans="4:54" x14ac:dyDescent="0.55000000000000004">
      <c r="D135">
        <f t="shared" si="46"/>
        <v>1875</v>
      </c>
      <c r="E135">
        <f t="shared" si="40"/>
        <v>31.25</v>
      </c>
      <c r="F135">
        <v>1850</v>
      </c>
      <c r="H135">
        <f t="shared" si="70"/>
        <v>462.5</v>
      </c>
      <c r="J135">
        <f t="shared" si="71"/>
        <v>38.223140495867767</v>
      </c>
      <c r="K135">
        <f t="shared" si="72"/>
        <v>515.60123728663041</v>
      </c>
      <c r="L135">
        <f>VLOOKUP(V135, Sheet2!E$6:F$261,2,TRUE)</f>
        <v>499.7</v>
      </c>
      <c r="M135">
        <f>VLOOKUP(L135,Sheet3!A$52:B$77,2,TRUE)</f>
        <v>1</v>
      </c>
      <c r="N135">
        <f t="shared" si="73"/>
        <v>1.2012372866304304</v>
      </c>
      <c r="O135">
        <f t="shared" si="74"/>
        <v>0.80123728663045313</v>
      </c>
      <c r="P135">
        <v>0</v>
      </c>
      <c r="Q135">
        <f t="shared" si="38"/>
        <v>1.8</v>
      </c>
      <c r="R135">
        <f t="shared" si="52"/>
        <v>1741.8191086097386</v>
      </c>
      <c r="S135">
        <f t="shared" si="42"/>
        <v>1.55</v>
      </c>
      <c r="T135">
        <f t="shared" si="48"/>
        <v>155.63291834416535</v>
      </c>
      <c r="V135">
        <f t="shared" si="75"/>
        <v>1897.4520269539039</v>
      </c>
      <c r="W135">
        <f t="shared" si="76"/>
        <v>-47.452026953903896</v>
      </c>
      <c r="X135">
        <f t="shared" si="49"/>
        <v>-0.98041378003933677</v>
      </c>
      <c r="Y135">
        <f>VLOOKUP(K135,Sheet2!$A$6:$B$262,2,TRUE)</f>
        <v>303.75</v>
      </c>
      <c r="Z135">
        <f t="shared" si="77"/>
        <v>-3.227699687372302E-3</v>
      </c>
      <c r="AA135">
        <f t="shared" si="78"/>
        <v>515.59800958694302</v>
      </c>
      <c r="AD135">
        <f t="shared" si="53"/>
        <v>516.4</v>
      </c>
      <c r="AE135">
        <f>VLOOKUP(AU134,Sheet2!$E$6:$F$261,2,TRUE)</f>
        <v>499.7</v>
      </c>
      <c r="AF135">
        <f>VLOOKUP(AE135,Sheet3!A$52:B$77,2,TRUE)</f>
        <v>1</v>
      </c>
      <c r="AG135">
        <f t="shared" si="54"/>
        <v>0</v>
      </c>
      <c r="AH135">
        <f t="shared" si="55"/>
        <v>1</v>
      </c>
      <c r="AI135">
        <f t="shared" si="56"/>
        <v>1850</v>
      </c>
      <c r="AJ135">
        <f t="shared" si="39"/>
        <v>1.55</v>
      </c>
      <c r="AK135">
        <f t="shared" si="43"/>
        <v>0</v>
      </c>
      <c r="AM135">
        <f t="shared" si="57"/>
        <v>-5.1000000000000227</v>
      </c>
      <c r="AN135">
        <f t="shared" si="58"/>
        <v>0</v>
      </c>
      <c r="AP135">
        <f t="shared" si="44"/>
        <v>1.55</v>
      </c>
      <c r="AQ135">
        <f>VLOOKUP(AE135,Sheet3!$K$52:$L$77,2,TRUE)</f>
        <v>1</v>
      </c>
      <c r="AR135">
        <f t="shared" si="45"/>
        <v>0</v>
      </c>
      <c r="AU135">
        <f t="shared" si="59"/>
        <v>1850</v>
      </c>
      <c r="AV135">
        <f t="shared" si="60"/>
        <v>0</v>
      </c>
      <c r="AW135">
        <f t="shared" si="61"/>
        <v>0</v>
      </c>
      <c r="AX135">
        <f>VLOOKUP(AD135,Sheet2!$A$6:$B$262,2,TRUE)</f>
        <v>306.95</v>
      </c>
      <c r="AY135">
        <f t="shared" si="62"/>
        <v>0</v>
      </c>
      <c r="AZ135">
        <f t="shared" si="63"/>
        <v>516.4</v>
      </c>
      <c r="BB135">
        <f t="shared" si="50"/>
        <v>0.80199041305695573</v>
      </c>
    </row>
    <row r="136" spans="4:54" x14ac:dyDescent="0.55000000000000004">
      <c r="D136">
        <f t="shared" si="46"/>
        <v>1890</v>
      </c>
      <c r="E136">
        <f t="shared" si="40"/>
        <v>31.5</v>
      </c>
      <c r="F136">
        <v>1850</v>
      </c>
      <c r="H136">
        <f t="shared" si="70"/>
        <v>462.5</v>
      </c>
      <c r="J136">
        <f t="shared" si="71"/>
        <v>38.223140495867767</v>
      </c>
      <c r="K136">
        <f t="shared" si="72"/>
        <v>515.59800958694302</v>
      </c>
      <c r="L136">
        <f>VLOOKUP(V136, Sheet2!E$6:F$261,2,TRUE)</f>
        <v>499.7</v>
      </c>
      <c r="M136">
        <f>VLOOKUP(L136,Sheet3!A$52:B$77,2,TRUE)</f>
        <v>1</v>
      </c>
      <c r="N136">
        <f t="shared" si="73"/>
        <v>1.1980095869430443</v>
      </c>
      <c r="O136">
        <f t="shared" si="74"/>
        <v>0.79800958694306701</v>
      </c>
      <c r="P136">
        <v>0</v>
      </c>
      <c r="Q136">
        <f t="shared" si="38"/>
        <v>1.7</v>
      </c>
      <c r="R136">
        <f t="shared" si="52"/>
        <v>1638.4255078036501</v>
      </c>
      <c r="S136">
        <f t="shared" si="42"/>
        <v>1.55</v>
      </c>
      <c r="T136">
        <f t="shared" si="48"/>
        <v>154.69343995013421</v>
      </c>
      <c r="V136">
        <f t="shared" si="75"/>
        <v>1793.1189477537844</v>
      </c>
      <c r="W136">
        <f t="shared" si="76"/>
        <v>56.881052246215631</v>
      </c>
      <c r="X136">
        <f t="shared" si="49"/>
        <v>1.1752283521945379</v>
      </c>
      <c r="Y136">
        <f>VLOOKUP(K136,Sheet2!$A$6:$B$262,2,TRUE)</f>
        <v>303.4375</v>
      </c>
      <c r="Z136">
        <f t="shared" si="77"/>
        <v>3.8730491524433795E-3</v>
      </c>
      <c r="AA136">
        <f t="shared" si="78"/>
        <v>515.60188263609541</v>
      </c>
      <c r="AD136">
        <f t="shared" si="53"/>
        <v>516.4</v>
      </c>
      <c r="AE136">
        <f>VLOOKUP(AU135,Sheet2!$E$6:$F$261,2,TRUE)</f>
        <v>499.7</v>
      </c>
      <c r="AF136">
        <f>VLOOKUP(AE136,Sheet3!A$52:B$77,2,TRUE)</f>
        <v>1</v>
      </c>
      <c r="AG136">
        <f t="shared" si="54"/>
        <v>0</v>
      </c>
      <c r="AH136">
        <f t="shared" si="55"/>
        <v>1</v>
      </c>
      <c r="AI136">
        <f t="shared" si="56"/>
        <v>1850</v>
      </c>
      <c r="AJ136">
        <f t="shared" si="39"/>
        <v>1.55</v>
      </c>
      <c r="AK136">
        <f t="shared" si="43"/>
        <v>0</v>
      </c>
      <c r="AM136">
        <f t="shared" si="57"/>
        <v>-5.1000000000000227</v>
      </c>
      <c r="AN136">
        <f t="shared" si="58"/>
        <v>0</v>
      </c>
      <c r="AP136">
        <f t="shared" si="44"/>
        <v>1.55</v>
      </c>
      <c r="AQ136">
        <f>VLOOKUP(AE136,Sheet3!$K$52:$L$77,2,TRUE)</f>
        <v>1</v>
      </c>
      <c r="AR136">
        <f t="shared" si="45"/>
        <v>0</v>
      </c>
      <c r="AU136">
        <f t="shared" si="59"/>
        <v>1850</v>
      </c>
      <c r="AV136">
        <f t="shared" si="60"/>
        <v>0</v>
      </c>
      <c r="AW136">
        <f t="shared" si="61"/>
        <v>0</v>
      </c>
      <c r="AX136">
        <f>VLOOKUP(AD136,Sheet2!$A$6:$B$262,2,TRUE)</f>
        <v>306.95</v>
      </c>
      <c r="AY136">
        <f t="shared" si="62"/>
        <v>0</v>
      </c>
      <c r="AZ136">
        <f t="shared" si="63"/>
        <v>516.4</v>
      </c>
      <c r="BB136">
        <f t="shared" si="50"/>
        <v>0.79811736390456645</v>
      </c>
    </row>
    <row r="137" spans="4:54" x14ac:dyDescent="0.55000000000000004">
      <c r="D137">
        <f t="shared" si="46"/>
        <v>1905</v>
      </c>
      <c r="E137">
        <f t="shared" si="40"/>
        <v>31.75</v>
      </c>
      <c r="F137">
        <v>1850</v>
      </c>
      <c r="H137">
        <f t="shared" si="70"/>
        <v>462.5</v>
      </c>
      <c r="J137">
        <f t="shared" si="71"/>
        <v>38.223140495867767</v>
      </c>
      <c r="K137">
        <f t="shared" si="72"/>
        <v>515.60188263609541</v>
      </c>
      <c r="L137">
        <f>VLOOKUP(V137, Sheet2!E$6:F$261,2,TRUE)</f>
        <v>499.7</v>
      </c>
      <c r="M137">
        <f>VLOOKUP(L137,Sheet3!A$52:B$77,2,TRUE)</f>
        <v>1</v>
      </c>
      <c r="N137">
        <f t="shared" si="73"/>
        <v>1.2018826360954336</v>
      </c>
      <c r="O137">
        <f t="shared" si="74"/>
        <v>0.80188263609545629</v>
      </c>
      <c r="P137">
        <v>0</v>
      </c>
      <c r="Q137">
        <f t="shared" si="38"/>
        <v>1.8</v>
      </c>
      <c r="R137">
        <f t="shared" si="52"/>
        <v>1743.2229523842782</v>
      </c>
      <c r="S137">
        <f t="shared" si="42"/>
        <v>1.55</v>
      </c>
      <c r="T137">
        <f t="shared" si="48"/>
        <v>155.82098593107148</v>
      </c>
      <c r="V137">
        <f t="shared" si="75"/>
        <v>1899.0439383153496</v>
      </c>
      <c r="W137">
        <f t="shared" si="76"/>
        <v>-49.043938315349578</v>
      </c>
      <c r="X137">
        <f t="shared" si="49"/>
        <v>-1.0133045106477185</v>
      </c>
      <c r="Y137">
        <f>VLOOKUP(K137,Sheet2!$A$6:$B$262,2,TRUE)</f>
        <v>303.75</v>
      </c>
      <c r="Z137">
        <f t="shared" si="77"/>
        <v>-3.3359819280583325E-3</v>
      </c>
      <c r="AA137">
        <f t="shared" si="78"/>
        <v>515.59854665416731</v>
      </c>
      <c r="AD137">
        <f t="shared" si="53"/>
        <v>516.4</v>
      </c>
      <c r="AE137">
        <f>VLOOKUP(AU136,Sheet2!$E$6:$F$261,2,TRUE)</f>
        <v>499.7</v>
      </c>
      <c r="AF137">
        <f>VLOOKUP(AE137,Sheet3!A$52:B$77,2,TRUE)</f>
        <v>1</v>
      </c>
      <c r="AG137">
        <f t="shared" si="54"/>
        <v>0</v>
      </c>
      <c r="AH137">
        <f t="shared" si="55"/>
        <v>1</v>
      </c>
      <c r="AI137">
        <f t="shared" si="56"/>
        <v>1850</v>
      </c>
      <c r="AJ137">
        <f t="shared" si="39"/>
        <v>1.55</v>
      </c>
      <c r="AK137">
        <f t="shared" si="43"/>
        <v>0</v>
      </c>
      <c r="AM137">
        <f t="shared" si="57"/>
        <v>-5.1000000000000227</v>
      </c>
      <c r="AN137">
        <f t="shared" si="58"/>
        <v>0</v>
      </c>
      <c r="AP137">
        <f t="shared" si="44"/>
        <v>1.55</v>
      </c>
      <c r="AQ137">
        <f>VLOOKUP(AE137,Sheet3!$K$52:$L$77,2,TRUE)</f>
        <v>1</v>
      </c>
      <c r="AR137">
        <f t="shared" si="45"/>
        <v>0</v>
      </c>
      <c r="AU137">
        <f t="shared" si="59"/>
        <v>1850</v>
      </c>
      <c r="AV137">
        <f t="shared" si="60"/>
        <v>0</v>
      </c>
      <c r="AW137">
        <f t="shared" si="61"/>
        <v>0</v>
      </c>
      <c r="AX137">
        <f>VLOOKUP(AD137,Sheet2!$A$6:$B$262,2,TRUE)</f>
        <v>306.95</v>
      </c>
      <c r="AY137">
        <f t="shared" si="62"/>
        <v>0</v>
      </c>
      <c r="AZ137">
        <f t="shared" si="63"/>
        <v>516.4</v>
      </c>
      <c r="BB137">
        <f t="shared" si="50"/>
        <v>0.80145334583266958</v>
      </c>
    </row>
    <row r="138" spans="4:54" x14ac:dyDescent="0.55000000000000004">
      <c r="D138">
        <f t="shared" si="46"/>
        <v>1920</v>
      </c>
      <c r="E138">
        <f t="shared" si="40"/>
        <v>32</v>
      </c>
      <c r="F138">
        <v>1850</v>
      </c>
      <c r="H138">
        <f t="shared" si="70"/>
        <v>462.5</v>
      </c>
      <c r="J138">
        <f t="shared" si="71"/>
        <v>38.223140495867767</v>
      </c>
      <c r="K138">
        <f t="shared" si="72"/>
        <v>515.59854665416731</v>
      </c>
      <c r="L138">
        <f>VLOOKUP(V138, Sheet2!E$6:F$261,2,TRUE)</f>
        <v>499.7</v>
      </c>
      <c r="M138">
        <f>VLOOKUP(L138,Sheet3!A$52:B$77,2,TRUE)</f>
        <v>1</v>
      </c>
      <c r="N138">
        <f t="shared" si="73"/>
        <v>1.1985466541673304</v>
      </c>
      <c r="O138">
        <f t="shared" si="74"/>
        <v>0.79854665416735315</v>
      </c>
      <c r="P138">
        <v>0</v>
      </c>
      <c r="Q138">
        <f t="shared" ref="Q138:Q201" si="79">VLOOKUP(N138,$A$8:$B$28,2,TRUE)</f>
        <v>1.7</v>
      </c>
      <c r="R138">
        <f t="shared" si="52"/>
        <v>1639.5273895351595</v>
      </c>
      <c r="S138">
        <f t="shared" si="42"/>
        <v>1.55</v>
      </c>
      <c r="T138">
        <f t="shared" si="48"/>
        <v>154.84963121910806</v>
      </c>
      <c r="V138">
        <f t="shared" si="75"/>
        <v>1794.3770207542675</v>
      </c>
      <c r="W138">
        <f t="shared" si="76"/>
        <v>55.622979245732495</v>
      </c>
      <c r="X138">
        <f t="shared" si="49"/>
        <v>1.1492351083829029</v>
      </c>
      <c r="Y138">
        <f>VLOOKUP(K138,Sheet2!$A$6:$B$262,2,TRUE)</f>
        <v>303.4375</v>
      </c>
      <c r="Z138">
        <f t="shared" si="77"/>
        <v>3.7873865569776409E-3</v>
      </c>
      <c r="AA138">
        <f t="shared" si="78"/>
        <v>515.60233404072426</v>
      </c>
      <c r="AD138">
        <f t="shared" si="53"/>
        <v>516.4</v>
      </c>
      <c r="AE138">
        <f>VLOOKUP(AU137,Sheet2!$E$6:$F$261,2,TRUE)</f>
        <v>499.7</v>
      </c>
      <c r="AF138">
        <f>VLOOKUP(AE138,Sheet3!A$52:B$77,2,TRUE)</f>
        <v>1</v>
      </c>
      <c r="AG138">
        <f t="shared" si="54"/>
        <v>0</v>
      </c>
      <c r="AH138">
        <f t="shared" si="55"/>
        <v>1</v>
      </c>
      <c r="AI138">
        <f t="shared" si="56"/>
        <v>1850</v>
      </c>
      <c r="AJ138">
        <f t="shared" ref="AJ138:AJ201" si="80">VLOOKUP(AG138,$A$8:$B$28,2,TRUE)</f>
        <v>1.55</v>
      </c>
      <c r="AK138">
        <f t="shared" si="43"/>
        <v>0</v>
      </c>
      <c r="AM138">
        <f t="shared" si="57"/>
        <v>-5.1000000000000227</v>
      </c>
      <c r="AN138">
        <f t="shared" si="58"/>
        <v>0</v>
      </c>
      <c r="AP138">
        <f t="shared" si="44"/>
        <v>1.55</v>
      </c>
      <c r="AQ138">
        <f>VLOOKUP(AE138,Sheet3!$K$52:$L$77,2,TRUE)</f>
        <v>1</v>
      </c>
      <c r="AR138">
        <f t="shared" si="45"/>
        <v>0</v>
      </c>
      <c r="AU138">
        <f t="shared" si="59"/>
        <v>1850</v>
      </c>
      <c r="AV138">
        <f t="shared" si="60"/>
        <v>0</v>
      </c>
      <c r="AW138">
        <f t="shared" si="61"/>
        <v>0</v>
      </c>
      <c r="AX138">
        <f>VLOOKUP(AD138,Sheet2!$A$6:$B$262,2,TRUE)</f>
        <v>306.95</v>
      </c>
      <c r="AY138">
        <f t="shared" si="62"/>
        <v>0</v>
      </c>
      <c r="AZ138">
        <f t="shared" si="63"/>
        <v>516.4</v>
      </c>
      <c r="BB138">
        <f t="shared" si="50"/>
        <v>0.79766595927571871</v>
      </c>
    </row>
    <row r="139" spans="4:54" x14ac:dyDescent="0.55000000000000004">
      <c r="D139">
        <f t="shared" si="46"/>
        <v>1935</v>
      </c>
      <c r="E139">
        <f t="shared" ref="E139:E202" si="81">+D139/60</f>
        <v>32.25</v>
      </c>
      <c r="F139">
        <v>1850</v>
      </c>
      <c r="H139">
        <f t="shared" si="70"/>
        <v>462.5</v>
      </c>
      <c r="J139">
        <f t="shared" si="71"/>
        <v>38.223140495867767</v>
      </c>
      <c r="K139">
        <f t="shared" si="72"/>
        <v>515.60233404072426</v>
      </c>
      <c r="L139">
        <f>VLOOKUP(V139, Sheet2!E$6:F$261,2,TRUE)</f>
        <v>499.7</v>
      </c>
      <c r="M139">
        <f>VLOOKUP(L139,Sheet3!A$52:B$77,2,TRUE)</f>
        <v>1</v>
      </c>
      <c r="N139">
        <f t="shared" si="73"/>
        <v>1.2023340407242813</v>
      </c>
      <c r="O139">
        <f t="shared" si="74"/>
        <v>0.80233404072430403</v>
      </c>
      <c r="P139">
        <v>0</v>
      </c>
      <c r="Q139">
        <f t="shared" si="79"/>
        <v>1.8</v>
      </c>
      <c r="R139">
        <f t="shared" si="52"/>
        <v>1744.2051274748662</v>
      </c>
      <c r="S139">
        <f t="shared" ref="S139:S202" si="82">VLOOKUP(O139,$A$8:$B$28,2,TRUE)</f>
        <v>1.55</v>
      </c>
      <c r="T139">
        <f t="shared" si="48"/>
        <v>155.95257915144609</v>
      </c>
      <c r="V139">
        <f t="shared" si="75"/>
        <v>1900.1577066263123</v>
      </c>
      <c r="W139">
        <f t="shared" si="76"/>
        <v>-50.157706626312347</v>
      </c>
      <c r="X139">
        <f t="shared" si="49"/>
        <v>-1.0363162526097593</v>
      </c>
      <c r="Y139">
        <f>VLOOKUP(K139,Sheet2!$A$6:$B$262,2,TRUE)</f>
        <v>303.75</v>
      </c>
      <c r="Z139">
        <f t="shared" si="77"/>
        <v>-3.4117407493325412E-3</v>
      </c>
      <c r="AA139">
        <f t="shared" si="78"/>
        <v>515.5989222999749</v>
      </c>
      <c r="AD139">
        <f t="shared" si="53"/>
        <v>516.4</v>
      </c>
      <c r="AE139">
        <f>VLOOKUP(AU138,Sheet2!$E$6:$F$261,2,TRUE)</f>
        <v>499.7</v>
      </c>
      <c r="AF139">
        <f>VLOOKUP(AE139,Sheet3!A$52:B$77,2,TRUE)</f>
        <v>1</v>
      </c>
      <c r="AG139">
        <f t="shared" si="54"/>
        <v>0</v>
      </c>
      <c r="AH139">
        <f t="shared" si="55"/>
        <v>1</v>
      </c>
      <c r="AI139">
        <f t="shared" si="56"/>
        <v>1850</v>
      </c>
      <c r="AJ139">
        <f t="shared" si="80"/>
        <v>1.55</v>
      </c>
      <c r="AK139">
        <f t="shared" ref="AK139:AK202" si="83">+AJ139*$AD$3*POWER(AG139,1.5)*AF139</f>
        <v>0</v>
      </c>
      <c r="AM139">
        <f t="shared" si="57"/>
        <v>-5.1000000000000227</v>
      </c>
      <c r="AN139">
        <f t="shared" si="58"/>
        <v>0</v>
      </c>
      <c r="AP139">
        <f t="shared" ref="AP139:AP202" si="84">+VLOOKUP(AM139,$A$8:$B$28,2,TRUE)</f>
        <v>1.55</v>
      </c>
      <c r="AQ139">
        <f>VLOOKUP(AE139,Sheet3!$K$52:$L$77,2,TRUE)</f>
        <v>1</v>
      </c>
      <c r="AR139">
        <f t="shared" ref="AR139:AR202" si="85">+AP139*$AH$3*POWER(AN139,1.5)*AQ139</f>
        <v>0</v>
      </c>
      <c r="AU139">
        <f t="shared" si="59"/>
        <v>1850</v>
      </c>
      <c r="AV139">
        <f t="shared" si="60"/>
        <v>0</v>
      </c>
      <c r="AW139">
        <f t="shared" si="61"/>
        <v>0</v>
      </c>
      <c r="AX139">
        <f>VLOOKUP(AD139,Sheet2!$A$6:$B$262,2,TRUE)</f>
        <v>306.95</v>
      </c>
      <c r="AY139">
        <f t="shared" si="62"/>
        <v>0</v>
      </c>
      <c r="AZ139">
        <f t="shared" si="63"/>
        <v>516.4</v>
      </c>
      <c r="BB139">
        <f t="shared" si="50"/>
        <v>0.8010777000250755</v>
      </c>
    </row>
    <row r="140" spans="4:54" x14ac:dyDescent="0.55000000000000004">
      <c r="D140">
        <f t="shared" ref="D140:D203" si="86">+D139+15</f>
        <v>1950</v>
      </c>
      <c r="E140">
        <f t="shared" si="81"/>
        <v>32.5</v>
      </c>
      <c r="F140">
        <v>1840</v>
      </c>
      <c r="H140">
        <f t="shared" si="70"/>
        <v>460</v>
      </c>
      <c r="J140">
        <f t="shared" si="71"/>
        <v>38.016528925619838</v>
      </c>
      <c r="K140">
        <f t="shared" si="72"/>
        <v>515.5989222999749</v>
      </c>
      <c r="L140">
        <f>VLOOKUP(V140, Sheet2!E$6:F$261,2,TRUE)</f>
        <v>499.7</v>
      </c>
      <c r="M140">
        <f>VLOOKUP(L140,Sheet3!A$52:B$77,2,TRUE)</f>
        <v>1</v>
      </c>
      <c r="N140">
        <f t="shared" si="73"/>
        <v>1.1989222999749245</v>
      </c>
      <c r="O140">
        <f t="shared" si="74"/>
        <v>0.79892229997494724</v>
      </c>
      <c r="P140">
        <v>0</v>
      </c>
      <c r="Q140">
        <f t="shared" si="79"/>
        <v>1.7</v>
      </c>
      <c r="R140">
        <f t="shared" si="52"/>
        <v>1640.2982354292799</v>
      </c>
      <c r="S140">
        <f t="shared" si="82"/>
        <v>1.55</v>
      </c>
      <c r="T140">
        <f t="shared" ref="T140:T203" si="87">S140*L$3*POWER(O140,1.5)*M139</f>
        <v>154.95890871980859</v>
      </c>
      <c r="V140">
        <f t="shared" si="75"/>
        <v>1795.2571441490884</v>
      </c>
      <c r="W140">
        <f t="shared" si="76"/>
        <v>44.74285585091161</v>
      </c>
      <c r="X140">
        <f t="shared" ref="X140:X203" si="88">+W140*0.25*3600/43560</f>
        <v>0.92443917047338031</v>
      </c>
      <c r="Y140">
        <f>VLOOKUP(K140,Sheet2!$A$6:$B$262,2,TRUE)</f>
        <v>303.4375</v>
      </c>
      <c r="Z140">
        <f t="shared" si="77"/>
        <v>3.0465554536712844E-3</v>
      </c>
      <c r="AA140">
        <f t="shared" si="78"/>
        <v>515.60196885542859</v>
      </c>
      <c r="AD140">
        <f t="shared" si="53"/>
        <v>516.4</v>
      </c>
      <c r="AE140">
        <f>VLOOKUP(AU139,Sheet2!$E$6:$F$261,2,TRUE)</f>
        <v>499.7</v>
      </c>
      <c r="AF140">
        <f>VLOOKUP(AE140,Sheet3!A$52:B$77,2,TRUE)</f>
        <v>1</v>
      </c>
      <c r="AG140">
        <f t="shared" si="54"/>
        <v>0</v>
      </c>
      <c r="AH140">
        <f t="shared" si="55"/>
        <v>1</v>
      </c>
      <c r="AI140">
        <f t="shared" si="56"/>
        <v>1840</v>
      </c>
      <c r="AJ140">
        <f t="shared" si="80"/>
        <v>1.55</v>
      </c>
      <c r="AK140">
        <f t="shared" si="83"/>
        <v>0</v>
      </c>
      <c r="AM140">
        <f t="shared" si="57"/>
        <v>-5.1000000000000227</v>
      </c>
      <c r="AN140">
        <f t="shared" si="58"/>
        <v>0</v>
      </c>
      <c r="AP140">
        <f t="shared" si="84"/>
        <v>1.55</v>
      </c>
      <c r="AQ140">
        <f>VLOOKUP(AE140,Sheet3!$K$52:$L$77,2,TRUE)</f>
        <v>1</v>
      </c>
      <c r="AR140">
        <f t="shared" si="85"/>
        <v>0</v>
      </c>
      <c r="AU140">
        <f t="shared" si="59"/>
        <v>1840</v>
      </c>
      <c r="AV140">
        <f t="shared" si="60"/>
        <v>0</v>
      </c>
      <c r="AW140">
        <f t="shared" si="61"/>
        <v>0</v>
      </c>
      <c r="AX140">
        <f>VLOOKUP(AD140,Sheet2!$A$6:$B$262,2,TRUE)</f>
        <v>306.95</v>
      </c>
      <c r="AY140">
        <f t="shared" si="62"/>
        <v>0</v>
      </c>
      <c r="AZ140">
        <f t="shared" si="63"/>
        <v>516.4</v>
      </c>
      <c r="BB140">
        <f t="shared" ref="BB140:BB203" si="89">+AZ140-AA140</f>
        <v>0.79803114457138236</v>
      </c>
    </row>
    <row r="141" spans="4:54" x14ac:dyDescent="0.55000000000000004">
      <c r="D141">
        <f t="shared" si="86"/>
        <v>1965</v>
      </c>
      <c r="E141">
        <f t="shared" si="81"/>
        <v>32.75</v>
      </c>
      <c r="F141">
        <v>1840</v>
      </c>
      <c r="H141">
        <f t="shared" si="70"/>
        <v>460</v>
      </c>
      <c r="J141">
        <f t="shared" si="71"/>
        <v>38.016528925619838</v>
      </c>
      <c r="K141">
        <f t="shared" si="72"/>
        <v>515.60196885542859</v>
      </c>
      <c r="L141">
        <f>VLOOKUP(V141, Sheet2!E$6:F$261,2,TRUE)</f>
        <v>499.7</v>
      </c>
      <c r="M141">
        <f>VLOOKUP(L141,Sheet3!A$52:B$77,2,TRUE)</f>
        <v>1</v>
      </c>
      <c r="N141">
        <f t="shared" si="73"/>
        <v>1.2019688554286176</v>
      </c>
      <c r="O141">
        <f t="shared" si="74"/>
        <v>0.80196885542864038</v>
      </c>
      <c r="P141">
        <v>0</v>
      </c>
      <c r="Q141">
        <f t="shared" si="79"/>
        <v>1.8</v>
      </c>
      <c r="R141">
        <f t="shared" ref="R141:R204" si="90">+Q141*H$3*POWER(N141,1.5)*M140</f>
        <v>1743.4105358614479</v>
      </c>
      <c r="S141">
        <f t="shared" si="82"/>
        <v>1.55</v>
      </c>
      <c r="T141">
        <f t="shared" si="87"/>
        <v>155.84611768107311</v>
      </c>
      <c r="V141">
        <f t="shared" si="75"/>
        <v>1899.256653542521</v>
      </c>
      <c r="W141">
        <f t="shared" si="76"/>
        <v>-59.256653542521008</v>
      </c>
      <c r="X141">
        <f t="shared" si="88"/>
        <v>-1.2243110236058059</v>
      </c>
      <c r="Y141">
        <f>VLOOKUP(K141,Sheet2!$A$6:$B$262,2,TRUE)</f>
        <v>303.75</v>
      </c>
      <c r="Z141">
        <f t="shared" si="77"/>
        <v>-4.0306535756569738E-3</v>
      </c>
      <c r="AA141">
        <f t="shared" si="78"/>
        <v>515.59793820185291</v>
      </c>
      <c r="AD141">
        <f t="shared" ref="AD141:AD204" si="91">+AZ140</f>
        <v>516.4</v>
      </c>
      <c r="AE141">
        <f>VLOOKUP(AU140,Sheet2!$E$6:$F$261,2,TRUE)</f>
        <v>499.7</v>
      </c>
      <c r="AF141">
        <f>VLOOKUP(AE141,Sheet3!A$52:B$77,2,TRUE)</f>
        <v>1</v>
      </c>
      <c r="AG141">
        <f t="shared" ref="AG141:AG204" si="92">+AD141-$AF$3</f>
        <v>0</v>
      </c>
      <c r="AH141">
        <f t="shared" ref="AH141:AH204" si="93">VLOOKUP(F141, $AM$3:$AN$5,2,TRUE)</f>
        <v>1</v>
      </c>
      <c r="AI141">
        <f t="shared" ref="AI141:AI204" si="94">+F141*AH141</f>
        <v>1840</v>
      </c>
      <c r="AJ141">
        <f t="shared" si="80"/>
        <v>1.55</v>
      </c>
      <c r="AK141">
        <f t="shared" si="83"/>
        <v>0</v>
      </c>
      <c r="AM141">
        <f t="shared" ref="AM141:AM204" si="95">+AD141-$AO$3</f>
        <v>-5.1000000000000227</v>
      </c>
      <c r="AN141">
        <f t="shared" ref="AN141:AN204" si="96">+VLOOKUP(AM141,$AQ$3:$AR$5,2,TRUE)</f>
        <v>0</v>
      </c>
      <c r="AP141">
        <f t="shared" si="84"/>
        <v>1.55</v>
      </c>
      <c r="AQ141">
        <f>VLOOKUP(AE141,Sheet3!$K$52:$L$77,2,TRUE)</f>
        <v>1</v>
      </c>
      <c r="AR141">
        <f t="shared" si="85"/>
        <v>0</v>
      </c>
      <c r="AU141">
        <f t="shared" ref="AU141:AU204" si="97">+AI141+AK141+AR141</f>
        <v>1840</v>
      </c>
      <c r="AV141">
        <f t="shared" ref="AV141:AV204" si="98">+F141-AU141</f>
        <v>0</v>
      </c>
      <c r="AW141">
        <f t="shared" ref="AW141:AW204" si="99">+AV141*0.25*3600/43560</f>
        <v>0</v>
      </c>
      <c r="AX141">
        <f>VLOOKUP(AD141,Sheet2!$A$6:$B$262,2,TRUE)</f>
        <v>306.95</v>
      </c>
      <c r="AY141">
        <f t="shared" ref="AY141:AY204" si="100">+AW141/AX141</f>
        <v>0</v>
      </c>
      <c r="AZ141">
        <f t="shared" ref="AZ141:AZ204" si="101">+AD141+AY141</f>
        <v>516.4</v>
      </c>
      <c r="BB141">
        <f t="shared" si="89"/>
        <v>0.80206179814706502</v>
      </c>
    </row>
    <row r="142" spans="4:54" x14ac:dyDescent="0.55000000000000004">
      <c r="D142">
        <f t="shared" si="86"/>
        <v>1980</v>
      </c>
      <c r="E142">
        <f t="shared" si="81"/>
        <v>33</v>
      </c>
      <c r="F142">
        <v>1840</v>
      </c>
      <c r="H142">
        <f t="shared" si="70"/>
        <v>460</v>
      </c>
      <c r="J142">
        <f t="shared" si="71"/>
        <v>38.016528925619838</v>
      </c>
      <c r="K142">
        <f t="shared" si="72"/>
        <v>515.59793820185291</v>
      </c>
      <c r="L142">
        <f>VLOOKUP(V142, Sheet2!E$6:F$261,2,TRUE)</f>
        <v>499.7</v>
      </c>
      <c r="M142">
        <f>VLOOKUP(L142,Sheet3!A$52:B$77,2,TRUE)</f>
        <v>1</v>
      </c>
      <c r="N142">
        <f t="shared" si="73"/>
        <v>1.197938201852935</v>
      </c>
      <c r="O142">
        <f t="shared" si="74"/>
        <v>0.79793820185295772</v>
      </c>
      <c r="P142">
        <v>0</v>
      </c>
      <c r="Q142">
        <f t="shared" si="79"/>
        <v>1.7</v>
      </c>
      <c r="R142">
        <f t="shared" si="90"/>
        <v>1638.2790681447252</v>
      </c>
      <c r="S142">
        <f t="shared" si="82"/>
        <v>1.55</v>
      </c>
      <c r="T142">
        <f t="shared" si="87"/>
        <v>154.67268351116732</v>
      </c>
      <c r="V142">
        <f t="shared" si="75"/>
        <v>1792.9517516558926</v>
      </c>
      <c r="W142">
        <f t="shared" si="76"/>
        <v>47.048248344107378</v>
      </c>
      <c r="X142">
        <f t="shared" si="88"/>
        <v>0.97207124677907819</v>
      </c>
      <c r="Y142">
        <f>VLOOKUP(K142,Sheet2!$A$6:$B$262,2,TRUE)</f>
        <v>303.4375</v>
      </c>
      <c r="Z142">
        <f t="shared" si="77"/>
        <v>3.2035303704356852E-3</v>
      </c>
      <c r="AA142">
        <f t="shared" si="78"/>
        <v>515.60114173222337</v>
      </c>
      <c r="AD142">
        <f t="shared" si="91"/>
        <v>516.4</v>
      </c>
      <c r="AE142">
        <f>VLOOKUP(AU141,Sheet2!$E$6:$F$261,2,TRUE)</f>
        <v>499.7</v>
      </c>
      <c r="AF142">
        <f>VLOOKUP(AE142,Sheet3!A$52:B$77,2,TRUE)</f>
        <v>1</v>
      </c>
      <c r="AG142">
        <f t="shared" si="92"/>
        <v>0</v>
      </c>
      <c r="AH142">
        <f t="shared" si="93"/>
        <v>1</v>
      </c>
      <c r="AI142">
        <f t="shared" si="94"/>
        <v>1840</v>
      </c>
      <c r="AJ142">
        <f t="shared" si="80"/>
        <v>1.55</v>
      </c>
      <c r="AK142">
        <f t="shared" si="83"/>
        <v>0</v>
      </c>
      <c r="AM142">
        <f t="shared" si="95"/>
        <v>-5.1000000000000227</v>
      </c>
      <c r="AN142">
        <f t="shared" si="96"/>
        <v>0</v>
      </c>
      <c r="AP142">
        <f t="shared" si="84"/>
        <v>1.55</v>
      </c>
      <c r="AQ142">
        <f>VLOOKUP(AE142,Sheet3!$K$52:$L$77,2,TRUE)</f>
        <v>1</v>
      </c>
      <c r="AR142">
        <f t="shared" si="85"/>
        <v>0</v>
      </c>
      <c r="AU142">
        <f t="shared" si="97"/>
        <v>1840</v>
      </c>
      <c r="AV142">
        <f t="shared" si="98"/>
        <v>0</v>
      </c>
      <c r="AW142">
        <f t="shared" si="99"/>
        <v>0</v>
      </c>
      <c r="AX142">
        <f>VLOOKUP(AD142,Sheet2!$A$6:$B$262,2,TRUE)</f>
        <v>306.95</v>
      </c>
      <c r="AY142">
        <f t="shared" si="100"/>
        <v>0</v>
      </c>
      <c r="AZ142">
        <f t="shared" si="101"/>
        <v>516.4</v>
      </c>
      <c r="BB142">
        <f t="shared" si="89"/>
        <v>0.79885826777660895</v>
      </c>
    </row>
    <row r="143" spans="4:54" x14ac:dyDescent="0.55000000000000004">
      <c r="D143">
        <f t="shared" si="86"/>
        <v>1995</v>
      </c>
      <c r="E143">
        <f t="shared" si="81"/>
        <v>33.25</v>
      </c>
      <c r="F143">
        <v>1840</v>
      </c>
      <c r="H143">
        <f t="shared" si="70"/>
        <v>460</v>
      </c>
      <c r="J143">
        <f t="shared" si="71"/>
        <v>38.016528925619838</v>
      </c>
      <c r="K143">
        <f t="shared" si="72"/>
        <v>515.60114173222337</v>
      </c>
      <c r="L143">
        <f>VLOOKUP(V143, Sheet2!E$6:F$261,2,TRUE)</f>
        <v>499.7</v>
      </c>
      <c r="M143">
        <f>VLOOKUP(L143,Sheet3!A$52:B$77,2,TRUE)</f>
        <v>1</v>
      </c>
      <c r="N143">
        <f t="shared" si="73"/>
        <v>1.201141732223391</v>
      </c>
      <c r="O143">
        <f t="shared" si="74"/>
        <v>0.80114173222341378</v>
      </c>
      <c r="P143">
        <v>0</v>
      </c>
      <c r="Q143">
        <f t="shared" si="79"/>
        <v>1.8</v>
      </c>
      <c r="R143">
        <f t="shared" si="90"/>
        <v>1741.6112789194744</v>
      </c>
      <c r="S143">
        <f t="shared" si="82"/>
        <v>1.55</v>
      </c>
      <c r="T143">
        <f t="shared" si="87"/>
        <v>155.60507833706311</v>
      </c>
      <c r="V143">
        <f t="shared" si="75"/>
        <v>1897.2163572565375</v>
      </c>
      <c r="W143">
        <f t="shared" si="76"/>
        <v>-57.216357256537549</v>
      </c>
      <c r="X143">
        <f t="shared" si="88"/>
        <v>-1.182156141663999</v>
      </c>
      <c r="Y143">
        <f>VLOOKUP(K143,Sheet2!$A$6:$B$262,2,TRUE)</f>
        <v>303.75</v>
      </c>
      <c r="Z143">
        <f t="shared" si="77"/>
        <v>-3.8918720713218072E-3</v>
      </c>
      <c r="AA143">
        <f t="shared" si="78"/>
        <v>515.59724986015203</v>
      </c>
      <c r="AD143">
        <f t="shared" si="91"/>
        <v>516.4</v>
      </c>
      <c r="AE143">
        <f>VLOOKUP(AU142,Sheet2!$E$6:$F$261,2,TRUE)</f>
        <v>499.7</v>
      </c>
      <c r="AF143">
        <f>VLOOKUP(AE143,Sheet3!A$52:B$77,2,TRUE)</f>
        <v>1</v>
      </c>
      <c r="AG143">
        <f t="shared" si="92"/>
        <v>0</v>
      </c>
      <c r="AH143">
        <f t="shared" si="93"/>
        <v>1</v>
      </c>
      <c r="AI143">
        <f t="shared" si="94"/>
        <v>1840</v>
      </c>
      <c r="AJ143">
        <f t="shared" si="80"/>
        <v>1.55</v>
      </c>
      <c r="AK143">
        <f t="shared" si="83"/>
        <v>0</v>
      </c>
      <c r="AM143">
        <f t="shared" si="95"/>
        <v>-5.1000000000000227</v>
      </c>
      <c r="AN143">
        <f t="shared" si="96"/>
        <v>0</v>
      </c>
      <c r="AP143">
        <f t="shared" si="84"/>
        <v>1.55</v>
      </c>
      <c r="AQ143">
        <f>VLOOKUP(AE143,Sheet3!$K$52:$L$77,2,TRUE)</f>
        <v>1</v>
      </c>
      <c r="AR143">
        <f t="shared" si="85"/>
        <v>0</v>
      </c>
      <c r="AU143">
        <f t="shared" si="97"/>
        <v>1840</v>
      </c>
      <c r="AV143">
        <f t="shared" si="98"/>
        <v>0</v>
      </c>
      <c r="AW143">
        <f t="shared" si="99"/>
        <v>0</v>
      </c>
      <c r="AX143">
        <f>VLOOKUP(AD143,Sheet2!$A$6:$B$262,2,TRUE)</f>
        <v>306.95</v>
      </c>
      <c r="AY143">
        <f t="shared" si="100"/>
        <v>0</v>
      </c>
      <c r="AZ143">
        <f t="shared" si="101"/>
        <v>516.4</v>
      </c>
      <c r="BB143">
        <f t="shared" si="89"/>
        <v>0.80275013984794441</v>
      </c>
    </row>
    <row r="144" spans="4:54" x14ac:dyDescent="0.55000000000000004">
      <c r="D144">
        <f t="shared" si="86"/>
        <v>2010</v>
      </c>
      <c r="E144">
        <f t="shared" si="81"/>
        <v>33.5</v>
      </c>
      <c r="F144">
        <v>1840</v>
      </c>
      <c r="H144">
        <f t="shared" si="70"/>
        <v>460</v>
      </c>
      <c r="J144">
        <f t="shared" si="71"/>
        <v>38.016528925619838</v>
      </c>
      <c r="K144">
        <f t="shared" si="72"/>
        <v>515.59724986015203</v>
      </c>
      <c r="L144">
        <f>VLOOKUP(V144, Sheet2!E$6:F$261,2,TRUE)</f>
        <v>499.7</v>
      </c>
      <c r="M144">
        <f>VLOOKUP(L144,Sheet3!A$52:B$77,2,TRUE)</f>
        <v>1</v>
      </c>
      <c r="N144">
        <f t="shared" si="73"/>
        <v>1.1972498601520556</v>
      </c>
      <c r="O144">
        <f t="shared" si="74"/>
        <v>0.79724986015207833</v>
      </c>
      <c r="P144">
        <v>0</v>
      </c>
      <c r="Q144">
        <f t="shared" si="79"/>
        <v>1.7</v>
      </c>
      <c r="R144">
        <f t="shared" si="90"/>
        <v>1636.8672251281027</v>
      </c>
      <c r="S144">
        <f t="shared" si="82"/>
        <v>1.55</v>
      </c>
      <c r="T144">
        <f t="shared" si="87"/>
        <v>154.47258400457679</v>
      </c>
      <c r="V144">
        <f t="shared" si="75"/>
        <v>1791.3398091326794</v>
      </c>
      <c r="W144">
        <f t="shared" si="76"/>
        <v>48.66019086732058</v>
      </c>
      <c r="X144">
        <f t="shared" si="88"/>
        <v>1.0053758443661276</v>
      </c>
      <c r="Y144">
        <f>VLOOKUP(K144,Sheet2!$A$6:$B$262,2,TRUE)</f>
        <v>303.4375</v>
      </c>
      <c r="Z144">
        <f t="shared" si="77"/>
        <v>3.3132880555835306E-3</v>
      </c>
      <c r="AA144">
        <f t="shared" si="78"/>
        <v>515.60056314820758</v>
      </c>
      <c r="AD144">
        <f t="shared" si="91"/>
        <v>516.4</v>
      </c>
      <c r="AE144">
        <f>VLOOKUP(AU143,Sheet2!$E$6:$F$261,2,TRUE)</f>
        <v>499.7</v>
      </c>
      <c r="AF144">
        <f>VLOOKUP(AE144,Sheet3!A$52:B$77,2,TRUE)</f>
        <v>1</v>
      </c>
      <c r="AG144">
        <f t="shared" si="92"/>
        <v>0</v>
      </c>
      <c r="AH144">
        <f t="shared" si="93"/>
        <v>1</v>
      </c>
      <c r="AI144">
        <f t="shared" si="94"/>
        <v>1840</v>
      </c>
      <c r="AJ144">
        <f t="shared" si="80"/>
        <v>1.55</v>
      </c>
      <c r="AK144">
        <f t="shared" si="83"/>
        <v>0</v>
      </c>
      <c r="AM144">
        <f t="shared" si="95"/>
        <v>-5.1000000000000227</v>
      </c>
      <c r="AN144">
        <f t="shared" si="96"/>
        <v>0</v>
      </c>
      <c r="AP144">
        <f t="shared" si="84"/>
        <v>1.55</v>
      </c>
      <c r="AQ144">
        <f>VLOOKUP(AE144,Sheet3!$K$52:$L$77,2,TRUE)</f>
        <v>1</v>
      </c>
      <c r="AR144">
        <f t="shared" si="85"/>
        <v>0</v>
      </c>
      <c r="AU144">
        <f t="shared" si="97"/>
        <v>1840</v>
      </c>
      <c r="AV144">
        <f t="shared" si="98"/>
        <v>0</v>
      </c>
      <c r="AW144">
        <f t="shared" si="99"/>
        <v>0</v>
      </c>
      <c r="AX144">
        <f>VLOOKUP(AD144,Sheet2!$A$6:$B$262,2,TRUE)</f>
        <v>306.95</v>
      </c>
      <c r="AY144">
        <f t="shared" si="100"/>
        <v>0</v>
      </c>
      <c r="AZ144">
        <f t="shared" si="101"/>
        <v>516.4</v>
      </c>
      <c r="BB144">
        <f t="shared" si="89"/>
        <v>0.7994368517923931</v>
      </c>
    </row>
    <row r="145" spans="4:54" x14ac:dyDescent="0.55000000000000004">
      <c r="D145">
        <f t="shared" si="86"/>
        <v>2025</v>
      </c>
      <c r="E145">
        <f t="shared" si="81"/>
        <v>33.75</v>
      </c>
      <c r="F145">
        <v>1840</v>
      </c>
      <c r="H145">
        <f t="shared" si="70"/>
        <v>460</v>
      </c>
      <c r="J145">
        <f t="shared" si="71"/>
        <v>38.016528925619838</v>
      </c>
      <c r="K145">
        <f t="shared" si="72"/>
        <v>515.60056314820758</v>
      </c>
      <c r="L145">
        <f>VLOOKUP(V145, Sheet2!E$6:F$261,2,TRUE)</f>
        <v>499.7</v>
      </c>
      <c r="M145">
        <f>VLOOKUP(L145,Sheet3!A$52:B$77,2,TRUE)</f>
        <v>1</v>
      </c>
      <c r="N145">
        <f t="shared" si="73"/>
        <v>1.2005631482076069</v>
      </c>
      <c r="O145">
        <f t="shared" si="74"/>
        <v>0.80056314820762964</v>
      </c>
      <c r="P145">
        <v>0</v>
      </c>
      <c r="Q145">
        <f t="shared" si="79"/>
        <v>1.8</v>
      </c>
      <c r="R145">
        <f t="shared" si="90"/>
        <v>1740.3530421972439</v>
      </c>
      <c r="S145">
        <f t="shared" si="82"/>
        <v>1.55</v>
      </c>
      <c r="T145">
        <f t="shared" si="87"/>
        <v>155.43654195234217</v>
      </c>
      <c r="V145">
        <f t="shared" si="75"/>
        <v>1895.7895841495861</v>
      </c>
      <c r="W145">
        <f t="shared" si="76"/>
        <v>-55.789584149586062</v>
      </c>
      <c r="X145">
        <f t="shared" si="88"/>
        <v>-1.1526773584625221</v>
      </c>
      <c r="Y145">
        <f>VLOOKUP(K145,Sheet2!$A$6:$B$262,2,TRUE)</f>
        <v>303.75</v>
      </c>
      <c r="Z145">
        <f t="shared" si="77"/>
        <v>-3.7948225793004841E-3</v>
      </c>
      <c r="AA145">
        <f t="shared" si="78"/>
        <v>515.59676832562832</v>
      </c>
      <c r="AD145">
        <f t="shared" si="91"/>
        <v>516.4</v>
      </c>
      <c r="AE145">
        <f>VLOOKUP(AU144,Sheet2!$E$6:$F$261,2,TRUE)</f>
        <v>499.7</v>
      </c>
      <c r="AF145">
        <f>VLOOKUP(AE145,Sheet3!A$52:B$77,2,TRUE)</f>
        <v>1</v>
      </c>
      <c r="AG145">
        <f t="shared" si="92"/>
        <v>0</v>
      </c>
      <c r="AH145">
        <f t="shared" si="93"/>
        <v>1</v>
      </c>
      <c r="AI145">
        <f t="shared" si="94"/>
        <v>1840</v>
      </c>
      <c r="AJ145">
        <f t="shared" si="80"/>
        <v>1.55</v>
      </c>
      <c r="AK145">
        <f t="shared" si="83"/>
        <v>0</v>
      </c>
      <c r="AM145">
        <f t="shared" si="95"/>
        <v>-5.1000000000000227</v>
      </c>
      <c r="AN145">
        <f t="shared" si="96"/>
        <v>0</v>
      </c>
      <c r="AP145">
        <f t="shared" si="84"/>
        <v>1.55</v>
      </c>
      <c r="AQ145">
        <f>VLOOKUP(AE145,Sheet3!$K$52:$L$77,2,TRUE)</f>
        <v>1</v>
      </c>
      <c r="AR145">
        <f t="shared" si="85"/>
        <v>0</v>
      </c>
      <c r="AU145">
        <f t="shared" si="97"/>
        <v>1840</v>
      </c>
      <c r="AV145">
        <f t="shared" si="98"/>
        <v>0</v>
      </c>
      <c r="AW145">
        <f t="shared" si="99"/>
        <v>0</v>
      </c>
      <c r="AX145">
        <f>VLOOKUP(AD145,Sheet2!$A$6:$B$262,2,TRUE)</f>
        <v>306.95</v>
      </c>
      <c r="AY145">
        <f t="shared" si="100"/>
        <v>0</v>
      </c>
      <c r="AZ145">
        <f t="shared" si="101"/>
        <v>516.4</v>
      </c>
      <c r="BB145">
        <f t="shared" si="89"/>
        <v>0.80323167437165921</v>
      </c>
    </row>
    <row r="146" spans="4:54" x14ac:dyDescent="0.55000000000000004">
      <c r="D146">
        <f t="shared" si="86"/>
        <v>2040</v>
      </c>
      <c r="E146">
        <f t="shared" si="81"/>
        <v>34</v>
      </c>
      <c r="F146">
        <v>1840</v>
      </c>
      <c r="H146">
        <f t="shared" si="70"/>
        <v>460</v>
      </c>
      <c r="J146">
        <f t="shared" si="71"/>
        <v>38.016528925619838</v>
      </c>
      <c r="K146">
        <f t="shared" si="72"/>
        <v>515.59676832562832</v>
      </c>
      <c r="L146">
        <f>VLOOKUP(V146, Sheet2!E$6:F$261,2,TRUE)</f>
        <v>499.7</v>
      </c>
      <c r="M146">
        <f>VLOOKUP(L146,Sheet3!A$52:B$77,2,TRUE)</f>
        <v>1</v>
      </c>
      <c r="N146">
        <f t="shared" si="73"/>
        <v>1.1967683256283408</v>
      </c>
      <c r="O146">
        <f t="shared" si="74"/>
        <v>0.79676832562836353</v>
      </c>
      <c r="P146">
        <v>0</v>
      </c>
      <c r="Q146">
        <f t="shared" si="79"/>
        <v>1.7</v>
      </c>
      <c r="R146">
        <f t="shared" si="90"/>
        <v>1635.8798011415213</v>
      </c>
      <c r="S146">
        <f t="shared" si="82"/>
        <v>1.55</v>
      </c>
      <c r="T146">
        <f t="shared" si="87"/>
        <v>154.33265425440393</v>
      </c>
      <c r="V146">
        <f t="shared" si="75"/>
        <v>1790.2124553959252</v>
      </c>
      <c r="W146">
        <f t="shared" si="76"/>
        <v>49.78754460407481</v>
      </c>
      <c r="X146">
        <f t="shared" si="88"/>
        <v>1.0286682769436943</v>
      </c>
      <c r="Y146">
        <f>VLOOKUP(K146,Sheet2!$A$6:$B$262,2,TRUE)</f>
        <v>303.4375</v>
      </c>
      <c r="Z146">
        <f t="shared" si="77"/>
        <v>3.3900499343149557E-3</v>
      </c>
      <c r="AA146">
        <f t="shared" si="78"/>
        <v>515.60015837556261</v>
      </c>
      <c r="AD146">
        <f t="shared" si="91"/>
        <v>516.4</v>
      </c>
      <c r="AE146">
        <f>VLOOKUP(AU145,Sheet2!$E$6:$F$261,2,TRUE)</f>
        <v>499.7</v>
      </c>
      <c r="AF146">
        <f>VLOOKUP(AE146,Sheet3!A$52:B$77,2,TRUE)</f>
        <v>1</v>
      </c>
      <c r="AG146">
        <f t="shared" si="92"/>
        <v>0</v>
      </c>
      <c r="AH146">
        <f t="shared" si="93"/>
        <v>1</v>
      </c>
      <c r="AI146">
        <f t="shared" si="94"/>
        <v>1840</v>
      </c>
      <c r="AJ146">
        <f t="shared" si="80"/>
        <v>1.55</v>
      </c>
      <c r="AK146">
        <f t="shared" si="83"/>
        <v>0</v>
      </c>
      <c r="AM146">
        <f t="shared" si="95"/>
        <v>-5.1000000000000227</v>
      </c>
      <c r="AN146">
        <f t="shared" si="96"/>
        <v>0</v>
      </c>
      <c r="AP146">
        <f t="shared" si="84"/>
        <v>1.55</v>
      </c>
      <c r="AQ146">
        <f>VLOOKUP(AE146,Sheet3!$K$52:$L$77,2,TRUE)</f>
        <v>1</v>
      </c>
      <c r="AR146">
        <f t="shared" si="85"/>
        <v>0</v>
      </c>
      <c r="AU146">
        <f t="shared" si="97"/>
        <v>1840</v>
      </c>
      <c r="AV146">
        <f t="shared" si="98"/>
        <v>0</v>
      </c>
      <c r="AW146">
        <f t="shared" si="99"/>
        <v>0</v>
      </c>
      <c r="AX146">
        <f>VLOOKUP(AD146,Sheet2!$A$6:$B$262,2,TRUE)</f>
        <v>306.95</v>
      </c>
      <c r="AY146">
        <f t="shared" si="100"/>
        <v>0</v>
      </c>
      <c r="AZ146">
        <f t="shared" si="101"/>
        <v>516.4</v>
      </c>
      <c r="BB146">
        <f t="shared" si="89"/>
        <v>0.79984162443736295</v>
      </c>
    </row>
    <row r="147" spans="4:54" x14ac:dyDescent="0.55000000000000004">
      <c r="D147">
        <f t="shared" si="86"/>
        <v>2055</v>
      </c>
      <c r="E147">
        <f t="shared" si="81"/>
        <v>34.25</v>
      </c>
      <c r="F147">
        <v>1840</v>
      </c>
      <c r="H147">
        <f t="shared" si="70"/>
        <v>460</v>
      </c>
      <c r="J147">
        <f t="shared" si="71"/>
        <v>38.016528925619838</v>
      </c>
      <c r="K147">
        <f t="shared" si="72"/>
        <v>515.60015837556261</v>
      </c>
      <c r="L147">
        <f>VLOOKUP(V147, Sheet2!E$6:F$261,2,TRUE)</f>
        <v>499.7</v>
      </c>
      <c r="M147">
        <f>VLOOKUP(L147,Sheet3!A$52:B$77,2,TRUE)</f>
        <v>1</v>
      </c>
      <c r="N147">
        <f t="shared" si="73"/>
        <v>1.200158375562637</v>
      </c>
      <c r="O147">
        <f t="shared" si="74"/>
        <v>0.80015837556265978</v>
      </c>
      <c r="P147">
        <v>0</v>
      </c>
      <c r="Q147">
        <f t="shared" si="79"/>
        <v>1.8</v>
      </c>
      <c r="R147">
        <f t="shared" si="90"/>
        <v>1739.4729703010553</v>
      </c>
      <c r="S147">
        <f t="shared" si="82"/>
        <v>1.55</v>
      </c>
      <c r="T147">
        <f t="shared" si="87"/>
        <v>155.31867147538085</v>
      </c>
      <c r="V147">
        <f t="shared" si="75"/>
        <v>1894.7916417764361</v>
      </c>
      <c r="W147">
        <f t="shared" si="76"/>
        <v>-54.791641776436109</v>
      </c>
      <c r="X147">
        <f t="shared" si="88"/>
        <v>-1.1320587143891758</v>
      </c>
      <c r="Y147">
        <f>VLOOKUP(K147,Sheet2!$A$6:$B$262,2,TRUE)</f>
        <v>303.75</v>
      </c>
      <c r="Z147">
        <f t="shared" si="77"/>
        <v>-3.7269422695939943E-3</v>
      </c>
      <c r="AA147">
        <f t="shared" si="78"/>
        <v>515.59643143329299</v>
      </c>
      <c r="AD147">
        <f t="shared" si="91"/>
        <v>516.4</v>
      </c>
      <c r="AE147">
        <f>VLOOKUP(AU146,Sheet2!$E$6:$F$261,2,TRUE)</f>
        <v>499.7</v>
      </c>
      <c r="AF147">
        <f>VLOOKUP(AE147,Sheet3!A$52:B$77,2,TRUE)</f>
        <v>1</v>
      </c>
      <c r="AG147">
        <f t="shared" si="92"/>
        <v>0</v>
      </c>
      <c r="AH147">
        <f t="shared" si="93"/>
        <v>1</v>
      </c>
      <c r="AI147">
        <f t="shared" si="94"/>
        <v>1840</v>
      </c>
      <c r="AJ147">
        <f t="shared" si="80"/>
        <v>1.55</v>
      </c>
      <c r="AK147">
        <f t="shared" si="83"/>
        <v>0</v>
      </c>
      <c r="AM147">
        <f t="shared" si="95"/>
        <v>-5.1000000000000227</v>
      </c>
      <c r="AN147">
        <f t="shared" si="96"/>
        <v>0</v>
      </c>
      <c r="AP147">
        <f t="shared" si="84"/>
        <v>1.55</v>
      </c>
      <c r="AQ147">
        <f>VLOOKUP(AE147,Sheet3!$K$52:$L$77,2,TRUE)</f>
        <v>1</v>
      </c>
      <c r="AR147">
        <f t="shared" si="85"/>
        <v>0</v>
      </c>
      <c r="AU147">
        <f t="shared" si="97"/>
        <v>1840</v>
      </c>
      <c r="AV147">
        <f t="shared" si="98"/>
        <v>0</v>
      </c>
      <c r="AW147">
        <f t="shared" si="99"/>
        <v>0</v>
      </c>
      <c r="AX147">
        <f>VLOOKUP(AD147,Sheet2!$A$6:$B$262,2,TRUE)</f>
        <v>306.95</v>
      </c>
      <c r="AY147">
        <f t="shared" si="100"/>
        <v>0</v>
      </c>
      <c r="AZ147">
        <f t="shared" si="101"/>
        <v>516.4</v>
      </c>
      <c r="BB147">
        <f t="shared" si="89"/>
        <v>0.80356856670698562</v>
      </c>
    </row>
    <row r="148" spans="4:54" x14ac:dyDescent="0.55000000000000004">
      <c r="D148">
        <f t="shared" si="86"/>
        <v>2070</v>
      </c>
      <c r="E148">
        <f t="shared" si="81"/>
        <v>34.5</v>
      </c>
      <c r="F148">
        <v>1830</v>
      </c>
      <c r="H148">
        <f t="shared" si="70"/>
        <v>457.5</v>
      </c>
      <c r="J148">
        <f t="shared" si="71"/>
        <v>37.809917355371901</v>
      </c>
      <c r="K148">
        <f t="shared" si="72"/>
        <v>515.59643143329299</v>
      </c>
      <c r="L148">
        <f>VLOOKUP(V148, Sheet2!E$6:F$261,2,TRUE)</f>
        <v>499.7</v>
      </c>
      <c r="M148">
        <f>VLOOKUP(L148,Sheet3!A$52:B$77,2,TRUE)</f>
        <v>1</v>
      </c>
      <c r="N148">
        <f t="shared" si="73"/>
        <v>1.1964314332930144</v>
      </c>
      <c r="O148">
        <f t="shared" si="74"/>
        <v>0.79643143329303712</v>
      </c>
      <c r="P148">
        <v>0</v>
      </c>
      <c r="Q148">
        <f t="shared" si="79"/>
        <v>1.7</v>
      </c>
      <c r="R148">
        <f t="shared" si="90"/>
        <v>1635.1890953032414</v>
      </c>
      <c r="S148">
        <f t="shared" si="82"/>
        <v>1.55</v>
      </c>
      <c r="T148">
        <f t="shared" si="87"/>
        <v>154.23478140310061</v>
      </c>
      <c r="V148">
        <f t="shared" si="75"/>
        <v>1789.4238767063421</v>
      </c>
      <c r="W148">
        <f t="shared" si="76"/>
        <v>40.576123293657929</v>
      </c>
      <c r="X148">
        <f t="shared" si="88"/>
        <v>0.83834965482764323</v>
      </c>
      <c r="Y148">
        <f>VLOOKUP(K148,Sheet2!$A$6:$B$262,2,TRUE)</f>
        <v>303.4375</v>
      </c>
      <c r="Z148">
        <f t="shared" si="77"/>
        <v>2.7628412929438296E-3</v>
      </c>
      <c r="AA148">
        <f t="shared" si="78"/>
        <v>515.5991942745859</v>
      </c>
      <c r="AD148">
        <f t="shared" si="91"/>
        <v>516.4</v>
      </c>
      <c r="AE148">
        <f>VLOOKUP(AU147,Sheet2!$E$6:$F$261,2,TRUE)</f>
        <v>499.7</v>
      </c>
      <c r="AF148">
        <f>VLOOKUP(AE148,Sheet3!A$52:B$77,2,TRUE)</f>
        <v>1</v>
      </c>
      <c r="AG148">
        <f t="shared" si="92"/>
        <v>0</v>
      </c>
      <c r="AH148">
        <f t="shared" si="93"/>
        <v>1</v>
      </c>
      <c r="AI148">
        <f t="shared" si="94"/>
        <v>1830</v>
      </c>
      <c r="AJ148">
        <f t="shared" si="80"/>
        <v>1.55</v>
      </c>
      <c r="AK148">
        <f t="shared" si="83"/>
        <v>0</v>
      </c>
      <c r="AM148">
        <f t="shared" si="95"/>
        <v>-5.1000000000000227</v>
      </c>
      <c r="AN148">
        <f t="shared" si="96"/>
        <v>0</v>
      </c>
      <c r="AP148">
        <f t="shared" si="84"/>
        <v>1.55</v>
      </c>
      <c r="AQ148">
        <f>VLOOKUP(AE148,Sheet3!$K$52:$L$77,2,TRUE)</f>
        <v>1</v>
      </c>
      <c r="AR148">
        <f t="shared" si="85"/>
        <v>0</v>
      </c>
      <c r="AU148">
        <f t="shared" si="97"/>
        <v>1830</v>
      </c>
      <c r="AV148">
        <f t="shared" si="98"/>
        <v>0</v>
      </c>
      <c r="AW148">
        <f t="shared" si="99"/>
        <v>0</v>
      </c>
      <c r="AX148">
        <f>VLOOKUP(AD148,Sheet2!$A$6:$B$262,2,TRUE)</f>
        <v>306.95</v>
      </c>
      <c r="AY148">
        <f t="shared" si="100"/>
        <v>0</v>
      </c>
      <c r="AZ148">
        <f t="shared" si="101"/>
        <v>516.4</v>
      </c>
      <c r="BB148">
        <f t="shared" si="89"/>
        <v>0.80080572541407946</v>
      </c>
    </row>
    <row r="149" spans="4:54" x14ac:dyDescent="0.55000000000000004">
      <c r="D149">
        <f t="shared" si="86"/>
        <v>2085</v>
      </c>
      <c r="E149">
        <f t="shared" si="81"/>
        <v>34.75</v>
      </c>
      <c r="F149">
        <v>1830</v>
      </c>
      <c r="H149">
        <f t="shared" si="70"/>
        <v>457.5</v>
      </c>
      <c r="J149">
        <f t="shared" si="71"/>
        <v>37.809917355371901</v>
      </c>
      <c r="K149">
        <f t="shared" si="72"/>
        <v>515.5991942745859</v>
      </c>
      <c r="L149">
        <f>VLOOKUP(V149, Sheet2!E$6:F$261,2,TRUE)</f>
        <v>499.7</v>
      </c>
      <c r="M149">
        <f>VLOOKUP(L149,Sheet3!A$52:B$77,2,TRUE)</f>
        <v>1</v>
      </c>
      <c r="N149">
        <f t="shared" si="73"/>
        <v>1.1991942745859205</v>
      </c>
      <c r="O149">
        <f t="shared" si="74"/>
        <v>0.79919427458594328</v>
      </c>
      <c r="P149">
        <v>0</v>
      </c>
      <c r="Q149">
        <f t="shared" si="79"/>
        <v>1.7</v>
      </c>
      <c r="R149">
        <f t="shared" si="90"/>
        <v>1640.8564176909877</v>
      </c>
      <c r="S149">
        <f t="shared" si="82"/>
        <v>1.55</v>
      </c>
      <c r="T149">
        <f t="shared" si="87"/>
        <v>155.03804371615993</v>
      </c>
      <c r="V149">
        <f t="shared" si="75"/>
        <v>1795.8944614071477</v>
      </c>
      <c r="W149">
        <f t="shared" si="76"/>
        <v>34.105538592852326</v>
      </c>
      <c r="X149">
        <f t="shared" si="88"/>
        <v>0.70465988828207282</v>
      </c>
      <c r="Y149">
        <f>VLOOKUP(K149,Sheet2!$A$6:$B$262,2,TRUE)</f>
        <v>303.4375</v>
      </c>
      <c r="Z149">
        <f t="shared" si="77"/>
        <v>2.3222570983549261E-3</v>
      </c>
      <c r="AA149">
        <f t="shared" si="78"/>
        <v>515.6015165316843</v>
      </c>
      <c r="AD149">
        <f t="shared" si="91"/>
        <v>516.4</v>
      </c>
      <c r="AE149">
        <f>VLOOKUP(AU148,Sheet2!$E$6:$F$261,2,TRUE)</f>
        <v>499.7</v>
      </c>
      <c r="AF149">
        <f>VLOOKUP(AE149,Sheet3!A$52:B$77,2,TRUE)</f>
        <v>1</v>
      </c>
      <c r="AG149">
        <f t="shared" si="92"/>
        <v>0</v>
      </c>
      <c r="AH149">
        <f t="shared" si="93"/>
        <v>1</v>
      </c>
      <c r="AI149">
        <f t="shared" si="94"/>
        <v>1830</v>
      </c>
      <c r="AJ149">
        <f t="shared" si="80"/>
        <v>1.55</v>
      </c>
      <c r="AK149">
        <f t="shared" si="83"/>
        <v>0</v>
      </c>
      <c r="AM149">
        <f t="shared" si="95"/>
        <v>-5.1000000000000227</v>
      </c>
      <c r="AN149">
        <f t="shared" si="96"/>
        <v>0</v>
      </c>
      <c r="AP149">
        <f t="shared" si="84"/>
        <v>1.55</v>
      </c>
      <c r="AQ149">
        <f>VLOOKUP(AE149,Sheet3!$K$52:$L$77,2,TRUE)</f>
        <v>1</v>
      </c>
      <c r="AR149">
        <f t="shared" si="85"/>
        <v>0</v>
      </c>
      <c r="AU149">
        <f t="shared" si="97"/>
        <v>1830</v>
      </c>
      <c r="AV149">
        <f t="shared" si="98"/>
        <v>0</v>
      </c>
      <c r="AW149">
        <f t="shared" si="99"/>
        <v>0</v>
      </c>
      <c r="AX149">
        <f>VLOOKUP(AD149,Sheet2!$A$6:$B$262,2,TRUE)</f>
        <v>306.95</v>
      </c>
      <c r="AY149">
        <f t="shared" si="100"/>
        <v>0</v>
      </c>
      <c r="AZ149">
        <f t="shared" si="101"/>
        <v>516.4</v>
      </c>
      <c r="BB149">
        <f t="shared" si="89"/>
        <v>0.79848346831568051</v>
      </c>
    </row>
    <row r="150" spans="4:54" x14ac:dyDescent="0.55000000000000004">
      <c r="D150">
        <f t="shared" si="86"/>
        <v>2100</v>
      </c>
      <c r="E150">
        <f t="shared" si="81"/>
        <v>35</v>
      </c>
      <c r="F150">
        <v>1830</v>
      </c>
      <c r="H150">
        <f t="shared" si="70"/>
        <v>457.5</v>
      </c>
      <c r="J150">
        <f t="shared" si="71"/>
        <v>37.809917355371901</v>
      </c>
      <c r="K150">
        <f t="shared" si="72"/>
        <v>515.6015165316843</v>
      </c>
      <c r="L150">
        <f>VLOOKUP(V150, Sheet2!E$6:F$261,2,TRUE)</f>
        <v>499.7</v>
      </c>
      <c r="M150">
        <f>VLOOKUP(L150,Sheet3!A$52:B$77,2,TRUE)</f>
        <v>1</v>
      </c>
      <c r="N150">
        <f t="shared" si="73"/>
        <v>1.2015165316843195</v>
      </c>
      <c r="O150">
        <f t="shared" si="74"/>
        <v>0.80151653168434223</v>
      </c>
      <c r="P150">
        <v>0</v>
      </c>
      <c r="Q150">
        <f t="shared" si="79"/>
        <v>1.8</v>
      </c>
      <c r="R150">
        <f t="shared" si="90"/>
        <v>1742.4265106307962</v>
      </c>
      <c r="S150">
        <f t="shared" si="82"/>
        <v>1.55</v>
      </c>
      <c r="T150">
        <f t="shared" si="87"/>
        <v>155.71428657887844</v>
      </c>
      <c r="V150">
        <f t="shared" si="75"/>
        <v>1898.1407972096747</v>
      </c>
      <c r="W150">
        <f t="shared" si="76"/>
        <v>-68.140797209674702</v>
      </c>
      <c r="X150">
        <f t="shared" si="88"/>
        <v>-1.4078677109436921</v>
      </c>
      <c r="Y150">
        <f>VLOOKUP(K150,Sheet2!$A$6:$B$262,2,TRUE)</f>
        <v>303.75</v>
      </c>
      <c r="Z150">
        <f t="shared" si="77"/>
        <v>-4.6349554269751181E-3</v>
      </c>
      <c r="AA150">
        <f t="shared" si="78"/>
        <v>515.59688157625737</v>
      </c>
      <c r="AD150">
        <f t="shared" si="91"/>
        <v>516.4</v>
      </c>
      <c r="AE150">
        <f>VLOOKUP(AU149,Sheet2!$E$6:$F$261,2,TRUE)</f>
        <v>499.7</v>
      </c>
      <c r="AF150">
        <f>VLOOKUP(AE150,Sheet3!A$52:B$77,2,TRUE)</f>
        <v>1</v>
      </c>
      <c r="AG150">
        <f t="shared" si="92"/>
        <v>0</v>
      </c>
      <c r="AH150">
        <f t="shared" si="93"/>
        <v>1</v>
      </c>
      <c r="AI150">
        <f t="shared" si="94"/>
        <v>1830</v>
      </c>
      <c r="AJ150">
        <f t="shared" si="80"/>
        <v>1.55</v>
      </c>
      <c r="AK150">
        <f t="shared" si="83"/>
        <v>0</v>
      </c>
      <c r="AM150">
        <f t="shared" si="95"/>
        <v>-5.1000000000000227</v>
      </c>
      <c r="AN150">
        <f t="shared" si="96"/>
        <v>0</v>
      </c>
      <c r="AP150">
        <f t="shared" si="84"/>
        <v>1.55</v>
      </c>
      <c r="AQ150">
        <f>VLOOKUP(AE150,Sheet3!$K$52:$L$77,2,TRUE)</f>
        <v>1</v>
      </c>
      <c r="AR150">
        <f t="shared" si="85"/>
        <v>0</v>
      </c>
      <c r="AU150">
        <f t="shared" si="97"/>
        <v>1830</v>
      </c>
      <c r="AV150">
        <f t="shared" si="98"/>
        <v>0</v>
      </c>
      <c r="AW150">
        <f t="shared" si="99"/>
        <v>0</v>
      </c>
      <c r="AX150">
        <f>VLOOKUP(AD150,Sheet2!$A$6:$B$262,2,TRUE)</f>
        <v>306.95</v>
      </c>
      <c r="AY150">
        <f t="shared" si="100"/>
        <v>0</v>
      </c>
      <c r="AZ150">
        <f t="shared" si="101"/>
        <v>516.4</v>
      </c>
      <c r="BB150">
        <f t="shared" si="89"/>
        <v>0.80311842374260323</v>
      </c>
    </row>
    <row r="151" spans="4:54" x14ac:dyDescent="0.55000000000000004">
      <c r="D151">
        <f t="shared" si="86"/>
        <v>2115</v>
      </c>
      <c r="E151">
        <f t="shared" si="81"/>
        <v>35.25</v>
      </c>
      <c r="F151">
        <v>1830</v>
      </c>
      <c r="H151">
        <f t="shared" si="70"/>
        <v>457.5</v>
      </c>
      <c r="J151">
        <f t="shared" si="71"/>
        <v>37.809917355371901</v>
      </c>
      <c r="K151">
        <f t="shared" si="72"/>
        <v>515.59688157625737</v>
      </c>
      <c r="L151">
        <f>VLOOKUP(V151, Sheet2!E$6:F$261,2,TRUE)</f>
        <v>499.7</v>
      </c>
      <c r="M151">
        <f>VLOOKUP(L151,Sheet3!A$52:B$77,2,TRUE)</f>
        <v>1</v>
      </c>
      <c r="N151">
        <f t="shared" si="73"/>
        <v>1.1968815762573968</v>
      </c>
      <c r="O151">
        <f t="shared" si="74"/>
        <v>0.79688157625741951</v>
      </c>
      <c r="P151">
        <v>0</v>
      </c>
      <c r="Q151">
        <f t="shared" si="79"/>
        <v>1.7</v>
      </c>
      <c r="R151">
        <f t="shared" si="90"/>
        <v>1636.1120125003274</v>
      </c>
      <c r="S151">
        <f t="shared" si="82"/>
        <v>1.55</v>
      </c>
      <c r="T151">
        <f t="shared" si="87"/>
        <v>154.36556010171333</v>
      </c>
      <c r="V151">
        <f t="shared" si="75"/>
        <v>1790.4775726020407</v>
      </c>
      <c r="W151">
        <f t="shared" si="76"/>
        <v>39.522427397959291</v>
      </c>
      <c r="X151">
        <f t="shared" si="88"/>
        <v>0.81657907847023314</v>
      </c>
      <c r="Y151">
        <f>VLOOKUP(K151,Sheet2!$A$6:$B$262,2,TRUE)</f>
        <v>303.4375</v>
      </c>
      <c r="Z151">
        <f t="shared" si="77"/>
        <v>2.6910948003138475E-3</v>
      </c>
      <c r="AA151">
        <f t="shared" si="78"/>
        <v>515.59957267105767</v>
      </c>
      <c r="AD151">
        <f t="shared" si="91"/>
        <v>516.4</v>
      </c>
      <c r="AE151">
        <f>VLOOKUP(AU150,Sheet2!$E$6:$F$261,2,TRUE)</f>
        <v>499.7</v>
      </c>
      <c r="AF151">
        <f>VLOOKUP(AE151,Sheet3!A$52:B$77,2,TRUE)</f>
        <v>1</v>
      </c>
      <c r="AG151">
        <f t="shared" si="92"/>
        <v>0</v>
      </c>
      <c r="AH151">
        <f t="shared" si="93"/>
        <v>1</v>
      </c>
      <c r="AI151">
        <f t="shared" si="94"/>
        <v>1830</v>
      </c>
      <c r="AJ151">
        <f t="shared" si="80"/>
        <v>1.55</v>
      </c>
      <c r="AK151">
        <f t="shared" si="83"/>
        <v>0</v>
      </c>
      <c r="AM151">
        <f t="shared" si="95"/>
        <v>-5.1000000000000227</v>
      </c>
      <c r="AN151">
        <f t="shared" si="96"/>
        <v>0</v>
      </c>
      <c r="AP151">
        <f t="shared" si="84"/>
        <v>1.55</v>
      </c>
      <c r="AQ151">
        <f>VLOOKUP(AE151,Sheet3!$K$52:$L$77,2,TRUE)</f>
        <v>1</v>
      </c>
      <c r="AR151">
        <f t="shared" si="85"/>
        <v>0</v>
      </c>
      <c r="AU151">
        <f t="shared" si="97"/>
        <v>1830</v>
      </c>
      <c r="AV151">
        <f t="shared" si="98"/>
        <v>0</v>
      </c>
      <c r="AW151">
        <f t="shared" si="99"/>
        <v>0</v>
      </c>
      <c r="AX151">
        <f>VLOOKUP(AD151,Sheet2!$A$6:$B$262,2,TRUE)</f>
        <v>306.95</v>
      </c>
      <c r="AY151">
        <f t="shared" si="100"/>
        <v>0</v>
      </c>
      <c r="AZ151">
        <f t="shared" si="101"/>
        <v>516.4</v>
      </c>
      <c r="BB151">
        <f t="shared" si="89"/>
        <v>0.80042732894230539</v>
      </c>
    </row>
    <row r="152" spans="4:54" x14ac:dyDescent="0.55000000000000004">
      <c r="D152">
        <f t="shared" si="86"/>
        <v>2130</v>
      </c>
      <c r="E152">
        <f t="shared" si="81"/>
        <v>35.5</v>
      </c>
      <c r="F152">
        <v>1830</v>
      </c>
      <c r="H152">
        <f t="shared" si="70"/>
        <v>457.5</v>
      </c>
      <c r="J152">
        <f t="shared" si="71"/>
        <v>37.809917355371901</v>
      </c>
      <c r="K152">
        <f t="shared" si="72"/>
        <v>515.59957267105767</v>
      </c>
      <c r="L152">
        <f>VLOOKUP(V152, Sheet2!E$6:F$261,2,TRUE)</f>
        <v>499.7</v>
      </c>
      <c r="M152">
        <f>VLOOKUP(L152,Sheet3!A$52:B$77,2,TRUE)</f>
        <v>1</v>
      </c>
      <c r="N152">
        <f t="shared" si="73"/>
        <v>1.1995726710576946</v>
      </c>
      <c r="O152">
        <f t="shared" si="74"/>
        <v>0.79957267105771734</v>
      </c>
      <c r="P152">
        <v>0</v>
      </c>
      <c r="Q152">
        <f t="shared" si="79"/>
        <v>1.7</v>
      </c>
      <c r="R152">
        <f t="shared" si="90"/>
        <v>1641.6331182673521</v>
      </c>
      <c r="S152">
        <f t="shared" si="82"/>
        <v>1.55</v>
      </c>
      <c r="T152">
        <f t="shared" si="87"/>
        <v>155.14816611233437</v>
      </c>
      <c r="V152">
        <f t="shared" si="75"/>
        <v>1796.7812843796864</v>
      </c>
      <c r="W152">
        <f t="shared" si="76"/>
        <v>33.21871562031356</v>
      </c>
      <c r="X152">
        <f t="shared" si="88"/>
        <v>0.6863370995932554</v>
      </c>
      <c r="Y152">
        <f>VLOOKUP(K152,Sheet2!$A$6:$B$262,2,TRUE)</f>
        <v>303.4375</v>
      </c>
      <c r="Z152">
        <f t="shared" si="77"/>
        <v>2.2618730367645903E-3</v>
      </c>
      <c r="AA152">
        <f t="shared" si="78"/>
        <v>515.60183454409446</v>
      </c>
      <c r="AD152">
        <f t="shared" si="91"/>
        <v>516.4</v>
      </c>
      <c r="AE152">
        <f>VLOOKUP(AU151,Sheet2!$E$6:$F$261,2,TRUE)</f>
        <v>499.7</v>
      </c>
      <c r="AF152">
        <f>VLOOKUP(AE152,Sheet3!A$52:B$77,2,TRUE)</f>
        <v>1</v>
      </c>
      <c r="AG152">
        <f t="shared" si="92"/>
        <v>0</v>
      </c>
      <c r="AH152">
        <f t="shared" si="93"/>
        <v>1</v>
      </c>
      <c r="AI152">
        <f t="shared" si="94"/>
        <v>1830</v>
      </c>
      <c r="AJ152">
        <f t="shared" si="80"/>
        <v>1.55</v>
      </c>
      <c r="AK152">
        <f t="shared" si="83"/>
        <v>0</v>
      </c>
      <c r="AM152">
        <f t="shared" si="95"/>
        <v>-5.1000000000000227</v>
      </c>
      <c r="AN152">
        <f t="shared" si="96"/>
        <v>0</v>
      </c>
      <c r="AP152">
        <f t="shared" si="84"/>
        <v>1.55</v>
      </c>
      <c r="AQ152">
        <f>VLOOKUP(AE152,Sheet3!$K$52:$L$77,2,TRUE)</f>
        <v>1</v>
      </c>
      <c r="AR152">
        <f t="shared" si="85"/>
        <v>0</v>
      </c>
      <c r="AU152">
        <f t="shared" si="97"/>
        <v>1830</v>
      </c>
      <c r="AV152">
        <f t="shared" si="98"/>
        <v>0</v>
      </c>
      <c r="AW152">
        <f t="shared" si="99"/>
        <v>0</v>
      </c>
      <c r="AX152">
        <f>VLOOKUP(AD152,Sheet2!$A$6:$B$262,2,TRUE)</f>
        <v>306.95</v>
      </c>
      <c r="AY152">
        <f t="shared" si="100"/>
        <v>0</v>
      </c>
      <c r="AZ152">
        <f t="shared" si="101"/>
        <v>516.4</v>
      </c>
      <c r="BB152">
        <f t="shared" si="89"/>
        <v>0.79816545590551868</v>
      </c>
    </row>
    <row r="153" spans="4:54" x14ac:dyDescent="0.55000000000000004">
      <c r="D153">
        <f t="shared" si="86"/>
        <v>2145</v>
      </c>
      <c r="E153">
        <f t="shared" si="81"/>
        <v>35.75</v>
      </c>
      <c r="F153">
        <v>1830</v>
      </c>
      <c r="H153">
        <f t="shared" si="70"/>
        <v>457.5</v>
      </c>
      <c r="J153">
        <f t="shared" si="71"/>
        <v>37.809917355371901</v>
      </c>
      <c r="K153">
        <f t="shared" si="72"/>
        <v>515.60183454409446</v>
      </c>
      <c r="L153">
        <f>VLOOKUP(V153, Sheet2!E$6:F$261,2,TRUE)</f>
        <v>499.7</v>
      </c>
      <c r="M153">
        <f>VLOOKUP(L153,Sheet3!A$52:B$77,2,TRUE)</f>
        <v>1</v>
      </c>
      <c r="N153">
        <f t="shared" si="73"/>
        <v>1.2018345440944813</v>
      </c>
      <c r="O153">
        <f t="shared" si="74"/>
        <v>0.80183454409450405</v>
      </c>
      <c r="P153">
        <v>0</v>
      </c>
      <c r="Q153">
        <f t="shared" si="79"/>
        <v>1.8</v>
      </c>
      <c r="R153">
        <f t="shared" si="90"/>
        <v>1743.1183237307964</v>
      </c>
      <c r="S153">
        <f t="shared" si="82"/>
        <v>1.55</v>
      </c>
      <c r="T153">
        <f t="shared" si="87"/>
        <v>155.80696836109024</v>
      </c>
      <c r="V153">
        <f t="shared" si="75"/>
        <v>1898.9252920918866</v>
      </c>
      <c r="W153">
        <f t="shared" si="76"/>
        <v>-68.925292091886604</v>
      </c>
      <c r="X153">
        <f t="shared" si="88"/>
        <v>-1.4240762828902191</v>
      </c>
      <c r="Y153">
        <f>VLOOKUP(K153,Sheet2!$A$6:$B$262,2,TRUE)</f>
        <v>303.75</v>
      </c>
      <c r="Z153">
        <f t="shared" si="77"/>
        <v>-4.6883169807085401E-3</v>
      </c>
      <c r="AA153">
        <f t="shared" si="78"/>
        <v>515.59714622711374</v>
      </c>
      <c r="AD153">
        <f t="shared" si="91"/>
        <v>516.4</v>
      </c>
      <c r="AE153">
        <f>VLOOKUP(AU152,Sheet2!$E$6:$F$261,2,TRUE)</f>
        <v>499.7</v>
      </c>
      <c r="AF153">
        <f>VLOOKUP(AE153,Sheet3!A$52:B$77,2,TRUE)</f>
        <v>1</v>
      </c>
      <c r="AG153">
        <f t="shared" si="92"/>
        <v>0</v>
      </c>
      <c r="AH153">
        <f t="shared" si="93"/>
        <v>1</v>
      </c>
      <c r="AI153">
        <f t="shared" si="94"/>
        <v>1830</v>
      </c>
      <c r="AJ153">
        <f t="shared" si="80"/>
        <v>1.55</v>
      </c>
      <c r="AK153">
        <f t="shared" si="83"/>
        <v>0</v>
      </c>
      <c r="AM153">
        <f t="shared" si="95"/>
        <v>-5.1000000000000227</v>
      </c>
      <c r="AN153">
        <f t="shared" si="96"/>
        <v>0</v>
      </c>
      <c r="AP153">
        <f t="shared" si="84"/>
        <v>1.55</v>
      </c>
      <c r="AQ153">
        <f>VLOOKUP(AE153,Sheet3!$K$52:$L$77,2,TRUE)</f>
        <v>1</v>
      </c>
      <c r="AR153">
        <f t="shared" si="85"/>
        <v>0</v>
      </c>
      <c r="AU153">
        <f t="shared" si="97"/>
        <v>1830</v>
      </c>
      <c r="AV153">
        <f t="shared" si="98"/>
        <v>0</v>
      </c>
      <c r="AW153">
        <f t="shared" si="99"/>
        <v>0</v>
      </c>
      <c r="AX153">
        <f>VLOOKUP(AD153,Sheet2!$A$6:$B$262,2,TRUE)</f>
        <v>306.95</v>
      </c>
      <c r="AY153">
        <f t="shared" si="100"/>
        <v>0</v>
      </c>
      <c r="AZ153">
        <f t="shared" si="101"/>
        <v>516.4</v>
      </c>
      <c r="BB153">
        <f t="shared" si="89"/>
        <v>0.80285377288623749</v>
      </c>
    </row>
    <row r="154" spans="4:54" x14ac:dyDescent="0.55000000000000004">
      <c r="D154">
        <f t="shared" si="86"/>
        <v>2160</v>
      </c>
      <c r="E154">
        <f t="shared" si="81"/>
        <v>36</v>
      </c>
      <c r="F154">
        <v>1830</v>
      </c>
      <c r="H154">
        <f t="shared" si="70"/>
        <v>457.5</v>
      </c>
      <c r="J154">
        <f t="shared" si="71"/>
        <v>37.809917355371901</v>
      </c>
      <c r="K154">
        <f t="shared" si="72"/>
        <v>515.59714622711374</v>
      </c>
      <c r="L154">
        <f>VLOOKUP(V154, Sheet2!E$6:F$261,2,TRUE)</f>
        <v>499.7</v>
      </c>
      <c r="M154">
        <f>VLOOKUP(L154,Sheet3!A$52:B$77,2,TRUE)</f>
        <v>1</v>
      </c>
      <c r="N154">
        <f t="shared" si="73"/>
        <v>1.1971462271137625</v>
      </c>
      <c r="O154">
        <f t="shared" si="74"/>
        <v>0.79714622711378524</v>
      </c>
      <c r="P154">
        <v>0</v>
      </c>
      <c r="Q154">
        <f t="shared" si="79"/>
        <v>1.7</v>
      </c>
      <c r="R154">
        <f t="shared" si="90"/>
        <v>1636.6547007521415</v>
      </c>
      <c r="S154">
        <f t="shared" si="82"/>
        <v>1.55</v>
      </c>
      <c r="T154">
        <f t="shared" si="87"/>
        <v>154.44246557413001</v>
      </c>
      <c r="V154">
        <f t="shared" si="75"/>
        <v>1791.0971663262715</v>
      </c>
      <c r="W154">
        <f t="shared" si="76"/>
        <v>38.902833673728537</v>
      </c>
      <c r="X154">
        <f t="shared" si="88"/>
        <v>0.80377755524232508</v>
      </c>
      <c r="Y154">
        <f>VLOOKUP(K154,Sheet2!$A$6:$B$262,2,TRUE)</f>
        <v>303.4375</v>
      </c>
      <c r="Z154">
        <f t="shared" si="77"/>
        <v>2.6489064642383525E-3</v>
      </c>
      <c r="AA154">
        <f t="shared" si="78"/>
        <v>515.59979513357803</v>
      </c>
      <c r="AD154">
        <f t="shared" si="91"/>
        <v>516.4</v>
      </c>
      <c r="AE154">
        <f>VLOOKUP(AU153,Sheet2!$E$6:$F$261,2,TRUE)</f>
        <v>499.7</v>
      </c>
      <c r="AF154">
        <f>VLOOKUP(AE154,Sheet3!A$52:B$77,2,TRUE)</f>
        <v>1</v>
      </c>
      <c r="AG154">
        <f t="shared" si="92"/>
        <v>0</v>
      </c>
      <c r="AH154">
        <f t="shared" si="93"/>
        <v>1</v>
      </c>
      <c r="AI154">
        <f t="shared" si="94"/>
        <v>1830</v>
      </c>
      <c r="AJ154">
        <f t="shared" si="80"/>
        <v>1.55</v>
      </c>
      <c r="AK154">
        <f t="shared" si="83"/>
        <v>0</v>
      </c>
      <c r="AM154">
        <f t="shared" si="95"/>
        <v>-5.1000000000000227</v>
      </c>
      <c r="AN154">
        <f t="shared" si="96"/>
        <v>0</v>
      </c>
      <c r="AP154">
        <f t="shared" si="84"/>
        <v>1.55</v>
      </c>
      <c r="AQ154">
        <f>VLOOKUP(AE154,Sheet3!$K$52:$L$77,2,TRUE)</f>
        <v>1</v>
      </c>
      <c r="AR154">
        <f t="shared" si="85"/>
        <v>0</v>
      </c>
      <c r="AU154">
        <f t="shared" si="97"/>
        <v>1830</v>
      </c>
      <c r="AV154">
        <f t="shared" si="98"/>
        <v>0</v>
      </c>
      <c r="AW154">
        <f t="shared" si="99"/>
        <v>0</v>
      </c>
      <c r="AX154">
        <f>VLOOKUP(AD154,Sheet2!$A$6:$B$262,2,TRUE)</f>
        <v>306.95</v>
      </c>
      <c r="AY154">
        <f t="shared" si="100"/>
        <v>0</v>
      </c>
      <c r="AZ154">
        <f t="shared" si="101"/>
        <v>516.4</v>
      </c>
      <c r="BB154">
        <f t="shared" si="89"/>
        <v>0.8002048664219501</v>
      </c>
    </row>
    <row r="155" spans="4:54" x14ac:dyDescent="0.55000000000000004">
      <c r="D155">
        <f t="shared" si="86"/>
        <v>2175</v>
      </c>
      <c r="E155">
        <f t="shared" si="81"/>
        <v>36.25</v>
      </c>
      <c r="F155">
        <v>1830</v>
      </c>
      <c r="H155">
        <f t="shared" si="70"/>
        <v>457.5</v>
      </c>
      <c r="J155">
        <f t="shared" si="71"/>
        <v>37.809917355371901</v>
      </c>
      <c r="K155">
        <f t="shared" si="72"/>
        <v>515.59979513357803</v>
      </c>
      <c r="L155">
        <f>VLOOKUP(V155, Sheet2!E$6:F$261,2,TRUE)</f>
        <v>499.7</v>
      </c>
      <c r="M155">
        <f>VLOOKUP(L155,Sheet3!A$52:B$77,2,TRUE)</f>
        <v>1</v>
      </c>
      <c r="N155">
        <f t="shared" si="73"/>
        <v>1.1997951335780499</v>
      </c>
      <c r="O155">
        <f t="shared" si="74"/>
        <v>0.79979513357807264</v>
      </c>
      <c r="P155">
        <v>0</v>
      </c>
      <c r="Q155">
        <f t="shared" si="79"/>
        <v>1.7</v>
      </c>
      <c r="R155">
        <f t="shared" si="90"/>
        <v>1642.0898043620111</v>
      </c>
      <c r="S155">
        <f t="shared" si="82"/>
        <v>1.55</v>
      </c>
      <c r="T155">
        <f t="shared" si="87"/>
        <v>155.21292017520756</v>
      </c>
      <c r="V155">
        <f t="shared" si="75"/>
        <v>1797.3027245372186</v>
      </c>
      <c r="W155">
        <f t="shared" si="76"/>
        <v>32.697275462781363</v>
      </c>
      <c r="X155">
        <f t="shared" si="88"/>
        <v>0.67556354261944962</v>
      </c>
      <c r="Y155">
        <f>VLOOKUP(K155,Sheet2!$A$6:$B$262,2,TRUE)</f>
        <v>303.4375</v>
      </c>
      <c r="Z155">
        <f t="shared" si="77"/>
        <v>2.2263680086325836E-3</v>
      </c>
      <c r="AA155">
        <f t="shared" si="78"/>
        <v>515.60202150158671</v>
      </c>
      <c r="AD155">
        <f t="shared" si="91"/>
        <v>516.4</v>
      </c>
      <c r="AE155">
        <f>VLOOKUP(AU154,Sheet2!$E$6:$F$261,2,TRUE)</f>
        <v>499.7</v>
      </c>
      <c r="AF155">
        <f>VLOOKUP(AE155,Sheet3!A$52:B$77,2,TRUE)</f>
        <v>1</v>
      </c>
      <c r="AG155">
        <f t="shared" si="92"/>
        <v>0</v>
      </c>
      <c r="AH155">
        <f t="shared" si="93"/>
        <v>1</v>
      </c>
      <c r="AI155">
        <f t="shared" si="94"/>
        <v>1830</v>
      </c>
      <c r="AJ155">
        <f t="shared" si="80"/>
        <v>1.55</v>
      </c>
      <c r="AK155">
        <f t="shared" si="83"/>
        <v>0</v>
      </c>
      <c r="AM155">
        <f t="shared" si="95"/>
        <v>-5.1000000000000227</v>
      </c>
      <c r="AN155">
        <f t="shared" si="96"/>
        <v>0</v>
      </c>
      <c r="AP155">
        <f t="shared" si="84"/>
        <v>1.55</v>
      </c>
      <c r="AQ155">
        <f>VLOOKUP(AE155,Sheet3!$K$52:$L$77,2,TRUE)</f>
        <v>1</v>
      </c>
      <c r="AR155">
        <f t="shared" si="85"/>
        <v>0</v>
      </c>
      <c r="AU155">
        <f t="shared" si="97"/>
        <v>1830</v>
      </c>
      <c r="AV155">
        <f t="shared" si="98"/>
        <v>0</v>
      </c>
      <c r="AW155">
        <f t="shared" si="99"/>
        <v>0</v>
      </c>
      <c r="AX155">
        <f>VLOOKUP(AD155,Sheet2!$A$6:$B$262,2,TRUE)</f>
        <v>306.95</v>
      </c>
      <c r="AY155">
        <f t="shared" si="100"/>
        <v>0</v>
      </c>
      <c r="AZ155">
        <f t="shared" si="101"/>
        <v>516.4</v>
      </c>
      <c r="BB155">
        <f t="shared" si="89"/>
        <v>0.79797849841327206</v>
      </c>
    </row>
    <row r="156" spans="4:54" x14ac:dyDescent="0.55000000000000004">
      <c r="D156">
        <f t="shared" si="86"/>
        <v>2190</v>
      </c>
      <c r="E156">
        <f t="shared" si="81"/>
        <v>36.5</v>
      </c>
      <c r="F156">
        <v>1830</v>
      </c>
      <c r="H156">
        <f t="shared" si="70"/>
        <v>457.5</v>
      </c>
      <c r="J156">
        <f t="shared" si="71"/>
        <v>37.809917355371901</v>
      </c>
      <c r="K156">
        <f t="shared" si="72"/>
        <v>515.60202150158671</v>
      </c>
      <c r="L156">
        <f>VLOOKUP(V156, Sheet2!E$6:F$261,2,TRUE)</f>
        <v>499.7</v>
      </c>
      <c r="M156">
        <f>VLOOKUP(L156,Sheet3!A$52:B$77,2,TRUE)</f>
        <v>1</v>
      </c>
      <c r="N156">
        <f t="shared" si="73"/>
        <v>1.2020215015867279</v>
      </c>
      <c r="O156">
        <f t="shared" si="74"/>
        <v>0.80202150158675067</v>
      </c>
      <c r="P156">
        <v>0</v>
      </c>
      <c r="Q156">
        <f t="shared" si="79"/>
        <v>1.8</v>
      </c>
      <c r="R156">
        <f t="shared" si="90"/>
        <v>1743.5250790187004</v>
      </c>
      <c r="S156">
        <f t="shared" si="82"/>
        <v>1.55</v>
      </c>
      <c r="T156">
        <f t="shared" si="87"/>
        <v>155.86146397653147</v>
      </c>
      <c r="V156">
        <f t="shared" si="75"/>
        <v>1899.3865429952318</v>
      </c>
      <c r="W156">
        <f t="shared" si="76"/>
        <v>-69.386542995231821</v>
      </c>
      <c r="X156">
        <f t="shared" si="88"/>
        <v>-1.4336062602320623</v>
      </c>
      <c r="Y156">
        <f>VLOOKUP(K156,Sheet2!$A$6:$B$262,2,TRUE)</f>
        <v>303.75</v>
      </c>
      <c r="Z156">
        <f t="shared" si="77"/>
        <v>-4.7196913917104929E-3</v>
      </c>
      <c r="AA156">
        <f t="shared" si="78"/>
        <v>515.59730181019495</v>
      </c>
      <c r="AD156">
        <f t="shared" si="91"/>
        <v>516.4</v>
      </c>
      <c r="AE156">
        <f>VLOOKUP(AU155,Sheet2!$E$6:$F$261,2,TRUE)</f>
        <v>499.7</v>
      </c>
      <c r="AF156">
        <f>VLOOKUP(AE156,Sheet3!A$52:B$77,2,TRUE)</f>
        <v>1</v>
      </c>
      <c r="AG156">
        <f t="shared" si="92"/>
        <v>0</v>
      </c>
      <c r="AH156">
        <f t="shared" si="93"/>
        <v>1</v>
      </c>
      <c r="AI156">
        <f t="shared" si="94"/>
        <v>1830</v>
      </c>
      <c r="AJ156">
        <f t="shared" si="80"/>
        <v>1.55</v>
      </c>
      <c r="AK156">
        <f t="shared" si="83"/>
        <v>0</v>
      </c>
      <c r="AM156">
        <f t="shared" si="95"/>
        <v>-5.1000000000000227</v>
      </c>
      <c r="AN156">
        <f t="shared" si="96"/>
        <v>0</v>
      </c>
      <c r="AP156">
        <f t="shared" si="84"/>
        <v>1.55</v>
      </c>
      <c r="AQ156">
        <f>VLOOKUP(AE156,Sheet3!$K$52:$L$77,2,TRUE)</f>
        <v>1</v>
      </c>
      <c r="AR156">
        <f t="shared" si="85"/>
        <v>0</v>
      </c>
      <c r="AU156">
        <f t="shared" si="97"/>
        <v>1830</v>
      </c>
      <c r="AV156">
        <f t="shared" si="98"/>
        <v>0</v>
      </c>
      <c r="AW156">
        <f t="shared" si="99"/>
        <v>0</v>
      </c>
      <c r="AX156">
        <f>VLOOKUP(AD156,Sheet2!$A$6:$B$262,2,TRUE)</f>
        <v>306.95</v>
      </c>
      <c r="AY156">
        <f t="shared" si="100"/>
        <v>0</v>
      </c>
      <c r="AZ156">
        <f t="shared" si="101"/>
        <v>516.4</v>
      </c>
      <c r="BB156">
        <f t="shared" si="89"/>
        <v>0.80269818980502805</v>
      </c>
    </row>
    <row r="157" spans="4:54" x14ac:dyDescent="0.55000000000000004">
      <c r="D157">
        <f t="shared" si="86"/>
        <v>2205</v>
      </c>
      <c r="E157">
        <f t="shared" si="81"/>
        <v>36.75</v>
      </c>
      <c r="F157">
        <v>1830</v>
      </c>
      <c r="H157">
        <f t="shared" si="70"/>
        <v>457.5</v>
      </c>
      <c r="J157">
        <f t="shared" si="71"/>
        <v>37.809917355371901</v>
      </c>
      <c r="K157">
        <f t="shared" si="72"/>
        <v>515.59730181019495</v>
      </c>
      <c r="L157">
        <f>VLOOKUP(V157, Sheet2!E$6:F$261,2,TRUE)</f>
        <v>499.7</v>
      </c>
      <c r="M157">
        <f>VLOOKUP(L157,Sheet3!A$52:B$77,2,TRUE)</f>
        <v>1</v>
      </c>
      <c r="N157">
        <f t="shared" si="73"/>
        <v>1.1973018101949719</v>
      </c>
      <c r="O157">
        <f t="shared" si="74"/>
        <v>0.79730181019499469</v>
      </c>
      <c r="P157">
        <v>0</v>
      </c>
      <c r="Q157">
        <f t="shared" si="79"/>
        <v>1.7</v>
      </c>
      <c r="R157">
        <f t="shared" si="90"/>
        <v>1636.9737645997645</v>
      </c>
      <c r="S157">
        <f t="shared" si="82"/>
        <v>1.55</v>
      </c>
      <c r="T157">
        <f t="shared" si="87"/>
        <v>154.48768276187266</v>
      </c>
      <c r="V157">
        <f t="shared" si="75"/>
        <v>1791.4614473616373</v>
      </c>
      <c r="W157">
        <f t="shared" si="76"/>
        <v>38.538552638362717</v>
      </c>
      <c r="X157">
        <f t="shared" si="88"/>
        <v>0.79625108756947771</v>
      </c>
      <c r="Y157">
        <f>VLOOKUP(K157,Sheet2!$A$6:$B$262,2,TRUE)</f>
        <v>303.4375</v>
      </c>
      <c r="Z157">
        <f t="shared" si="77"/>
        <v>2.6241024513103282E-3</v>
      </c>
      <c r="AA157">
        <f t="shared" si="78"/>
        <v>515.59992591264631</v>
      </c>
      <c r="AD157">
        <f t="shared" si="91"/>
        <v>516.4</v>
      </c>
      <c r="AE157">
        <f>VLOOKUP(AU156,Sheet2!$E$6:$F$261,2,TRUE)</f>
        <v>499.7</v>
      </c>
      <c r="AF157">
        <f>VLOOKUP(AE157,Sheet3!A$52:B$77,2,TRUE)</f>
        <v>1</v>
      </c>
      <c r="AG157">
        <f t="shared" si="92"/>
        <v>0</v>
      </c>
      <c r="AH157">
        <f t="shared" si="93"/>
        <v>1</v>
      </c>
      <c r="AI157">
        <f t="shared" si="94"/>
        <v>1830</v>
      </c>
      <c r="AJ157">
        <f t="shared" si="80"/>
        <v>1.55</v>
      </c>
      <c r="AK157">
        <f t="shared" si="83"/>
        <v>0</v>
      </c>
      <c r="AM157">
        <f t="shared" si="95"/>
        <v>-5.1000000000000227</v>
      </c>
      <c r="AN157">
        <f t="shared" si="96"/>
        <v>0</v>
      </c>
      <c r="AP157">
        <f t="shared" si="84"/>
        <v>1.55</v>
      </c>
      <c r="AQ157">
        <f>VLOOKUP(AE157,Sheet3!$K$52:$L$77,2,TRUE)</f>
        <v>1</v>
      </c>
      <c r="AR157">
        <f t="shared" si="85"/>
        <v>0</v>
      </c>
      <c r="AU157">
        <f t="shared" si="97"/>
        <v>1830</v>
      </c>
      <c r="AV157">
        <f t="shared" si="98"/>
        <v>0</v>
      </c>
      <c r="AW157">
        <f t="shared" si="99"/>
        <v>0</v>
      </c>
      <c r="AX157">
        <f>VLOOKUP(AD157,Sheet2!$A$6:$B$262,2,TRUE)</f>
        <v>306.95</v>
      </c>
      <c r="AY157">
        <f t="shared" si="100"/>
        <v>0</v>
      </c>
      <c r="AZ157">
        <f t="shared" si="101"/>
        <v>516.4</v>
      </c>
      <c r="BB157">
        <f t="shared" si="89"/>
        <v>0.80007408735366425</v>
      </c>
    </row>
    <row r="158" spans="4:54" x14ac:dyDescent="0.55000000000000004">
      <c r="D158">
        <f t="shared" si="86"/>
        <v>2220</v>
      </c>
      <c r="E158">
        <f t="shared" si="81"/>
        <v>37</v>
      </c>
      <c r="F158">
        <v>1830</v>
      </c>
      <c r="H158">
        <f t="shared" si="70"/>
        <v>457.5</v>
      </c>
      <c r="J158">
        <f t="shared" si="71"/>
        <v>37.809917355371901</v>
      </c>
      <c r="K158">
        <f t="shared" si="72"/>
        <v>515.59992591264631</v>
      </c>
      <c r="L158">
        <f>VLOOKUP(V158, Sheet2!E$6:F$261,2,TRUE)</f>
        <v>499.7</v>
      </c>
      <c r="M158">
        <f>VLOOKUP(L158,Sheet3!A$52:B$77,2,TRUE)</f>
        <v>1</v>
      </c>
      <c r="N158">
        <f t="shared" si="73"/>
        <v>1.1999259126463357</v>
      </c>
      <c r="O158">
        <f t="shared" si="74"/>
        <v>0.79992591264635848</v>
      </c>
      <c r="P158">
        <v>0</v>
      </c>
      <c r="Q158">
        <f t="shared" si="79"/>
        <v>1.7</v>
      </c>
      <c r="R158">
        <f t="shared" si="90"/>
        <v>1642.3582962327057</v>
      </c>
      <c r="S158">
        <f t="shared" si="82"/>
        <v>1.55</v>
      </c>
      <c r="T158">
        <f t="shared" si="87"/>
        <v>155.25099135743278</v>
      </c>
      <c r="V158">
        <f t="shared" si="75"/>
        <v>1797.6092875901386</v>
      </c>
      <c r="W158">
        <f t="shared" si="76"/>
        <v>32.390712409861408</v>
      </c>
      <c r="X158">
        <f t="shared" si="88"/>
        <v>0.66922959524507042</v>
      </c>
      <c r="Y158">
        <f>VLOOKUP(K158,Sheet2!$A$6:$B$262,2,TRUE)</f>
        <v>303.4375</v>
      </c>
      <c r="Z158">
        <f t="shared" si="77"/>
        <v>2.2054940317036307E-3</v>
      </c>
      <c r="AA158">
        <f t="shared" si="78"/>
        <v>515.60213140667804</v>
      </c>
      <c r="AD158">
        <f t="shared" si="91"/>
        <v>516.4</v>
      </c>
      <c r="AE158">
        <f>VLOOKUP(AU157,Sheet2!$E$6:$F$261,2,TRUE)</f>
        <v>499.7</v>
      </c>
      <c r="AF158">
        <f>VLOOKUP(AE158,Sheet3!A$52:B$77,2,TRUE)</f>
        <v>1</v>
      </c>
      <c r="AG158">
        <f t="shared" si="92"/>
        <v>0</v>
      </c>
      <c r="AH158">
        <f t="shared" si="93"/>
        <v>1</v>
      </c>
      <c r="AI158">
        <f t="shared" si="94"/>
        <v>1830</v>
      </c>
      <c r="AJ158">
        <f t="shared" si="80"/>
        <v>1.55</v>
      </c>
      <c r="AK158">
        <f t="shared" si="83"/>
        <v>0</v>
      </c>
      <c r="AM158">
        <f t="shared" si="95"/>
        <v>-5.1000000000000227</v>
      </c>
      <c r="AN158">
        <f t="shared" si="96"/>
        <v>0</v>
      </c>
      <c r="AP158">
        <f t="shared" si="84"/>
        <v>1.55</v>
      </c>
      <c r="AQ158">
        <f>VLOOKUP(AE158,Sheet3!$K$52:$L$77,2,TRUE)</f>
        <v>1</v>
      </c>
      <c r="AR158">
        <f t="shared" si="85"/>
        <v>0</v>
      </c>
      <c r="AU158">
        <f t="shared" si="97"/>
        <v>1830</v>
      </c>
      <c r="AV158">
        <f t="shared" si="98"/>
        <v>0</v>
      </c>
      <c r="AW158">
        <f t="shared" si="99"/>
        <v>0</v>
      </c>
      <c r="AX158">
        <f>VLOOKUP(AD158,Sheet2!$A$6:$B$262,2,TRUE)</f>
        <v>306.95</v>
      </c>
      <c r="AY158">
        <f t="shared" si="100"/>
        <v>0</v>
      </c>
      <c r="AZ158">
        <f t="shared" si="101"/>
        <v>516.4</v>
      </c>
      <c r="BB158">
        <f t="shared" si="89"/>
        <v>0.79786859332193671</v>
      </c>
    </row>
    <row r="159" spans="4:54" x14ac:dyDescent="0.55000000000000004">
      <c r="D159">
        <f t="shared" si="86"/>
        <v>2235</v>
      </c>
      <c r="E159">
        <f t="shared" si="81"/>
        <v>37.25</v>
      </c>
      <c r="F159">
        <v>1830</v>
      </c>
      <c r="H159">
        <f t="shared" si="70"/>
        <v>457.5</v>
      </c>
      <c r="J159">
        <f t="shared" si="71"/>
        <v>37.809917355371901</v>
      </c>
      <c r="K159">
        <f t="shared" si="72"/>
        <v>515.60213140667804</v>
      </c>
      <c r="L159">
        <f>VLOOKUP(V159, Sheet2!E$6:F$261,2,TRUE)</f>
        <v>499.7</v>
      </c>
      <c r="M159">
        <f>VLOOKUP(L159,Sheet3!A$52:B$77,2,TRUE)</f>
        <v>1</v>
      </c>
      <c r="N159">
        <f t="shared" si="73"/>
        <v>1.2021314066780633</v>
      </c>
      <c r="O159">
        <f t="shared" si="74"/>
        <v>0.80213140667808602</v>
      </c>
      <c r="P159">
        <v>0</v>
      </c>
      <c r="Q159">
        <f t="shared" si="79"/>
        <v>1.8</v>
      </c>
      <c r="R159">
        <f t="shared" si="90"/>
        <v>1743.7642095120962</v>
      </c>
      <c r="S159">
        <f t="shared" si="82"/>
        <v>1.55</v>
      </c>
      <c r="T159">
        <f t="shared" si="87"/>
        <v>155.8935028094775</v>
      </c>
      <c r="V159">
        <f t="shared" si="75"/>
        <v>1899.6577123215736</v>
      </c>
      <c r="W159">
        <f t="shared" si="76"/>
        <v>-69.657712321573626</v>
      </c>
      <c r="X159">
        <f t="shared" si="88"/>
        <v>-1.4392089322639179</v>
      </c>
      <c r="Y159">
        <f>VLOOKUP(K159,Sheet2!$A$6:$B$262,2,TRUE)</f>
        <v>303.75</v>
      </c>
      <c r="Z159">
        <f t="shared" si="77"/>
        <v>-4.7381364025149558E-3</v>
      </c>
      <c r="AA159">
        <f t="shared" si="78"/>
        <v>515.59739327027557</v>
      </c>
      <c r="AD159">
        <f t="shared" si="91"/>
        <v>516.4</v>
      </c>
      <c r="AE159">
        <f>VLOOKUP(AU158,Sheet2!$E$6:$F$261,2,TRUE)</f>
        <v>499.7</v>
      </c>
      <c r="AF159">
        <f>VLOOKUP(AE159,Sheet3!A$52:B$77,2,TRUE)</f>
        <v>1</v>
      </c>
      <c r="AG159">
        <f t="shared" si="92"/>
        <v>0</v>
      </c>
      <c r="AH159">
        <f t="shared" si="93"/>
        <v>1</v>
      </c>
      <c r="AI159">
        <f t="shared" si="94"/>
        <v>1830</v>
      </c>
      <c r="AJ159">
        <f t="shared" si="80"/>
        <v>1.55</v>
      </c>
      <c r="AK159">
        <f t="shared" si="83"/>
        <v>0</v>
      </c>
      <c r="AM159">
        <f t="shared" si="95"/>
        <v>-5.1000000000000227</v>
      </c>
      <c r="AN159">
        <f t="shared" si="96"/>
        <v>0</v>
      </c>
      <c r="AP159">
        <f t="shared" si="84"/>
        <v>1.55</v>
      </c>
      <c r="AQ159">
        <f>VLOOKUP(AE159,Sheet3!$K$52:$L$77,2,TRUE)</f>
        <v>1</v>
      </c>
      <c r="AR159">
        <f t="shared" si="85"/>
        <v>0</v>
      </c>
      <c r="AU159">
        <f t="shared" si="97"/>
        <v>1830</v>
      </c>
      <c r="AV159">
        <f t="shared" si="98"/>
        <v>0</v>
      </c>
      <c r="AW159">
        <f t="shared" si="99"/>
        <v>0</v>
      </c>
      <c r="AX159">
        <f>VLOOKUP(AD159,Sheet2!$A$6:$B$262,2,TRUE)</f>
        <v>306.95</v>
      </c>
      <c r="AY159">
        <f t="shared" si="100"/>
        <v>0</v>
      </c>
      <c r="AZ159">
        <f t="shared" si="101"/>
        <v>516.4</v>
      </c>
      <c r="BB159">
        <f t="shared" si="89"/>
        <v>0.80260672972440261</v>
      </c>
    </row>
    <row r="160" spans="4:54" x14ac:dyDescent="0.55000000000000004">
      <c r="D160">
        <f t="shared" si="86"/>
        <v>2250</v>
      </c>
      <c r="E160">
        <f t="shared" si="81"/>
        <v>37.5</v>
      </c>
      <c r="F160">
        <v>1830</v>
      </c>
      <c r="H160">
        <f t="shared" si="70"/>
        <v>457.5</v>
      </c>
      <c r="J160">
        <f t="shared" si="71"/>
        <v>37.809917355371901</v>
      </c>
      <c r="K160">
        <f t="shared" si="72"/>
        <v>515.59739327027557</v>
      </c>
      <c r="L160">
        <f>VLOOKUP(V160, Sheet2!E$6:F$261,2,TRUE)</f>
        <v>499.7</v>
      </c>
      <c r="M160">
        <f>VLOOKUP(L160,Sheet3!A$52:B$77,2,TRUE)</f>
        <v>1</v>
      </c>
      <c r="N160">
        <f t="shared" si="73"/>
        <v>1.1973932702755974</v>
      </c>
      <c r="O160">
        <f t="shared" si="74"/>
        <v>0.79739327027562013</v>
      </c>
      <c r="P160">
        <v>0</v>
      </c>
      <c r="Q160">
        <f t="shared" si="79"/>
        <v>1.7</v>
      </c>
      <c r="R160">
        <f t="shared" si="90"/>
        <v>1637.1613371195244</v>
      </c>
      <c r="S160">
        <f t="shared" si="82"/>
        <v>1.55</v>
      </c>
      <c r="T160">
        <f t="shared" si="87"/>
        <v>154.51426590944072</v>
      </c>
      <c r="V160">
        <f t="shared" si="75"/>
        <v>1791.6756030289653</v>
      </c>
      <c r="W160">
        <f t="shared" si="76"/>
        <v>38.32439697103473</v>
      </c>
      <c r="X160">
        <f t="shared" si="88"/>
        <v>0.79182638369906466</v>
      </c>
      <c r="Y160">
        <f>VLOOKUP(K160,Sheet2!$A$6:$B$262,2,TRUE)</f>
        <v>303.4375</v>
      </c>
      <c r="Z160">
        <f t="shared" si="77"/>
        <v>2.6095205230041267E-3</v>
      </c>
      <c r="AA160">
        <f t="shared" si="78"/>
        <v>515.60000279079861</v>
      </c>
      <c r="AD160">
        <f t="shared" si="91"/>
        <v>516.4</v>
      </c>
      <c r="AE160">
        <f>VLOOKUP(AU159,Sheet2!$E$6:$F$261,2,TRUE)</f>
        <v>499.7</v>
      </c>
      <c r="AF160">
        <f>VLOOKUP(AE160,Sheet3!A$52:B$77,2,TRUE)</f>
        <v>1</v>
      </c>
      <c r="AG160">
        <f t="shared" si="92"/>
        <v>0</v>
      </c>
      <c r="AH160">
        <f t="shared" si="93"/>
        <v>1</v>
      </c>
      <c r="AI160">
        <f t="shared" si="94"/>
        <v>1830</v>
      </c>
      <c r="AJ160">
        <f t="shared" si="80"/>
        <v>1.55</v>
      </c>
      <c r="AK160">
        <f t="shared" si="83"/>
        <v>0</v>
      </c>
      <c r="AM160">
        <f t="shared" si="95"/>
        <v>-5.1000000000000227</v>
      </c>
      <c r="AN160">
        <f t="shared" si="96"/>
        <v>0</v>
      </c>
      <c r="AP160">
        <f t="shared" si="84"/>
        <v>1.55</v>
      </c>
      <c r="AQ160">
        <f>VLOOKUP(AE160,Sheet3!$K$52:$L$77,2,TRUE)</f>
        <v>1</v>
      </c>
      <c r="AR160">
        <f t="shared" si="85"/>
        <v>0</v>
      </c>
      <c r="AU160">
        <f t="shared" si="97"/>
        <v>1830</v>
      </c>
      <c r="AV160">
        <f t="shared" si="98"/>
        <v>0</v>
      </c>
      <c r="AW160">
        <f t="shared" si="99"/>
        <v>0</v>
      </c>
      <c r="AX160">
        <f>VLOOKUP(AD160,Sheet2!$A$6:$B$262,2,TRUE)</f>
        <v>306.95</v>
      </c>
      <c r="AY160">
        <f t="shared" si="100"/>
        <v>0</v>
      </c>
      <c r="AZ160">
        <f t="shared" si="101"/>
        <v>516.4</v>
      </c>
      <c r="BB160">
        <f t="shared" si="89"/>
        <v>0.79999720920136497</v>
      </c>
    </row>
    <row r="161" spans="4:54" x14ac:dyDescent="0.55000000000000004">
      <c r="D161">
        <f t="shared" si="86"/>
        <v>2265</v>
      </c>
      <c r="E161">
        <f t="shared" si="81"/>
        <v>37.75</v>
      </c>
      <c r="F161">
        <v>1830</v>
      </c>
      <c r="H161">
        <f t="shared" si="70"/>
        <v>457.5</v>
      </c>
      <c r="J161">
        <f t="shared" si="71"/>
        <v>37.809917355371901</v>
      </c>
      <c r="K161">
        <f t="shared" si="72"/>
        <v>515.60000279079861</v>
      </c>
      <c r="L161">
        <f>VLOOKUP(V161, Sheet2!E$6:F$261,2,TRUE)</f>
        <v>499.7</v>
      </c>
      <c r="M161">
        <f>VLOOKUP(L161,Sheet3!A$52:B$77,2,TRUE)</f>
        <v>1</v>
      </c>
      <c r="N161">
        <f t="shared" si="73"/>
        <v>1.200002790798635</v>
      </c>
      <c r="O161">
        <f t="shared" si="74"/>
        <v>0.80000279079865777</v>
      </c>
      <c r="P161">
        <v>0</v>
      </c>
      <c r="Q161">
        <f t="shared" si="79"/>
        <v>1.8</v>
      </c>
      <c r="R161">
        <f t="shared" si="90"/>
        <v>1739.13473154131</v>
      </c>
      <c r="S161">
        <f t="shared" si="82"/>
        <v>1.55</v>
      </c>
      <c r="T161">
        <f t="shared" si="87"/>
        <v>155.27337286039344</v>
      </c>
      <c r="V161">
        <f t="shared" si="75"/>
        <v>1894.4081044017034</v>
      </c>
      <c r="W161">
        <f t="shared" si="76"/>
        <v>-64.40810440170344</v>
      </c>
      <c r="X161">
        <f t="shared" si="88"/>
        <v>-1.3307459587128809</v>
      </c>
      <c r="Y161">
        <f>VLOOKUP(K161,Sheet2!$A$6:$B$262,2,TRUE)</f>
        <v>303.75</v>
      </c>
      <c r="Z161">
        <f t="shared" si="77"/>
        <v>-4.3810566541987849E-3</v>
      </c>
      <c r="AA161">
        <f t="shared" si="78"/>
        <v>515.5956217341444</v>
      </c>
      <c r="AD161">
        <f t="shared" si="91"/>
        <v>516.4</v>
      </c>
      <c r="AE161">
        <f>VLOOKUP(AU160,Sheet2!$E$6:$F$261,2,TRUE)</f>
        <v>499.7</v>
      </c>
      <c r="AF161">
        <f>VLOOKUP(AE161,Sheet3!A$52:B$77,2,TRUE)</f>
        <v>1</v>
      </c>
      <c r="AG161">
        <f t="shared" si="92"/>
        <v>0</v>
      </c>
      <c r="AH161">
        <f t="shared" si="93"/>
        <v>1</v>
      </c>
      <c r="AI161">
        <f t="shared" si="94"/>
        <v>1830</v>
      </c>
      <c r="AJ161">
        <f t="shared" si="80"/>
        <v>1.55</v>
      </c>
      <c r="AK161">
        <f t="shared" si="83"/>
        <v>0</v>
      </c>
      <c r="AM161">
        <f t="shared" si="95"/>
        <v>-5.1000000000000227</v>
      </c>
      <c r="AN161">
        <f t="shared" si="96"/>
        <v>0</v>
      </c>
      <c r="AP161">
        <f t="shared" si="84"/>
        <v>1.55</v>
      </c>
      <c r="AQ161">
        <f>VLOOKUP(AE161,Sheet3!$K$52:$L$77,2,TRUE)</f>
        <v>1</v>
      </c>
      <c r="AR161">
        <f t="shared" si="85"/>
        <v>0</v>
      </c>
      <c r="AU161">
        <f t="shared" si="97"/>
        <v>1830</v>
      </c>
      <c r="AV161">
        <f t="shared" si="98"/>
        <v>0</v>
      </c>
      <c r="AW161">
        <f t="shared" si="99"/>
        <v>0</v>
      </c>
      <c r="AX161">
        <f>VLOOKUP(AD161,Sheet2!$A$6:$B$262,2,TRUE)</f>
        <v>306.95</v>
      </c>
      <c r="AY161">
        <f t="shared" si="100"/>
        <v>0</v>
      </c>
      <c r="AZ161">
        <f t="shared" si="101"/>
        <v>516.4</v>
      </c>
      <c r="BB161">
        <f t="shared" si="89"/>
        <v>0.80437826585557559</v>
      </c>
    </row>
    <row r="162" spans="4:54" x14ac:dyDescent="0.55000000000000004">
      <c r="D162">
        <f t="shared" si="86"/>
        <v>2280</v>
      </c>
      <c r="E162">
        <f t="shared" si="81"/>
        <v>38</v>
      </c>
      <c r="F162">
        <v>1830</v>
      </c>
      <c r="H162">
        <f t="shared" si="70"/>
        <v>457.5</v>
      </c>
      <c r="J162">
        <f t="shared" si="71"/>
        <v>37.809917355371901</v>
      </c>
      <c r="K162">
        <f t="shared" si="72"/>
        <v>515.5956217341444</v>
      </c>
      <c r="L162">
        <f>VLOOKUP(V162, Sheet2!E$6:F$261,2,TRUE)</f>
        <v>499.7</v>
      </c>
      <c r="M162">
        <f>VLOOKUP(L162,Sheet3!A$52:B$77,2,TRUE)</f>
        <v>1</v>
      </c>
      <c r="N162">
        <f t="shared" si="73"/>
        <v>1.1956217341444244</v>
      </c>
      <c r="O162">
        <f t="shared" si="74"/>
        <v>0.79562173414444715</v>
      </c>
      <c r="P162">
        <v>0</v>
      </c>
      <c r="Q162">
        <f t="shared" si="79"/>
        <v>1.7</v>
      </c>
      <c r="R162">
        <f t="shared" si="90"/>
        <v>1633.529425790133</v>
      </c>
      <c r="S162">
        <f t="shared" si="82"/>
        <v>1.55</v>
      </c>
      <c r="T162">
        <f t="shared" si="87"/>
        <v>153.99963493687426</v>
      </c>
      <c r="V162">
        <f t="shared" si="75"/>
        <v>1787.5290607270072</v>
      </c>
      <c r="W162">
        <f t="shared" si="76"/>
        <v>42.470939272992837</v>
      </c>
      <c r="X162">
        <f t="shared" si="88"/>
        <v>0.87749874530976935</v>
      </c>
      <c r="Y162">
        <f>VLOOKUP(K162,Sheet2!$A$6:$B$262,2,TRUE)</f>
        <v>303.4375</v>
      </c>
      <c r="Z162">
        <f t="shared" si="77"/>
        <v>2.8918599227510423E-3</v>
      </c>
      <c r="AA162">
        <f t="shared" si="78"/>
        <v>515.59851359406719</v>
      </c>
      <c r="AD162">
        <f t="shared" si="91"/>
        <v>516.4</v>
      </c>
      <c r="AE162">
        <f>VLOOKUP(AU161,Sheet2!$E$6:$F$261,2,TRUE)</f>
        <v>499.7</v>
      </c>
      <c r="AF162">
        <f>VLOOKUP(AE162,Sheet3!A$52:B$77,2,TRUE)</f>
        <v>1</v>
      </c>
      <c r="AG162">
        <f t="shared" si="92"/>
        <v>0</v>
      </c>
      <c r="AH162">
        <f t="shared" si="93"/>
        <v>1</v>
      </c>
      <c r="AI162">
        <f t="shared" si="94"/>
        <v>1830</v>
      </c>
      <c r="AJ162">
        <f t="shared" si="80"/>
        <v>1.55</v>
      </c>
      <c r="AK162">
        <f t="shared" si="83"/>
        <v>0</v>
      </c>
      <c r="AM162">
        <f t="shared" si="95"/>
        <v>-5.1000000000000227</v>
      </c>
      <c r="AN162">
        <f t="shared" si="96"/>
        <v>0</v>
      </c>
      <c r="AP162">
        <f t="shared" si="84"/>
        <v>1.55</v>
      </c>
      <c r="AQ162">
        <f>VLOOKUP(AE162,Sheet3!$K$52:$L$77,2,TRUE)</f>
        <v>1</v>
      </c>
      <c r="AR162">
        <f t="shared" si="85"/>
        <v>0</v>
      </c>
      <c r="AU162">
        <f t="shared" si="97"/>
        <v>1830</v>
      </c>
      <c r="AV162">
        <f t="shared" si="98"/>
        <v>0</v>
      </c>
      <c r="AW162">
        <f t="shared" si="99"/>
        <v>0</v>
      </c>
      <c r="AX162">
        <f>VLOOKUP(AD162,Sheet2!$A$6:$B$262,2,TRUE)</f>
        <v>306.95</v>
      </c>
      <c r="AY162">
        <f t="shared" si="100"/>
        <v>0</v>
      </c>
      <c r="AZ162">
        <f t="shared" si="101"/>
        <v>516.4</v>
      </c>
      <c r="BB162">
        <f t="shared" si="89"/>
        <v>0.80148640593279197</v>
      </c>
    </row>
    <row r="163" spans="4:54" x14ac:dyDescent="0.55000000000000004">
      <c r="D163">
        <f t="shared" si="86"/>
        <v>2295</v>
      </c>
      <c r="E163">
        <f t="shared" si="81"/>
        <v>38.25</v>
      </c>
      <c r="F163">
        <v>1830</v>
      </c>
      <c r="H163">
        <f t="shared" si="70"/>
        <v>457.5</v>
      </c>
      <c r="J163">
        <f t="shared" si="71"/>
        <v>37.809917355371901</v>
      </c>
      <c r="K163">
        <f t="shared" si="72"/>
        <v>515.59851359406719</v>
      </c>
      <c r="L163">
        <f>VLOOKUP(V163, Sheet2!E$6:F$261,2,TRUE)</f>
        <v>499.7</v>
      </c>
      <c r="M163">
        <f>VLOOKUP(L163,Sheet3!A$52:B$77,2,TRUE)</f>
        <v>1</v>
      </c>
      <c r="N163">
        <f t="shared" si="73"/>
        <v>1.198513594067208</v>
      </c>
      <c r="O163">
        <f t="shared" si="74"/>
        <v>0.79851359406723077</v>
      </c>
      <c r="P163">
        <v>0</v>
      </c>
      <c r="Q163">
        <f t="shared" si="79"/>
        <v>1.7</v>
      </c>
      <c r="R163">
        <f t="shared" si="90"/>
        <v>1639.4595541709482</v>
      </c>
      <c r="S163">
        <f t="shared" si="82"/>
        <v>1.55</v>
      </c>
      <c r="T163">
        <f t="shared" si="87"/>
        <v>154.84001507839926</v>
      </c>
      <c r="V163">
        <f t="shared" si="75"/>
        <v>1794.2995692493475</v>
      </c>
      <c r="W163">
        <f t="shared" si="76"/>
        <v>35.700430750652458</v>
      </c>
      <c r="X163">
        <f t="shared" si="88"/>
        <v>0.73761220559199292</v>
      </c>
      <c r="Y163">
        <f>VLOOKUP(K163,Sheet2!$A$6:$B$262,2,TRUE)</f>
        <v>303.4375</v>
      </c>
      <c r="Z163">
        <f t="shared" si="77"/>
        <v>2.430853818634786E-3</v>
      </c>
      <c r="AA163">
        <f t="shared" si="78"/>
        <v>515.60094444788581</v>
      </c>
      <c r="AD163">
        <f t="shared" si="91"/>
        <v>516.4</v>
      </c>
      <c r="AE163">
        <f>VLOOKUP(AU162,Sheet2!$E$6:$F$261,2,TRUE)</f>
        <v>499.7</v>
      </c>
      <c r="AF163">
        <f>VLOOKUP(AE163,Sheet3!A$52:B$77,2,TRUE)</f>
        <v>1</v>
      </c>
      <c r="AG163">
        <f t="shared" si="92"/>
        <v>0</v>
      </c>
      <c r="AH163">
        <f t="shared" si="93"/>
        <v>1</v>
      </c>
      <c r="AI163">
        <f t="shared" si="94"/>
        <v>1830</v>
      </c>
      <c r="AJ163">
        <f t="shared" si="80"/>
        <v>1.55</v>
      </c>
      <c r="AK163">
        <f t="shared" si="83"/>
        <v>0</v>
      </c>
      <c r="AM163">
        <f t="shared" si="95"/>
        <v>-5.1000000000000227</v>
      </c>
      <c r="AN163">
        <f t="shared" si="96"/>
        <v>0</v>
      </c>
      <c r="AP163">
        <f t="shared" si="84"/>
        <v>1.55</v>
      </c>
      <c r="AQ163">
        <f>VLOOKUP(AE163,Sheet3!$K$52:$L$77,2,TRUE)</f>
        <v>1</v>
      </c>
      <c r="AR163">
        <f t="shared" si="85"/>
        <v>0</v>
      </c>
      <c r="AU163">
        <f t="shared" si="97"/>
        <v>1830</v>
      </c>
      <c r="AV163">
        <f t="shared" si="98"/>
        <v>0</v>
      </c>
      <c r="AW163">
        <f t="shared" si="99"/>
        <v>0</v>
      </c>
      <c r="AX163">
        <f>VLOOKUP(AD163,Sheet2!$A$6:$B$262,2,TRUE)</f>
        <v>306.95</v>
      </c>
      <c r="AY163">
        <f t="shared" si="100"/>
        <v>0</v>
      </c>
      <c r="AZ163">
        <f t="shared" si="101"/>
        <v>516.4</v>
      </c>
      <c r="BB163">
        <f t="shared" si="89"/>
        <v>0.79905555211416868</v>
      </c>
    </row>
    <row r="164" spans="4:54" x14ac:dyDescent="0.55000000000000004">
      <c r="D164">
        <f t="shared" si="86"/>
        <v>2310</v>
      </c>
      <c r="E164">
        <f t="shared" si="81"/>
        <v>38.5</v>
      </c>
      <c r="F164">
        <v>1830</v>
      </c>
      <c r="H164">
        <f t="shared" si="70"/>
        <v>457.5</v>
      </c>
      <c r="J164">
        <f t="shared" si="71"/>
        <v>37.809917355371901</v>
      </c>
      <c r="K164">
        <f t="shared" si="72"/>
        <v>515.60094444788581</v>
      </c>
      <c r="L164">
        <f>VLOOKUP(V164, Sheet2!E$6:F$261,2,TRUE)</f>
        <v>499.7</v>
      </c>
      <c r="M164">
        <f>VLOOKUP(L164,Sheet3!A$52:B$77,2,TRUE)</f>
        <v>1</v>
      </c>
      <c r="N164">
        <f t="shared" si="73"/>
        <v>1.2009444478858313</v>
      </c>
      <c r="O164">
        <f t="shared" si="74"/>
        <v>0.80094444788585406</v>
      </c>
      <c r="P164">
        <v>0</v>
      </c>
      <c r="Q164">
        <f t="shared" si="79"/>
        <v>1.8</v>
      </c>
      <c r="R164">
        <f t="shared" si="90"/>
        <v>1741.1822140023617</v>
      </c>
      <c r="S164">
        <f t="shared" si="82"/>
        <v>1.55</v>
      </c>
      <c r="T164">
        <f t="shared" si="87"/>
        <v>155.54760432169564</v>
      </c>
      <c r="V164">
        <f t="shared" si="75"/>
        <v>1896.7298183240573</v>
      </c>
      <c r="W164">
        <f t="shared" si="76"/>
        <v>-66.729818324057305</v>
      </c>
      <c r="X164">
        <f t="shared" si="88"/>
        <v>-1.3787152546292831</v>
      </c>
      <c r="Y164">
        <f>VLOOKUP(K164,Sheet2!$A$6:$B$262,2,TRUE)</f>
        <v>303.75</v>
      </c>
      <c r="Z164">
        <f t="shared" si="77"/>
        <v>-4.5389802621540187E-3</v>
      </c>
      <c r="AA164">
        <f t="shared" si="78"/>
        <v>515.59640546762364</v>
      </c>
      <c r="AD164">
        <f t="shared" si="91"/>
        <v>516.4</v>
      </c>
      <c r="AE164">
        <f>VLOOKUP(AU163,Sheet2!$E$6:$F$261,2,TRUE)</f>
        <v>499.7</v>
      </c>
      <c r="AF164">
        <f>VLOOKUP(AE164,Sheet3!A$52:B$77,2,TRUE)</f>
        <v>1</v>
      </c>
      <c r="AG164">
        <f t="shared" si="92"/>
        <v>0</v>
      </c>
      <c r="AH164">
        <f t="shared" si="93"/>
        <v>1</v>
      </c>
      <c r="AI164">
        <f t="shared" si="94"/>
        <v>1830</v>
      </c>
      <c r="AJ164">
        <f t="shared" si="80"/>
        <v>1.55</v>
      </c>
      <c r="AK164">
        <f t="shared" si="83"/>
        <v>0</v>
      </c>
      <c r="AM164">
        <f t="shared" si="95"/>
        <v>-5.1000000000000227</v>
      </c>
      <c r="AN164">
        <f t="shared" si="96"/>
        <v>0</v>
      </c>
      <c r="AP164">
        <f t="shared" si="84"/>
        <v>1.55</v>
      </c>
      <c r="AQ164">
        <f>VLOOKUP(AE164,Sheet3!$K$52:$L$77,2,TRUE)</f>
        <v>1</v>
      </c>
      <c r="AR164">
        <f t="shared" si="85"/>
        <v>0</v>
      </c>
      <c r="AU164">
        <f t="shared" si="97"/>
        <v>1830</v>
      </c>
      <c r="AV164">
        <f t="shared" si="98"/>
        <v>0</v>
      </c>
      <c r="AW164">
        <f t="shared" si="99"/>
        <v>0</v>
      </c>
      <c r="AX164">
        <f>VLOOKUP(AD164,Sheet2!$A$6:$B$262,2,TRUE)</f>
        <v>306.95</v>
      </c>
      <c r="AY164">
        <f t="shared" si="100"/>
        <v>0</v>
      </c>
      <c r="AZ164">
        <f t="shared" si="101"/>
        <v>516.4</v>
      </c>
      <c r="BB164">
        <f t="shared" si="89"/>
        <v>0.80359453237633716</v>
      </c>
    </row>
    <row r="165" spans="4:54" x14ac:dyDescent="0.55000000000000004">
      <c r="D165">
        <f t="shared" si="86"/>
        <v>2325</v>
      </c>
      <c r="E165">
        <f t="shared" si="81"/>
        <v>38.75</v>
      </c>
      <c r="F165">
        <v>1830</v>
      </c>
      <c r="H165">
        <f t="shared" si="70"/>
        <v>457.5</v>
      </c>
      <c r="J165">
        <f t="shared" si="71"/>
        <v>37.809917355371901</v>
      </c>
      <c r="K165">
        <f t="shared" si="72"/>
        <v>515.59640546762364</v>
      </c>
      <c r="L165">
        <f>VLOOKUP(V165, Sheet2!E$6:F$261,2,TRUE)</f>
        <v>499.7</v>
      </c>
      <c r="M165">
        <f>VLOOKUP(L165,Sheet3!A$52:B$77,2,TRUE)</f>
        <v>1</v>
      </c>
      <c r="N165">
        <f t="shared" si="73"/>
        <v>1.1964054676236628</v>
      </c>
      <c r="O165">
        <f t="shared" si="74"/>
        <v>0.79640546762368558</v>
      </c>
      <c r="P165">
        <v>0</v>
      </c>
      <c r="Q165">
        <f t="shared" si="79"/>
        <v>1.7</v>
      </c>
      <c r="R165">
        <f t="shared" si="90"/>
        <v>1635.1358638168892</v>
      </c>
      <c r="S165">
        <f t="shared" si="82"/>
        <v>1.55</v>
      </c>
      <c r="T165">
        <f t="shared" si="87"/>
        <v>154.22723880145196</v>
      </c>
      <c r="V165">
        <f t="shared" si="75"/>
        <v>1789.3631026183411</v>
      </c>
      <c r="W165">
        <f t="shared" si="76"/>
        <v>40.636897381658855</v>
      </c>
      <c r="X165">
        <f t="shared" si="88"/>
        <v>0.83960531780286896</v>
      </c>
      <c r="Y165">
        <f>VLOOKUP(K165,Sheet2!$A$6:$B$262,2,TRUE)</f>
        <v>303.4375</v>
      </c>
      <c r="Z165">
        <f t="shared" si="77"/>
        <v>2.766979420153636E-3</v>
      </c>
      <c r="AA165">
        <f t="shared" si="78"/>
        <v>515.59917244704377</v>
      </c>
      <c r="AD165">
        <f t="shared" si="91"/>
        <v>516.4</v>
      </c>
      <c r="AE165">
        <f>VLOOKUP(AU164,Sheet2!$E$6:$F$261,2,TRUE)</f>
        <v>499.7</v>
      </c>
      <c r="AF165">
        <f>VLOOKUP(AE165,Sheet3!A$52:B$77,2,TRUE)</f>
        <v>1</v>
      </c>
      <c r="AG165">
        <f t="shared" si="92"/>
        <v>0</v>
      </c>
      <c r="AH165">
        <f t="shared" si="93"/>
        <v>1</v>
      </c>
      <c r="AI165">
        <f t="shared" si="94"/>
        <v>1830</v>
      </c>
      <c r="AJ165">
        <f t="shared" si="80"/>
        <v>1.55</v>
      </c>
      <c r="AK165">
        <f t="shared" si="83"/>
        <v>0</v>
      </c>
      <c r="AM165">
        <f t="shared" si="95"/>
        <v>-5.1000000000000227</v>
      </c>
      <c r="AN165">
        <f t="shared" si="96"/>
        <v>0</v>
      </c>
      <c r="AP165">
        <f t="shared" si="84"/>
        <v>1.55</v>
      </c>
      <c r="AQ165">
        <f>VLOOKUP(AE165,Sheet3!$K$52:$L$77,2,TRUE)</f>
        <v>1</v>
      </c>
      <c r="AR165">
        <f t="shared" si="85"/>
        <v>0</v>
      </c>
      <c r="AU165">
        <f t="shared" si="97"/>
        <v>1830</v>
      </c>
      <c r="AV165">
        <f t="shared" si="98"/>
        <v>0</v>
      </c>
      <c r="AW165">
        <f t="shared" si="99"/>
        <v>0</v>
      </c>
      <c r="AX165">
        <f>VLOOKUP(AD165,Sheet2!$A$6:$B$262,2,TRUE)</f>
        <v>306.95</v>
      </c>
      <c r="AY165">
        <f t="shared" si="100"/>
        <v>0</v>
      </c>
      <c r="AZ165">
        <f t="shared" si="101"/>
        <v>516.4</v>
      </c>
      <c r="BB165">
        <f t="shared" si="89"/>
        <v>0.800827552956207</v>
      </c>
    </row>
    <row r="166" spans="4:54" x14ac:dyDescent="0.55000000000000004">
      <c r="D166">
        <f t="shared" si="86"/>
        <v>2340</v>
      </c>
      <c r="E166">
        <f t="shared" si="81"/>
        <v>39</v>
      </c>
      <c r="F166">
        <v>1830</v>
      </c>
      <c r="H166">
        <f t="shared" si="70"/>
        <v>457.5</v>
      </c>
      <c r="J166">
        <f t="shared" si="71"/>
        <v>37.809917355371901</v>
      </c>
      <c r="K166">
        <f t="shared" si="72"/>
        <v>515.59917244704377</v>
      </c>
      <c r="L166">
        <f>VLOOKUP(V166, Sheet2!E$6:F$261,2,TRUE)</f>
        <v>499.7</v>
      </c>
      <c r="M166">
        <f>VLOOKUP(L166,Sheet3!A$52:B$77,2,TRUE)</f>
        <v>1</v>
      </c>
      <c r="N166">
        <f t="shared" si="73"/>
        <v>1.199172447043793</v>
      </c>
      <c r="O166">
        <f t="shared" si="74"/>
        <v>0.79917244704381574</v>
      </c>
      <c r="P166">
        <v>0</v>
      </c>
      <c r="Q166">
        <f t="shared" si="79"/>
        <v>1.7</v>
      </c>
      <c r="R166">
        <f t="shared" si="90"/>
        <v>1640.8116179862664</v>
      </c>
      <c r="S166">
        <f t="shared" si="82"/>
        <v>1.55</v>
      </c>
      <c r="T166">
        <f t="shared" si="87"/>
        <v>155.03169217605603</v>
      </c>
      <c r="V166">
        <f t="shared" si="75"/>
        <v>1795.8433101623223</v>
      </c>
      <c r="W166">
        <f t="shared" si="76"/>
        <v>34.156689837677732</v>
      </c>
      <c r="X166">
        <f t="shared" si="88"/>
        <v>0.70571673218342423</v>
      </c>
      <c r="Y166">
        <f>VLOOKUP(K166,Sheet2!$A$6:$B$262,2,TRUE)</f>
        <v>303.4375</v>
      </c>
      <c r="Z166">
        <f t="shared" si="77"/>
        <v>2.3257400030761662E-3</v>
      </c>
      <c r="AA166">
        <f t="shared" si="78"/>
        <v>515.6014981870469</v>
      </c>
      <c r="AD166">
        <f t="shared" si="91"/>
        <v>516.4</v>
      </c>
      <c r="AE166">
        <f>VLOOKUP(AU165,Sheet2!$E$6:$F$261,2,TRUE)</f>
        <v>499.7</v>
      </c>
      <c r="AF166">
        <f>VLOOKUP(AE166,Sheet3!A$52:B$77,2,TRUE)</f>
        <v>1</v>
      </c>
      <c r="AG166">
        <f t="shared" si="92"/>
        <v>0</v>
      </c>
      <c r="AH166">
        <f t="shared" si="93"/>
        <v>1</v>
      </c>
      <c r="AI166">
        <f t="shared" si="94"/>
        <v>1830</v>
      </c>
      <c r="AJ166">
        <f t="shared" si="80"/>
        <v>1.55</v>
      </c>
      <c r="AK166">
        <f t="shared" si="83"/>
        <v>0</v>
      </c>
      <c r="AM166">
        <f t="shared" si="95"/>
        <v>-5.1000000000000227</v>
      </c>
      <c r="AN166">
        <f t="shared" si="96"/>
        <v>0</v>
      </c>
      <c r="AP166">
        <f t="shared" si="84"/>
        <v>1.55</v>
      </c>
      <c r="AQ166">
        <f>VLOOKUP(AE166,Sheet3!$K$52:$L$77,2,TRUE)</f>
        <v>1</v>
      </c>
      <c r="AR166">
        <f t="shared" si="85"/>
        <v>0</v>
      </c>
      <c r="AU166">
        <f t="shared" si="97"/>
        <v>1830</v>
      </c>
      <c r="AV166">
        <f t="shared" si="98"/>
        <v>0</v>
      </c>
      <c r="AW166">
        <f t="shared" si="99"/>
        <v>0</v>
      </c>
      <c r="AX166">
        <f>VLOOKUP(AD166,Sheet2!$A$6:$B$262,2,TRUE)</f>
        <v>306.95</v>
      </c>
      <c r="AY166">
        <f t="shared" si="100"/>
        <v>0</v>
      </c>
      <c r="AZ166">
        <f t="shared" si="101"/>
        <v>516.4</v>
      </c>
      <c r="BB166">
        <f t="shared" si="89"/>
        <v>0.79850181295307721</v>
      </c>
    </row>
    <row r="167" spans="4:54" x14ac:dyDescent="0.55000000000000004">
      <c r="D167">
        <f t="shared" si="86"/>
        <v>2355</v>
      </c>
      <c r="E167">
        <f t="shared" si="81"/>
        <v>39.25</v>
      </c>
      <c r="F167">
        <v>1830</v>
      </c>
      <c r="H167">
        <f t="shared" si="70"/>
        <v>457.5</v>
      </c>
      <c r="J167">
        <f t="shared" si="71"/>
        <v>37.809917355371901</v>
      </c>
      <c r="K167">
        <f t="shared" si="72"/>
        <v>515.6014981870469</v>
      </c>
      <c r="L167">
        <f>VLOOKUP(V167, Sheet2!E$6:F$261,2,TRUE)</f>
        <v>499.7</v>
      </c>
      <c r="M167">
        <f>VLOOKUP(L167,Sheet3!A$52:B$77,2,TRUE)</f>
        <v>1</v>
      </c>
      <c r="N167">
        <f t="shared" si="73"/>
        <v>1.2014981870469228</v>
      </c>
      <c r="O167">
        <f t="shared" si="74"/>
        <v>0.80149818704694553</v>
      </c>
      <c r="P167">
        <v>0</v>
      </c>
      <c r="Q167">
        <f t="shared" si="79"/>
        <v>1.8</v>
      </c>
      <c r="R167">
        <f t="shared" si="90"/>
        <v>1742.3866059856937</v>
      </c>
      <c r="S167">
        <f t="shared" si="82"/>
        <v>1.55</v>
      </c>
      <c r="T167">
        <f t="shared" si="87"/>
        <v>155.70894076441201</v>
      </c>
      <c r="V167">
        <f t="shared" si="75"/>
        <v>1898.0955467501058</v>
      </c>
      <c r="W167">
        <f t="shared" si="76"/>
        <v>-68.095546750105768</v>
      </c>
      <c r="X167">
        <f t="shared" si="88"/>
        <v>-1.4069327840930945</v>
      </c>
      <c r="Y167">
        <f>VLOOKUP(K167,Sheet2!$A$6:$B$262,2,TRUE)</f>
        <v>303.75</v>
      </c>
      <c r="Z167">
        <f t="shared" si="77"/>
        <v>-4.6318774784957842E-3</v>
      </c>
      <c r="AA167">
        <f t="shared" si="78"/>
        <v>515.59686630956844</v>
      </c>
      <c r="AD167">
        <f t="shared" si="91"/>
        <v>516.4</v>
      </c>
      <c r="AE167">
        <f>VLOOKUP(AU166,Sheet2!$E$6:$F$261,2,TRUE)</f>
        <v>499.7</v>
      </c>
      <c r="AF167">
        <f>VLOOKUP(AE167,Sheet3!A$52:B$77,2,TRUE)</f>
        <v>1</v>
      </c>
      <c r="AG167">
        <f t="shared" si="92"/>
        <v>0</v>
      </c>
      <c r="AH167">
        <f t="shared" si="93"/>
        <v>1</v>
      </c>
      <c r="AI167">
        <f t="shared" si="94"/>
        <v>1830</v>
      </c>
      <c r="AJ167">
        <f t="shared" si="80"/>
        <v>1.55</v>
      </c>
      <c r="AK167">
        <f t="shared" si="83"/>
        <v>0</v>
      </c>
      <c r="AM167">
        <f t="shared" si="95"/>
        <v>-5.1000000000000227</v>
      </c>
      <c r="AN167">
        <f t="shared" si="96"/>
        <v>0</v>
      </c>
      <c r="AP167">
        <f t="shared" si="84"/>
        <v>1.55</v>
      </c>
      <c r="AQ167">
        <f>VLOOKUP(AE167,Sheet3!$K$52:$L$77,2,TRUE)</f>
        <v>1</v>
      </c>
      <c r="AR167">
        <f t="shared" si="85"/>
        <v>0</v>
      </c>
      <c r="AU167">
        <f t="shared" si="97"/>
        <v>1830</v>
      </c>
      <c r="AV167">
        <f t="shared" si="98"/>
        <v>0</v>
      </c>
      <c r="AW167">
        <f t="shared" si="99"/>
        <v>0</v>
      </c>
      <c r="AX167">
        <f>VLOOKUP(AD167,Sheet2!$A$6:$B$262,2,TRUE)</f>
        <v>306.95</v>
      </c>
      <c r="AY167">
        <f t="shared" si="100"/>
        <v>0</v>
      </c>
      <c r="AZ167">
        <f t="shared" si="101"/>
        <v>516.4</v>
      </c>
      <c r="BB167">
        <f t="shared" si="89"/>
        <v>0.80313369043153671</v>
      </c>
    </row>
    <row r="168" spans="4:54" x14ac:dyDescent="0.55000000000000004">
      <c r="D168">
        <f t="shared" si="86"/>
        <v>2370</v>
      </c>
      <c r="E168">
        <f t="shared" si="81"/>
        <v>39.5</v>
      </c>
      <c r="F168">
        <v>1830</v>
      </c>
      <c r="H168">
        <f t="shared" si="70"/>
        <v>457.5</v>
      </c>
      <c r="J168">
        <f t="shared" si="71"/>
        <v>37.809917355371901</v>
      </c>
      <c r="K168">
        <f t="shared" si="72"/>
        <v>515.59686630956844</v>
      </c>
      <c r="L168">
        <f>VLOOKUP(V168, Sheet2!E$6:F$261,2,TRUE)</f>
        <v>499.7</v>
      </c>
      <c r="M168">
        <f>VLOOKUP(L168,Sheet3!A$52:B$77,2,TRUE)</f>
        <v>1</v>
      </c>
      <c r="N168">
        <f t="shared" si="73"/>
        <v>1.1968663095684633</v>
      </c>
      <c r="O168">
        <f t="shared" si="74"/>
        <v>0.79686630956848603</v>
      </c>
      <c r="P168">
        <v>0</v>
      </c>
      <c r="Q168">
        <f t="shared" si="79"/>
        <v>1.7</v>
      </c>
      <c r="R168">
        <f t="shared" si="90"/>
        <v>1636.080708734776</v>
      </c>
      <c r="S168">
        <f t="shared" si="82"/>
        <v>1.55</v>
      </c>
      <c r="T168">
        <f t="shared" si="87"/>
        <v>154.36112411064937</v>
      </c>
      <c r="V168">
        <f t="shared" si="75"/>
        <v>1790.4418328454253</v>
      </c>
      <c r="W168">
        <f t="shared" si="76"/>
        <v>39.558167154574676</v>
      </c>
      <c r="X168">
        <f t="shared" si="88"/>
        <v>0.81731750319369167</v>
      </c>
      <c r="Y168">
        <f>VLOOKUP(K168,Sheet2!$A$6:$B$262,2,TRUE)</f>
        <v>303.4375</v>
      </c>
      <c r="Z168">
        <f t="shared" si="77"/>
        <v>2.6935283318432683E-3</v>
      </c>
      <c r="AA168">
        <f t="shared" si="78"/>
        <v>515.5995598379003</v>
      </c>
      <c r="AD168">
        <f t="shared" si="91"/>
        <v>516.4</v>
      </c>
      <c r="AE168">
        <f>VLOOKUP(AU167,Sheet2!$E$6:$F$261,2,TRUE)</f>
        <v>499.7</v>
      </c>
      <c r="AF168">
        <f>VLOOKUP(AE168,Sheet3!A$52:B$77,2,TRUE)</f>
        <v>1</v>
      </c>
      <c r="AG168">
        <f t="shared" si="92"/>
        <v>0</v>
      </c>
      <c r="AH168">
        <f t="shared" si="93"/>
        <v>1</v>
      </c>
      <c r="AI168">
        <f t="shared" si="94"/>
        <v>1830</v>
      </c>
      <c r="AJ168">
        <f t="shared" si="80"/>
        <v>1.55</v>
      </c>
      <c r="AK168">
        <f t="shared" si="83"/>
        <v>0</v>
      </c>
      <c r="AM168">
        <f t="shared" si="95"/>
        <v>-5.1000000000000227</v>
      </c>
      <c r="AN168">
        <f t="shared" si="96"/>
        <v>0</v>
      </c>
      <c r="AP168">
        <f t="shared" si="84"/>
        <v>1.55</v>
      </c>
      <c r="AQ168">
        <f>VLOOKUP(AE168,Sheet3!$K$52:$L$77,2,TRUE)</f>
        <v>1</v>
      </c>
      <c r="AR168">
        <f t="shared" si="85"/>
        <v>0</v>
      </c>
      <c r="AU168">
        <f t="shared" si="97"/>
        <v>1830</v>
      </c>
      <c r="AV168">
        <f t="shared" si="98"/>
        <v>0</v>
      </c>
      <c r="AW168">
        <f t="shared" si="99"/>
        <v>0</v>
      </c>
      <c r="AX168">
        <f>VLOOKUP(AD168,Sheet2!$A$6:$B$262,2,TRUE)</f>
        <v>306.95</v>
      </c>
      <c r="AY168">
        <f t="shared" si="100"/>
        <v>0</v>
      </c>
      <c r="AZ168">
        <f t="shared" si="101"/>
        <v>516.4</v>
      </c>
      <c r="BB168">
        <f t="shared" si="89"/>
        <v>0.80044016209967594</v>
      </c>
    </row>
    <row r="169" spans="4:54" x14ac:dyDescent="0.55000000000000004">
      <c r="D169">
        <f t="shared" si="86"/>
        <v>2385</v>
      </c>
      <c r="E169">
        <f t="shared" si="81"/>
        <v>39.75</v>
      </c>
      <c r="F169">
        <v>1830</v>
      </c>
      <c r="H169">
        <f t="shared" si="70"/>
        <v>457.5</v>
      </c>
      <c r="J169">
        <f t="shared" si="71"/>
        <v>37.809917355371901</v>
      </c>
      <c r="K169">
        <f t="shared" si="72"/>
        <v>515.5995598379003</v>
      </c>
      <c r="L169">
        <f>VLOOKUP(V169, Sheet2!E$6:F$261,2,TRUE)</f>
        <v>499.7</v>
      </c>
      <c r="M169">
        <f>VLOOKUP(L169,Sheet3!A$52:B$77,2,TRUE)</f>
        <v>1</v>
      </c>
      <c r="N169">
        <f t="shared" si="73"/>
        <v>1.1995598379003241</v>
      </c>
      <c r="O169">
        <f t="shared" si="74"/>
        <v>0.79955983790034679</v>
      </c>
      <c r="P169">
        <v>0</v>
      </c>
      <c r="Q169">
        <f t="shared" si="79"/>
        <v>1.7</v>
      </c>
      <c r="R169">
        <f t="shared" si="90"/>
        <v>1641.6067747864843</v>
      </c>
      <c r="S169">
        <f t="shared" si="82"/>
        <v>1.55</v>
      </c>
      <c r="T169">
        <f t="shared" si="87"/>
        <v>155.14443093056582</v>
      </c>
      <c r="V169">
        <f t="shared" si="75"/>
        <v>1796.7512057170502</v>
      </c>
      <c r="W169">
        <f t="shared" si="76"/>
        <v>33.248794282949802</v>
      </c>
      <c r="X169">
        <f t="shared" si="88"/>
        <v>0.68695855956507856</v>
      </c>
      <c r="Y169">
        <f>VLOOKUP(K169,Sheet2!$A$6:$B$262,2,TRUE)</f>
        <v>303.4375</v>
      </c>
      <c r="Z169">
        <f t="shared" si="77"/>
        <v>2.2639211025831632E-3</v>
      </c>
      <c r="AA169">
        <f t="shared" si="78"/>
        <v>515.60182375900285</v>
      </c>
      <c r="AD169">
        <f t="shared" si="91"/>
        <v>516.4</v>
      </c>
      <c r="AE169">
        <f>VLOOKUP(AU168,Sheet2!$E$6:$F$261,2,TRUE)</f>
        <v>499.7</v>
      </c>
      <c r="AF169">
        <f>VLOOKUP(AE169,Sheet3!A$52:B$77,2,TRUE)</f>
        <v>1</v>
      </c>
      <c r="AG169">
        <f t="shared" si="92"/>
        <v>0</v>
      </c>
      <c r="AH169">
        <f t="shared" si="93"/>
        <v>1</v>
      </c>
      <c r="AI169">
        <f t="shared" si="94"/>
        <v>1830</v>
      </c>
      <c r="AJ169">
        <f t="shared" si="80"/>
        <v>1.55</v>
      </c>
      <c r="AK169">
        <f t="shared" si="83"/>
        <v>0</v>
      </c>
      <c r="AM169">
        <f t="shared" si="95"/>
        <v>-5.1000000000000227</v>
      </c>
      <c r="AN169">
        <f t="shared" si="96"/>
        <v>0</v>
      </c>
      <c r="AP169">
        <f t="shared" si="84"/>
        <v>1.55</v>
      </c>
      <c r="AQ169">
        <f>VLOOKUP(AE169,Sheet3!$K$52:$L$77,2,TRUE)</f>
        <v>1</v>
      </c>
      <c r="AR169">
        <f t="shared" si="85"/>
        <v>0</v>
      </c>
      <c r="AU169">
        <f t="shared" si="97"/>
        <v>1830</v>
      </c>
      <c r="AV169">
        <f t="shared" si="98"/>
        <v>0</v>
      </c>
      <c r="AW169">
        <f t="shared" si="99"/>
        <v>0</v>
      </c>
      <c r="AX169">
        <f>VLOOKUP(AD169,Sheet2!$A$6:$B$262,2,TRUE)</f>
        <v>306.95</v>
      </c>
      <c r="AY169">
        <f t="shared" si="100"/>
        <v>0</v>
      </c>
      <c r="AZ169">
        <f t="shared" si="101"/>
        <v>516.4</v>
      </c>
      <c r="BB169">
        <f t="shared" si="89"/>
        <v>0.79817624099712248</v>
      </c>
    </row>
    <row r="170" spans="4:54" x14ac:dyDescent="0.55000000000000004">
      <c r="D170">
        <f t="shared" si="86"/>
        <v>2400</v>
      </c>
      <c r="E170">
        <f t="shared" si="81"/>
        <v>40</v>
      </c>
      <c r="F170">
        <v>1810</v>
      </c>
      <c r="H170">
        <f t="shared" ref="H170:H233" si="102">+F170*0.25</f>
        <v>452.5</v>
      </c>
      <c r="J170">
        <f t="shared" ref="J170:J233" si="103">+H170*3600/43560</f>
        <v>37.396694214876035</v>
      </c>
      <c r="K170">
        <f t="shared" ref="K170:K233" si="104">+AA169</f>
        <v>515.60182375900285</v>
      </c>
      <c r="L170">
        <f>VLOOKUP(V170, Sheet2!E$6:F$261,2,TRUE)</f>
        <v>499.7</v>
      </c>
      <c r="M170">
        <f>VLOOKUP(L170,Sheet3!A$52:B$77,2,TRUE)</f>
        <v>1</v>
      </c>
      <c r="N170">
        <f t="shared" ref="N170:N233" si="105">+(K170-J$3)</f>
        <v>1.2018237590028775</v>
      </c>
      <c r="O170">
        <f t="shared" ref="O170:O233" si="106">+K170-O$3</f>
        <v>0.80182375900290026</v>
      </c>
      <c r="P170">
        <v>0</v>
      </c>
      <c r="Q170">
        <f t="shared" si="79"/>
        <v>1.8</v>
      </c>
      <c r="R170">
        <f t="shared" si="90"/>
        <v>1743.0948600409981</v>
      </c>
      <c r="S170">
        <f t="shared" si="82"/>
        <v>1.55</v>
      </c>
      <c r="T170">
        <f t="shared" si="87"/>
        <v>155.8038248445354</v>
      </c>
      <c r="V170">
        <f t="shared" ref="V170:V233" si="107">+R170+T170</f>
        <v>1898.8986848855336</v>
      </c>
      <c r="W170">
        <f t="shared" ref="W170:W233" si="108">+F170-V170</f>
        <v>-88.898684885533612</v>
      </c>
      <c r="X170">
        <f t="shared" si="88"/>
        <v>-1.8367496877176368</v>
      </c>
      <c r="Y170">
        <f>VLOOKUP(K170,Sheet2!$A$6:$B$262,2,TRUE)</f>
        <v>303.75</v>
      </c>
      <c r="Z170">
        <f t="shared" ref="Z170:Z233" si="109">+X170/Y170</f>
        <v>-6.0469125521568287E-3</v>
      </c>
      <c r="AA170">
        <f t="shared" ref="AA170:AA233" si="110">+K170+Z170</f>
        <v>515.59577684645069</v>
      </c>
      <c r="AD170">
        <f t="shared" si="91"/>
        <v>516.4</v>
      </c>
      <c r="AE170">
        <f>VLOOKUP(AU169,Sheet2!$E$6:$F$261,2,TRUE)</f>
        <v>499.7</v>
      </c>
      <c r="AF170">
        <f>VLOOKUP(AE170,Sheet3!A$52:B$77,2,TRUE)</f>
        <v>1</v>
      </c>
      <c r="AG170">
        <f t="shared" si="92"/>
        <v>0</v>
      </c>
      <c r="AH170">
        <f t="shared" si="93"/>
        <v>1</v>
      </c>
      <c r="AI170">
        <f t="shared" si="94"/>
        <v>1810</v>
      </c>
      <c r="AJ170">
        <f t="shared" si="80"/>
        <v>1.55</v>
      </c>
      <c r="AK170">
        <f t="shared" si="83"/>
        <v>0</v>
      </c>
      <c r="AM170">
        <f t="shared" si="95"/>
        <v>-5.1000000000000227</v>
      </c>
      <c r="AN170">
        <f t="shared" si="96"/>
        <v>0</v>
      </c>
      <c r="AP170">
        <f t="shared" si="84"/>
        <v>1.55</v>
      </c>
      <c r="AQ170">
        <f>VLOOKUP(AE170,Sheet3!$K$52:$L$77,2,TRUE)</f>
        <v>1</v>
      </c>
      <c r="AR170">
        <f t="shared" si="85"/>
        <v>0</v>
      </c>
      <c r="AU170">
        <f t="shared" si="97"/>
        <v>1810</v>
      </c>
      <c r="AV170">
        <f t="shared" si="98"/>
        <v>0</v>
      </c>
      <c r="AW170">
        <f t="shared" si="99"/>
        <v>0</v>
      </c>
      <c r="AX170">
        <f>VLOOKUP(AD170,Sheet2!$A$6:$B$262,2,TRUE)</f>
        <v>306.95</v>
      </c>
      <c r="AY170">
        <f t="shared" si="100"/>
        <v>0</v>
      </c>
      <c r="AZ170">
        <f t="shared" si="101"/>
        <v>516.4</v>
      </c>
      <c r="BB170">
        <f t="shared" si="89"/>
        <v>0.80422315354928742</v>
      </c>
    </row>
    <row r="171" spans="4:54" x14ac:dyDescent="0.55000000000000004">
      <c r="D171">
        <f t="shared" si="86"/>
        <v>2415</v>
      </c>
      <c r="E171">
        <f t="shared" si="81"/>
        <v>40.25</v>
      </c>
      <c r="F171">
        <v>1810</v>
      </c>
      <c r="H171">
        <f t="shared" si="102"/>
        <v>452.5</v>
      </c>
      <c r="J171">
        <f t="shared" si="103"/>
        <v>37.396694214876035</v>
      </c>
      <c r="K171">
        <f t="shared" si="104"/>
        <v>515.59577684645069</v>
      </c>
      <c r="L171">
        <f>VLOOKUP(V171, Sheet2!E$6:F$261,2,TRUE)</f>
        <v>499.7</v>
      </c>
      <c r="M171">
        <f>VLOOKUP(L171,Sheet3!A$52:B$77,2,TRUE)</f>
        <v>1</v>
      </c>
      <c r="N171">
        <f t="shared" si="105"/>
        <v>1.1957768464507126</v>
      </c>
      <c r="O171">
        <f t="shared" si="106"/>
        <v>0.79577684645073532</v>
      </c>
      <c r="P171">
        <v>0</v>
      </c>
      <c r="Q171">
        <f t="shared" si="79"/>
        <v>1.7</v>
      </c>
      <c r="R171">
        <f t="shared" si="90"/>
        <v>1633.847321568373</v>
      </c>
      <c r="S171">
        <f t="shared" si="82"/>
        <v>1.55</v>
      </c>
      <c r="T171">
        <f t="shared" si="87"/>
        <v>154.04467217327903</v>
      </c>
      <c r="V171">
        <f t="shared" si="107"/>
        <v>1787.891993741652</v>
      </c>
      <c r="W171">
        <f t="shared" si="108"/>
        <v>22.108006258348041</v>
      </c>
      <c r="X171">
        <f t="shared" si="88"/>
        <v>0.45677698880884382</v>
      </c>
      <c r="Y171">
        <f>VLOOKUP(K171,Sheet2!$A$6:$B$262,2,TRUE)</f>
        <v>303.4375</v>
      </c>
      <c r="Z171">
        <f t="shared" si="109"/>
        <v>1.5053412607500516E-3</v>
      </c>
      <c r="AA171">
        <f t="shared" si="110"/>
        <v>515.59728218771147</v>
      </c>
      <c r="AD171">
        <f t="shared" si="91"/>
        <v>516.4</v>
      </c>
      <c r="AE171">
        <f>VLOOKUP(AU170,Sheet2!$E$6:$F$261,2,TRUE)</f>
        <v>499.7</v>
      </c>
      <c r="AF171">
        <f>VLOOKUP(AE171,Sheet3!A$52:B$77,2,TRUE)</f>
        <v>1</v>
      </c>
      <c r="AG171">
        <f t="shared" si="92"/>
        <v>0</v>
      </c>
      <c r="AH171">
        <f t="shared" si="93"/>
        <v>1</v>
      </c>
      <c r="AI171">
        <f t="shared" si="94"/>
        <v>1810</v>
      </c>
      <c r="AJ171">
        <f t="shared" si="80"/>
        <v>1.55</v>
      </c>
      <c r="AK171">
        <f t="shared" si="83"/>
        <v>0</v>
      </c>
      <c r="AM171">
        <f t="shared" si="95"/>
        <v>-5.1000000000000227</v>
      </c>
      <c r="AN171">
        <f t="shared" si="96"/>
        <v>0</v>
      </c>
      <c r="AP171">
        <f t="shared" si="84"/>
        <v>1.55</v>
      </c>
      <c r="AQ171">
        <f>VLOOKUP(AE171,Sheet3!$K$52:$L$77,2,TRUE)</f>
        <v>1</v>
      </c>
      <c r="AR171">
        <f t="shared" si="85"/>
        <v>0</v>
      </c>
      <c r="AU171">
        <f t="shared" si="97"/>
        <v>1810</v>
      </c>
      <c r="AV171">
        <f t="shared" si="98"/>
        <v>0</v>
      </c>
      <c r="AW171">
        <f t="shared" si="99"/>
        <v>0</v>
      </c>
      <c r="AX171">
        <f>VLOOKUP(AD171,Sheet2!$A$6:$B$262,2,TRUE)</f>
        <v>306.95</v>
      </c>
      <c r="AY171">
        <f t="shared" si="100"/>
        <v>0</v>
      </c>
      <c r="AZ171">
        <f t="shared" si="101"/>
        <v>516.4</v>
      </c>
      <c r="BB171">
        <f t="shared" si="89"/>
        <v>0.80271781228850614</v>
      </c>
    </row>
    <row r="172" spans="4:54" x14ac:dyDescent="0.55000000000000004">
      <c r="D172">
        <f t="shared" si="86"/>
        <v>2430</v>
      </c>
      <c r="E172">
        <f t="shared" si="81"/>
        <v>40.5</v>
      </c>
      <c r="F172">
        <v>1830</v>
      </c>
      <c r="H172">
        <f t="shared" si="102"/>
        <v>457.5</v>
      </c>
      <c r="J172">
        <f t="shared" si="103"/>
        <v>37.809917355371901</v>
      </c>
      <c r="K172">
        <f t="shared" si="104"/>
        <v>515.59728218771147</v>
      </c>
      <c r="L172">
        <f>VLOOKUP(V172, Sheet2!E$6:F$261,2,TRUE)</f>
        <v>499.7</v>
      </c>
      <c r="M172">
        <f>VLOOKUP(L172,Sheet3!A$52:B$77,2,TRUE)</f>
        <v>1</v>
      </c>
      <c r="N172">
        <f t="shared" si="105"/>
        <v>1.1972821877114939</v>
      </c>
      <c r="O172">
        <f t="shared" si="106"/>
        <v>0.7972821877115166</v>
      </c>
      <c r="P172">
        <v>0</v>
      </c>
      <c r="Q172">
        <f t="shared" si="79"/>
        <v>1.7</v>
      </c>
      <c r="R172">
        <f t="shared" si="90"/>
        <v>1636.9335224167576</v>
      </c>
      <c r="S172">
        <f t="shared" si="82"/>
        <v>1.55</v>
      </c>
      <c r="T172">
        <f t="shared" si="87"/>
        <v>154.48197962666339</v>
      </c>
      <c r="V172">
        <f t="shared" si="107"/>
        <v>1791.4155020434209</v>
      </c>
      <c r="W172">
        <f t="shared" si="108"/>
        <v>38.584497956579071</v>
      </c>
      <c r="X172">
        <f t="shared" si="88"/>
        <v>0.79720037100369978</v>
      </c>
      <c r="Y172">
        <f>VLOOKUP(K172,Sheet2!$A$6:$B$262,2,TRUE)</f>
        <v>303.4375</v>
      </c>
      <c r="Z172">
        <f t="shared" si="109"/>
        <v>2.6272308828134286E-3</v>
      </c>
      <c r="AA172">
        <f t="shared" si="110"/>
        <v>515.59990941859428</v>
      </c>
      <c r="AD172">
        <f t="shared" si="91"/>
        <v>516.4</v>
      </c>
      <c r="AE172">
        <f>VLOOKUP(AU171,Sheet2!$E$6:$F$261,2,TRUE)</f>
        <v>499.7</v>
      </c>
      <c r="AF172">
        <f>VLOOKUP(AE172,Sheet3!A$52:B$77,2,TRUE)</f>
        <v>1</v>
      </c>
      <c r="AG172">
        <f t="shared" si="92"/>
        <v>0</v>
      </c>
      <c r="AH172">
        <f t="shared" si="93"/>
        <v>1</v>
      </c>
      <c r="AI172">
        <f t="shared" si="94"/>
        <v>1830</v>
      </c>
      <c r="AJ172">
        <f t="shared" si="80"/>
        <v>1.55</v>
      </c>
      <c r="AK172">
        <f t="shared" si="83"/>
        <v>0</v>
      </c>
      <c r="AM172">
        <f t="shared" si="95"/>
        <v>-5.1000000000000227</v>
      </c>
      <c r="AN172">
        <f t="shared" si="96"/>
        <v>0</v>
      </c>
      <c r="AP172">
        <f t="shared" si="84"/>
        <v>1.55</v>
      </c>
      <c r="AQ172">
        <f>VLOOKUP(AE172,Sheet3!$K$52:$L$77,2,TRUE)</f>
        <v>1</v>
      </c>
      <c r="AR172">
        <f t="shared" si="85"/>
        <v>0</v>
      </c>
      <c r="AU172">
        <f t="shared" si="97"/>
        <v>1830</v>
      </c>
      <c r="AV172">
        <f t="shared" si="98"/>
        <v>0</v>
      </c>
      <c r="AW172">
        <f t="shared" si="99"/>
        <v>0</v>
      </c>
      <c r="AX172">
        <f>VLOOKUP(AD172,Sheet2!$A$6:$B$262,2,TRUE)</f>
        <v>306.95</v>
      </c>
      <c r="AY172">
        <f t="shared" si="100"/>
        <v>0</v>
      </c>
      <c r="AZ172">
        <f t="shared" si="101"/>
        <v>516.4</v>
      </c>
      <c r="BB172">
        <f t="shared" si="89"/>
        <v>0.80009058140569778</v>
      </c>
    </row>
    <row r="173" spans="4:54" x14ac:dyDescent="0.55000000000000004">
      <c r="D173">
        <f t="shared" si="86"/>
        <v>2445</v>
      </c>
      <c r="E173">
        <f t="shared" si="81"/>
        <v>40.75</v>
      </c>
      <c r="F173">
        <v>1830</v>
      </c>
      <c r="H173">
        <f t="shared" si="102"/>
        <v>457.5</v>
      </c>
      <c r="J173">
        <f t="shared" si="103"/>
        <v>37.809917355371901</v>
      </c>
      <c r="K173">
        <f t="shared" si="104"/>
        <v>515.59990941859428</v>
      </c>
      <c r="L173">
        <f>VLOOKUP(V173, Sheet2!E$6:F$261,2,TRUE)</f>
        <v>499.7</v>
      </c>
      <c r="M173">
        <f>VLOOKUP(L173,Sheet3!A$52:B$77,2,TRUE)</f>
        <v>1</v>
      </c>
      <c r="N173">
        <f t="shared" si="105"/>
        <v>1.1999094185943022</v>
      </c>
      <c r="O173">
        <f t="shared" si="106"/>
        <v>0.79990941859432496</v>
      </c>
      <c r="P173">
        <v>0</v>
      </c>
      <c r="Q173">
        <f t="shared" si="79"/>
        <v>1.7</v>
      </c>
      <c r="R173">
        <f t="shared" si="90"/>
        <v>1642.324432829367</v>
      </c>
      <c r="S173">
        <f t="shared" si="82"/>
        <v>1.55</v>
      </c>
      <c r="T173">
        <f t="shared" si="87"/>
        <v>155.24618959137729</v>
      </c>
      <c r="V173">
        <f t="shared" si="107"/>
        <v>1797.5706224207443</v>
      </c>
      <c r="W173">
        <f t="shared" si="108"/>
        <v>32.429377579255743</v>
      </c>
      <c r="X173">
        <f t="shared" si="88"/>
        <v>0.67002846238131697</v>
      </c>
      <c r="Y173">
        <f>VLOOKUP(K173,Sheet2!$A$6:$B$262,2,TRUE)</f>
        <v>303.4375</v>
      </c>
      <c r="Z173">
        <f t="shared" si="109"/>
        <v>2.2081267555306015E-3</v>
      </c>
      <c r="AA173">
        <f t="shared" si="110"/>
        <v>515.60211754534976</v>
      </c>
      <c r="AD173">
        <f t="shared" si="91"/>
        <v>516.4</v>
      </c>
      <c r="AE173">
        <f>VLOOKUP(AU172,Sheet2!$E$6:$F$261,2,TRUE)</f>
        <v>499.7</v>
      </c>
      <c r="AF173">
        <f>VLOOKUP(AE173,Sheet3!A$52:B$77,2,TRUE)</f>
        <v>1</v>
      </c>
      <c r="AG173">
        <f t="shared" si="92"/>
        <v>0</v>
      </c>
      <c r="AH173">
        <f t="shared" si="93"/>
        <v>1</v>
      </c>
      <c r="AI173">
        <f t="shared" si="94"/>
        <v>1830</v>
      </c>
      <c r="AJ173">
        <f t="shared" si="80"/>
        <v>1.55</v>
      </c>
      <c r="AK173">
        <f t="shared" si="83"/>
        <v>0</v>
      </c>
      <c r="AM173">
        <f t="shared" si="95"/>
        <v>-5.1000000000000227</v>
      </c>
      <c r="AN173">
        <f t="shared" si="96"/>
        <v>0</v>
      </c>
      <c r="AP173">
        <f t="shared" si="84"/>
        <v>1.55</v>
      </c>
      <c r="AQ173">
        <f>VLOOKUP(AE173,Sheet3!$K$52:$L$77,2,TRUE)</f>
        <v>1</v>
      </c>
      <c r="AR173">
        <f t="shared" si="85"/>
        <v>0</v>
      </c>
      <c r="AU173">
        <f t="shared" si="97"/>
        <v>1830</v>
      </c>
      <c r="AV173">
        <f t="shared" si="98"/>
        <v>0</v>
      </c>
      <c r="AW173">
        <f t="shared" si="99"/>
        <v>0</v>
      </c>
      <c r="AX173">
        <f>VLOOKUP(AD173,Sheet2!$A$6:$B$262,2,TRUE)</f>
        <v>306.95</v>
      </c>
      <c r="AY173">
        <f t="shared" si="100"/>
        <v>0</v>
      </c>
      <c r="AZ173">
        <f t="shared" si="101"/>
        <v>516.4</v>
      </c>
      <c r="BB173">
        <f t="shared" si="89"/>
        <v>0.79788245465022101</v>
      </c>
    </row>
    <row r="174" spans="4:54" x14ac:dyDescent="0.55000000000000004">
      <c r="D174">
        <f t="shared" si="86"/>
        <v>2460</v>
      </c>
      <c r="E174">
        <f t="shared" si="81"/>
        <v>41</v>
      </c>
      <c r="F174">
        <v>1830</v>
      </c>
      <c r="H174">
        <f t="shared" si="102"/>
        <v>457.5</v>
      </c>
      <c r="J174">
        <f t="shared" si="103"/>
        <v>37.809917355371901</v>
      </c>
      <c r="K174">
        <f t="shared" si="104"/>
        <v>515.60211754534976</v>
      </c>
      <c r="L174">
        <f>VLOOKUP(V174, Sheet2!E$6:F$261,2,TRUE)</f>
        <v>499.7</v>
      </c>
      <c r="M174">
        <f>VLOOKUP(L174,Sheet3!A$52:B$77,2,TRUE)</f>
        <v>1</v>
      </c>
      <c r="N174">
        <f t="shared" si="105"/>
        <v>1.202117545349779</v>
      </c>
      <c r="O174">
        <f t="shared" si="106"/>
        <v>0.80211754534980173</v>
      </c>
      <c r="P174">
        <v>0</v>
      </c>
      <c r="Q174">
        <f t="shared" si="79"/>
        <v>1.8</v>
      </c>
      <c r="R174">
        <f t="shared" si="90"/>
        <v>1743.7340495582664</v>
      </c>
      <c r="S174">
        <f t="shared" si="82"/>
        <v>1.55</v>
      </c>
      <c r="T174">
        <f t="shared" si="87"/>
        <v>155.88946192228664</v>
      </c>
      <c r="V174">
        <f t="shared" si="107"/>
        <v>1899.6235114805531</v>
      </c>
      <c r="W174">
        <f t="shared" si="108"/>
        <v>-69.623511480553134</v>
      </c>
      <c r="X174">
        <f t="shared" si="88"/>
        <v>-1.4385023033172135</v>
      </c>
      <c r="Y174">
        <f>VLOOKUP(K174,Sheet2!$A$6:$B$262,2,TRUE)</f>
        <v>303.75</v>
      </c>
      <c r="Z174">
        <f t="shared" si="109"/>
        <v>-4.7358100520731305E-3</v>
      </c>
      <c r="AA174">
        <f t="shared" si="110"/>
        <v>515.59738173529763</v>
      </c>
      <c r="AD174">
        <f t="shared" si="91"/>
        <v>516.4</v>
      </c>
      <c r="AE174">
        <f>VLOOKUP(AU173,Sheet2!$E$6:$F$261,2,TRUE)</f>
        <v>499.7</v>
      </c>
      <c r="AF174">
        <f>VLOOKUP(AE174,Sheet3!A$52:B$77,2,TRUE)</f>
        <v>1</v>
      </c>
      <c r="AG174">
        <f t="shared" si="92"/>
        <v>0</v>
      </c>
      <c r="AH174">
        <f t="shared" si="93"/>
        <v>1</v>
      </c>
      <c r="AI174">
        <f t="shared" si="94"/>
        <v>1830</v>
      </c>
      <c r="AJ174">
        <f t="shared" si="80"/>
        <v>1.55</v>
      </c>
      <c r="AK174">
        <f t="shared" si="83"/>
        <v>0</v>
      </c>
      <c r="AM174">
        <f t="shared" si="95"/>
        <v>-5.1000000000000227</v>
      </c>
      <c r="AN174">
        <f t="shared" si="96"/>
        <v>0</v>
      </c>
      <c r="AP174">
        <f t="shared" si="84"/>
        <v>1.55</v>
      </c>
      <c r="AQ174">
        <f>VLOOKUP(AE174,Sheet3!$K$52:$L$77,2,TRUE)</f>
        <v>1</v>
      </c>
      <c r="AR174">
        <f t="shared" si="85"/>
        <v>0</v>
      </c>
      <c r="AU174">
        <f t="shared" si="97"/>
        <v>1830</v>
      </c>
      <c r="AV174">
        <f t="shared" si="98"/>
        <v>0</v>
      </c>
      <c r="AW174">
        <f t="shared" si="99"/>
        <v>0</v>
      </c>
      <c r="AX174">
        <f>VLOOKUP(AD174,Sheet2!$A$6:$B$262,2,TRUE)</f>
        <v>306.95</v>
      </c>
      <c r="AY174">
        <f t="shared" si="100"/>
        <v>0</v>
      </c>
      <c r="AZ174">
        <f t="shared" si="101"/>
        <v>516.4</v>
      </c>
      <c r="BB174">
        <f t="shared" si="89"/>
        <v>0.8026182647023461</v>
      </c>
    </row>
    <row r="175" spans="4:54" x14ac:dyDescent="0.55000000000000004">
      <c r="D175">
        <f t="shared" si="86"/>
        <v>2475</v>
      </c>
      <c r="E175">
        <f t="shared" si="81"/>
        <v>41.25</v>
      </c>
      <c r="F175">
        <v>1830</v>
      </c>
      <c r="H175">
        <f t="shared" si="102"/>
        <v>457.5</v>
      </c>
      <c r="J175">
        <f t="shared" si="103"/>
        <v>37.809917355371901</v>
      </c>
      <c r="K175">
        <f t="shared" si="104"/>
        <v>515.59738173529763</v>
      </c>
      <c r="L175">
        <f>VLOOKUP(V175, Sheet2!E$6:F$261,2,TRUE)</f>
        <v>499.7</v>
      </c>
      <c r="M175">
        <f>VLOOKUP(L175,Sheet3!A$52:B$77,2,TRUE)</f>
        <v>1</v>
      </c>
      <c r="N175">
        <f t="shared" si="105"/>
        <v>1.1973817352976539</v>
      </c>
      <c r="O175">
        <f t="shared" si="106"/>
        <v>0.79738173529767664</v>
      </c>
      <c r="P175">
        <v>0</v>
      </c>
      <c r="Q175">
        <f t="shared" si="79"/>
        <v>1.7</v>
      </c>
      <c r="R175">
        <f t="shared" si="90"/>
        <v>1637.137680011745</v>
      </c>
      <c r="S175">
        <f t="shared" si="82"/>
        <v>1.55</v>
      </c>
      <c r="T175">
        <f t="shared" si="87"/>
        <v>154.51091314938503</v>
      </c>
      <c r="V175">
        <f t="shared" si="107"/>
        <v>1791.6485931611301</v>
      </c>
      <c r="W175">
        <f t="shared" si="108"/>
        <v>38.351406838869934</v>
      </c>
      <c r="X175">
        <f t="shared" si="88"/>
        <v>0.79238443881962684</v>
      </c>
      <c r="Y175">
        <f>VLOOKUP(K175,Sheet2!$A$6:$B$262,2,TRUE)</f>
        <v>303.4375</v>
      </c>
      <c r="Z175">
        <f t="shared" si="109"/>
        <v>2.6113596335971224E-3</v>
      </c>
      <c r="AA175">
        <f t="shared" si="110"/>
        <v>515.59999309493128</v>
      </c>
      <c r="AD175">
        <f t="shared" si="91"/>
        <v>516.4</v>
      </c>
      <c r="AE175">
        <f>VLOOKUP(AU174,Sheet2!$E$6:$F$261,2,TRUE)</f>
        <v>499.7</v>
      </c>
      <c r="AF175">
        <f>VLOOKUP(AE175,Sheet3!A$52:B$77,2,TRUE)</f>
        <v>1</v>
      </c>
      <c r="AG175">
        <f t="shared" si="92"/>
        <v>0</v>
      </c>
      <c r="AH175">
        <f t="shared" si="93"/>
        <v>1</v>
      </c>
      <c r="AI175">
        <f t="shared" si="94"/>
        <v>1830</v>
      </c>
      <c r="AJ175">
        <f t="shared" si="80"/>
        <v>1.55</v>
      </c>
      <c r="AK175">
        <f t="shared" si="83"/>
        <v>0</v>
      </c>
      <c r="AM175">
        <f t="shared" si="95"/>
        <v>-5.1000000000000227</v>
      </c>
      <c r="AN175">
        <f t="shared" si="96"/>
        <v>0</v>
      </c>
      <c r="AP175">
        <f t="shared" si="84"/>
        <v>1.55</v>
      </c>
      <c r="AQ175">
        <f>VLOOKUP(AE175,Sheet3!$K$52:$L$77,2,TRUE)</f>
        <v>1</v>
      </c>
      <c r="AR175">
        <f t="shared" si="85"/>
        <v>0</v>
      </c>
      <c r="AU175">
        <f t="shared" si="97"/>
        <v>1830</v>
      </c>
      <c r="AV175">
        <f t="shared" si="98"/>
        <v>0</v>
      </c>
      <c r="AW175">
        <f t="shared" si="99"/>
        <v>0</v>
      </c>
      <c r="AX175">
        <f>VLOOKUP(AD175,Sheet2!$A$6:$B$262,2,TRUE)</f>
        <v>306.95</v>
      </c>
      <c r="AY175">
        <f t="shared" si="100"/>
        <v>0</v>
      </c>
      <c r="AZ175">
        <f t="shared" si="101"/>
        <v>516.4</v>
      </c>
      <c r="BB175">
        <f t="shared" si="89"/>
        <v>0.80000690506869887</v>
      </c>
    </row>
    <row r="176" spans="4:54" x14ac:dyDescent="0.55000000000000004">
      <c r="D176">
        <f t="shared" si="86"/>
        <v>2490</v>
      </c>
      <c r="E176">
        <f t="shared" si="81"/>
        <v>41.5</v>
      </c>
      <c r="F176">
        <v>1830</v>
      </c>
      <c r="H176">
        <f t="shared" si="102"/>
        <v>457.5</v>
      </c>
      <c r="J176">
        <f t="shared" si="103"/>
        <v>37.809917355371901</v>
      </c>
      <c r="K176">
        <f t="shared" si="104"/>
        <v>515.59999309493128</v>
      </c>
      <c r="L176">
        <f>VLOOKUP(V176, Sheet2!E$6:F$261,2,TRUE)</f>
        <v>499.7</v>
      </c>
      <c r="M176">
        <f>VLOOKUP(L176,Sheet3!A$52:B$77,2,TRUE)</f>
        <v>1</v>
      </c>
      <c r="N176">
        <f t="shared" si="105"/>
        <v>1.1999930949313011</v>
      </c>
      <c r="O176">
        <f t="shared" si="106"/>
        <v>0.79999309493132387</v>
      </c>
      <c r="P176">
        <v>0</v>
      </c>
      <c r="Q176">
        <f t="shared" si="79"/>
        <v>1.7</v>
      </c>
      <c r="R176">
        <f t="shared" si="90"/>
        <v>1642.4962284079015</v>
      </c>
      <c r="S176">
        <f t="shared" si="82"/>
        <v>1.55</v>
      </c>
      <c r="T176">
        <f t="shared" si="87"/>
        <v>155.27055004749934</v>
      </c>
      <c r="V176">
        <f t="shared" si="107"/>
        <v>1797.766778455401</v>
      </c>
      <c r="W176">
        <f t="shared" si="108"/>
        <v>32.233221544599019</v>
      </c>
      <c r="X176">
        <f t="shared" si="88"/>
        <v>0.66597565174791362</v>
      </c>
      <c r="Y176">
        <f>VLOOKUP(K176,Sheet2!$A$6:$B$262,2,TRUE)</f>
        <v>303.4375</v>
      </c>
      <c r="Z176">
        <f t="shared" si="109"/>
        <v>2.1947704280054826E-3</v>
      </c>
      <c r="AA176">
        <f t="shared" si="110"/>
        <v>515.60218786535927</v>
      </c>
      <c r="AD176">
        <f t="shared" si="91"/>
        <v>516.4</v>
      </c>
      <c r="AE176">
        <f>VLOOKUP(AU175,Sheet2!$E$6:$F$261,2,TRUE)</f>
        <v>499.7</v>
      </c>
      <c r="AF176">
        <f>VLOOKUP(AE176,Sheet3!A$52:B$77,2,TRUE)</f>
        <v>1</v>
      </c>
      <c r="AG176">
        <f t="shared" si="92"/>
        <v>0</v>
      </c>
      <c r="AH176">
        <f t="shared" si="93"/>
        <v>1</v>
      </c>
      <c r="AI176">
        <f t="shared" si="94"/>
        <v>1830</v>
      </c>
      <c r="AJ176">
        <f t="shared" si="80"/>
        <v>1.55</v>
      </c>
      <c r="AK176">
        <f t="shared" si="83"/>
        <v>0</v>
      </c>
      <c r="AM176">
        <f t="shared" si="95"/>
        <v>-5.1000000000000227</v>
      </c>
      <c r="AN176">
        <f t="shared" si="96"/>
        <v>0</v>
      </c>
      <c r="AP176">
        <f t="shared" si="84"/>
        <v>1.55</v>
      </c>
      <c r="AQ176">
        <f>VLOOKUP(AE176,Sheet3!$K$52:$L$77,2,TRUE)</f>
        <v>1</v>
      </c>
      <c r="AR176">
        <f t="shared" si="85"/>
        <v>0</v>
      </c>
      <c r="AU176">
        <f t="shared" si="97"/>
        <v>1830</v>
      </c>
      <c r="AV176">
        <f t="shared" si="98"/>
        <v>0</v>
      </c>
      <c r="AW176">
        <f t="shared" si="99"/>
        <v>0</v>
      </c>
      <c r="AX176">
        <f>VLOOKUP(AD176,Sheet2!$A$6:$B$262,2,TRUE)</f>
        <v>306.95</v>
      </c>
      <c r="AY176">
        <f t="shared" si="100"/>
        <v>0</v>
      </c>
      <c r="AZ176">
        <f t="shared" si="101"/>
        <v>516.4</v>
      </c>
      <c r="BB176">
        <f t="shared" si="89"/>
        <v>0.79781213464070788</v>
      </c>
    </row>
    <row r="177" spans="4:54" x14ac:dyDescent="0.55000000000000004">
      <c r="D177">
        <f t="shared" si="86"/>
        <v>2505</v>
      </c>
      <c r="E177">
        <f t="shared" si="81"/>
        <v>41.75</v>
      </c>
      <c r="F177">
        <v>1830</v>
      </c>
      <c r="H177">
        <f t="shared" si="102"/>
        <v>457.5</v>
      </c>
      <c r="J177">
        <f t="shared" si="103"/>
        <v>37.809917355371901</v>
      </c>
      <c r="K177">
        <f t="shared" si="104"/>
        <v>515.60218786535927</v>
      </c>
      <c r="L177">
        <f>VLOOKUP(V177, Sheet2!E$6:F$261,2,TRUE)</f>
        <v>499.7</v>
      </c>
      <c r="M177">
        <f>VLOOKUP(L177,Sheet3!A$52:B$77,2,TRUE)</f>
        <v>1</v>
      </c>
      <c r="N177">
        <f t="shared" si="105"/>
        <v>1.2021878653592921</v>
      </c>
      <c r="O177">
        <f t="shared" si="106"/>
        <v>0.80218786535931486</v>
      </c>
      <c r="P177">
        <v>0</v>
      </c>
      <c r="Q177">
        <f t="shared" si="79"/>
        <v>1.8</v>
      </c>
      <c r="R177">
        <f t="shared" si="90"/>
        <v>1743.8870560449702</v>
      </c>
      <c r="S177">
        <f t="shared" si="82"/>
        <v>1.55</v>
      </c>
      <c r="T177">
        <f t="shared" si="87"/>
        <v>155.9099621384259</v>
      </c>
      <c r="V177">
        <f t="shared" si="107"/>
        <v>1899.7970181833962</v>
      </c>
      <c r="W177">
        <f t="shared" si="108"/>
        <v>-69.797018183396176</v>
      </c>
      <c r="X177">
        <f t="shared" si="88"/>
        <v>-1.4420871525495076</v>
      </c>
      <c r="Y177">
        <f>VLOOKUP(K177,Sheet2!$A$6:$B$262,2,TRUE)</f>
        <v>303.75</v>
      </c>
      <c r="Z177">
        <f t="shared" si="109"/>
        <v>-4.747612024854346E-3</v>
      </c>
      <c r="AA177">
        <f t="shared" si="110"/>
        <v>515.59744025333441</v>
      </c>
      <c r="AD177">
        <f t="shared" si="91"/>
        <v>516.4</v>
      </c>
      <c r="AE177">
        <f>VLOOKUP(AU176,Sheet2!$E$6:$F$261,2,TRUE)</f>
        <v>499.7</v>
      </c>
      <c r="AF177">
        <f>VLOOKUP(AE177,Sheet3!A$52:B$77,2,TRUE)</f>
        <v>1</v>
      </c>
      <c r="AG177">
        <f t="shared" si="92"/>
        <v>0</v>
      </c>
      <c r="AH177">
        <f t="shared" si="93"/>
        <v>1</v>
      </c>
      <c r="AI177">
        <f t="shared" si="94"/>
        <v>1830</v>
      </c>
      <c r="AJ177">
        <f t="shared" si="80"/>
        <v>1.55</v>
      </c>
      <c r="AK177">
        <f t="shared" si="83"/>
        <v>0</v>
      </c>
      <c r="AM177">
        <f t="shared" si="95"/>
        <v>-5.1000000000000227</v>
      </c>
      <c r="AN177">
        <f t="shared" si="96"/>
        <v>0</v>
      </c>
      <c r="AP177">
        <f t="shared" si="84"/>
        <v>1.55</v>
      </c>
      <c r="AQ177">
        <f>VLOOKUP(AE177,Sheet3!$K$52:$L$77,2,TRUE)</f>
        <v>1</v>
      </c>
      <c r="AR177">
        <f t="shared" si="85"/>
        <v>0</v>
      </c>
      <c r="AU177">
        <f t="shared" si="97"/>
        <v>1830</v>
      </c>
      <c r="AV177">
        <f t="shared" si="98"/>
        <v>0</v>
      </c>
      <c r="AW177">
        <f t="shared" si="99"/>
        <v>0</v>
      </c>
      <c r="AX177">
        <f>VLOOKUP(AD177,Sheet2!$A$6:$B$262,2,TRUE)</f>
        <v>306.95</v>
      </c>
      <c r="AY177">
        <f t="shared" si="100"/>
        <v>0</v>
      </c>
      <c r="AZ177">
        <f t="shared" si="101"/>
        <v>516.4</v>
      </c>
      <c r="BB177">
        <f t="shared" si="89"/>
        <v>0.8025597466655654</v>
      </c>
    </row>
    <row r="178" spans="4:54" x14ac:dyDescent="0.55000000000000004">
      <c r="D178">
        <f t="shared" si="86"/>
        <v>2520</v>
      </c>
      <c r="E178">
        <f t="shared" si="81"/>
        <v>42</v>
      </c>
      <c r="F178">
        <v>1830</v>
      </c>
      <c r="H178">
        <f t="shared" si="102"/>
        <v>457.5</v>
      </c>
      <c r="J178">
        <f t="shared" si="103"/>
        <v>37.809917355371901</v>
      </c>
      <c r="K178">
        <f t="shared" si="104"/>
        <v>515.59744025333441</v>
      </c>
      <c r="L178">
        <f>VLOOKUP(V178, Sheet2!E$6:F$261,2,TRUE)</f>
        <v>499.7</v>
      </c>
      <c r="M178">
        <f>VLOOKUP(L178,Sheet3!A$52:B$77,2,TRUE)</f>
        <v>1</v>
      </c>
      <c r="N178">
        <f t="shared" si="105"/>
        <v>1.1974402533344346</v>
      </c>
      <c r="O178">
        <f t="shared" si="106"/>
        <v>0.79744025333445734</v>
      </c>
      <c r="P178">
        <v>0</v>
      </c>
      <c r="Q178">
        <f t="shared" si="79"/>
        <v>1.7</v>
      </c>
      <c r="R178">
        <f t="shared" si="90"/>
        <v>1637.2576959398014</v>
      </c>
      <c r="S178">
        <f t="shared" si="82"/>
        <v>1.55</v>
      </c>
      <c r="T178">
        <f t="shared" si="87"/>
        <v>154.5279222695782</v>
      </c>
      <c r="V178">
        <f t="shared" si="107"/>
        <v>1791.7856182093797</v>
      </c>
      <c r="W178">
        <f t="shared" si="108"/>
        <v>38.214381790620337</v>
      </c>
      <c r="X178">
        <f t="shared" si="88"/>
        <v>0.78955334278141187</v>
      </c>
      <c r="Y178">
        <f>VLOOKUP(K178,Sheet2!$A$6:$B$262,2,TRUE)</f>
        <v>303.4375</v>
      </c>
      <c r="Z178">
        <f t="shared" si="109"/>
        <v>2.602029553965518E-3</v>
      </c>
      <c r="AA178">
        <f t="shared" si="110"/>
        <v>515.60004228288835</v>
      </c>
      <c r="AD178">
        <f t="shared" si="91"/>
        <v>516.4</v>
      </c>
      <c r="AE178">
        <f>VLOOKUP(AU177,Sheet2!$E$6:$F$261,2,TRUE)</f>
        <v>499.7</v>
      </c>
      <c r="AF178">
        <f>VLOOKUP(AE178,Sheet3!A$52:B$77,2,TRUE)</f>
        <v>1</v>
      </c>
      <c r="AG178">
        <f t="shared" si="92"/>
        <v>0</v>
      </c>
      <c r="AH178">
        <f t="shared" si="93"/>
        <v>1</v>
      </c>
      <c r="AI178">
        <f t="shared" si="94"/>
        <v>1830</v>
      </c>
      <c r="AJ178">
        <f t="shared" si="80"/>
        <v>1.55</v>
      </c>
      <c r="AK178">
        <f t="shared" si="83"/>
        <v>0</v>
      </c>
      <c r="AM178">
        <f t="shared" si="95"/>
        <v>-5.1000000000000227</v>
      </c>
      <c r="AN178">
        <f t="shared" si="96"/>
        <v>0</v>
      </c>
      <c r="AP178">
        <f t="shared" si="84"/>
        <v>1.55</v>
      </c>
      <c r="AQ178">
        <f>VLOOKUP(AE178,Sheet3!$K$52:$L$77,2,TRUE)</f>
        <v>1</v>
      </c>
      <c r="AR178">
        <f t="shared" si="85"/>
        <v>0</v>
      </c>
      <c r="AU178">
        <f t="shared" si="97"/>
        <v>1830</v>
      </c>
      <c r="AV178">
        <f t="shared" si="98"/>
        <v>0</v>
      </c>
      <c r="AW178">
        <f t="shared" si="99"/>
        <v>0</v>
      </c>
      <c r="AX178">
        <f>VLOOKUP(AD178,Sheet2!$A$6:$B$262,2,TRUE)</f>
        <v>306.95</v>
      </c>
      <c r="AY178">
        <f t="shared" si="100"/>
        <v>0</v>
      </c>
      <c r="AZ178">
        <f t="shared" si="101"/>
        <v>516.4</v>
      </c>
      <c r="BB178">
        <f t="shared" si="89"/>
        <v>0.79995771711162433</v>
      </c>
    </row>
    <row r="179" spans="4:54" x14ac:dyDescent="0.55000000000000004">
      <c r="D179">
        <f t="shared" si="86"/>
        <v>2535</v>
      </c>
      <c r="E179">
        <f t="shared" si="81"/>
        <v>42.25</v>
      </c>
      <c r="F179">
        <v>1810</v>
      </c>
      <c r="H179">
        <f t="shared" si="102"/>
        <v>452.5</v>
      </c>
      <c r="J179">
        <f t="shared" si="103"/>
        <v>37.396694214876035</v>
      </c>
      <c r="K179">
        <f t="shared" si="104"/>
        <v>515.60004228288835</v>
      </c>
      <c r="L179">
        <f>VLOOKUP(V179, Sheet2!E$6:F$261,2,TRUE)</f>
        <v>499.7</v>
      </c>
      <c r="M179">
        <f>VLOOKUP(L179,Sheet3!A$52:B$77,2,TRUE)</f>
        <v>1</v>
      </c>
      <c r="N179">
        <f t="shared" si="105"/>
        <v>1.2000422828883757</v>
      </c>
      <c r="O179">
        <f t="shared" si="106"/>
        <v>0.8000422828883984</v>
      </c>
      <c r="P179">
        <v>0</v>
      </c>
      <c r="Q179">
        <f t="shared" si="79"/>
        <v>1.8</v>
      </c>
      <c r="R179">
        <f t="shared" si="90"/>
        <v>1739.2205846291038</v>
      </c>
      <c r="S179">
        <f t="shared" si="82"/>
        <v>1.55</v>
      </c>
      <c r="T179">
        <f t="shared" si="87"/>
        <v>155.28487059338119</v>
      </c>
      <c r="V179">
        <f t="shared" si="107"/>
        <v>1894.5054552224849</v>
      </c>
      <c r="W179">
        <f t="shared" si="108"/>
        <v>-84.505455222484898</v>
      </c>
      <c r="X179">
        <f t="shared" si="88"/>
        <v>-1.7459804798034071</v>
      </c>
      <c r="Y179">
        <f>VLOOKUP(K179,Sheet2!$A$6:$B$262,2,TRUE)</f>
        <v>303.75</v>
      </c>
      <c r="Z179">
        <f t="shared" si="109"/>
        <v>-5.7480838841264432E-3</v>
      </c>
      <c r="AA179">
        <f t="shared" si="110"/>
        <v>515.59429419900425</v>
      </c>
      <c r="AD179">
        <f t="shared" si="91"/>
        <v>516.4</v>
      </c>
      <c r="AE179">
        <f>VLOOKUP(AU178,Sheet2!$E$6:$F$261,2,TRUE)</f>
        <v>499.7</v>
      </c>
      <c r="AF179">
        <f>VLOOKUP(AE179,Sheet3!A$52:B$77,2,TRUE)</f>
        <v>1</v>
      </c>
      <c r="AG179">
        <f t="shared" si="92"/>
        <v>0</v>
      </c>
      <c r="AH179">
        <f t="shared" si="93"/>
        <v>1</v>
      </c>
      <c r="AI179">
        <f t="shared" si="94"/>
        <v>1810</v>
      </c>
      <c r="AJ179">
        <f t="shared" si="80"/>
        <v>1.55</v>
      </c>
      <c r="AK179">
        <f t="shared" si="83"/>
        <v>0</v>
      </c>
      <c r="AM179">
        <f t="shared" si="95"/>
        <v>-5.1000000000000227</v>
      </c>
      <c r="AN179">
        <f t="shared" si="96"/>
        <v>0</v>
      </c>
      <c r="AP179">
        <f t="shared" si="84"/>
        <v>1.55</v>
      </c>
      <c r="AQ179">
        <f>VLOOKUP(AE179,Sheet3!$K$52:$L$77,2,TRUE)</f>
        <v>1</v>
      </c>
      <c r="AR179">
        <f t="shared" si="85"/>
        <v>0</v>
      </c>
      <c r="AU179">
        <f t="shared" si="97"/>
        <v>1810</v>
      </c>
      <c r="AV179">
        <f t="shared" si="98"/>
        <v>0</v>
      </c>
      <c r="AW179">
        <f t="shared" si="99"/>
        <v>0</v>
      </c>
      <c r="AX179">
        <f>VLOOKUP(AD179,Sheet2!$A$6:$B$262,2,TRUE)</f>
        <v>306.95</v>
      </c>
      <c r="AY179">
        <f t="shared" si="100"/>
        <v>0</v>
      </c>
      <c r="AZ179">
        <f t="shared" si="101"/>
        <v>516.4</v>
      </c>
      <c r="BB179">
        <f t="shared" si="89"/>
        <v>0.80570580099572453</v>
      </c>
    </row>
    <row r="180" spans="4:54" x14ac:dyDescent="0.55000000000000004">
      <c r="D180">
        <f t="shared" si="86"/>
        <v>2550</v>
      </c>
      <c r="E180">
        <f t="shared" si="81"/>
        <v>42.5</v>
      </c>
      <c r="F180">
        <v>1810</v>
      </c>
      <c r="H180">
        <f t="shared" si="102"/>
        <v>452.5</v>
      </c>
      <c r="J180">
        <f t="shared" si="103"/>
        <v>37.396694214876035</v>
      </c>
      <c r="K180">
        <f t="shared" si="104"/>
        <v>515.59429419900425</v>
      </c>
      <c r="L180">
        <f>VLOOKUP(V180, Sheet2!E$6:F$261,2,TRUE)</f>
        <v>499.7</v>
      </c>
      <c r="M180">
        <f>VLOOKUP(L180,Sheet3!A$52:B$77,2,TRUE)</f>
        <v>1</v>
      </c>
      <c r="N180">
        <f t="shared" si="105"/>
        <v>1.1942941990042755</v>
      </c>
      <c r="O180">
        <f t="shared" si="106"/>
        <v>0.79429419900429821</v>
      </c>
      <c r="P180">
        <v>0</v>
      </c>
      <c r="Q180">
        <f t="shared" si="79"/>
        <v>1.7</v>
      </c>
      <c r="R180">
        <f t="shared" si="90"/>
        <v>1630.8095450972769</v>
      </c>
      <c r="S180">
        <f t="shared" si="82"/>
        <v>1.55</v>
      </c>
      <c r="T180">
        <f t="shared" si="87"/>
        <v>153.61436148055091</v>
      </c>
      <c r="V180">
        <f t="shared" si="107"/>
        <v>1784.4239065778279</v>
      </c>
      <c r="W180">
        <f t="shared" si="108"/>
        <v>25.576093422172107</v>
      </c>
      <c r="X180">
        <f t="shared" si="88"/>
        <v>0.52843168227628323</v>
      </c>
      <c r="Y180">
        <f>VLOOKUP(K180,Sheet2!$A$6:$B$262,2,TRUE)</f>
        <v>303.4375</v>
      </c>
      <c r="Z180">
        <f t="shared" si="109"/>
        <v>1.7414844318064946E-3</v>
      </c>
      <c r="AA180">
        <f t="shared" si="110"/>
        <v>515.59603568343607</v>
      </c>
      <c r="AD180">
        <f t="shared" si="91"/>
        <v>516.4</v>
      </c>
      <c r="AE180">
        <f>VLOOKUP(AU179,Sheet2!$E$6:$F$261,2,TRUE)</f>
        <v>499.7</v>
      </c>
      <c r="AF180">
        <f>VLOOKUP(AE180,Sheet3!A$52:B$77,2,TRUE)</f>
        <v>1</v>
      </c>
      <c r="AG180">
        <f t="shared" si="92"/>
        <v>0</v>
      </c>
      <c r="AH180">
        <f t="shared" si="93"/>
        <v>1</v>
      </c>
      <c r="AI180">
        <f t="shared" si="94"/>
        <v>1810</v>
      </c>
      <c r="AJ180">
        <f t="shared" si="80"/>
        <v>1.55</v>
      </c>
      <c r="AK180">
        <f t="shared" si="83"/>
        <v>0</v>
      </c>
      <c r="AM180">
        <f t="shared" si="95"/>
        <v>-5.1000000000000227</v>
      </c>
      <c r="AN180">
        <f t="shared" si="96"/>
        <v>0</v>
      </c>
      <c r="AP180">
        <f t="shared" si="84"/>
        <v>1.55</v>
      </c>
      <c r="AQ180">
        <f>VLOOKUP(AE180,Sheet3!$K$52:$L$77,2,TRUE)</f>
        <v>1</v>
      </c>
      <c r="AR180">
        <f t="shared" si="85"/>
        <v>0</v>
      </c>
      <c r="AU180">
        <f t="shared" si="97"/>
        <v>1810</v>
      </c>
      <c r="AV180">
        <f t="shared" si="98"/>
        <v>0</v>
      </c>
      <c r="AW180">
        <f t="shared" si="99"/>
        <v>0</v>
      </c>
      <c r="AX180">
        <f>VLOOKUP(AD180,Sheet2!$A$6:$B$262,2,TRUE)</f>
        <v>306.95</v>
      </c>
      <c r="AY180">
        <f t="shared" si="100"/>
        <v>0</v>
      </c>
      <c r="AZ180">
        <f t="shared" si="101"/>
        <v>516.4</v>
      </c>
      <c r="BB180">
        <f t="shared" si="89"/>
        <v>0.80396431656390632</v>
      </c>
    </row>
    <row r="181" spans="4:54" x14ac:dyDescent="0.55000000000000004">
      <c r="D181">
        <f t="shared" si="86"/>
        <v>2565</v>
      </c>
      <c r="E181">
        <f t="shared" si="81"/>
        <v>42.75</v>
      </c>
      <c r="F181">
        <v>1810</v>
      </c>
      <c r="H181">
        <f t="shared" si="102"/>
        <v>452.5</v>
      </c>
      <c r="J181">
        <f t="shared" si="103"/>
        <v>37.396694214876035</v>
      </c>
      <c r="K181">
        <f t="shared" si="104"/>
        <v>515.59603568343607</v>
      </c>
      <c r="L181">
        <f>VLOOKUP(V181, Sheet2!E$6:F$261,2,TRUE)</f>
        <v>499.7</v>
      </c>
      <c r="M181">
        <f>VLOOKUP(L181,Sheet3!A$52:B$77,2,TRUE)</f>
        <v>1</v>
      </c>
      <c r="N181">
        <f t="shared" si="105"/>
        <v>1.1960356834360937</v>
      </c>
      <c r="O181">
        <f t="shared" si="106"/>
        <v>0.79603568343611641</v>
      </c>
      <c r="P181">
        <v>0</v>
      </c>
      <c r="Q181">
        <f t="shared" si="79"/>
        <v>1.7</v>
      </c>
      <c r="R181">
        <f t="shared" si="90"/>
        <v>1634.3778423769338</v>
      </c>
      <c r="S181">
        <f t="shared" si="82"/>
        <v>1.55</v>
      </c>
      <c r="T181">
        <f t="shared" si="87"/>
        <v>154.11983589692173</v>
      </c>
      <c r="V181">
        <f t="shared" si="107"/>
        <v>1788.4976782738556</v>
      </c>
      <c r="W181">
        <f t="shared" si="108"/>
        <v>21.502321726144373</v>
      </c>
      <c r="X181">
        <f t="shared" si="88"/>
        <v>0.44426284558149531</v>
      </c>
      <c r="Y181">
        <f>VLOOKUP(K181,Sheet2!$A$6:$B$262,2,TRUE)</f>
        <v>303.4375</v>
      </c>
      <c r="Z181">
        <f t="shared" si="109"/>
        <v>1.4641000060358238E-3</v>
      </c>
      <c r="AA181">
        <f t="shared" si="110"/>
        <v>515.59749978344212</v>
      </c>
      <c r="AD181">
        <f t="shared" si="91"/>
        <v>516.4</v>
      </c>
      <c r="AE181">
        <f>VLOOKUP(AU180,Sheet2!$E$6:$F$261,2,TRUE)</f>
        <v>499.7</v>
      </c>
      <c r="AF181">
        <f>VLOOKUP(AE181,Sheet3!A$52:B$77,2,TRUE)</f>
        <v>1</v>
      </c>
      <c r="AG181">
        <f t="shared" si="92"/>
        <v>0</v>
      </c>
      <c r="AH181">
        <f t="shared" si="93"/>
        <v>1</v>
      </c>
      <c r="AI181">
        <f t="shared" si="94"/>
        <v>1810</v>
      </c>
      <c r="AJ181">
        <f t="shared" si="80"/>
        <v>1.55</v>
      </c>
      <c r="AK181">
        <f t="shared" si="83"/>
        <v>0</v>
      </c>
      <c r="AM181">
        <f t="shared" si="95"/>
        <v>-5.1000000000000227</v>
      </c>
      <c r="AN181">
        <f t="shared" si="96"/>
        <v>0</v>
      </c>
      <c r="AP181">
        <f t="shared" si="84"/>
        <v>1.55</v>
      </c>
      <c r="AQ181">
        <f>VLOOKUP(AE181,Sheet3!$K$52:$L$77,2,TRUE)</f>
        <v>1</v>
      </c>
      <c r="AR181">
        <f t="shared" si="85"/>
        <v>0</v>
      </c>
      <c r="AU181">
        <f t="shared" si="97"/>
        <v>1810</v>
      </c>
      <c r="AV181">
        <f t="shared" si="98"/>
        <v>0</v>
      </c>
      <c r="AW181">
        <f t="shared" si="99"/>
        <v>0</v>
      </c>
      <c r="AX181">
        <f>VLOOKUP(AD181,Sheet2!$A$6:$B$262,2,TRUE)</f>
        <v>306.95</v>
      </c>
      <c r="AY181">
        <f t="shared" si="100"/>
        <v>0</v>
      </c>
      <c r="AZ181">
        <f t="shared" si="101"/>
        <v>516.4</v>
      </c>
      <c r="BB181">
        <f t="shared" si="89"/>
        <v>0.80250021655785986</v>
      </c>
    </row>
    <row r="182" spans="4:54" x14ac:dyDescent="0.55000000000000004">
      <c r="D182">
        <f t="shared" si="86"/>
        <v>2580</v>
      </c>
      <c r="E182">
        <f t="shared" si="81"/>
        <v>43</v>
      </c>
      <c r="F182">
        <v>1810</v>
      </c>
      <c r="H182">
        <f t="shared" si="102"/>
        <v>452.5</v>
      </c>
      <c r="J182">
        <f t="shared" si="103"/>
        <v>37.396694214876035</v>
      </c>
      <c r="K182">
        <f t="shared" si="104"/>
        <v>515.59749978344212</v>
      </c>
      <c r="L182">
        <f>VLOOKUP(V182, Sheet2!E$6:F$261,2,TRUE)</f>
        <v>499.7</v>
      </c>
      <c r="M182">
        <f>VLOOKUP(L182,Sheet3!A$52:B$77,2,TRUE)</f>
        <v>1</v>
      </c>
      <c r="N182">
        <f t="shared" si="105"/>
        <v>1.1974997834421401</v>
      </c>
      <c r="O182">
        <f t="shared" si="106"/>
        <v>0.79749978344216288</v>
      </c>
      <c r="P182">
        <v>0</v>
      </c>
      <c r="Q182">
        <f t="shared" si="79"/>
        <v>1.7</v>
      </c>
      <c r="R182">
        <f t="shared" si="90"/>
        <v>1637.3797905554643</v>
      </c>
      <c r="S182">
        <f t="shared" si="82"/>
        <v>1.55</v>
      </c>
      <c r="T182">
        <f t="shared" si="87"/>
        <v>154.54522620331477</v>
      </c>
      <c r="V182">
        <f t="shared" si="107"/>
        <v>1791.9250167587791</v>
      </c>
      <c r="W182">
        <f t="shared" si="108"/>
        <v>18.074983241220934</v>
      </c>
      <c r="X182">
        <f t="shared" si="88"/>
        <v>0.37345006696737471</v>
      </c>
      <c r="Y182">
        <f>VLOOKUP(K182,Sheet2!$A$6:$B$262,2,TRUE)</f>
        <v>303.4375</v>
      </c>
      <c r="Z182">
        <f t="shared" si="109"/>
        <v>1.2307314256391338E-3</v>
      </c>
      <c r="AA182">
        <f t="shared" si="110"/>
        <v>515.59873051486773</v>
      </c>
      <c r="AD182">
        <f t="shared" si="91"/>
        <v>516.4</v>
      </c>
      <c r="AE182">
        <f>VLOOKUP(AU181,Sheet2!$E$6:$F$261,2,TRUE)</f>
        <v>499.7</v>
      </c>
      <c r="AF182">
        <f>VLOOKUP(AE182,Sheet3!A$52:B$77,2,TRUE)</f>
        <v>1</v>
      </c>
      <c r="AG182">
        <f t="shared" si="92"/>
        <v>0</v>
      </c>
      <c r="AH182">
        <f t="shared" si="93"/>
        <v>1</v>
      </c>
      <c r="AI182">
        <f t="shared" si="94"/>
        <v>1810</v>
      </c>
      <c r="AJ182">
        <f t="shared" si="80"/>
        <v>1.55</v>
      </c>
      <c r="AK182">
        <f t="shared" si="83"/>
        <v>0</v>
      </c>
      <c r="AM182">
        <f t="shared" si="95"/>
        <v>-5.1000000000000227</v>
      </c>
      <c r="AN182">
        <f t="shared" si="96"/>
        <v>0</v>
      </c>
      <c r="AP182">
        <f t="shared" si="84"/>
        <v>1.55</v>
      </c>
      <c r="AQ182">
        <f>VLOOKUP(AE182,Sheet3!$K$52:$L$77,2,TRUE)</f>
        <v>1</v>
      </c>
      <c r="AR182">
        <f t="shared" si="85"/>
        <v>0</v>
      </c>
      <c r="AU182">
        <f t="shared" si="97"/>
        <v>1810</v>
      </c>
      <c r="AV182">
        <f t="shared" si="98"/>
        <v>0</v>
      </c>
      <c r="AW182">
        <f t="shared" si="99"/>
        <v>0</v>
      </c>
      <c r="AX182">
        <f>VLOOKUP(AD182,Sheet2!$A$6:$B$262,2,TRUE)</f>
        <v>306.95</v>
      </c>
      <c r="AY182">
        <f t="shared" si="100"/>
        <v>0</v>
      </c>
      <c r="AZ182">
        <f t="shared" si="101"/>
        <v>516.4</v>
      </c>
      <c r="BB182">
        <f t="shared" si="89"/>
        <v>0.80126948513225216</v>
      </c>
    </row>
    <row r="183" spans="4:54" x14ac:dyDescent="0.55000000000000004">
      <c r="D183">
        <f t="shared" si="86"/>
        <v>2595</v>
      </c>
      <c r="E183">
        <f t="shared" si="81"/>
        <v>43.25</v>
      </c>
      <c r="F183">
        <v>1810</v>
      </c>
      <c r="H183">
        <f t="shared" si="102"/>
        <v>452.5</v>
      </c>
      <c r="J183">
        <f t="shared" si="103"/>
        <v>37.396694214876035</v>
      </c>
      <c r="K183">
        <f t="shared" si="104"/>
        <v>515.59873051486773</v>
      </c>
      <c r="L183">
        <f>VLOOKUP(V183, Sheet2!E$6:F$261,2,TRUE)</f>
        <v>499.7</v>
      </c>
      <c r="M183">
        <f>VLOOKUP(L183,Sheet3!A$52:B$77,2,TRUE)</f>
        <v>1</v>
      </c>
      <c r="N183">
        <f t="shared" si="105"/>
        <v>1.1987305148677478</v>
      </c>
      <c r="O183">
        <f t="shared" si="106"/>
        <v>0.79873051486777058</v>
      </c>
      <c r="P183">
        <v>0</v>
      </c>
      <c r="Q183">
        <f t="shared" si="79"/>
        <v>1.7</v>
      </c>
      <c r="R183">
        <f t="shared" si="90"/>
        <v>1639.9046667318562</v>
      </c>
      <c r="S183">
        <f t="shared" si="82"/>
        <v>1.55</v>
      </c>
      <c r="T183">
        <f t="shared" si="87"/>
        <v>154.90311413131579</v>
      </c>
      <c r="V183">
        <f t="shared" si="107"/>
        <v>1794.807780863172</v>
      </c>
      <c r="W183">
        <f t="shared" si="108"/>
        <v>15.192219136828044</v>
      </c>
      <c r="X183">
        <f t="shared" si="88"/>
        <v>0.3138888251410753</v>
      </c>
      <c r="Y183">
        <f>VLOOKUP(K183,Sheet2!$A$6:$B$262,2,TRUE)</f>
        <v>303.4375</v>
      </c>
      <c r="Z183">
        <f t="shared" si="109"/>
        <v>1.034443090063276E-3</v>
      </c>
      <c r="AA183">
        <f t="shared" si="110"/>
        <v>515.59976495795775</v>
      </c>
      <c r="AD183">
        <f t="shared" si="91"/>
        <v>516.4</v>
      </c>
      <c r="AE183">
        <f>VLOOKUP(AU182,Sheet2!$E$6:$F$261,2,TRUE)</f>
        <v>499.7</v>
      </c>
      <c r="AF183">
        <f>VLOOKUP(AE183,Sheet3!A$52:B$77,2,TRUE)</f>
        <v>1</v>
      </c>
      <c r="AG183">
        <f t="shared" si="92"/>
        <v>0</v>
      </c>
      <c r="AH183">
        <f t="shared" si="93"/>
        <v>1</v>
      </c>
      <c r="AI183">
        <f t="shared" si="94"/>
        <v>1810</v>
      </c>
      <c r="AJ183">
        <f t="shared" si="80"/>
        <v>1.55</v>
      </c>
      <c r="AK183">
        <f t="shared" si="83"/>
        <v>0</v>
      </c>
      <c r="AM183">
        <f t="shared" si="95"/>
        <v>-5.1000000000000227</v>
      </c>
      <c r="AN183">
        <f t="shared" si="96"/>
        <v>0</v>
      </c>
      <c r="AP183">
        <f t="shared" si="84"/>
        <v>1.55</v>
      </c>
      <c r="AQ183">
        <f>VLOOKUP(AE183,Sheet3!$K$52:$L$77,2,TRUE)</f>
        <v>1</v>
      </c>
      <c r="AR183">
        <f t="shared" si="85"/>
        <v>0</v>
      </c>
      <c r="AU183">
        <f t="shared" si="97"/>
        <v>1810</v>
      </c>
      <c r="AV183">
        <f t="shared" si="98"/>
        <v>0</v>
      </c>
      <c r="AW183">
        <f t="shared" si="99"/>
        <v>0</v>
      </c>
      <c r="AX183">
        <f>VLOOKUP(AD183,Sheet2!$A$6:$B$262,2,TRUE)</f>
        <v>306.95</v>
      </c>
      <c r="AY183">
        <f t="shared" si="100"/>
        <v>0</v>
      </c>
      <c r="AZ183">
        <f t="shared" si="101"/>
        <v>516.4</v>
      </c>
      <c r="BB183">
        <f t="shared" si="89"/>
        <v>0.80023504204223173</v>
      </c>
    </row>
    <row r="184" spans="4:54" x14ac:dyDescent="0.55000000000000004">
      <c r="D184">
        <f t="shared" si="86"/>
        <v>2610</v>
      </c>
      <c r="E184">
        <f t="shared" si="81"/>
        <v>43.5</v>
      </c>
      <c r="F184">
        <v>1810</v>
      </c>
      <c r="H184">
        <f t="shared" si="102"/>
        <v>452.5</v>
      </c>
      <c r="J184">
        <f t="shared" si="103"/>
        <v>37.396694214876035</v>
      </c>
      <c r="K184">
        <f t="shared" si="104"/>
        <v>515.59976495795775</v>
      </c>
      <c r="L184">
        <f>VLOOKUP(V184, Sheet2!E$6:F$261,2,TRUE)</f>
        <v>499.7</v>
      </c>
      <c r="M184">
        <f>VLOOKUP(L184,Sheet3!A$52:B$77,2,TRUE)</f>
        <v>1</v>
      </c>
      <c r="N184">
        <f t="shared" si="105"/>
        <v>1.1997649579577683</v>
      </c>
      <c r="O184">
        <f t="shared" si="106"/>
        <v>0.79976495795779101</v>
      </c>
      <c r="P184">
        <v>0</v>
      </c>
      <c r="Q184">
        <f t="shared" si="79"/>
        <v>1.7</v>
      </c>
      <c r="R184">
        <f t="shared" si="90"/>
        <v>1642.0278553273931</v>
      </c>
      <c r="S184">
        <f t="shared" si="82"/>
        <v>1.55</v>
      </c>
      <c r="T184">
        <f t="shared" si="87"/>
        <v>155.20413617209059</v>
      </c>
      <c r="V184">
        <f t="shared" si="107"/>
        <v>1797.2319914994837</v>
      </c>
      <c r="W184">
        <f t="shared" si="108"/>
        <v>12.768008500516316</v>
      </c>
      <c r="X184">
        <f t="shared" si="88"/>
        <v>0.26380182852306439</v>
      </c>
      <c r="Y184">
        <f>VLOOKUP(K184,Sheet2!$A$6:$B$262,2,TRUE)</f>
        <v>303.4375</v>
      </c>
      <c r="Z184">
        <f t="shared" si="109"/>
        <v>8.6937780769701957E-4</v>
      </c>
      <c r="AA184">
        <f t="shared" si="110"/>
        <v>515.60063433576545</v>
      </c>
      <c r="AD184">
        <f t="shared" si="91"/>
        <v>516.4</v>
      </c>
      <c r="AE184">
        <f>VLOOKUP(AU183,Sheet2!$E$6:$F$261,2,TRUE)</f>
        <v>499.7</v>
      </c>
      <c r="AF184">
        <f>VLOOKUP(AE184,Sheet3!A$52:B$77,2,TRUE)</f>
        <v>1</v>
      </c>
      <c r="AG184">
        <f t="shared" si="92"/>
        <v>0</v>
      </c>
      <c r="AH184">
        <f t="shared" si="93"/>
        <v>1</v>
      </c>
      <c r="AI184">
        <f t="shared" si="94"/>
        <v>1810</v>
      </c>
      <c r="AJ184">
        <f t="shared" si="80"/>
        <v>1.55</v>
      </c>
      <c r="AK184">
        <f t="shared" si="83"/>
        <v>0</v>
      </c>
      <c r="AM184">
        <f t="shared" si="95"/>
        <v>-5.1000000000000227</v>
      </c>
      <c r="AN184">
        <f t="shared" si="96"/>
        <v>0</v>
      </c>
      <c r="AP184">
        <f t="shared" si="84"/>
        <v>1.55</v>
      </c>
      <c r="AQ184">
        <f>VLOOKUP(AE184,Sheet3!$K$52:$L$77,2,TRUE)</f>
        <v>1</v>
      </c>
      <c r="AR184">
        <f t="shared" si="85"/>
        <v>0</v>
      </c>
      <c r="AU184">
        <f t="shared" si="97"/>
        <v>1810</v>
      </c>
      <c r="AV184">
        <f t="shared" si="98"/>
        <v>0</v>
      </c>
      <c r="AW184">
        <f t="shared" si="99"/>
        <v>0</v>
      </c>
      <c r="AX184">
        <f>VLOOKUP(AD184,Sheet2!$A$6:$B$262,2,TRUE)</f>
        <v>306.95</v>
      </c>
      <c r="AY184">
        <f t="shared" si="100"/>
        <v>0</v>
      </c>
      <c r="AZ184">
        <f t="shared" si="101"/>
        <v>516.4</v>
      </c>
      <c r="BB184">
        <f t="shared" si="89"/>
        <v>0.79936566423452859</v>
      </c>
    </row>
    <row r="185" spans="4:54" x14ac:dyDescent="0.55000000000000004">
      <c r="D185">
        <f t="shared" si="86"/>
        <v>2625</v>
      </c>
      <c r="E185">
        <f t="shared" si="81"/>
        <v>43.75</v>
      </c>
      <c r="F185">
        <v>1810</v>
      </c>
      <c r="H185">
        <f t="shared" si="102"/>
        <v>452.5</v>
      </c>
      <c r="J185">
        <f t="shared" si="103"/>
        <v>37.396694214876035</v>
      </c>
      <c r="K185">
        <f t="shared" si="104"/>
        <v>515.60063433576545</v>
      </c>
      <c r="L185">
        <f>VLOOKUP(V185, Sheet2!E$6:F$261,2,TRUE)</f>
        <v>499.7</v>
      </c>
      <c r="M185">
        <f>VLOOKUP(L185,Sheet3!A$52:B$77,2,TRUE)</f>
        <v>1</v>
      </c>
      <c r="N185">
        <f t="shared" si="105"/>
        <v>1.2006343357654714</v>
      </c>
      <c r="O185">
        <f t="shared" si="106"/>
        <v>0.80063433576549414</v>
      </c>
      <c r="P185">
        <v>0</v>
      </c>
      <c r="Q185">
        <f t="shared" si="79"/>
        <v>1.8</v>
      </c>
      <c r="R185">
        <f t="shared" si="90"/>
        <v>1740.5078362032109</v>
      </c>
      <c r="S185">
        <f t="shared" si="82"/>
        <v>1.55</v>
      </c>
      <c r="T185">
        <f t="shared" si="87"/>
        <v>155.45727497102217</v>
      </c>
      <c r="V185">
        <f t="shared" si="107"/>
        <v>1895.965111174233</v>
      </c>
      <c r="W185">
        <f t="shared" si="108"/>
        <v>-85.965111174233016</v>
      </c>
      <c r="X185">
        <f t="shared" si="88"/>
        <v>-1.776138660624649</v>
      </c>
      <c r="Y185">
        <f>VLOOKUP(K185,Sheet2!$A$6:$B$262,2,TRUE)</f>
        <v>303.75</v>
      </c>
      <c r="Z185">
        <f t="shared" si="109"/>
        <v>-5.8473700761305317E-3</v>
      </c>
      <c r="AA185">
        <f t="shared" si="110"/>
        <v>515.59478696568931</v>
      </c>
      <c r="AD185">
        <f t="shared" si="91"/>
        <v>516.4</v>
      </c>
      <c r="AE185">
        <f>VLOOKUP(AU184,Sheet2!$E$6:$F$261,2,TRUE)</f>
        <v>499.7</v>
      </c>
      <c r="AF185">
        <f>VLOOKUP(AE185,Sheet3!A$52:B$77,2,TRUE)</f>
        <v>1</v>
      </c>
      <c r="AG185">
        <f t="shared" si="92"/>
        <v>0</v>
      </c>
      <c r="AH185">
        <f t="shared" si="93"/>
        <v>1</v>
      </c>
      <c r="AI185">
        <f t="shared" si="94"/>
        <v>1810</v>
      </c>
      <c r="AJ185">
        <f t="shared" si="80"/>
        <v>1.55</v>
      </c>
      <c r="AK185">
        <f t="shared" si="83"/>
        <v>0</v>
      </c>
      <c r="AM185">
        <f t="shared" si="95"/>
        <v>-5.1000000000000227</v>
      </c>
      <c r="AN185">
        <f t="shared" si="96"/>
        <v>0</v>
      </c>
      <c r="AP185">
        <f t="shared" si="84"/>
        <v>1.55</v>
      </c>
      <c r="AQ185">
        <f>VLOOKUP(AE185,Sheet3!$K$52:$L$77,2,TRUE)</f>
        <v>1</v>
      </c>
      <c r="AR185">
        <f t="shared" si="85"/>
        <v>0</v>
      </c>
      <c r="AU185">
        <f t="shared" si="97"/>
        <v>1810</v>
      </c>
      <c r="AV185">
        <f t="shared" si="98"/>
        <v>0</v>
      </c>
      <c r="AW185">
        <f t="shared" si="99"/>
        <v>0</v>
      </c>
      <c r="AX185">
        <f>VLOOKUP(AD185,Sheet2!$A$6:$B$262,2,TRUE)</f>
        <v>306.95</v>
      </c>
      <c r="AY185">
        <f t="shared" si="100"/>
        <v>0</v>
      </c>
      <c r="AZ185">
        <f t="shared" si="101"/>
        <v>516.4</v>
      </c>
      <c r="BB185">
        <f t="shared" si="89"/>
        <v>0.80521303431066826</v>
      </c>
    </row>
    <row r="186" spans="4:54" x14ac:dyDescent="0.55000000000000004">
      <c r="D186">
        <f t="shared" si="86"/>
        <v>2640</v>
      </c>
      <c r="E186">
        <f t="shared" si="81"/>
        <v>44</v>
      </c>
      <c r="F186">
        <v>1810</v>
      </c>
      <c r="H186">
        <f t="shared" si="102"/>
        <v>452.5</v>
      </c>
      <c r="J186">
        <f t="shared" si="103"/>
        <v>37.396694214876035</v>
      </c>
      <c r="K186">
        <f t="shared" si="104"/>
        <v>515.59478696568931</v>
      </c>
      <c r="L186">
        <f>VLOOKUP(V186, Sheet2!E$6:F$261,2,TRUE)</f>
        <v>499.7</v>
      </c>
      <c r="M186">
        <f>VLOOKUP(L186,Sheet3!A$52:B$77,2,TRUE)</f>
        <v>1</v>
      </c>
      <c r="N186">
        <f t="shared" si="105"/>
        <v>1.1947869656893317</v>
      </c>
      <c r="O186">
        <f t="shared" si="106"/>
        <v>0.79478696568935447</v>
      </c>
      <c r="P186">
        <v>0</v>
      </c>
      <c r="Q186">
        <f t="shared" si="79"/>
        <v>1.7</v>
      </c>
      <c r="R186">
        <f t="shared" si="90"/>
        <v>1631.8189590685322</v>
      </c>
      <c r="S186">
        <f t="shared" si="82"/>
        <v>1.55</v>
      </c>
      <c r="T186">
        <f t="shared" si="87"/>
        <v>153.75733327620435</v>
      </c>
      <c r="V186">
        <f t="shared" si="107"/>
        <v>1785.5762923447364</v>
      </c>
      <c r="W186">
        <f t="shared" si="108"/>
        <v>24.42370765526357</v>
      </c>
      <c r="X186">
        <f t="shared" si="88"/>
        <v>0.50462205899304902</v>
      </c>
      <c r="Y186">
        <f>VLOOKUP(K186,Sheet2!$A$6:$B$262,2,TRUE)</f>
        <v>303.4375</v>
      </c>
      <c r="Z186">
        <f t="shared" si="109"/>
        <v>1.6630181140862583E-3</v>
      </c>
      <c r="AA186">
        <f t="shared" si="110"/>
        <v>515.59644998380338</v>
      </c>
      <c r="AD186">
        <f t="shared" si="91"/>
        <v>516.4</v>
      </c>
      <c r="AE186">
        <f>VLOOKUP(AU185,Sheet2!$E$6:$F$261,2,TRUE)</f>
        <v>499.7</v>
      </c>
      <c r="AF186">
        <f>VLOOKUP(AE186,Sheet3!A$52:B$77,2,TRUE)</f>
        <v>1</v>
      </c>
      <c r="AG186">
        <f t="shared" si="92"/>
        <v>0</v>
      </c>
      <c r="AH186">
        <f t="shared" si="93"/>
        <v>1</v>
      </c>
      <c r="AI186">
        <f t="shared" si="94"/>
        <v>1810</v>
      </c>
      <c r="AJ186">
        <f t="shared" si="80"/>
        <v>1.55</v>
      </c>
      <c r="AK186">
        <f t="shared" si="83"/>
        <v>0</v>
      </c>
      <c r="AM186">
        <f t="shared" si="95"/>
        <v>-5.1000000000000227</v>
      </c>
      <c r="AN186">
        <f t="shared" si="96"/>
        <v>0</v>
      </c>
      <c r="AP186">
        <f t="shared" si="84"/>
        <v>1.55</v>
      </c>
      <c r="AQ186">
        <f>VLOOKUP(AE186,Sheet3!$K$52:$L$77,2,TRUE)</f>
        <v>1</v>
      </c>
      <c r="AR186">
        <f t="shared" si="85"/>
        <v>0</v>
      </c>
      <c r="AU186">
        <f t="shared" si="97"/>
        <v>1810</v>
      </c>
      <c r="AV186">
        <f t="shared" si="98"/>
        <v>0</v>
      </c>
      <c r="AW186">
        <f t="shared" si="99"/>
        <v>0</v>
      </c>
      <c r="AX186">
        <f>VLOOKUP(AD186,Sheet2!$A$6:$B$262,2,TRUE)</f>
        <v>306.95</v>
      </c>
      <c r="AY186">
        <f t="shared" si="100"/>
        <v>0</v>
      </c>
      <c r="AZ186">
        <f t="shared" si="101"/>
        <v>516.4</v>
      </c>
      <c r="BB186">
        <f t="shared" si="89"/>
        <v>0.80355001619659561</v>
      </c>
    </row>
    <row r="187" spans="4:54" x14ac:dyDescent="0.55000000000000004">
      <c r="D187">
        <f t="shared" si="86"/>
        <v>2655</v>
      </c>
      <c r="E187">
        <f t="shared" si="81"/>
        <v>44.25</v>
      </c>
      <c r="F187">
        <v>1810</v>
      </c>
      <c r="H187">
        <f t="shared" si="102"/>
        <v>452.5</v>
      </c>
      <c r="J187">
        <f t="shared" si="103"/>
        <v>37.396694214876035</v>
      </c>
      <c r="K187">
        <f t="shared" si="104"/>
        <v>515.59644998380338</v>
      </c>
      <c r="L187">
        <f>VLOOKUP(V187, Sheet2!E$6:F$261,2,TRUE)</f>
        <v>499.7</v>
      </c>
      <c r="M187">
        <f>VLOOKUP(L187,Sheet3!A$52:B$77,2,TRUE)</f>
        <v>1</v>
      </c>
      <c r="N187">
        <f t="shared" si="105"/>
        <v>1.1964499838034044</v>
      </c>
      <c r="O187">
        <f t="shared" si="106"/>
        <v>0.79644998380342713</v>
      </c>
      <c r="P187">
        <v>0</v>
      </c>
      <c r="Q187">
        <f t="shared" si="79"/>
        <v>1.7</v>
      </c>
      <c r="R187">
        <f t="shared" si="90"/>
        <v>1635.2271255351093</v>
      </c>
      <c r="S187">
        <f t="shared" si="82"/>
        <v>1.55</v>
      </c>
      <c r="T187">
        <f t="shared" si="87"/>
        <v>154.24017009782494</v>
      </c>
      <c r="V187">
        <f t="shared" si="107"/>
        <v>1789.4672956329341</v>
      </c>
      <c r="W187">
        <f t="shared" si="108"/>
        <v>20.53270436706589</v>
      </c>
      <c r="X187">
        <f t="shared" si="88"/>
        <v>0.42422942907160927</v>
      </c>
      <c r="Y187">
        <f>VLOOKUP(K187,Sheet2!$A$6:$B$262,2,TRUE)</f>
        <v>303.4375</v>
      </c>
      <c r="Z187">
        <f t="shared" si="109"/>
        <v>1.3980784480217812E-3</v>
      </c>
      <c r="AA187">
        <f t="shared" si="110"/>
        <v>515.59784806225139</v>
      </c>
      <c r="AD187">
        <f t="shared" si="91"/>
        <v>516.4</v>
      </c>
      <c r="AE187">
        <f>VLOOKUP(AU186,Sheet2!$E$6:$F$261,2,TRUE)</f>
        <v>499.7</v>
      </c>
      <c r="AF187">
        <f>VLOOKUP(AE187,Sheet3!A$52:B$77,2,TRUE)</f>
        <v>1</v>
      </c>
      <c r="AG187">
        <f t="shared" si="92"/>
        <v>0</v>
      </c>
      <c r="AH187">
        <f t="shared" si="93"/>
        <v>1</v>
      </c>
      <c r="AI187">
        <f t="shared" si="94"/>
        <v>1810</v>
      </c>
      <c r="AJ187">
        <f t="shared" si="80"/>
        <v>1.55</v>
      </c>
      <c r="AK187">
        <f t="shared" si="83"/>
        <v>0</v>
      </c>
      <c r="AM187">
        <f t="shared" si="95"/>
        <v>-5.1000000000000227</v>
      </c>
      <c r="AN187">
        <f t="shared" si="96"/>
        <v>0</v>
      </c>
      <c r="AP187">
        <f t="shared" si="84"/>
        <v>1.55</v>
      </c>
      <c r="AQ187">
        <f>VLOOKUP(AE187,Sheet3!$K$52:$L$77,2,TRUE)</f>
        <v>1</v>
      </c>
      <c r="AR187">
        <f t="shared" si="85"/>
        <v>0</v>
      </c>
      <c r="AU187">
        <f t="shared" si="97"/>
        <v>1810</v>
      </c>
      <c r="AV187">
        <f t="shared" si="98"/>
        <v>0</v>
      </c>
      <c r="AW187">
        <f t="shared" si="99"/>
        <v>0</v>
      </c>
      <c r="AX187">
        <f>VLOOKUP(AD187,Sheet2!$A$6:$B$262,2,TRUE)</f>
        <v>306.95</v>
      </c>
      <c r="AY187">
        <f t="shared" si="100"/>
        <v>0</v>
      </c>
      <c r="AZ187">
        <f t="shared" si="101"/>
        <v>516.4</v>
      </c>
      <c r="BB187">
        <f t="shared" si="89"/>
        <v>0.80215193774859017</v>
      </c>
    </row>
    <row r="188" spans="4:54" x14ac:dyDescent="0.55000000000000004">
      <c r="D188">
        <f t="shared" si="86"/>
        <v>2670</v>
      </c>
      <c r="E188">
        <f t="shared" si="81"/>
        <v>44.5</v>
      </c>
      <c r="F188">
        <v>1810</v>
      </c>
      <c r="H188">
        <f t="shared" si="102"/>
        <v>452.5</v>
      </c>
      <c r="J188">
        <f t="shared" si="103"/>
        <v>37.396694214876035</v>
      </c>
      <c r="K188">
        <f t="shared" si="104"/>
        <v>515.59784806225139</v>
      </c>
      <c r="L188">
        <f>VLOOKUP(V188, Sheet2!E$6:F$261,2,TRUE)</f>
        <v>499.7</v>
      </c>
      <c r="M188">
        <f>VLOOKUP(L188,Sheet3!A$52:B$77,2,TRUE)</f>
        <v>1</v>
      </c>
      <c r="N188">
        <f t="shared" si="105"/>
        <v>1.1978480622514098</v>
      </c>
      <c r="O188">
        <f t="shared" si="106"/>
        <v>0.79784806225143257</v>
      </c>
      <c r="P188">
        <v>0</v>
      </c>
      <c r="Q188">
        <f t="shared" si="79"/>
        <v>1.7</v>
      </c>
      <c r="R188">
        <f t="shared" si="90"/>
        <v>1638.0941616393134</v>
      </c>
      <c r="S188">
        <f t="shared" si="82"/>
        <v>1.55</v>
      </c>
      <c r="T188">
        <f t="shared" si="87"/>
        <v>154.64647520279232</v>
      </c>
      <c r="V188">
        <f t="shared" si="107"/>
        <v>1792.7406368421057</v>
      </c>
      <c r="W188">
        <f t="shared" si="108"/>
        <v>17.259363157894313</v>
      </c>
      <c r="X188">
        <f t="shared" si="88"/>
        <v>0.35659841235318829</v>
      </c>
      <c r="Y188">
        <f>VLOOKUP(K188,Sheet2!$A$6:$B$262,2,TRUE)</f>
        <v>303.4375</v>
      </c>
      <c r="Z188">
        <f t="shared" si="109"/>
        <v>1.1751955916891889E-3</v>
      </c>
      <c r="AA188">
        <f t="shared" si="110"/>
        <v>515.5990232578431</v>
      </c>
      <c r="AD188">
        <f t="shared" si="91"/>
        <v>516.4</v>
      </c>
      <c r="AE188">
        <f>VLOOKUP(AU187,Sheet2!$E$6:$F$261,2,TRUE)</f>
        <v>499.7</v>
      </c>
      <c r="AF188">
        <f>VLOOKUP(AE188,Sheet3!A$52:B$77,2,TRUE)</f>
        <v>1</v>
      </c>
      <c r="AG188">
        <f t="shared" si="92"/>
        <v>0</v>
      </c>
      <c r="AH188">
        <f t="shared" si="93"/>
        <v>1</v>
      </c>
      <c r="AI188">
        <f t="shared" si="94"/>
        <v>1810</v>
      </c>
      <c r="AJ188">
        <f t="shared" si="80"/>
        <v>1.55</v>
      </c>
      <c r="AK188">
        <f t="shared" si="83"/>
        <v>0</v>
      </c>
      <c r="AM188">
        <f t="shared" si="95"/>
        <v>-5.1000000000000227</v>
      </c>
      <c r="AN188">
        <f t="shared" si="96"/>
        <v>0</v>
      </c>
      <c r="AP188">
        <f t="shared" si="84"/>
        <v>1.55</v>
      </c>
      <c r="AQ188">
        <f>VLOOKUP(AE188,Sheet3!$K$52:$L$77,2,TRUE)</f>
        <v>1</v>
      </c>
      <c r="AR188">
        <f t="shared" si="85"/>
        <v>0</v>
      </c>
      <c r="AU188">
        <f t="shared" si="97"/>
        <v>1810</v>
      </c>
      <c r="AV188">
        <f t="shared" si="98"/>
        <v>0</v>
      </c>
      <c r="AW188">
        <f t="shared" si="99"/>
        <v>0</v>
      </c>
      <c r="AX188">
        <f>VLOOKUP(AD188,Sheet2!$A$6:$B$262,2,TRUE)</f>
        <v>306.95</v>
      </c>
      <c r="AY188">
        <f t="shared" si="100"/>
        <v>0</v>
      </c>
      <c r="AZ188">
        <f t="shared" si="101"/>
        <v>516.4</v>
      </c>
      <c r="BB188">
        <f t="shared" si="89"/>
        <v>0.80097674215687675</v>
      </c>
    </row>
    <row r="189" spans="4:54" x14ac:dyDescent="0.55000000000000004">
      <c r="D189">
        <f t="shared" si="86"/>
        <v>2685</v>
      </c>
      <c r="E189">
        <f t="shared" si="81"/>
        <v>44.75</v>
      </c>
      <c r="F189">
        <v>1810</v>
      </c>
      <c r="H189">
        <f t="shared" si="102"/>
        <v>452.5</v>
      </c>
      <c r="J189">
        <f t="shared" si="103"/>
        <v>37.396694214876035</v>
      </c>
      <c r="K189">
        <f t="shared" si="104"/>
        <v>515.5990232578431</v>
      </c>
      <c r="L189">
        <f>VLOOKUP(V189, Sheet2!E$6:F$261,2,TRUE)</f>
        <v>499.7</v>
      </c>
      <c r="M189">
        <f>VLOOKUP(L189,Sheet3!A$52:B$77,2,TRUE)</f>
        <v>1</v>
      </c>
      <c r="N189">
        <f t="shared" si="105"/>
        <v>1.1990232578431232</v>
      </c>
      <c r="O189">
        <f t="shared" si="106"/>
        <v>0.79902325784314598</v>
      </c>
      <c r="P189">
        <v>0</v>
      </c>
      <c r="Q189">
        <f t="shared" si="79"/>
        <v>1.7</v>
      </c>
      <c r="R189">
        <f t="shared" si="90"/>
        <v>1640.5054271287077</v>
      </c>
      <c r="S189">
        <f t="shared" si="82"/>
        <v>1.55</v>
      </c>
      <c r="T189">
        <f t="shared" si="87"/>
        <v>154.98828231841736</v>
      </c>
      <c r="V189">
        <f t="shared" si="107"/>
        <v>1795.493709447125</v>
      </c>
      <c r="W189">
        <f t="shared" si="108"/>
        <v>14.506290552875043</v>
      </c>
      <c r="X189">
        <f t="shared" si="88"/>
        <v>0.29971674696022815</v>
      </c>
      <c r="Y189">
        <f>VLOOKUP(K189,Sheet2!$A$6:$B$262,2,TRUE)</f>
        <v>303.4375</v>
      </c>
      <c r="Z189">
        <f t="shared" si="109"/>
        <v>9.8773799204194645E-4</v>
      </c>
      <c r="AA189">
        <f t="shared" si="110"/>
        <v>515.60001099583519</v>
      </c>
      <c r="AD189">
        <f t="shared" si="91"/>
        <v>516.4</v>
      </c>
      <c r="AE189">
        <f>VLOOKUP(AU188,Sheet2!$E$6:$F$261,2,TRUE)</f>
        <v>499.7</v>
      </c>
      <c r="AF189">
        <f>VLOOKUP(AE189,Sheet3!A$52:B$77,2,TRUE)</f>
        <v>1</v>
      </c>
      <c r="AG189">
        <f t="shared" si="92"/>
        <v>0</v>
      </c>
      <c r="AH189">
        <f t="shared" si="93"/>
        <v>1</v>
      </c>
      <c r="AI189">
        <f t="shared" si="94"/>
        <v>1810</v>
      </c>
      <c r="AJ189">
        <f t="shared" si="80"/>
        <v>1.55</v>
      </c>
      <c r="AK189">
        <f t="shared" si="83"/>
        <v>0</v>
      </c>
      <c r="AM189">
        <f t="shared" si="95"/>
        <v>-5.1000000000000227</v>
      </c>
      <c r="AN189">
        <f t="shared" si="96"/>
        <v>0</v>
      </c>
      <c r="AP189">
        <f t="shared" si="84"/>
        <v>1.55</v>
      </c>
      <c r="AQ189">
        <f>VLOOKUP(AE189,Sheet3!$K$52:$L$77,2,TRUE)</f>
        <v>1</v>
      </c>
      <c r="AR189">
        <f t="shared" si="85"/>
        <v>0</v>
      </c>
      <c r="AU189">
        <f t="shared" si="97"/>
        <v>1810</v>
      </c>
      <c r="AV189">
        <f t="shared" si="98"/>
        <v>0</v>
      </c>
      <c r="AW189">
        <f t="shared" si="99"/>
        <v>0</v>
      </c>
      <c r="AX189">
        <f>VLOOKUP(AD189,Sheet2!$A$6:$B$262,2,TRUE)</f>
        <v>306.95</v>
      </c>
      <c r="AY189">
        <f t="shared" si="100"/>
        <v>0</v>
      </c>
      <c r="AZ189">
        <f t="shared" si="101"/>
        <v>516.4</v>
      </c>
      <c r="BB189">
        <f t="shared" si="89"/>
        <v>0.79998900416478591</v>
      </c>
    </row>
    <row r="190" spans="4:54" x14ac:dyDescent="0.55000000000000004">
      <c r="D190">
        <f t="shared" si="86"/>
        <v>2700</v>
      </c>
      <c r="E190">
        <f t="shared" si="81"/>
        <v>45</v>
      </c>
      <c r="F190">
        <v>1810</v>
      </c>
      <c r="H190">
        <f t="shared" si="102"/>
        <v>452.5</v>
      </c>
      <c r="J190">
        <f t="shared" si="103"/>
        <v>37.396694214876035</v>
      </c>
      <c r="K190">
        <f t="shared" si="104"/>
        <v>515.60001099583519</v>
      </c>
      <c r="L190">
        <f>VLOOKUP(V190, Sheet2!E$6:F$261,2,TRUE)</f>
        <v>499.7</v>
      </c>
      <c r="M190">
        <f>VLOOKUP(L190,Sheet3!A$52:B$77,2,TRUE)</f>
        <v>1</v>
      </c>
      <c r="N190">
        <f t="shared" si="105"/>
        <v>1.2000109958352141</v>
      </c>
      <c r="O190">
        <f t="shared" si="106"/>
        <v>0.80001099583523683</v>
      </c>
      <c r="P190">
        <v>0</v>
      </c>
      <c r="Q190">
        <f t="shared" si="79"/>
        <v>1.8</v>
      </c>
      <c r="R190">
        <f t="shared" si="90"/>
        <v>1739.1525686104276</v>
      </c>
      <c r="S190">
        <f t="shared" si="82"/>
        <v>1.55</v>
      </c>
      <c r="T190">
        <f t="shared" si="87"/>
        <v>155.27576165263031</v>
      </c>
      <c r="V190">
        <f t="shared" si="107"/>
        <v>1894.4283302630579</v>
      </c>
      <c r="W190">
        <f t="shared" si="108"/>
        <v>-84.428330263057887</v>
      </c>
      <c r="X190">
        <f t="shared" si="88"/>
        <v>-1.7443869889061547</v>
      </c>
      <c r="Y190">
        <f>VLOOKUP(K190,Sheet2!$A$6:$B$262,2,TRUE)</f>
        <v>303.75</v>
      </c>
      <c r="Z190">
        <f t="shared" si="109"/>
        <v>-5.7428378235593568E-3</v>
      </c>
      <c r="AA190">
        <f t="shared" si="110"/>
        <v>515.59426815801169</v>
      </c>
      <c r="AD190">
        <f t="shared" si="91"/>
        <v>516.4</v>
      </c>
      <c r="AE190">
        <f>VLOOKUP(AU189,Sheet2!$E$6:$F$261,2,TRUE)</f>
        <v>499.7</v>
      </c>
      <c r="AF190">
        <f>VLOOKUP(AE190,Sheet3!A$52:B$77,2,TRUE)</f>
        <v>1</v>
      </c>
      <c r="AG190">
        <f t="shared" si="92"/>
        <v>0</v>
      </c>
      <c r="AH190">
        <f t="shared" si="93"/>
        <v>1</v>
      </c>
      <c r="AI190">
        <f t="shared" si="94"/>
        <v>1810</v>
      </c>
      <c r="AJ190">
        <f t="shared" si="80"/>
        <v>1.55</v>
      </c>
      <c r="AK190">
        <f t="shared" si="83"/>
        <v>0</v>
      </c>
      <c r="AM190">
        <f t="shared" si="95"/>
        <v>-5.1000000000000227</v>
      </c>
      <c r="AN190">
        <f t="shared" si="96"/>
        <v>0</v>
      </c>
      <c r="AP190">
        <f t="shared" si="84"/>
        <v>1.55</v>
      </c>
      <c r="AQ190">
        <f>VLOOKUP(AE190,Sheet3!$K$52:$L$77,2,TRUE)</f>
        <v>1</v>
      </c>
      <c r="AR190">
        <f t="shared" si="85"/>
        <v>0</v>
      </c>
      <c r="AU190">
        <f t="shared" si="97"/>
        <v>1810</v>
      </c>
      <c r="AV190">
        <f t="shared" si="98"/>
        <v>0</v>
      </c>
      <c r="AW190">
        <f t="shared" si="99"/>
        <v>0</v>
      </c>
      <c r="AX190">
        <f>VLOOKUP(AD190,Sheet2!$A$6:$B$262,2,TRUE)</f>
        <v>306.95</v>
      </c>
      <c r="AY190">
        <f t="shared" si="100"/>
        <v>0</v>
      </c>
      <c r="AZ190">
        <f t="shared" si="101"/>
        <v>516.4</v>
      </c>
      <c r="BB190">
        <f t="shared" si="89"/>
        <v>0.8057318419882904</v>
      </c>
    </row>
    <row r="191" spans="4:54" x14ac:dyDescent="0.55000000000000004">
      <c r="D191">
        <f t="shared" si="86"/>
        <v>2715</v>
      </c>
      <c r="E191">
        <f t="shared" si="81"/>
        <v>45.25</v>
      </c>
      <c r="F191">
        <v>1810</v>
      </c>
      <c r="H191">
        <f t="shared" si="102"/>
        <v>452.5</v>
      </c>
      <c r="J191">
        <f t="shared" si="103"/>
        <v>37.396694214876035</v>
      </c>
      <c r="K191">
        <f t="shared" si="104"/>
        <v>515.59426815801169</v>
      </c>
      <c r="L191">
        <f>VLOOKUP(V191, Sheet2!E$6:F$261,2,TRUE)</f>
        <v>499.7</v>
      </c>
      <c r="M191">
        <f>VLOOKUP(L191,Sheet3!A$52:B$77,2,TRUE)</f>
        <v>1</v>
      </c>
      <c r="N191">
        <f t="shared" si="105"/>
        <v>1.1942681580117096</v>
      </c>
      <c r="O191">
        <f t="shared" si="106"/>
        <v>0.79426815801173234</v>
      </c>
      <c r="P191">
        <v>0</v>
      </c>
      <c r="Q191">
        <f t="shared" si="79"/>
        <v>1.7</v>
      </c>
      <c r="R191">
        <f t="shared" si="90"/>
        <v>1630.7562068983093</v>
      </c>
      <c r="S191">
        <f t="shared" si="82"/>
        <v>1.55</v>
      </c>
      <c r="T191">
        <f t="shared" si="87"/>
        <v>153.60680715559889</v>
      </c>
      <c r="V191">
        <f t="shared" si="107"/>
        <v>1784.3630140539083</v>
      </c>
      <c r="W191">
        <f t="shared" si="108"/>
        <v>25.636985946091727</v>
      </c>
      <c r="X191">
        <f t="shared" si="88"/>
        <v>0.52968979227462243</v>
      </c>
      <c r="Y191">
        <f>VLOOKUP(K191,Sheet2!$A$6:$B$262,2,TRUE)</f>
        <v>303.4375</v>
      </c>
      <c r="Z191">
        <f t="shared" si="109"/>
        <v>1.7456306233561193E-3</v>
      </c>
      <c r="AA191">
        <f t="shared" si="110"/>
        <v>515.59601378863499</v>
      </c>
      <c r="AD191">
        <f t="shared" si="91"/>
        <v>516.4</v>
      </c>
      <c r="AE191">
        <f>VLOOKUP(AU190,Sheet2!$E$6:$F$261,2,TRUE)</f>
        <v>499.7</v>
      </c>
      <c r="AF191">
        <f>VLOOKUP(AE191,Sheet3!A$52:B$77,2,TRUE)</f>
        <v>1</v>
      </c>
      <c r="AG191">
        <f t="shared" si="92"/>
        <v>0</v>
      </c>
      <c r="AH191">
        <f t="shared" si="93"/>
        <v>1</v>
      </c>
      <c r="AI191">
        <f t="shared" si="94"/>
        <v>1810</v>
      </c>
      <c r="AJ191">
        <f t="shared" si="80"/>
        <v>1.55</v>
      </c>
      <c r="AK191">
        <f t="shared" si="83"/>
        <v>0</v>
      </c>
      <c r="AM191">
        <f t="shared" si="95"/>
        <v>-5.1000000000000227</v>
      </c>
      <c r="AN191">
        <f t="shared" si="96"/>
        <v>0</v>
      </c>
      <c r="AP191">
        <f t="shared" si="84"/>
        <v>1.55</v>
      </c>
      <c r="AQ191">
        <f>VLOOKUP(AE191,Sheet3!$K$52:$L$77,2,TRUE)</f>
        <v>1</v>
      </c>
      <c r="AR191">
        <f t="shared" si="85"/>
        <v>0</v>
      </c>
      <c r="AU191">
        <f t="shared" si="97"/>
        <v>1810</v>
      </c>
      <c r="AV191">
        <f t="shared" si="98"/>
        <v>0</v>
      </c>
      <c r="AW191">
        <f t="shared" si="99"/>
        <v>0</v>
      </c>
      <c r="AX191">
        <f>VLOOKUP(AD191,Sheet2!$A$6:$B$262,2,TRUE)</f>
        <v>306.95</v>
      </c>
      <c r="AY191">
        <f t="shared" si="100"/>
        <v>0</v>
      </c>
      <c r="AZ191">
        <f t="shared" si="101"/>
        <v>516.4</v>
      </c>
      <c r="BB191">
        <f t="shared" si="89"/>
        <v>0.80398621136498605</v>
      </c>
    </row>
    <row r="192" spans="4:54" x14ac:dyDescent="0.55000000000000004">
      <c r="D192">
        <f t="shared" si="86"/>
        <v>2730</v>
      </c>
      <c r="E192">
        <f t="shared" si="81"/>
        <v>45.5</v>
      </c>
      <c r="F192">
        <v>1810</v>
      </c>
      <c r="H192">
        <f t="shared" si="102"/>
        <v>452.5</v>
      </c>
      <c r="J192">
        <f t="shared" si="103"/>
        <v>37.396694214876035</v>
      </c>
      <c r="K192">
        <f t="shared" si="104"/>
        <v>515.59601378863499</v>
      </c>
      <c r="L192">
        <f>VLOOKUP(V192, Sheet2!E$6:F$261,2,TRUE)</f>
        <v>499.7</v>
      </c>
      <c r="M192">
        <f>VLOOKUP(L192,Sheet3!A$52:B$77,2,TRUE)</f>
        <v>1</v>
      </c>
      <c r="N192">
        <f t="shared" si="105"/>
        <v>1.196013788635014</v>
      </c>
      <c r="O192">
        <f t="shared" si="106"/>
        <v>0.79601378863503669</v>
      </c>
      <c r="P192">
        <v>0</v>
      </c>
      <c r="Q192">
        <f t="shared" si="79"/>
        <v>1.7</v>
      </c>
      <c r="R192">
        <f t="shared" si="90"/>
        <v>1634.3329638488833</v>
      </c>
      <c r="S192">
        <f t="shared" si="82"/>
        <v>1.55</v>
      </c>
      <c r="T192">
        <f t="shared" si="87"/>
        <v>154.1134773880955</v>
      </c>
      <c r="V192">
        <f t="shared" si="107"/>
        <v>1788.4464412369789</v>
      </c>
      <c r="W192">
        <f t="shared" si="108"/>
        <v>21.553558763021101</v>
      </c>
      <c r="X192">
        <f t="shared" si="88"/>
        <v>0.44532146204589051</v>
      </c>
      <c r="Y192">
        <f>VLOOKUP(K192,Sheet2!$A$6:$B$262,2,TRUE)</f>
        <v>303.4375</v>
      </c>
      <c r="Z192">
        <f t="shared" si="109"/>
        <v>1.4675887523654476E-3</v>
      </c>
      <c r="AA192">
        <f t="shared" si="110"/>
        <v>515.59748137738734</v>
      </c>
      <c r="AD192">
        <f t="shared" si="91"/>
        <v>516.4</v>
      </c>
      <c r="AE192">
        <f>VLOOKUP(AU191,Sheet2!$E$6:$F$261,2,TRUE)</f>
        <v>499.7</v>
      </c>
      <c r="AF192">
        <f>VLOOKUP(AE192,Sheet3!A$52:B$77,2,TRUE)</f>
        <v>1</v>
      </c>
      <c r="AG192">
        <f t="shared" si="92"/>
        <v>0</v>
      </c>
      <c r="AH192">
        <f t="shared" si="93"/>
        <v>1</v>
      </c>
      <c r="AI192">
        <f t="shared" si="94"/>
        <v>1810</v>
      </c>
      <c r="AJ192">
        <f t="shared" si="80"/>
        <v>1.55</v>
      </c>
      <c r="AK192">
        <f t="shared" si="83"/>
        <v>0</v>
      </c>
      <c r="AM192">
        <f t="shared" si="95"/>
        <v>-5.1000000000000227</v>
      </c>
      <c r="AN192">
        <f t="shared" si="96"/>
        <v>0</v>
      </c>
      <c r="AP192">
        <f t="shared" si="84"/>
        <v>1.55</v>
      </c>
      <c r="AQ192">
        <f>VLOOKUP(AE192,Sheet3!$K$52:$L$77,2,TRUE)</f>
        <v>1</v>
      </c>
      <c r="AR192">
        <f t="shared" si="85"/>
        <v>0</v>
      </c>
      <c r="AU192">
        <f t="shared" si="97"/>
        <v>1810</v>
      </c>
      <c r="AV192">
        <f t="shared" si="98"/>
        <v>0</v>
      </c>
      <c r="AW192">
        <f t="shared" si="99"/>
        <v>0</v>
      </c>
      <c r="AX192">
        <f>VLOOKUP(AD192,Sheet2!$A$6:$B$262,2,TRUE)</f>
        <v>306.95</v>
      </c>
      <c r="AY192">
        <f t="shared" si="100"/>
        <v>0</v>
      </c>
      <c r="AZ192">
        <f t="shared" si="101"/>
        <v>516.4</v>
      </c>
      <c r="BB192">
        <f t="shared" si="89"/>
        <v>0.80251862261263796</v>
      </c>
    </row>
    <row r="193" spans="4:54" x14ac:dyDescent="0.55000000000000004">
      <c r="D193">
        <f t="shared" si="86"/>
        <v>2745</v>
      </c>
      <c r="E193">
        <f t="shared" si="81"/>
        <v>45.75</v>
      </c>
      <c r="F193">
        <v>1810</v>
      </c>
      <c r="H193">
        <f t="shared" si="102"/>
        <v>452.5</v>
      </c>
      <c r="J193">
        <f t="shared" si="103"/>
        <v>37.396694214876035</v>
      </c>
      <c r="K193">
        <f t="shared" si="104"/>
        <v>515.59748137738734</v>
      </c>
      <c r="L193">
        <f>VLOOKUP(V193, Sheet2!E$6:F$261,2,TRUE)</f>
        <v>499.7</v>
      </c>
      <c r="M193">
        <f>VLOOKUP(L193,Sheet3!A$52:B$77,2,TRUE)</f>
        <v>1</v>
      </c>
      <c r="N193">
        <f t="shared" si="105"/>
        <v>1.197481377387362</v>
      </c>
      <c r="O193">
        <f t="shared" si="106"/>
        <v>0.79748137738738478</v>
      </c>
      <c r="P193">
        <v>0</v>
      </c>
      <c r="Q193">
        <f t="shared" si="79"/>
        <v>1.7</v>
      </c>
      <c r="R193">
        <f t="shared" si="90"/>
        <v>1637.3420399186039</v>
      </c>
      <c r="S193">
        <f t="shared" si="82"/>
        <v>1.55</v>
      </c>
      <c r="T193">
        <f t="shared" si="87"/>
        <v>154.53987594828291</v>
      </c>
      <c r="V193">
        <f t="shared" si="107"/>
        <v>1791.8819158668869</v>
      </c>
      <c r="W193">
        <f t="shared" si="108"/>
        <v>18.118084133113143</v>
      </c>
      <c r="X193">
        <f t="shared" si="88"/>
        <v>0.37434058126266828</v>
      </c>
      <c r="Y193">
        <f>VLOOKUP(K193,Sheet2!$A$6:$B$262,2,TRUE)</f>
        <v>303.4375</v>
      </c>
      <c r="Z193">
        <f t="shared" si="109"/>
        <v>1.2336661792384537E-3</v>
      </c>
      <c r="AA193">
        <f t="shared" si="110"/>
        <v>515.59871504356659</v>
      </c>
      <c r="AD193">
        <f t="shared" si="91"/>
        <v>516.4</v>
      </c>
      <c r="AE193">
        <f>VLOOKUP(AU192,Sheet2!$E$6:$F$261,2,TRUE)</f>
        <v>499.7</v>
      </c>
      <c r="AF193">
        <f>VLOOKUP(AE193,Sheet3!A$52:B$77,2,TRUE)</f>
        <v>1</v>
      </c>
      <c r="AG193">
        <f t="shared" si="92"/>
        <v>0</v>
      </c>
      <c r="AH193">
        <f t="shared" si="93"/>
        <v>1</v>
      </c>
      <c r="AI193">
        <f t="shared" si="94"/>
        <v>1810</v>
      </c>
      <c r="AJ193">
        <f t="shared" si="80"/>
        <v>1.55</v>
      </c>
      <c r="AK193">
        <f t="shared" si="83"/>
        <v>0</v>
      </c>
      <c r="AM193">
        <f t="shared" si="95"/>
        <v>-5.1000000000000227</v>
      </c>
      <c r="AN193">
        <f t="shared" si="96"/>
        <v>0</v>
      </c>
      <c r="AP193">
        <f t="shared" si="84"/>
        <v>1.55</v>
      </c>
      <c r="AQ193">
        <f>VLOOKUP(AE193,Sheet3!$K$52:$L$77,2,TRUE)</f>
        <v>1</v>
      </c>
      <c r="AR193">
        <f t="shared" si="85"/>
        <v>0</v>
      </c>
      <c r="AU193">
        <f t="shared" si="97"/>
        <v>1810</v>
      </c>
      <c r="AV193">
        <f t="shared" si="98"/>
        <v>0</v>
      </c>
      <c r="AW193">
        <f t="shared" si="99"/>
        <v>0</v>
      </c>
      <c r="AX193">
        <f>VLOOKUP(AD193,Sheet2!$A$6:$B$262,2,TRUE)</f>
        <v>306.95</v>
      </c>
      <c r="AY193">
        <f t="shared" si="100"/>
        <v>0</v>
      </c>
      <c r="AZ193">
        <f t="shared" si="101"/>
        <v>516.4</v>
      </c>
      <c r="BB193">
        <f t="shared" si="89"/>
        <v>0.80128495643339193</v>
      </c>
    </row>
    <row r="194" spans="4:54" x14ac:dyDescent="0.55000000000000004">
      <c r="D194">
        <f t="shared" si="86"/>
        <v>2760</v>
      </c>
      <c r="E194">
        <f t="shared" si="81"/>
        <v>46</v>
      </c>
      <c r="F194">
        <v>1810</v>
      </c>
      <c r="H194">
        <f t="shared" si="102"/>
        <v>452.5</v>
      </c>
      <c r="J194">
        <f t="shared" si="103"/>
        <v>37.396694214876035</v>
      </c>
      <c r="K194">
        <f t="shared" si="104"/>
        <v>515.59871504356659</v>
      </c>
      <c r="L194">
        <f>VLOOKUP(V194, Sheet2!E$6:F$261,2,TRUE)</f>
        <v>499.7</v>
      </c>
      <c r="M194">
        <f>VLOOKUP(L194,Sheet3!A$52:B$77,2,TRUE)</f>
        <v>1</v>
      </c>
      <c r="N194">
        <f t="shared" si="105"/>
        <v>1.1987150435666081</v>
      </c>
      <c r="O194">
        <f t="shared" si="106"/>
        <v>0.79871504356663081</v>
      </c>
      <c r="P194">
        <v>0</v>
      </c>
      <c r="Q194">
        <f t="shared" si="79"/>
        <v>1.7</v>
      </c>
      <c r="R194">
        <f t="shared" si="90"/>
        <v>1639.87291892437</v>
      </c>
      <c r="S194">
        <f t="shared" si="82"/>
        <v>1.55</v>
      </c>
      <c r="T194">
        <f t="shared" si="87"/>
        <v>154.89861347481838</v>
      </c>
      <c r="V194">
        <f t="shared" si="107"/>
        <v>1794.7715323991883</v>
      </c>
      <c r="W194">
        <f t="shared" si="108"/>
        <v>15.228467600811655</v>
      </c>
      <c r="X194">
        <f t="shared" si="88"/>
        <v>0.31463776034734825</v>
      </c>
      <c r="Y194">
        <f>VLOOKUP(K194,Sheet2!$A$6:$B$262,2,TRUE)</f>
        <v>303.4375</v>
      </c>
      <c r="Z194">
        <f t="shared" si="109"/>
        <v>1.0369112596411065E-3</v>
      </c>
      <c r="AA194">
        <f t="shared" si="110"/>
        <v>515.59975195482627</v>
      </c>
      <c r="AD194">
        <f t="shared" si="91"/>
        <v>516.4</v>
      </c>
      <c r="AE194">
        <f>VLOOKUP(AU193,Sheet2!$E$6:$F$261,2,TRUE)</f>
        <v>499.7</v>
      </c>
      <c r="AF194">
        <f>VLOOKUP(AE194,Sheet3!A$52:B$77,2,TRUE)</f>
        <v>1</v>
      </c>
      <c r="AG194">
        <f t="shared" si="92"/>
        <v>0</v>
      </c>
      <c r="AH194">
        <f t="shared" si="93"/>
        <v>1</v>
      </c>
      <c r="AI194">
        <f t="shared" si="94"/>
        <v>1810</v>
      </c>
      <c r="AJ194">
        <f t="shared" si="80"/>
        <v>1.55</v>
      </c>
      <c r="AK194">
        <f t="shared" si="83"/>
        <v>0</v>
      </c>
      <c r="AM194">
        <f t="shared" si="95"/>
        <v>-5.1000000000000227</v>
      </c>
      <c r="AN194">
        <f t="shared" si="96"/>
        <v>0</v>
      </c>
      <c r="AP194">
        <f t="shared" si="84"/>
        <v>1.55</v>
      </c>
      <c r="AQ194">
        <f>VLOOKUP(AE194,Sheet3!$K$52:$L$77,2,TRUE)</f>
        <v>1</v>
      </c>
      <c r="AR194">
        <f t="shared" si="85"/>
        <v>0</v>
      </c>
      <c r="AU194">
        <f t="shared" si="97"/>
        <v>1810</v>
      </c>
      <c r="AV194">
        <f t="shared" si="98"/>
        <v>0</v>
      </c>
      <c r="AW194">
        <f t="shared" si="99"/>
        <v>0</v>
      </c>
      <c r="AX194">
        <f>VLOOKUP(AD194,Sheet2!$A$6:$B$262,2,TRUE)</f>
        <v>306.95</v>
      </c>
      <c r="AY194">
        <f t="shared" si="100"/>
        <v>0</v>
      </c>
      <c r="AZ194">
        <f t="shared" si="101"/>
        <v>516.4</v>
      </c>
      <c r="BB194">
        <f t="shared" si="89"/>
        <v>0.80024804517370285</v>
      </c>
    </row>
    <row r="195" spans="4:54" x14ac:dyDescent="0.55000000000000004">
      <c r="D195">
        <f t="shared" si="86"/>
        <v>2775</v>
      </c>
      <c r="E195">
        <f t="shared" si="81"/>
        <v>46.25</v>
      </c>
      <c r="F195">
        <v>1810</v>
      </c>
      <c r="H195">
        <f t="shared" si="102"/>
        <v>452.5</v>
      </c>
      <c r="J195">
        <f t="shared" si="103"/>
        <v>37.396694214876035</v>
      </c>
      <c r="K195">
        <f t="shared" si="104"/>
        <v>515.59975195482627</v>
      </c>
      <c r="L195">
        <f>VLOOKUP(V195, Sheet2!E$6:F$261,2,TRUE)</f>
        <v>499.7</v>
      </c>
      <c r="M195">
        <f>VLOOKUP(L195,Sheet3!A$52:B$77,2,TRUE)</f>
        <v>1</v>
      </c>
      <c r="N195">
        <f t="shared" si="105"/>
        <v>1.1997519548262972</v>
      </c>
      <c r="O195">
        <f t="shared" si="106"/>
        <v>0.79975195482631989</v>
      </c>
      <c r="P195">
        <v>0</v>
      </c>
      <c r="Q195">
        <f t="shared" si="79"/>
        <v>1.7</v>
      </c>
      <c r="R195">
        <f t="shared" si="90"/>
        <v>1642.0011607909905</v>
      </c>
      <c r="S195">
        <f t="shared" si="82"/>
        <v>1.55</v>
      </c>
      <c r="T195">
        <f t="shared" si="87"/>
        <v>155.20035106329516</v>
      </c>
      <c r="V195">
        <f t="shared" si="107"/>
        <v>1797.2015118542856</v>
      </c>
      <c r="W195">
        <f t="shared" si="108"/>
        <v>12.798488145714373</v>
      </c>
      <c r="X195">
        <f t="shared" si="88"/>
        <v>0.26443157325856143</v>
      </c>
      <c r="Y195">
        <f>VLOOKUP(K195,Sheet2!$A$6:$B$262,2,TRUE)</f>
        <v>303.4375</v>
      </c>
      <c r="Z195">
        <f t="shared" si="109"/>
        <v>8.7145317654726726E-4</v>
      </c>
      <c r="AA195">
        <f t="shared" si="110"/>
        <v>515.60062340800278</v>
      </c>
      <c r="AD195">
        <f t="shared" si="91"/>
        <v>516.4</v>
      </c>
      <c r="AE195">
        <f>VLOOKUP(AU194,Sheet2!$E$6:$F$261,2,TRUE)</f>
        <v>499.7</v>
      </c>
      <c r="AF195">
        <f>VLOOKUP(AE195,Sheet3!A$52:B$77,2,TRUE)</f>
        <v>1</v>
      </c>
      <c r="AG195">
        <f t="shared" si="92"/>
        <v>0</v>
      </c>
      <c r="AH195">
        <f t="shared" si="93"/>
        <v>1</v>
      </c>
      <c r="AI195">
        <f t="shared" si="94"/>
        <v>1810</v>
      </c>
      <c r="AJ195">
        <f t="shared" si="80"/>
        <v>1.55</v>
      </c>
      <c r="AK195">
        <f t="shared" si="83"/>
        <v>0</v>
      </c>
      <c r="AM195">
        <f t="shared" si="95"/>
        <v>-5.1000000000000227</v>
      </c>
      <c r="AN195">
        <f t="shared" si="96"/>
        <v>0</v>
      </c>
      <c r="AP195">
        <f t="shared" si="84"/>
        <v>1.55</v>
      </c>
      <c r="AQ195">
        <f>VLOOKUP(AE195,Sheet3!$K$52:$L$77,2,TRUE)</f>
        <v>1</v>
      </c>
      <c r="AR195">
        <f t="shared" si="85"/>
        <v>0</v>
      </c>
      <c r="AU195">
        <f t="shared" si="97"/>
        <v>1810</v>
      </c>
      <c r="AV195">
        <f t="shared" si="98"/>
        <v>0</v>
      </c>
      <c r="AW195">
        <f t="shared" si="99"/>
        <v>0</v>
      </c>
      <c r="AX195">
        <f>VLOOKUP(AD195,Sheet2!$A$6:$B$262,2,TRUE)</f>
        <v>306.95</v>
      </c>
      <c r="AY195">
        <f t="shared" si="100"/>
        <v>0</v>
      </c>
      <c r="AZ195">
        <f t="shared" si="101"/>
        <v>516.4</v>
      </c>
      <c r="BB195">
        <f t="shared" si="89"/>
        <v>0.79937659199720201</v>
      </c>
    </row>
    <row r="196" spans="4:54" x14ac:dyDescent="0.55000000000000004">
      <c r="D196">
        <f t="shared" si="86"/>
        <v>2790</v>
      </c>
      <c r="E196">
        <f t="shared" si="81"/>
        <v>46.5</v>
      </c>
      <c r="F196">
        <v>1810</v>
      </c>
      <c r="H196">
        <f t="shared" si="102"/>
        <v>452.5</v>
      </c>
      <c r="J196">
        <f t="shared" si="103"/>
        <v>37.396694214876035</v>
      </c>
      <c r="K196">
        <f t="shared" si="104"/>
        <v>515.60062340800278</v>
      </c>
      <c r="L196">
        <f>VLOOKUP(V196, Sheet2!E$6:F$261,2,TRUE)</f>
        <v>499.7</v>
      </c>
      <c r="M196">
        <f>VLOOKUP(L196,Sheet3!A$52:B$77,2,TRUE)</f>
        <v>1</v>
      </c>
      <c r="N196">
        <f t="shared" si="105"/>
        <v>1.200623408002798</v>
      </c>
      <c r="O196">
        <f t="shared" si="106"/>
        <v>0.80062340800282072</v>
      </c>
      <c r="P196">
        <v>0</v>
      </c>
      <c r="Q196">
        <f t="shared" si="79"/>
        <v>1.8</v>
      </c>
      <c r="R196">
        <f t="shared" si="90"/>
        <v>1740.4840739976162</v>
      </c>
      <c r="S196">
        <f t="shared" si="82"/>
        <v>1.55</v>
      </c>
      <c r="T196">
        <f t="shared" si="87"/>
        <v>155.45409225514149</v>
      </c>
      <c r="V196">
        <f t="shared" si="107"/>
        <v>1895.9381662527576</v>
      </c>
      <c r="W196">
        <f t="shared" si="108"/>
        <v>-85.938166252757583</v>
      </c>
      <c r="X196">
        <f t="shared" si="88"/>
        <v>-1.7755819473710246</v>
      </c>
      <c r="Y196">
        <f>VLOOKUP(K196,Sheet2!$A$6:$B$262,2,TRUE)</f>
        <v>303.75</v>
      </c>
      <c r="Z196">
        <f t="shared" si="109"/>
        <v>-5.8455372752955542E-3</v>
      </c>
      <c r="AA196">
        <f t="shared" si="110"/>
        <v>515.59477787072751</v>
      </c>
      <c r="AD196">
        <f t="shared" si="91"/>
        <v>516.4</v>
      </c>
      <c r="AE196">
        <f>VLOOKUP(AU195,Sheet2!$E$6:$F$261,2,TRUE)</f>
        <v>499.7</v>
      </c>
      <c r="AF196">
        <f>VLOOKUP(AE196,Sheet3!A$52:B$77,2,TRUE)</f>
        <v>1</v>
      </c>
      <c r="AG196">
        <f t="shared" si="92"/>
        <v>0</v>
      </c>
      <c r="AH196">
        <f t="shared" si="93"/>
        <v>1</v>
      </c>
      <c r="AI196">
        <f t="shared" si="94"/>
        <v>1810</v>
      </c>
      <c r="AJ196">
        <f t="shared" si="80"/>
        <v>1.55</v>
      </c>
      <c r="AK196">
        <f t="shared" si="83"/>
        <v>0</v>
      </c>
      <c r="AM196">
        <f t="shared" si="95"/>
        <v>-5.1000000000000227</v>
      </c>
      <c r="AN196">
        <f t="shared" si="96"/>
        <v>0</v>
      </c>
      <c r="AP196">
        <f t="shared" si="84"/>
        <v>1.55</v>
      </c>
      <c r="AQ196">
        <f>VLOOKUP(AE196,Sheet3!$K$52:$L$77,2,TRUE)</f>
        <v>1</v>
      </c>
      <c r="AR196">
        <f t="shared" si="85"/>
        <v>0</v>
      </c>
      <c r="AU196">
        <f t="shared" si="97"/>
        <v>1810</v>
      </c>
      <c r="AV196">
        <f t="shared" si="98"/>
        <v>0</v>
      </c>
      <c r="AW196">
        <f t="shared" si="99"/>
        <v>0</v>
      </c>
      <c r="AX196">
        <f>VLOOKUP(AD196,Sheet2!$A$6:$B$262,2,TRUE)</f>
        <v>306.95</v>
      </c>
      <c r="AY196">
        <f t="shared" si="100"/>
        <v>0</v>
      </c>
      <c r="AZ196">
        <f t="shared" si="101"/>
        <v>516.4</v>
      </c>
      <c r="BB196">
        <f t="shared" si="89"/>
        <v>0.80522212927246528</v>
      </c>
    </row>
    <row r="197" spans="4:54" x14ac:dyDescent="0.55000000000000004">
      <c r="D197">
        <f t="shared" si="86"/>
        <v>2805</v>
      </c>
      <c r="E197">
        <f t="shared" si="81"/>
        <v>46.75</v>
      </c>
      <c r="F197">
        <v>1810</v>
      </c>
      <c r="H197">
        <f t="shared" si="102"/>
        <v>452.5</v>
      </c>
      <c r="J197">
        <f t="shared" si="103"/>
        <v>37.396694214876035</v>
      </c>
      <c r="K197">
        <f t="shared" si="104"/>
        <v>515.59477787072751</v>
      </c>
      <c r="L197">
        <f>VLOOKUP(V197, Sheet2!E$6:F$261,2,TRUE)</f>
        <v>499.7</v>
      </c>
      <c r="M197">
        <f>VLOOKUP(L197,Sheet3!A$52:B$77,2,TRUE)</f>
        <v>1</v>
      </c>
      <c r="N197">
        <f t="shared" si="105"/>
        <v>1.1947778707275347</v>
      </c>
      <c r="O197">
        <f t="shared" si="106"/>
        <v>0.79477787072755746</v>
      </c>
      <c r="P197">
        <v>0</v>
      </c>
      <c r="Q197">
        <f t="shared" si="79"/>
        <v>1.7</v>
      </c>
      <c r="R197">
        <f t="shared" si="90"/>
        <v>1631.8003264964402</v>
      </c>
      <c r="S197">
        <f t="shared" si="82"/>
        <v>1.55</v>
      </c>
      <c r="T197">
        <f t="shared" si="87"/>
        <v>153.75469405374872</v>
      </c>
      <c r="V197">
        <f t="shared" si="107"/>
        <v>1785.5550205501891</v>
      </c>
      <c r="W197">
        <f t="shared" si="108"/>
        <v>24.444979449810944</v>
      </c>
      <c r="X197">
        <f t="shared" si="88"/>
        <v>0.50506155888039139</v>
      </c>
      <c r="Y197">
        <f>VLOOKUP(K197,Sheet2!$A$6:$B$262,2,TRUE)</f>
        <v>303.4375</v>
      </c>
      <c r="Z197">
        <f t="shared" si="109"/>
        <v>1.6644665174225051E-3</v>
      </c>
      <c r="AA197">
        <f t="shared" si="110"/>
        <v>515.59644233724498</v>
      </c>
      <c r="AD197">
        <f t="shared" si="91"/>
        <v>516.4</v>
      </c>
      <c r="AE197">
        <f>VLOOKUP(AU196,Sheet2!$E$6:$F$261,2,TRUE)</f>
        <v>499.7</v>
      </c>
      <c r="AF197">
        <f>VLOOKUP(AE197,Sheet3!A$52:B$77,2,TRUE)</f>
        <v>1</v>
      </c>
      <c r="AG197">
        <f t="shared" si="92"/>
        <v>0</v>
      </c>
      <c r="AH197">
        <f t="shared" si="93"/>
        <v>1</v>
      </c>
      <c r="AI197">
        <f t="shared" si="94"/>
        <v>1810</v>
      </c>
      <c r="AJ197">
        <f t="shared" si="80"/>
        <v>1.55</v>
      </c>
      <c r="AK197">
        <f t="shared" si="83"/>
        <v>0</v>
      </c>
      <c r="AM197">
        <f t="shared" si="95"/>
        <v>-5.1000000000000227</v>
      </c>
      <c r="AN197">
        <f t="shared" si="96"/>
        <v>0</v>
      </c>
      <c r="AP197">
        <f t="shared" si="84"/>
        <v>1.55</v>
      </c>
      <c r="AQ197">
        <f>VLOOKUP(AE197,Sheet3!$K$52:$L$77,2,TRUE)</f>
        <v>1</v>
      </c>
      <c r="AR197">
        <f t="shared" si="85"/>
        <v>0</v>
      </c>
      <c r="AU197">
        <f t="shared" si="97"/>
        <v>1810</v>
      </c>
      <c r="AV197">
        <f t="shared" si="98"/>
        <v>0</v>
      </c>
      <c r="AW197">
        <f t="shared" si="99"/>
        <v>0</v>
      </c>
      <c r="AX197">
        <f>VLOOKUP(AD197,Sheet2!$A$6:$B$262,2,TRUE)</f>
        <v>306.95</v>
      </c>
      <c r="AY197">
        <f t="shared" si="100"/>
        <v>0</v>
      </c>
      <c r="AZ197">
        <f t="shared" si="101"/>
        <v>516.4</v>
      </c>
      <c r="BB197">
        <f t="shared" si="89"/>
        <v>0.80355766275499718</v>
      </c>
    </row>
    <row r="198" spans="4:54" x14ac:dyDescent="0.55000000000000004">
      <c r="D198">
        <f t="shared" si="86"/>
        <v>2820</v>
      </c>
      <c r="E198">
        <f t="shared" si="81"/>
        <v>47</v>
      </c>
      <c r="F198">
        <v>1810</v>
      </c>
      <c r="H198">
        <f t="shared" si="102"/>
        <v>452.5</v>
      </c>
      <c r="J198">
        <f t="shared" si="103"/>
        <v>37.396694214876035</v>
      </c>
      <c r="K198">
        <f t="shared" si="104"/>
        <v>515.59644233724498</v>
      </c>
      <c r="L198">
        <f>VLOOKUP(V198, Sheet2!E$6:F$261,2,TRUE)</f>
        <v>499.7</v>
      </c>
      <c r="M198">
        <f>VLOOKUP(L198,Sheet3!A$52:B$77,2,TRUE)</f>
        <v>1</v>
      </c>
      <c r="N198">
        <f t="shared" si="105"/>
        <v>1.1964423372450028</v>
      </c>
      <c r="O198">
        <f t="shared" si="106"/>
        <v>0.79644233724502556</v>
      </c>
      <c r="P198">
        <v>0</v>
      </c>
      <c r="Q198">
        <f t="shared" si="79"/>
        <v>1.7</v>
      </c>
      <c r="R198">
        <f t="shared" si="90"/>
        <v>1635.2114493598747</v>
      </c>
      <c r="S198">
        <f t="shared" si="82"/>
        <v>1.55</v>
      </c>
      <c r="T198">
        <f t="shared" si="87"/>
        <v>154.23794885921296</v>
      </c>
      <c r="V198">
        <f t="shared" si="107"/>
        <v>1789.4493982190877</v>
      </c>
      <c r="W198">
        <f t="shared" si="108"/>
        <v>20.550601780912302</v>
      </c>
      <c r="X198">
        <f t="shared" si="88"/>
        <v>0.42459921034942771</v>
      </c>
      <c r="Y198">
        <f>VLOOKUP(K198,Sheet2!$A$6:$B$262,2,TRUE)</f>
        <v>303.4375</v>
      </c>
      <c r="Z198">
        <f t="shared" si="109"/>
        <v>1.399297088690184E-3</v>
      </c>
      <c r="AA198">
        <f t="shared" si="110"/>
        <v>515.59784163433369</v>
      </c>
      <c r="AD198">
        <f t="shared" si="91"/>
        <v>516.4</v>
      </c>
      <c r="AE198">
        <f>VLOOKUP(AU197,Sheet2!$E$6:$F$261,2,TRUE)</f>
        <v>499.7</v>
      </c>
      <c r="AF198">
        <f>VLOOKUP(AE198,Sheet3!A$52:B$77,2,TRUE)</f>
        <v>1</v>
      </c>
      <c r="AG198">
        <f t="shared" si="92"/>
        <v>0</v>
      </c>
      <c r="AH198">
        <f t="shared" si="93"/>
        <v>1</v>
      </c>
      <c r="AI198">
        <f t="shared" si="94"/>
        <v>1810</v>
      </c>
      <c r="AJ198">
        <f t="shared" si="80"/>
        <v>1.55</v>
      </c>
      <c r="AK198">
        <f t="shared" si="83"/>
        <v>0</v>
      </c>
      <c r="AM198">
        <f t="shared" si="95"/>
        <v>-5.1000000000000227</v>
      </c>
      <c r="AN198">
        <f t="shared" si="96"/>
        <v>0</v>
      </c>
      <c r="AP198">
        <f t="shared" si="84"/>
        <v>1.55</v>
      </c>
      <c r="AQ198">
        <f>VLOOKUP(AE198,Sheet3!$K$52:$L$77,2,TRUE)</f>
        <v>1</v>
      </c>
      <c r="AR198">
        <f t="shared" si="85"/>
        <v>0</v>
      </c>
      <c r="AU198">
        <f t="shared" si="97"/>
        <v>1810</v>
      </c>
      <c r="AV198">
        <f t="shared" si="98"/>
        <v>0</v>
      </c>
      <c r="AW198">
        <f t="shared" si="99"/>
        <v>0</v>
      </c>
      <c r="AX198">
        <f>VLOOKUP(AD198,Sheet2!$A$6:$B$262,2,TRUE)</f>
        <v>306.95</v>
      </c>
      <c r="AY198">
        <f t="shared" si="100"/>
        <v>0</v>
      </c>
      <c r="AZ198">
        <f t="shared" si="101"/>
        <v>516.4</v>
      </c>
      <c r="BB198">
        <f t="shared" si="89"/>
        <v>0.80215836566628695</v>
      </c>
    </row>
    <row r="199" spans="4:54" x14ac:dyDescent="0.55000000000000004">
      <c r="D199">
        <f t="shared" si="86"/>
        <v>2835</v>
      </c>
      <c r="E199">
        <f t="shared" si="81"/>
        <v>47.25</v>
      </c>
      <c r="F199">
        <v>1810</v>
      </c>
      <c r="H199">
        <f t="shared" si="102"/>
        <v>452.5</v>
      </c>
      <c r="J199">
        <f t="shared" si="103"/>
        <v>37.396694214876035</v>
      </c>
      <c r="K199">
        <f t="shared" si="104"/>
        <v>515.59784163433369</v>
      </c>
      <c r="L199">
        <f>VLOOKUP(V199, Sheet2!E$6:F$261,2,TRUE)</f>
        <v>499.7</v>
      </c>
      <c r="M199">
        <f>VLOOKUP(L199,Sheet3!A$52:B$77,2,TRUE)</f>
        <v>1</v>
      </c>
      <c r="N199">
        <f t="shared" si="105"/>
        <v>1.197841634333713</v>
      </c>
      <c r="O199">
        <f t="shared" si="106"/>
        <v>0.79784163433373578</v>
      </c>
      <c r="P199">
        <v>0</v>
      </c>
      <c r="Q199">
        <f t="shared" si="79"/>
        <v>1.7</v>
      </c>
      <c r="R199">
        <f t="shared" si="90"/>
        <v>1638.0809760935128</v>
      </c>
      <c r="S199">
        <f t="shared" si="82"/>
        <v>1.55</v>
      </c>
      <c r="T199">
        <f t="shared" si="87"/>
        <v>154.64460632663739</v>
      </c>
      <c r="V199">
        <f t="shared" si="107"/>
        <v>1792.7255824201502</v>
      </c>
      <c r="W199">
        <f t="shared" si="108"/>
        <v>17.274417579849796</v>
      </c>
      <c r="X199">
        <f t="shared" si="88"/>
        <v>0.356909454129128</v>
      </c>
      <c r="Y199">
        <f>VLOOKUP(K199,Sheet2!$A$6:$B$262,2,TRUE)</f>
        <v>303.4375</v>
      </c>
      <c r="Z199">
        <f t="shared" si="109"/>
        <v>1.1762206521248296E-3</v>
      </c>
      <c r="AA199">
        <f t="shared" si="110"/>
        <v>515.59901785498585</v>
      </c>
      <c r="AD199">
        <f t="shared" si="91"/>
        <v>516.4</v>
      </c>
      <c r="AE199">
        <f>VLOOKUP(AU198,Sheet2!$E$6:$F$261,2,TRUE)</f>
        <v>499.7</v>
      </c>
      <c r="AF199">
        <f>VLOOKUP(AE199,Sheet3!A$52:B$77,2,TRUE)</f>
        <v>1</v>
      </c>
      <c r="AG199">
        <f t="shared" si="92"/>
        <v>0</v>
      </c>
      <c r="AH199">
        <f t="shared" si="93"/>
        <v>1</v>
      </c>
      <c r="AI199">
        <f t="shared" si="94"/>
        <v>1810</v>
      </c>
      <c r="AJ199">
        <f t="shared" si="80"/>
        <v>1.55</v>
      </c>
      <c r="AK199">
        <f t="shared" si="83"/>
        <v>0</v>
      </c>
      <c r="AM199">
        <f t="shared" si="95"/>
        <v>-5.1000000000000227</v>
      </c>
      <c r="AN199">
        <f t="shared" si="96"/>
        <v>0</v>
      </c>
      <c r="AP199">
        <f t="shared" si="84"/>
        <v>1.55</v>
      </c>
      <c r="AQ199">
        <f>VLOOKUP(AE199,Sheet3!$K$52:$L$77,2,TRUE)</f>
        <v>1</v>
      </c>
      <c r="AR199">
        <f t="shared" si="85"/>
        <v>0</v>
      </c>
      <c r="AU199">
        <f t="shared" si="97"/>
        <v>1810</v>
      </c>
      <c r="AV199">
        <f t="shared" si="98"/>
        <v>0</v>
      </c>
      <c r="AW199">
        <f t="shared" si="99"/>
        <v>0</v>
      </c>
      <c r="AX199">
        <f>VLOOKUP(AD199,Sheet2!$A$6:$B$262,2,TRUE)</f>
        <v>306.95</v>
      </c>
      <c r="AY199">
        <f t="shared" si="100"/>
        <v>0</v>
      </c>
      <c r="AZ199">
        <f t="shared" si="101"/>
        <v>516.4</v>
      </c>
      <c r="BB199">
        <f t="shared" si="89"/>
        <v>0.80098214501413167</v>
      </c>
    </row>
    <row r="200" spans="4:54" x14ac:dyDescent="0.55000000000000004">
      <c r="D200">
        <f t="shared" si="86"/>
        <v>2850</v>
      </c>
      <c r="E200">
        <f t="shared" si="81"/>
        <v>47.5</v>
      </c>
      <c r="F200">
        <v>1800</v>
      </c>
      <c r="H200">
        <f t="shared" si="102"/>
        <v>450</v>
      </c>
      <c r="J200">
        <f t="shared" si="103"/>
        <v>37.190082644628099</v>
      </c>
      <c r="K200">
        <f t="shared" si="104"/>
        <v>515.59901785498585</v>
      </c>
      <c r="L200">
        <f>VLOOKUP(V200, Sheet2!E$6:F$261,2,TRUE)</f>
        <v>499.7</v>
      </c>
      <c r="M200">
        <f>VLOOKUP(L200,Sheet3!A$52:B$77,2,TRUE)</f>
        <v>1</v>
      </c>
      <c r="N200">
        <f t="shared" si="105"/>
        <v>1.1990178549858683</v>
      </c>
      <c r="O200">
        <f t="shared" si="106"/>
        <v>0.79901785498589106</v>
      </c>
      <c r="P200">
        <v>0</v>
      </c>
      <c r="Q200">
        <f t="shared" si="79"/>
        <v>1.7</v>
      </c>
      <c r="R200">
        <f t="shared" si="90"/>
        <v>1640.4943388450492</v>
      </c>
      <c r="S200">
        <f t="shared" si="82"/>
        <v>1.55</v>
      </c>
      <c r="T200">
        <f t="shared" si="87"/>
        <v>154.98671031508371</v>
      </c>
      <c r="V200">
        <f t="shared" si="107"/>
        <v>1795.4810491601329</v>
      </c>
      <c r="W200">
        <f t="shared" si="108"/>
        <v>4.5189508398671023</v>
      </c>
      <c r="X200">
        <f t="shared" si="88"/>
        <v>9.3366752889816162E-2</v>
      </c>
      <c r="Y200">
        <f>VLOOKUP(K200,Sheet2!$A$6:$B$262,2,TRUE)</f>
        <v>303.4375</v>
      </c>
      <c r="Z200">
        <f t="shared" si="109"/>
        <v>3.0769681693863207E-4</v>
      </c>
      <c r="AA200">
        <f t="shared" si="110"/>
        <v>515.59932555180274</v>
      </c>
      <c r="AD200">
        <f t="shared" si="91"/>
        <v>516.4</v>
      </c>
      <c r="AE200">
        <f>VLOOKUP(AU199,Sheet2!$E$6:$F$261,2,TRUE)</f>
        <v>499.7</v>
      </c>
      <c r="AF200">
        <f>VLOOKUP(AE200,Sheet3!A$52:B$77,2,TRUE)</f>
        <v>1</v>
      </c>
      <c r="AG200">
        <f t="shared" si="92"/>
        <v>0</v>
      </c>
      <c r="AH200">
        <f t="shared" si="93"/>
        <v>1</v>
      </c>
      <c r="AI200">
        <f t="shared" si="94"/>
        <v>1800</v>
      </c>
      <c r="AJ200">
        <f t="shared" si="80"/>
        <v>1.55</v>
      </c>
      <c r="AK200">
        <f t="shared" si="83"/>
        <v>0</v>
      </c>
      <c r="AM200">
        <f t="shared" si="95"/>
        <v>-5.1000000000000227</v>
      </c>
      <c r="AN200">
        <f t="shared" si="96"/>
        <v>0</v>
      </c>
      <c r="AP200">
        <f t="shared" si="84"/>
        <v>1.55</v>
      </c>
      <c r="AQ200">
        <f>VLOOKUP(AE200,Sheet3!$K$52:$L$77,2,TRUE)</f>
        <v>1</v>
      </c>
      <c r="AR200">
        <f t="shared" si="85"/>
        <v>0</v>
      </c>
      <c r="AU200">
        <f t="shared" si="97"/>
        <v>1800</v>
      </c>
      <c r="AV200">
        <f t="shared" si="98"/>
        <v>0</v>
      </c>
      <c r="AW200">
        <f t="shared" si="99"/>
        <v>0</v>
      </c>
      <c r="AX200">
        <f>VLOOKUP(AD200,Sheet2!$A$6:$B$262,2,TRUE)</f>
        <v>306.95</v>
      </c>
      <c r="AY200">
        <f t="shared" si="100"/>
        <v>0</v>
      </c>
      <c r="AZ200">
        <f t="shared" si="101"/>
        <v>516.4</v>
      </c>
      <c r="BB200">
        <f t="shared" si="89"/>
        <v>0.80067444819724187</v>
      </c>
    </row>
    <row r="201" spans="4:54" x14ac:dyDescent="0.55000000000000004">
      <c r="D201">
        <f t="shared" si="86"/>
        <v>2865</v>
      </c>
      <c r="E201">
        <f t="shared" si="81"/>
        <v>47.75</v>
      </c>
      <c r="F201">
        <v>1800</v>
      </c>
      <c r="H201">
        <f t="shared" si="102"/>
        <v>450</v>
      </c>
      <c r="J201">
        <f t="shared" si="103"/>
        <v>37.190082644628099</v>
      </c>
      <c r="K201">
        <f t="shared" si="104"/>
        <v>515.59932555180274</v>
      </c>
      <c r="L201">
        <f>VLOOKUP(V201, Sheet2!E$6:F$261,2,TRUE)</f>
        <v>499.7</v>
      </c>
      <c r="M201">
        <f>VLOOKUP(L201,Sheet3!A$52:B$77,2,TRUE)</f>
        <v>1</v>
      </c>
      <c r="N201">
        <f t="shared" si="105"/>
        <v>1.1993255518027581</v>
      </c>
      <c r="O201">
        <f t="shared" si="106"/>
        <v>0.79932555180278086</v>
      </c>
      <c r="P201">
        <v>0</v>
      </c>
      <c r="Q201">
        <f t="shared" si="79"/>
        <v>1.7</v>
      </c>
      <c r="R201">
        <f t="shared" si="90"/>
        <v>1641.125864806545</v>
      </c>
      <c r="S201">
        <f t="shared" si="82"/>
        <v>1.55</v>
      </c>
      <c r="T201">
        <f t="shared" si="87"/>
        <v>155.07624556390539</v>
      </c>
      <c r="V201">
        <f t="shared" si="107"/>
        <v>1796.2021103704503</v>
      </c>
      <c r="W201">
        <f t="shared" si="108"/>
        <v>3.7978896295496725</v>
      </c>
      <c r="X201">
        <f t="shared" si="88"/>
        <v>7.8468793998960173E-2</v>
      </c>
      <c r="Y201">
        <f>VLOOKUP(K201,Sheet2!$A$6:$B$262,2,TRUE)</f>
        <v>303.4375</v>
      </c>
      <c r="Z201">
        <f t="shared" si="109"/>
        <v>2.5859952708205209E-4</v>
      </c>
      <c r="AA201">
        <f t="shared" si="110"/>
        <v>515.59958415132985</v>
      </c>
      <c r="AD201">
        <f t="shared" si="91"/>
        <v>516.4</v>
      </c>
      <c r="AE201">
        <f>VLOOKUP(AU200,Sheet2!$E$6:$F$261,2,TRUE)</f>
        <v>499.7</v>
      </c>
      <c r="AF201">
        <f>VLOOKUP(AE201,Sheet3!A$52:B$77,2,TRUE)</f>
        <v>1</v>
      </c>
      <c r="AG201">
        <f t="shared" si="92"/>
        <v>0</v>
      </c>
      <c r="AH201">
        <f t="shared" si="93"/>
        <v>1</v>
      </c>
      <c r="AI201">
        <f t="shared" si="94"/>
        <v>1800</v>
      </c>
      <c r="AJ201">
        <f t="shared" si="80"/>
        <v>1.55</v>
      </c>
      <c r="AK201">
        <f t="shared" si="83"/>
        <v>0</v>
      </c>
      <c r="AM201">
        <f t="shared" si="95"/>
        <v>-5.1000000000000227</v>
      </c>
      <c r="AN201">
        <f t="shared" si="96"/>
        <v>0</v>
      </c>
      <c r="AP201">
        <f t="shared" si="84"/>
        <v>1.55</v>
      </c>
      <c r="AQ201">
        <f>VLOOKUP(AE201,Sheet3!$K$52:$L$77,2,TRUE)</f>
        <v>1</v>
      </c>
      <c r="AR201">
        <f t="shared" si="85"/>
        <v>0</v>
      </c>
      <c r="AU201">
        <f t="shared" si="97"/>
        <v>1800</v>
      </c>
      <c r="AV201">
        <f t="shared" si="98"/>
        <v>0</v>
      </c>
      <c r="AW201">
        <f t="shared" si="99"/>
        <v>0</v>
      </c>
      <c r="AX201">
        <f>VLOOKUP(AD201,Sheet2!$A$6:$B$262,2,TRUE)</f>
        <v>306.95</v>
      </c>
      <c r="AY201">
        <f t="shared" si="100"/>
        <v>0</v>
      </c>
      <c r="AZ201">
        <f t="shared" si="101"/>
        <v>516.4</v>
      </c>
      <c r="BB201">
        <f t="shared" si="89"/>
        <v>0.80041584867012716</v>
      </c>
    </row>
    <row r="202" spans="4:54" x14ac:dyDescent="0.55000000000000004">
      <c r="D202">
        <f t="shared" si="86"/>
        <v>2880</v>
      </c>
      <c r="E202">
        <f t="shared" si="81"/>
        <v>48</v>
      </c>
      <c r="F202">
        <v>1800</v>
      </c>
      <c r="G202">
        <f>+SUM(F107:F202)/96</f>
        <v>1837.2916666666667</v>
      </c>
      <c r="H202">
        <f t="shared" si="102"/>
        <v>450</v>
      </c>
      <c r="J202">
        <f t="shared" si="103"/>
        <v>37.190082644628099</v>
      </c>
      <c r="K202">
        <f t="shared" si="104"/>
        <v>515.59958415132985</v>
      </c>
      <c r="L202">
        <f>VLOOKUP(V202, Sheet2!E$6:F$261,2,TRUE)</f>
        <v>499.7</v>
      </c>
      <c r="M202">
        <f>VLOOKUP(L202,Sheet3!A$52:B$77,2,TRUE)</f>
        <v>1</v>
      </c>
      <c r="N202">
        <f t="shared" si="105"/>
        <v>1.1995841513298728</v>
      </c>
      <c r="O202">
        <f t="shared" si="106"/>
        <v>0.79958415132989558</v>
      </c>
      <c r="P202">
        <v>0</v>
      </c>
      <c r="Q202">
        <f t="shared" ref="Q202:Q265" si="111">VLOOKUP(N202,$A$8:$B$28,2,TRUE)</f>
        <v>1.7</v>
      </c>
      <c r="R202">
        <f t="shared" si="90"/>
        <v>1641.6566847096701</v>
      </c>
      <c r="S202">
        <f t="shared" si="82"/>
        <v>1.55</v>
      </c>
      <c r="T202">
        <f t="shared" si="87"/>
        <v>155.15150755264267</v>
      </c>
      <c r="V202">
        <f t="shared" si="107"/>
        <v>1796.8081922623128</v>
      </c>
      <c r="W202">
        <f t="shared" si="108"/>
        <v>3.1918077376872134</v>
      </c>
      <c r="X202">
        <f t="shared" si="88"/>
        <v>6.5946440861306063E-2</v>
      </c>
      <c r="Y202">
        <f>VLOOKUP(K202,Sheet2!$A$6:$B$262,2,TRUE)</f>
        <v>303.4375</v>
      </c>
      <c r="Z202">
        <f t="shared" si="109"/>
        <v>2.1733121602078207E-4</v>
      </c>
      <c r="AA202">
        <f t="shared" si="110"/>
        <v>515.5998014825459</v>
      </c>
      <c r="AD202">
        <f t="shared" si="91"/>
        <v>516.4</v>
      </c>
      <c r="AE202">
        <f>VLOOKUP(AU201,Sheet2!$E$6:$F$261,2,TRUE)</f>
        <v>499.7</v>
      </c>
      <c r="AF202">
        <f>VLOOKUP(AE202,Sheet3!A$52:B$77,2,TRUE)</f>
        <v>1</v>
      </c>
      <c r="AG202">
        <f t="shared" si="92"/>
        <v>0</v>
      </c>
      <c r="AH202">
        <f t="shared" si="93"/>
        <v>1</v>
      </c>
      <c r="AI202">
        <f t="shared" si="94"/>
        <v>1800</v>
      </c>
      <c r="AJ202">
        <f t="shared" ref="AJ202:AJ265" si="112">VLOOKUP(AG202,$A$8:$B$28,2,TRUE)</f>
        <v>1.55</v>
      </c>
      <c r="AK202">
        <f t="shared" si="83"/>
        <v>0</v>
      </c>
      <c r="AM202">
        <f t="shared" si="95"/>
        <v>-5.1000000000000227</v>
      </c>
      <c r="AN202">
        <f t="shared" si="96"/>
        <v>0</v>
      </c>
      <c r="AP202">
        <f t="shared" si="84"/>
        <v>1.55</v>
      </c>
      <c r="AQ202">
        <f>VLOOKUP(AE202,Sheet3!$K$52:$L$77,2,TRUE)</f>
        <v>1</v>
      </c>
      <c r="AR202">
        <f t="shared" si="85"/>
        <v>0</v>
      </c>
      <c r="AU202">
        <f t="shared" si="97"/>
        <v>1800</v>
      </c>
      <c r="AV202">
        <f t="shared" si="98"/>
        <v>0</v>
      </c>
      <c r="AW202">
        <f t="shared" si="99"/>
        <v>0</v>
      </c>
      <c r="AX202">
        <f>VLOOKUP(AD202,Sheet2!$A$6:$B$262,2,TRUE)</f>
        <v>306.95</v>
      </c>
      <c r="AY202">
        <f t="shared" si="100"/>
        <v>0</v>
      </c>
      <c r="AZ202">
        <f t="shared" si="101"/>
        <v>516.4</v>
      </c>
      <c r="BB202">
        <f t="shared" si="89"/>
        <v>0.80019851745407777</v>
      </c>
    </row>
    <row r="203" spans="4:54" x14ac:dyDescent="0.55000000000000004">
      <c r="D203">
        <f t="shared" si="86"/>
        <v>2895</v>
      </c>
      <c r="E203">
        <f t="shared" ref="E203:E266" si="113">+D203/60</f>
        <v>48.25</v>
      </c>
      <c r="F203">
        <v>1800</v>
      </c>
      <c r="H203">
        <f t="shared" si="102"/>
        <v>450</v>
      </c>
      <c r="J203">
        <f t="shared" si="103"/>
        <v>37.190082644628099</v>
      </c>
      <c r="K203">
        <f t="shared" si="104"/>
        <v>515.5998014825459</v>
      </c>
      <c r="L203">
        <f>VLOOKUP(V203, Sheet2!E$6:F$261,2,TRUE)</f>
        <v>499.7</v>
      </c>
      <c r="M203">
        <f>VLOOKUP(L203,Sheet3!A$52:B$77,2,TRUE)</f>
        <v>1</v>
      </c>
      <c r="N203">
        <f t="shared" si="105"/>
        <v>1.1998014825459222</v>
      </c>
      <c r="O203">
        <f t="shared" si="106"/>
        <v>0.79980148254594496</v>
      </c>
      <c r="P203">
        <v>0</v>
      </c>
      <c r="Q203">
        <f t="shared" si="111"/>
        <v>1.7</v>
      </c>
      <c r="R203">
        <f t="shared" si="90"/>
        <v>1642.1028385737427</v>
      </c>
      <c r="S203">
        <f t="shared" ref="S203:S266" si="114">VLOOKUP(O203,$A$8:$B$28,2,TRUE)</f>
        <v>1.55</v>
      </c>
      <c r="T203">
        <f t="shared" si="87"/>
        <v>155.21476835561876</v>
      </c>
      <c r="V203">
        <f t="shared" si="107"/>
        <v>1797.3176069293615</v>
      </c>
      <c r="W203">
        <f t="shared" si="108"/>
        <v>2.6823930706384544</v>
      </c>
      <c r="X203">
        <f t="shared" si="88"/>
        <v>5.5421344434678811E-2</v>
      </c>
      <c r="Y203">
        <f>VLOOKUP(K203,Sheet2!$A$6:$B$262,2,TRUE)</f>
        <v>303.4375</v>
      </c>
      <c r="Z203">
        <f t="shared" si="109"/>
        <v>1.8264500740573862E-4</v>
      </c>
      <c r="AA203">
        <f t="shared" si="110"/>
        <v>515.59998412755328</v>
      </c>
      <c r="AD203">
        <f t="shared" si="91"/>
        <v>516.4</v>
      </c>
      <c r="AE203">
        <f>VLOOKUP(AU202,Sheet2!$E$6:$F$261,2,TRUE)</f>
        <v>499.7</v>
      </c>
      <c r="AF203">
        <f>VLOOKUP(AE203,Sheet3!A$52:B$77,2,TRUE)</f>
        <v>1</v>
      </c>
      <c r="AG203">
        <f t="shared" si="92"/>
        <v>0</v>
      </c>
      <c r="AH203">
        <f t="shared" si="93"/>
        <v>1</v>
      </c>
      <c r="AI203">
        <f t="shared" si="94"/>
        <v>1800</v>
      </c>
      <c r="AJ203">
        <f t="shared" si="112"/>
        <v>1.55</v>
      </c>
      <c r="AK203">
        <f t="shared" ref="AK203:AK266" si="115">+AJ203*$AD$3*POWER(AG203,1.5)*AF203</f>
        <v>0</v>
      </c>
      <c r="AM203">
        <f t="shared" si="95"/>
        <v>-5.1000000000000227</v>
      </c>
      <c r="AN203">
        <f t="shared" si="96"/>
        <v>0</v>
      </c>
      <c r="AP203">
        <f t="shared" ref="AP203:AP266" si="116">+VLOOKUP(AM203,$A$8:$B$28,2,TRUE)</f>
        <v>1.55</v>
      </c>
      <c r="AQ203">
        <f>VLOOKUP(AE203,Sheet3!$K$52:$L$77,2,TRUE)</f>
        <v>1</v>
      </c>
      <c r="AR203">
        <f t="shared" ref="AR203:AR266" si="117">+AP203*$AH$3*POWER(AN203,1.5)*AQ203</f>
        <v>0</v>
      </c>
      <c r="AU203">
        <f t="shared" si="97"/>
        <v>1800</v>
      </c>
      <c r="AV203">
        <f t="shared" si="98"/>
        <v>0</v>
      </c>
      <c r="AW203">
        <f t="shared" si="99"/>
        <v>0</v>
      </c>
      <c r="AX203">
        <f>VLOOKUP(AD203,Sheet2!$A$6:$B$262,2,TRUE)</f>
        <v>306.95</v>
      </c>
      <c r="AY203">
        <f t="shared" si="100"/>
        <v>0</v>
      </c>
      <c r="AZ203">
        <f t="shared" si="101"/>
        <v>516.4</v>
      </c>
      <c r="BB203">
        <f t="shared" si="89"/>
        <v>0.80001587244669281</v>
      </c>
    </row>
    <row r="204" spans="4:54" x14ac:dyDescent="0.55000000000000004">
      <c r="D204">
        <f t="shared" ref="D204:D267" si="118">+D203+15</f>
        <v>2910</v>
      </c>
      <c r="E204">
        <f t="shared" si="113"/>
        <v>48.5</v>
      </c>
      <c r="F204">
        <v>1800</v>
      </c>
      <c r="H204">
        <f t="shared" si="102"/>
        <v>450</v>
      </c>
      <c r="J204">
        <f t="shared" si="103"/>
        <v>37.190082644628099</v>
      </c>
      <c r="K204">
        <f t="shared" si="104"/>
        <v>515.59998412755328</v>
      </c>
      <c r="L204">
        <f>VLOOKUP(V204, Sheet2!E$6:F$261,2,TRUE)</f>
        <v>499.7</v>
      </c>
      <c r="M204">
        <f>VLOOKUP(L204,Sheet3!A$52:B$77,2,TRUE)</f>
        <v>1</v>
      </c>
      <c r="N204">
        <f t="shared" si="105"/>
        <v>1.1999841275533072</v>
      </c>
      <c r="O204">
        <f t="shared" si="106"/>
        <v>0.79998412755332993</v>
      </c>
      <c r="P204">
        <v>0</v>
      </c>
      <c r="Q204">
        <f t="shared" si="111"/>
        <v>1.7</v>
      </c>
      <c r="R204">
        <f t="shared" si="90"/>
        <v>1642.4778172306883</v>
      </c>
      <c r="S204">
        <f t="shared" si="114"/>
        <v>1.55</v>
      </c>
      <c r="T204">
        <f t="shared" ref="T204:T267" si="119">S204*L$3*POWER(O204,1.5)*M203</f>
        <v>155.26793933906848</v>
      </c>
      <c r="V204">
        <f t="shared" si="107"/>
        <v>1797.7457565697568</v>
      </c>
      <c r="W204">
        <f t="shared" si="108"/>
        <v>2.2542434302431502</v>
      </c>
      <c r="X204">
        <f t="shared" ref="X204:X267" si="120">+W204*0.25*3600/43560</f>
        <v>4.6575277484362611E-2</v>
      </c>
      <c r="Y204">
        <f>VLOOKUP(K204,Sheet2!$A$6:$B$262,2,TRUE)</f>
        <v>303.4375</v>
      </c>
      <c r="Z204">
        <f t="shared" si="109"/>
        <v>1.5349216060758019E-4</v>
      </c>
      <c r="AA204">
        <f t="shared" si="110"/>
        <v>515.60013761971391</v>
      </c>
      <c r="AD204">
        <f t="shared" si="91"/>
        <v>516.4</v>
      </c>
      <c r="AE204">
        <f>VLOOKUP(AU203,Sheet2!$E$6:$F$261,2,TRUE)</f>
        <v>499.7</v>
      </c>
      <c r="AF204">
        <f>VLOOKUP(AE204,Sheet3!A$52:B$77,2,TRUE)</f>
        <v>1</v>
      </c>
      <c r="AG204">
        <f t="shared" si="92"/>
        <v>0</v>
      </c>
      <c r="AH204">
        <f t="shared" si="93"/>
        <v>1</v>
      </c>
      <c r="AI204">
        <f t="shared" si="94"/>
        <v>1800</v>
      </c>
      <c r="AJ204">
        <f t="shared" si="112"/>
        <v>1.55</v>
      </c>
      <c r="AK204">
        <f t="shared" si="115"/>
        <v>0</v>
      </c>
      <c r="AM204">
        <f t="shared" si="95"/>
        <v>-5.1000000000000227</v>
      </c>
      <c r="AN204">
        <f t="shared" si="96"/>
        <v>0</v>
      </c>
      <c r="AP204">
        <f t="shared" si="116"/>
        <v>1.55</v>
      </c>
      <c r="AQ204">
        <f>VLOOKUP(AE204,Sheet3!$K$52:$L$77,2,TRUE)</f>
        <v>1</v>
      </c>
      <c r="AR204">
        <f t="shared" si="117"/>
        <v>0</v>
      </c>
      <c r="AU204">
        <f t="shared" si="97"/>
        <v>1800</v>
      </c>
      <c r="AV204">
        <f t="shared" si="98"/>
        <v>0</v>
      </c>
      <c r="AW204">
        <f t="shared" si="99"/>
        <v>0</v>
      </c>
      <c r="AX204">
        <f>VLOOKUP(AD204,Sheet2!$A$6:$B$262,2,TRUE)</f>
        <v>306.95</v>
      </c>
      <c r="AY204">
        <f t="shared" si="100"/>
        <v>0</v>
      </c>
      <c r="AZ204">
        <f t="shared" si="101"/>
        <v>516.4</v>
      </c>
      <c r="BB204">
        <f t="shared" ref="BB204:BB267" si="121">+AZ204-AA204</f>
        <v>0.79986238028607204</v>
      </c>
    </row>
    <row r="205" spans="4:54" x14ac:dyDescent="0.55000000000000004">
      <c r="D205">
        <f t="shared" si="118"/>
        <v>2925</v>
      </c>
      <c r="E205">
        <f t="shared" si="113"/>
        <v>48.75</v>
      </c>
      <c r="F205">
        <v>1800</v>
      </c>
      <c r="H205">
        <f t="shared" si="102"/>
        <v>450</v>
      </c>
      <c r="J205">
        <f t="shared" si="103"/>
        <v>37.190082644628099</v>
      </c>
      <c r="K205">
        <f t="shared" si="104"/>
        <v>515.60013761971391</v>
      </c>
      <c r="L205">
        <f>VLOOKUP(V205, Sheet2!E$6:F$261,2,TRUE)</f>
        <v>499.7</v>
      </c>
      <c r="M205">
        <f>VLOOKUP(L205,Sheet3!A$52:B$77,2,TRUE)</f>
        <v>1</v>
      </c>
      <c r="N205">
        <f t="shared" si="105"/>
        <v>1.200137619713928</v>
      </c>
      <c r="O205">
        <f t="shared" si="106"/>
        <v>0.8001376197139507</v>
      </c>
      <c r="P205">
        <v>0</v>
      </c>
      <c r="Q205">
        <f t="shared" si="111"/>
        <v>1.8</v>
      </c>
      <c r="R205">
        <f t="shared" ref="R205:R268" si="122">+Q205*H$3*POWER(N205,1.5)*M204</f>
        <v>1739.4278461543915</v>
      </c>
      <c r="S205">
        <f t="shared" si="114"/>
        <v>1.55</v>
      </c>
      <c r="T205">
        <f t="shared" si="119"/>
        <v>155.31262814063743</v>
      </c>
      <c r="V205">
        <f t="shared" si="107"/>
        <v>1894.7404742950289</v>
      </c>
      <c r="W205">
        <f t="shared" si="108"/>
        <v>-94.740474295028889</v>
      </c>
      <c r="X205">
        <f t="shared" si="120"/>
        <v>-1.9574478160129936</v>
      </c>
      <c r="Y205">
        <f>VLOOKUP(K205,Sheet2!$A$6:$B$262,2,TRUE)</f>
        <v>303.75</v>
      </c>
      <c r="Z205">
        <f t="shared" si="109"/>
        <v>-6.444272645310267E-3</v>
      </c>
      <c r="AA205">
        <f t="shared" si="110"/>
        <v>515.59369334706855</v>
      </c>
      <c r="AD205">
        <f t="shared" ref="AD205:AD268" si="123">+AZ204</f>
        <v>516.4</v>
      </c>
      <c r="AE205">
        <f>VLOOKUP(AU204,Sheet2!$E$6:$F$261,2,TRUE)</f>
        <v>499.7</v>
      </c>
      <c r="AF205">
        <f>VLOOKUP(AE205,Sheet3!A$52:B$77,2,TRUE)</f>
        <v>1</v>
      </c>
      <c r="AG205">
        <f t="shared" ref="AG205:AG268" si="124">+AD205-$AF$3</f>
        <v>0</v>
      </c>
      <c r="AH205">
        <f t="shared" ref="AH205:AH268" si="125">VLOOKUP(F205, $AM$3:$AN$5,2,TRUE)</f>
        <v>1</v>
      </c>
      <c r="AI205">
        <f t="shared" ref="AI205:AI256" si="126">+F205*AH205</f>
        <v>1800</v>
      </c>
      <c r="AJ205">
        <f t="shared" si="112"/>
        <v>1.55</v>
      </c>
      <c r="AK205">
        <f t="shared" si="115"/>
        <v>0</v>
      </c>
      <c r="AM205">
        <f t="shared" ref="AM205:AM268" si="127">+AD205-$AO$3</f>
        <v>-5.1000000000000227</v>
      </c>
      <c r="AN205">
        <f t="shared" ref="AN205:AN268" si="128">+VLOOKUP(AM205,$AQ$3:$AR$5,2,TRUE)</f>
        <v>0</v>
      </c>
      <c r="AP205">
        <f t="shared" si="116"/>
        <v>1.55</v>
      </c>
      <c r="AQ205">
        <f>VLOOKUP(AE205,Sheet3!$K$52:$L$77,2,TRUE)</f>
        <v>1</v>
      </c>
      <c r="AR205">
        <f t="shared" si="117"/>
        <v>0</v>
      </c>
      <c r="AU205">
        <f t="shared" ref="AU205:AU268" si="129">+AI205+AK205+AR205</f>
        <v>1800</v>
      </c>
      <c r="AV205">
        <f t="shared" ref="AV205:AV268" si="130">+F205-AU205</f>
        <v>0</v>
      </c>
      <c r="AW205">
        <f t="shared" ref="AW205:AW268" si="131">+AV205*0.25*3600/43560</f>
        <v>0</v>
      </c>
      <c r="AX205">
        <f>VLOOKUP(AD205,Sheet2!$A$6:$B$262,2,TRUE)</f>
        <v>306.95</v>
      </c>
      <c r="AY205">
        <f t="shared" ref="AY205:AY268" si="132">+AW205/AX205</f>
        <v>0</v>
      </c>
      <c r="AZ205">
        <f t="shared" ref="AZ205:AZ268" si="133">+AD205+AY205</f>
        <v>516.4</v>
      </c>
      <c r="BB205">
        <f t="shared" si="121"/>
        <v>0.80630665293142556</v>
      </c>
    </row>
    <row r="206" spans="4:54" x14ac:dyDescent="0.55000000000000004">
      <c r="D206">
        <f t="shared" si="118"/>
        <v>2940</v>
      </c>
      <c r="E206">
        <f t="shared" si="113"/>
        <v>49</v>
      </c>
      <c r="F206">
        <v>1810</v>
      </c>
      <c r="H206">
        <f t="shared" si="102"/>
        <v>452.5</v>
      </c>
      <c r="J206">
        <f t="shared" si="103"/>
        <v>37.396694214876035</v>
      </c>
      <c r="K206">
        <f t="shared" si="104"/>
        <v>515.59369334706855</v>
      </c>
      <c r="L206">
        <f>VLOOKUP(V206, Sheet2!E$6:F$261,2,TRUE)</f>
        <v>499.7</v>
      </c>
      <c r="M206">
        <f>VLOOKUP(L206,Sheet3!A$52:B$77,2,TRUE)</f>
        <v>1</v>
      </c>
      <c r="N206">
        <f t="shared" si="105"/>
        <v>1.1936933470685744</v>
      </c>
      <c r="O206">
        <f t="shared" si="106"/>
        <v>0.79369334706859718</v>
      </c>
      <c r="P206">
        <v>0</v>
      </c>
      <c r="Q206">
        <f t="shared" si="111"/>
        <v>1.7</v>
      </c>
      <c r="R206">
        <f t="shared" si="122"/>
        <v>1629.5790043082811</v>
      </c>
      <c r="S206">
        <f t="shared" si="114"/>
        <v>1.55</v>
      </c>
      <c r="T206">
        <f t="shared" si="119"/>
        <v>153.44008972619378</v>
      </c>
      <c r="V206">
        <f t="shared" si="107"/>
        <v>1783.0190940344748</v>
      </c>
      <c r="W206">
        <f t="shared" si="108"/>
        <v>26.980905965525153</v>
      </c>
      <c r="X206">
        <f t="shared" si="120"/>
        <v>0.55745673482489988</v>
      </c>
      <c r="Y206">
        <f>VLOOKUP(K206,Sheet2!$A$6:$B$262,2,TRUE)</f>
        <v>303.4375</v>
      </c>
      <c r="Z206">
        <f t="shared" si="109"/>
        <v>1.8371385699687741E-3</v>
      </c>
      <c r="AA206">
        <f t="shared" si="110"/>
        <v>515.59553048563851</v>
      </c>
      <c r="AD206">
        <f t="shared" si="123"/>
        <v>516.4</v>
      </c>
      <c r="AE206">
        <f>VLOOKUP(AU205,Sheet2!$E$6:$F$261,2,TRUE)</f>
        <v>499.7</v>
      </c>
      <c r="AF206">
        <f>VLOOKUP(AE206,Sheet3!A$52:B$77,2,TRUE)</f>
        <v>1</v>
      </c>
      <c r="AG206">
        <f t="shared" si="124"/>
        <v>0</v>
      </c>
      <c r="AH206">
        <f t="shared" si="125"/>
        <v>1</v>
      </c>
      <c r="AI206">
        <f t="shared" si="126"/>
        <v>1810</v>
      </c>
      <c r="AJ206">
        <f t="shared" si="112"/>
        <v>1.55</v>
      </c>
      <c r="AK206">
        <f t="shared" si="115"/>
        <v>0</v>
      </c>
      <c r="AM206">
        <f t="shared" si="127"/>
        <v>-5.1000000000000227</v>
      </c>
      <c r="AN206">
        <f t="shared" si="128"/>
        <v>0</v>
      </c>
      <c r="AP206">
        <f t="shared" si="116"/>
        <v>1.55</v>
      </c>
      <c r="AQ206">
        <f>VLOOKUP(AE206,Sheet3!$K$52:$L$77,2,TRUE)</f>
        <v>1</v>
      </c>
      <c r="AR206">
        <f t="shared" si="117"/>
        <v>0</v>
      </c>
      <c r="AU206">
        <f t="shared" si="129"/>
        <v>1810</v>
      </c>
      <c r="AV206">
        <f t="shared" si="130"/>
        <v>0</v>
      </c>
      <c r="AW206">
        <f t="shared" si="131"/>
        <v>0</v>
      </c>
      <c r="AX206">
        <f>VLOOKUP(AD206,Sheet2!$A$6:$B$262,2,TRUE)</f>
        <v>306.95</v>
      </c>
      <c r="AY206">
        <f t="shared" si="132"/>
        <v>0</v>
      </c>
      <c r="AZ206">
        <f t="shared" si="133"/>
        <v>516.4</v>
      </c>
      <c r="BB206">
        <f t="shared" si="121"/>
        <v>0.80446951436147174</v>
      </c>
    </row>
    <row r="207" spans="4:54" x14ac:dyDescent="0.55000000000000004">
      <c r="D207">
        <f t="shared" si="118"/>
        <v>2955</v>
      </c>
      <c r="E207">
        <f t="shared" si="113"/>
        <v>49.25</v>
      </c>
      <c r="F207">
        <v>1810</v>
      </c>
      <c r="H207">
        <f t="shared" si="102"/>
        <v>452.5</v>
      </c>
      <c r="J207">
        <f t="shared" si="103"/>
        <v>37.396694214876035</v>
      </c>
      <c r="K207">
        <f t="shared" si="104"/>
        <v>515.59553048563851</v>
      </c>
      <c r="L207">
        <f>VLOOKUP(V207, Sheet2!E$6:F$261,2,TRUE)</f>
        <v>499.7</v>
      </c>
      <c r="M207">
        <f>VLOOKUP(L207,Sheet3!A$52:B$77,2,TRUE)</f>
        <v>1</v>
      </c>
      <c r="N207">
        <f t="shared" si="105"/>
        <v>1.1955304856385283</v>
      </c>
      <c r="O207">
        <f t="shared" si="106"/>
        <v>0.795530485638551</v>
      </c>
      <c r="P207">
        <v>0</v>
      </c>
      <c r="Q207">
        <f t="shared" si="111"/>
        <v>1.7</v>
      </c>
      <c r="R207">
        <f t="shared" si="122"/>
        <v>1633.3424256656203</v>
      </c>
      <c r="S207">
        <f t="shared" si="114"/>
        <v>1.55</v>
      </c>
      <c r="T207">
        <f t="shared" si="119"/>
        <v>153.97314276148674</v>
      </c>
      <c r="V207">
        <f t="shared" si="107"/>
        <v>1787.3155684271071</v>
      </c>
      <c r="W207">
        <f t="shared" si="108"/>
        <v>22.68443157289289</v>
      </c>
      <c r="X207">
        <f t="shared" si="120"/>
        <v>0.46868660274572088</v>
      </c>
      <c r="Y207">
        <f>VLOOKUP(K207,Sheet2!$A$6:$B$262,2,TRUE)</f>
        <v>303.4375</v>
      </c>
      <c r="Z207">
        <f t="shared" si="109"/>
        <v>1.5445902459179266E-3</v>
      </c>
      <c r="AA207">
        <f t="shared" si="110"/>
        <v>515.59707507588439</v>
      </c>
      <c r="AD207">
        <f t="shared" si="123"/>
        <v>516.4</v>
      </c>
      <c r="AE207">
        <f>VLOOKUP(AU206,Sheet2!$E$6:$F$261,2,TRUE)</f>
        <v>499.7</v>
      </c>
      <c r="AF207">
        <f>VLOOKUP(AE207,Sheet3!A$52:B$77,2,TRUE)</f>
        <v>1</v>
      </c>
      <c r="AG207">
        <f t="shared" si="124"/>
        <v>0</v>
      </c>
      <c r="AH207">
        <f t="shared" si="125"/>
        <v>1</v>
      </c>
      <c r="AI207">
        <f t="shared" si="126"/>
        <v>1810</v>
      </c>
      <c r="AJ207">
        <f t="shared" si="112"/>
        <v>1.55</v>
      </c>
      <c r="AK207">
        <f t="shared" si="115"/>
        <v>0</v>
      </c>
      <c r="AM207">
        <f t="shared" si="127"/>
        <v>-5.1000000000000227</v>
      </c>
      <c r="AN207">
        <f t="shared" si="128"/>
        <v>0</v>
      </c>
      <c r="AP207">
        <f t="shared" si="116"/>
        <v>1.55</v>
      </c>
      <c r="AQ207">
        <f>VLOOKUP(AE207,Sheet3!$K$52:$L$77,2,TRUE)</f>
        <v>1</v>
      </c>
      <c r="AR207">
        <f t="shared" si="117"/>
        <v>0</v>
      </c>
      <c r="AU207">
        <f t="shared" si="129"/>
        <v>1810</v>
      </c>
      <c r="AV207">
        <f t="shared" si="130"/>
        <v>0</v>
      </c>
      <c r="AW207">
        <f t="shared" si="131"/>
        <v>0</v>
      </c>
      <c r="AX207">
        <f>VLOOKUP(AD207,Sheet2!$A$6:$B$262,2,TRUE)</f>
        <v>306.95</v>
      </c>
      <c r="AY207">
        <f t="shared" si="132"/>
        <v>0</v>
      </c>
      <c r="AZ207">
        <f t="shared" si="133"/>
        <v>516.4</v>
      </c>
      <c r="BB207">
        <f t="shared" si="121"/>
        <v>0.80292492411558669</v>
      </c>
    </row>
    <row r="208" spans="4:54" x14ac:dyDescent="0.55000000000000004">
      <c r="D208">
        <f t="shared" si="118"/>
        <v>2970</v>
      </c>
      <c r="E208">
        <f t="shared" si="113"/>
        <v>49.5</v>
      </c>
      <c r="F208">
        <v>1810</v>
      </c>
      <c r="H208">
        <f t="shared" si="102"/>
        <v>452.5</v>
      </c>
      <c r="J208">
        <f t="shared" si="103"/>
        <v>37.396694214876035</v>
      </c>
      <c r="K208">
        <f t="shared" si="104"/>
        <v>515.59707507588439</v>
      </c>
      <c r="L208">
        <f>VLOOKUP(V208, Sheet2!E$6:F$261,2,TRUE)</f>
        <v>499.7</v>
      </c>
      <c r="M208">
        <f>VLOOKUP(L208,Sheet3!A$52:B$77,2,TRUE)</f>
        <v>1</v>
      </c>
      <c r="N208">
        <f t="shared" si="105"/>
        <v>1.1970750758844133</v>
      </c>
      <c r="O208">
        <f t="shared" si="106"/>
        <v>0.79707507588443605</v>
      </c>
      <c r="P208">
        <v>0</v>
      </c>
      <c r="Q208">
        <f t="shared" si="111"/>
        <v>1.7</v>
      </c>
      <c r="R208">
        <f t="shared" si="122"/>
        <v>1636.5087934339072</v>
      </c>
      <c r="S208">
        <f t="shared" si="114"/>
        <v>1.55</v>
      </c>
      <c r="T208">
        <f t="shared" si="119"/>
        <v>154.42178832752609</v>
      </c>
      <c r="V208">
        <f t="shared" si="107"/>
        <v>1790.9305817614331</v>
      </c>
      <c r="W208">
        <f t="shared" si="108"/>
        <v>19.069418238566868</v>
      </c>
      <c r="X208">
        <f t="shared" si="120"/>
        <v>0.39399624459848903</v>
      </c>
      <c r="Y208">
        <f>VLOOKUP(K208,Sheet2!$A$6:$B$262,2,TRUE)</f>
        <v>303.4375</v>
      </c>
      <c r="Z208">
        <f t="shared" si="109"/>
        <v>1.298442824629418E-3</v>
      </c>
      <c r="AA208">
        <f t="shared" si="110"/>
        <v>515.59837351870897</v>
      </c>
      <c r="AD208">
        <f t="shared" si="123"/>
        <v>516.4</v>
      </c>
      <c r="AE208">
        <f>VLOOKUP(AU207,Sheet2!$E$6:$F$261,2,TRUE)</f>
        <v>499.7</v>
      </c>
      <c r="AF208">
        <f>VLOOKUP(AE208,Sheet3!A$52:B$77,2,TRUE)</f>
        <v>1</v>
      </c>
      <c r="AG208">
        <f t="shared" si="124"/>
        <v>0</v>
      </c>
      <c r="AH208">
        <f t="shared" si="125"/>
        <v>1</v>
      </c>
      <c r="AI208">
        <f t="shared" si="126"/>
        <v>1810</v>
      </c>
      <c r="AJ208">
        <f t="shared" si="112"/>
        <v>1.55</v>
      </c>
      <c r="AK208">
        <f t="shared" si="115"/>
        <v>0</v>
      </c>
      <c r="AM208">
        <f t="shared" si="127"/>
        <v>-5.1000000000000227</v>
      </c>
      <c r="AN208">
        <f t="shared" si="128"/>
        <v>0</v>
      </c>
      <c r="AP208">
        <f t="shared" si="116"/>
        <v>1.55</v>
      </c>
      <c r="AQ208">
        <f>VLOOKUP(AE208,Sheet3!$K$52:$L$77,2,TRUE)</f>
        <v>1</v>
      </c>
      <c r="AR208">
        <f t="shared" si="117"/>
        <v>0</v>
      </c>
      <c r="AU208">
        <f t="shared" si="129"/>
        <v>1810</v>
      </c>
      <c r="AV208">
        <f t="shared" si="130"/>
        <v>0</v>
      </c>
      <c r="AW208">
        <f t="shared" si="131"/>
        <v>0</v>
      </c>
      <c r="AX208">
        <f>VLOOKUP(AD208,Sheet2!$A$6:$B$262,2,TRUE)</f>
        <v>306.95</v>
      </c>
      <c r="AY208">
        <f t="shared" si="132"/>
        <v>0</v>
      </c>
      <c r="AZ208">
        <f t="shared" si="133"/>
        <v>516.4</v>
      </c>
      <c r="BB208">
        <f t="shared" si="121"/>
        <v>0.80162648129100944</v>
      </c>
    </row>
    <row r="209" spans="4:54" x14ac:dyDescent="0.55000000000000004">
      <c r="D209">
        <f t="shared" si="118"/>
        <v>2985</v>
      </c>
      <c r="E209">
        <f t="shared" si="113"/>
        <v>49.75</v>
      </c>
      <c r="F209">
        <v>1810</v>
      </c>
      <c r="H209">
        <f t="shared" si="102"/>
        <v>452.5</v>
      </c>
      <c r="J209">
        <f t="shared" si="103"/>
        <v>37.396694214876035</v>
      </c>
      <c r="K209">
        <f t="shared" si="104"/>
        <v>515.59837351870897</v>
      </c>
      <c r="L209">
        <f>VLOOKUP(V209, Sheet2!E$6:F$261,2,TRUE)</f>
        <v>499.7</v>
      </c>
      <c r="M209">
        <f>VLOOKUP(L209,Sheet3!A$52:B$77,2,TRUE)</f>
        <v>1</v>
      </c>
      <c r="N209">
        <f t="shared" si="105"/>
        <v>1.1983735187089906</v>
      </c>
      <c r="O209">
        <f t="shared" si="106"/>
        <v>0.7983735187090133</v>
      </c>
      <c r="P209">
        <v>0</v>
      </c>
      <c r="Q209">
        <f t="shared" si="111"/>
        <v>1.7</v>
      </c>
      <c r="R209">
        <f t="shared" si="122"/>
        <v>1639.1721466996946</v>
      </c>
      <c r="S209">
        <f t="shared" si="114"/>
        <v>1.55</v>
      </c>
      <c r="T209">
        <f t="shared" si="119"/>
        <v>154.79927378195515</v>
      </c>
      <c r="V209">
        <f t="shared" si="107"/>
        <v>1793.9714204816498</v>
      </c>
      <c r="W209">
        <f t="shared" si="108"/>
        <v>16.02857951835017</v>
      </c>
      <c r="X209">
        <f t="shared" si="120"/>
        <v>0.33116899831302005</v>
      </c>
      <c r="Y209">
        <f>VLOOKUP(K209,Sheet2!$A$6:$B$262,2,TRUE)</f>
        <v>303.4375</v>
      </c>
      <c r="Z209">
        <f t="shared" si="109"/>
        <v>1.0913911375918272E-3</v>
      </c>
      <c r="AA209">
        <f t="shared" si="110"/>
        <v>515.59946490984657</v>
      </c>
      <c r="AD209">
        <f t="shared" si="123"/>
        <v>516.4</v>
      </c>
      <c r="AE209">
        <f>VLOOKUP(AU208,Sheet2!$E$6:$F$261,2,TRUE)</f>
        <v>499.7</v>
      </c>
      <c r="AF209">
        <f>VLOOKUP(AE209,Sheet3!A$52:B$77,2,TRUE)</f>
        <v>1</v>
      </c>
      <c r="AG209">
        <f t="shared" si="124"/>
        <v>0</v>
      </c>
      <c r="AH209">
        <f t="shared" si="125"/>
        <v>1</v>
      </c>
      <c r="AI209">
        <f t="shared" si="126"/>
        <v>1810</v>
      </c>
      <c r="AJ209">
        <f t="shared" si="112"/>
        <v>1.55</v>
      </c>
      <c r="AK209">
        <f t="shared" si="115"/>
        <v>0</v>
      </c>
      <c r="AM209">
        <f t="shared" si="127"/>
        <v>-5.1000000000000227</v>
      </c>
      <c r="AN209">
        <f t="shared" si="128"/>
        <v>0</v>
      </c>
      <c r="AP209">
        <f t="shared" si="116"/>
        <v>1.55</v>
      </c>
      <c r="AQ209">
        <f>VLOOKUP(AE209,Sheet3!$K$52:$L$77,2,TRUE)</f>
        <v>1</v>
      </c>
      <c r="AR209">
        <f t="shared" si="117"/>
        <v>0</v>
      </c>
      <c r="AU209">
        <f t="shared" si="129"/>
        <v>1810</v>
      </c>
      <c r="AV209">
        <f t="shared" si="130"/>
        <v>0</v>
      </c>
      <c r="AW209">
        <f t="shared" si="131"/>
        <v>0</v>
      </c>
      <c r="AX209">
        <f>VLOOKUP(AD209,Sheet2!$A$6:$B$262,2,TRUE)</f>
        <v>306.95</v>
      </c>
      <c r="AY209">
        <f t="shared" si="132"/>
        <v>0</v>
      </c>
      <c r="AZ209">
        <f t="shared" si="133"/>
        <v>516.4</v>
      </c>
      <c r="BB209">
        <f t="shared" si="121"/>
        <v>0.80053509015340296</v>
      </c>
    </row>
    <row r="210" spans="4:54" x14ac:dyDescent="0.55000000000000004">
      <c r="D210">
        <f t="shared" si="118"/>
        <v>3000</v>
      </c>
      <c r="E210">
        <f t="shared" si="113"/>
        <v>50</v>
      </c>
      <c r="F210">
        <v>1810</v>
      </c>
      <c r="H210">
        <f t="shared" si="102"/>
        <v>452.5</v>
      </c>
      <c r="J210">
        <f t="shared" si="103"/>
        <v>37.396694214876035</v>
      </c>
      <c r="K210">
        <f t="shared" si="104"/>
        <v>515.59946490984657</v>
      </c>
      <c r="L210">
        <f>VLOOKUP(V210, Sheet2!E$6:F$261,2,TRUE)</f>
        <v>499.7</v>
      </c>
      <c r="M210">
        <f>VLOOKUP(L210,Sheet3!A$52:B$77,2,TRUE)</f>
        <v>1</v>
      </c>
      <c r="N210">
        <f t="shared" si="105"/>
        <v>1.199464909846597</v>
      </c>
      <c r="O210">
        <f t="shared" si="106"/>
        <v>0.79946490984661978</v>
      </c>
      <c r="P210">
        <v>0</v>
      </c>
      <c r="Q210">
        <f t="shared" si="111"/>
        <v>1.7</v>
      </c>
      <c r="R210">
        <f t="shared" si="122"/>
        <v>1641.4119139948871</v>
      </c>
      <c r="S210">
        <f t="shared" si="114"/>
        <v>1.55</v>
      </c>
      <c r="T210">
        <f t="shared" si="119"/>
        <v>155.11680237601436</v>
      </c>
      <c r="V210">
        <f t="shared" si="107"/>
        <v>1796.5287163709015</v>
      </c>
      <c r="W210">
        <f t="shared" si="108"/>
        <v>13.47128362909848</v>
      </c>
      <c r="X210">
        <f t="shared" si="120"/>
        <v>0.27833230638633222</v>
      </c>
      <c r="Y210">
        <f>VLOOKUP(K210,Sheet2!$A$6:$B$262,2,TRUE)</f>
        <v>303.4375</v>
      </c>
      <c r="Z210">
        <f t="shared" si="109"/>
        <v>9.1726403752447278E-4</v>
      </c>
      <c r="AA210">
        <f t="shared" si="110"/>
        <v>515.6003821738841</v>
      </c>
      <c r="AD210">
        <f t="shared" si="123"/>
        <v>516.4</v>
      </c>
      <c r="AE210">
        <f>VLOOKUP(AU209,Sheet2!$E$6:$F$261,2,TRUE)</f>
        <v>499.7</v>
      </c>
      <c r="AF210">
        <f>VLOOKUP(AE210,Sheet3!A$52:B$77,2,TRUE)</f>
        <v>1</v>
      </c>
      <c r="AG210">
        <f t="shared" si="124"/>
        <v>0</v>
      </c>
      <c r="AH210">
        <f t="shared" si="125"/>
        <v>1</v>
      </c>
      <c r="AI210">
        <f t="shared" si="126"/>
        <v>1810</v>
      </c>
      <c r="AJ210">
        <f t="shared" si="112"/>
        <v>1.55</v>
      </c>
      <c r="AK210">
        <f t="shared" si="115"/>
        <v>0</v>
      </c>
      <c r="AM210">
        <f t="shared" si="127"/>
        <v>-5.1000000000000227</v>
      </c>
      <c r="AN210">
        <f t="shared" si="128"/>
        <v>0</v>
      </c>
      <c r="AP210">
        <f t="shared" si="116"/>
        <v>1.55</v>
      </c>
      <c r="AQ210">
        <f>VLOOKUP(AE210,Sheet3!$K$52:$L$77,2,TRUE)</f>
        <v>1</v>
      </c>
      <c r="AR210">
        <f t="shared" si="117"/>
        <v>0</v>
      </c>
      <c r="AU210">
        <f t="shared" si="129"/>
        <v>1810</v>
      </c>
      <c r="AV210">
        <f t="shared" si="130"/>
        <v>0</v>
      </c>
      <c r="AW210">
        <f t="shared" si="131"/>
        <v>0</v>
      </c>
      <c r="AX210">
        <f>VLOOKUP(AD210,Sheet2!$A$6:$B$262,2,TRUE)</f>
        <v>306.95</v>
      </c>
      <c r="AY210">
        <f t="shared" si="132"/>
        <v>0</v>
      </c>
      <c r="AZ210">
        <f t="shared" si="133"/>
        <v>516.4</v>
      </c>
      <c r="BB210">
        <f t="shared" si="121"/>
        <v>0.79961782611587751</v>
      </c>
    </row>
    <row r="211" spans="4:54" x14ac:dyDescent="0.55000000000000004">
      <c r="D211">
        <f t="shared" si="118"/>
        <v>3015</v>
      </c>
      <c r="E211">
        <f t="shared" si="113"/>
        <v>50.25</v>
      </c>
      <c r="F211">
        <v>1810</v>
      </c>
      <c r="H211">
        <f t="shared" si="102"/>
        <v>452.5</v>
      </c>
      <c r="J211">
        <f t="shared" si="103"/>
        <v>37.396694214876035</v>
      </c>
      <c r="K211">
        <f t="shared" si="104"/>
        <v>515.6003821738841</v>
      </c>
      <c r="L211">
        <f>VLOOKUP(V211, Sheet2!E$6:F$261,2,TRUE)</f>
        <v>499.7</v>
      </c>
      <c r="M211">
        <f>VLOOKUP(L211,Sheet3!A$52:B$77,2,TRUE)</f>
        <v>1</v>
      </c>
      <c r="N211">
        <f t="shared" si="105"/>
        <v>1.2003821738841225</v>
      </c>
      <c r="O211">
        <f t="shared" si="106"/>
        <v>0.80038217388414523</v>
      </c>
      <c r="P211">
        <v>0</v>
      </c>
      <c r="Q211">
        <f t="shared" si="111"/>
        <v>1.8</v>
      </c>
      <c r="R211">
        <f t="shared" si="122"/>
        <v>1739.9595426816925</v>
      </c>
      <c r="S211">
        <f t="shared" si="114"/>
        <v>1.55</v>
      </c>
      <c r="T211">
        <f t="shared" si="119"/>
        <v>155.38383824008406</v>
      </c>
      <c r="V211">
        <f t="shared" si="107"/>
        <v>1895.3433809217765</v>
      </c>
      <c r="W211">
        <f t="shared" si="108"/>
        <v>-85.343380921776543</v>
      </c>
      <c r="X211">
        <f t="shared" si="120"/>
        <v>-1.7632929942515814</v>
      </c>
      <c r="Y211">
        <f>VLOOKUP(K211,Sheet2!$A$6:$B$262,2,TRUE)</f>
        <v>303.75</v>
      </c>
      <c r="Z211">
        <f t="shared" si="109"/>
        <v>-5.8050798164661112E-3</v>
      </c>
      <c r="AA211">
        <f t="shared" si="110"/>
        <v>515.59457709406763</v>
      </c>
      <c r="AD211">
        <f t="shared" si="123"/>
        <v>516.4</v>
      </c>
      <c r="AE211">
        <f>VLOOKUP(AU210,Sheet2!$E$6:$F$261,2,TRUE)</f>
        <v>499.7</v>
      </c>
      <c r="AF211">
        <f>VLOOKUP(AE211,Sheet3!A$52:B$77,2,TRUE)</f>
        <v>1</v>
      </c>
      <c r="AG211">
        <f t="shared" si="124"/>
        <v>0</v>
      </c>
      <c r="AH211">
        <f t="shared" si="125"/>
        <v>1</v>
      </c>
      <c r="AI211">
        <f t="shared" si="126"/>
        <v>1810</v>
      </c>
      <c r="AJ211">
        <f t="shared" si="112"/>
        <v>1.55</v>
      </c>
      <c r="AK211">
        <f t="shared" si="115"/>
        <v>0</v>
      </c>
      <c r="AM211">
        <f t="shared" si="127"/>
        <v>-5.1000000000000227</v>
      </c>
      <c r="AN211">
        <f t="shared" si="128"/>
        <v>0</v>
      </c>
      <c r="AP211">
        <f t="shared" si="116"/>
        <v>1.55</v>
      </c>
      <c r="AQ211">
        <f>VLOOKUP(AE211,Sheet3!$K$52:$L$77,2,TRUE)</f>
        <v>1</v>
      </c>
      <c r="AR211">
        <f t="shared" si="117"/>
        <v>0</v>
      </c>
      <c r="AU211">
        <f t="shared" si="129"/>
        <v>1810</v>
      </c>
      <c r="AV211">
        <f t="shared" si="130"/>
        <v>0</v>
      </c>
      <c r="AW211">
        <f t="shared" si="131"/>
        <v>0</v>
      </c>
      <c r="AX211">
        <f>VLOOKUP(AD211,Sheet2!$A$6:$B$262,2,TRUE)</f>
        <v>306.95</v>
      </c>
      <c r="AY211">
        <f t="shared" si="132"/>
        <v>0</v>
      </c>
      <c r="AZ211">
        <f t="shared" si="133"/>
        <v>516.4</v>
      </c>
      <c r="BB211">
        <f t="shared" si="121"/>
        <v>0.80542290593234611</v>
      </c>
    </row>
    <row r="212" spans="4:54" x14ac:dyDescent="0.55000000000000004">
      <c r="D212">
        <f t="shared" si="118"/>
        <v>3030</v>
      </c>
      <c r="E212">
        <f t="shared" si="113"/>
        <v>50.5</v>
      </c>
      <c r="F212">
        <v>1810</v>
      </c>
      <c r="H212">
        <f t="shared" si="102"/>
        <v>452.5</v>
      </c>
      <c r="J212">
        <f t="shared" si="103"/>
        <v>37.396694214876035</v>
      </c>
      <c r="K212">
        <f t="shared" si="104"/>
        <v>515.59457709406763</v>
      </c>
      <c r="L212">
        <f>VLOOKUP(V212, Sheet2!E$6:F$261,2,TRUE)</f>
        <v>499.7</v>
      </c>
      <c r="M212">
        <f>VLOOKUP(L212,Sheet3!A$52:B$77,2,TRUE)</f>
        <v>1</v>
      </c>
      <c r="N212">
        <f t="shared" si="105"/>
        <v>1.1945770940676539</v>
      </c>
      <c r="O212">
        <f t="shared" si="106"/>
        <v>0.79457709406767663</v>
      </c>
      <c r="P212">
        <v>0</v>
      </c>
      <c r="Q212">
        <f t="shared" si="111"/>
        <v>1.7</v>
      </c>
      <c r="R212">
        <f t="shared" si="122"/>
        <v>1631.3890195128549</v>
      </c>
      <c r="S212">
        <f t="shared" si="114"/>
        <v>1.55</v>
      </c>
      <c r="T212">
        <f t="shared" si="119"/>
        <v>153.69643550374636</v>
      </c>
      <c r="V212">
        <f t="shared" si="107"/>
        <v>1785.0854550166014</v>
      </c>
      <c r="W212">
        <f t="shared" si="108"/>
        <v>24.914544983398628</v>
      </c>
      <c r="X212">
        <f t="shared" si="120"/>
        <v>0.51476332610327746</v>
      </c>
      <c r="Y212">
        <f>VLOOKUP(K212,Sheet2!$A$6:$B$262,2,TRUE)</f>
        <v>303.4375</v>
      </c>
      <c r="Z212">
        <f t="shared" si="109"/>
        <v>1.6964393857162594E-3</v>
      </c>
      <c r="AA212">
        <f t="shared" si="110"/>
        <v>515.59627353345331</v>
      </c>
      <c r="AD212">
        <f t="shared" si="123"/>
        <v>516.4</v>
      </c>
      <c r="AE212">
        <f>VLOOKUP(AU211,Sheet2!$E$6:$F$261,2,TRUE)</f>
        <v>499.7</v>
      </c>
      <c r="AF212">
        <f>VLOOKUP(AE212,Sheet3!A$52:B$77,2,TRUE)</f>
        <v>1</v>
      </c>
      <c r="AG212">
        <f t="shared" si="124"/>
        <v>0</v>
      </c>
      <c r="AH212">
        <f t="shared" si="125"/>
        <v>1</v>
      </c>
      <c r="AI212">
        <f t="shared" si="126"/>
        <v>1810</v>
      </c>
      <c r="AJ212">
        <f t="shared" si="112"/>
        <v>1.55</v>
      </c>
      <c r="AK212">
        <f t="shared" si="115"/>
        <v>0</v>
      </c>
      <c r="AM212">
        <f t="shared" si="127"/>
        <v>-5.1000000000000227</v>
      </c>
      <c r="AN212">
        <f t="shared" si="128"/>
        <v>0</v>
      </c>
      <c r="AP212">
        <f t="shared" si="116"/>
        <v>1.55</v>
      </c>
      <c r="AQ212">
        <f>VLOOKUP(AE212,Sheet3!$K$52:$L$77,2,TRUE)</f>
        <v>1</v>
      </c>
      <c r="AR212">
        <f t="shared" si="117"/>
        <v>0</v>
      </c>
      <c r="AU212">
        <f t="shared" si="129"/>
        <v>1810</v>
      </c>
      <c r="AV212">
        <f t="shared" si="130"/>
        <v>0</v>
      </c>
      <c r="AW212">
        <f t="shared" si="131"/>
        <v>0</v>
      </c>
      <c r="AX212">
        <f>VLOOKUP(AD212,Sheet2!$A$6:$B$262,2,TRUE)</f>
        <v>306.95</v>
      </c>
      <c r="AY212">
        <f t="shared" si="132"/>
        <v>0</v>
      </c>
      <c r="AZ212">
        <f t="shared" si="133"/>
        <v>516.4</v>
      </c>
      <c r="BB212">
        <f t="shared" si="121"/>
        <v>0.80372646654666369</v>
      </c>
    </row>
    <row r="213" spans="4:54" x14ac:dyDescent="0.55000000000000004">
      <c r="D213">
        <f t="shared" si="118"/>
        <v>3045</v>
      </c>
      <c r="E213">
        <f t="shared" si="113"/>
        <v>50.75</v>
      </c>
      <c r="F213">
        <v>1830</v>
      </c>
      <c r="H213">
        <f t="shared" si="102"/>
        <v>457.5</v>
      </c>
      <c r="J213">
        <f t="shared" si="103"/>
        <v>37.809917355371901</v>
      </c>
      <c r="K213">
        <f t="shared" si="104"/>
        <v>515.59627353345331</v>
      </c>
      <c r="L213">
        <f>VLOOKUP(V213, Sheet2!E$6:F$261,2,TRUE)</f>
        <v>499.7</v>
      </c>
      <c r="M213">
        <f>VLOOKUP(L213,Sheet3!A$52:B$77,2,TRUE)</f>
        <v>1</v>
      </c>
      <c r="N213">
        <f t="shared" si="105"/>
        <v>1.1962735334533363</v>
      </c>
      <c r="O213">
        <f t="shared" si="106"/>
        <v>0.79627353345335905</v>
      </c>
      <c r="P213">
        <v>0</v>
      </c>
      <c r="Q213">
        <f t="shared" si="111"/>
        <v>1.7</v>
      </c>
      <c r="R213">
        <f t="shared" si="122"/>
        <v>1634.8653982199162</v>
      </c>
      <c r="S213">
        <f t="shared" si="114"/>
        <v>1.55</v>
      </c>
      <c r="T213">
        <f t="shared" si="119"/>
        <v>154.18891598559901</v>
      </c>
      <c r="V213">
        <f t="shared" si="107"/>
        <v>1789.0543142055153</v>
      </c>
      <c r="W213">
        <f t="shared" si="108"/>
        <v>40.945685794484689</v>
      </c>
      <c r="X213">
        <f t="shared" si="120"/>
        <v>0.84598524368770012</v>
      </c>
      <c r="Y213">
        <f>VLOOKUP(K213,Sheet2!$A$6:$B$262,2,TRUE)</f>
        <v>303.4375</v>
      </c>
      <c r="Z213">
        <f t="shared" si="109"/>
        <v>2.7880049225547277E-3</v>
      </c>
      <c r="AA213">
        <f t="shared" si="110"/>
        <v>515.59906153837585</v>
      </c>
      <c r="AD213">
        <f t="shared" si="123"/>
        <v>516.4</v>
      </c>
      <c r="AE213">
        <f>VLOOKUP(AU212,Sheet2!$E$6:$F$261,2,TRUE)</f>
        <v>499.7</v>
      </c>
      <c r="AF213">
        <f>VLOOKUP(AE213,Sheet3!A$52:B$77,2,TRUE)</f>
        <v>1</v>
      </c>
      <c r="AG213">
        <f t="shared" si="124"/>
        <v>0</v>
      </c>
      <c r="AH213">
        <f t="shared" si="125"/>
        <v>1</v>
      </c>
      <c r="AI213">
        <f t="shared" si="126"/>
        <v>1830</v>
      </c>
      <c r="AJ213">
        <f t="shared" si="112"/>
        <v>1.55</v>
      </c>
      <c r="AK213">
        <f t="shared" si="115"/>
        <v>0</v>
      </c>
      <c r="AM213">
        <f t="shared" si="127"/>
        <v>-5.1000000000000227</v>
      </c>
      <c r="AN213">
        <f t="shared" si="128"/>
        <v>0</v>
      </c>
      <c r="AP213">
        <f t="shared" si="116"/>
        <v>1.55</v>
      </c>
      <c r="AQ213">
        <f>VLOOKUP(AE213,Sheet3!$K$52:$L$77,2,TRUE)</f>
        <v>1</v>
      </c>
      <c r="AR213">
        <f t="shared" si="117"/>
        <v>0</v>
      </c>
      <c r="AU213">
        <f t="shared" si="129"/>
        <v>1830</v>
      </c>
      <c r="AV213">
        <f t="shared" si="130"/>
        <v>0</v>
      </c>
      <c r="AW213">
        <f t="shared" si="131"/>
        <v>0</v>
      </c>
      <c r="AX213">
        <f>VLOOKUP(AD213,Sheet2!$A$6:$B$262,2,TRUE)</f>
        <v>306.95</v>
      </c>
      <c r="AY213">
        <f t="shared" si="132"/>
        <v>0</v>
      </c>
      <c r="AZ213">
        <f t="shared" si="133"/>
        <v>516.4</v>
      </c>
      <c r="BB213">
        <f t="shared" si="121"/>
        <v>0.80093846162412774</v>
      </c>
    </row>
    <row r="214" spans="4:54" x14ac:dyDescent="0.55000000000000004">
      <c r="D214">
        <f t="shared" si="118"/>
        <v>3060</v>
      </c>
      <c r="E214">
        <f t="shared" si="113"/>
        <v>51</v>
      </c>
      <c r="F214">
        <v>1830</v>
      </c>
      <c r="H214">
        <f t="shared" si="102"/>
        <v>457.5</v>
      </c>
      <c r="J214">
        <f t="shared" si="103"/>
        <v>37.809917355371901</v>
      </c>
      <c r="K214">
        <f t="shared" si="104"/>
        <v>515.59906153837585</v>
      </c>
      <c r="L214">
        <f>VLOOKUP(V214, Sheet2!E$6:F$261,2,TRUE)</f>
        <v>499.7</v>
      </c>
      <c r="M214">
        <f>VLOOKUP(L214,Sheet3!A$52:B$77,2,TRUE)</f>
        <v>1</v>
      </c>
      <c r="N214">
        <f t="shared" si="105"/>
        <v>1.1990615383758723</v>
      </c>
      <c r="O214">
        <f t="shared" si="106"/>
        <v>0.799061538375895</v>
      </c>
      <c r="P214">
        <v>0</v>
      </c>
      <c r="Q214">
        <f t="shared" si="111"/>
        <v>1.7</v>
      </c>
      <c r="R214">
        <f t="shared" si="122"/>
        <v>1640.5839909796025</v>
      </c>
      <c r="S214">
        <f t="shared" si="114"/>
        <v>1.55</v>
      </c>
      <c r="T214">
        <f t="shared" si="119"/>
        <v>154.99942048934017</v>
      </c>
      <c r="V214">
        <f t="shared" si="107"/>
        <v>1795.5834114689426</v>
      </c>
      <c r="W214">
        <f t="shared" si="108"/>
        <v>34.416588531057414</v>
      </c>
      <c r="X214">
        <f t="shared" si="120"/>
        <v>0.71108653989788051</v>
      </c>
      <c r="Y214">
        <f>VLOOKUP(K214,Sheet2!$A$6:$B$262,2,TRUE)</f>
        <v>303.4375</v>
      </c>
      <c r="Z214">
        <f t="shared" si="109"/>
        <v>2.3434365887468772E-3</v>
      </c>
      <c r="AA214">
        <f t="shared" si="110"/>
        <v>515.60140497496457</v>
      </c>
      <c r="AD214">
        <f t="shared" si="123"/>
        <v>516.4</v>
      </c>
      <c r="AE214">
        <f>VLOOKUP(AU213,Sheet2!$E$6:$F$261,2,TRUE)</f>
        <v>499.7</v>
      </c>
      <c r="AF214">
        <f>VLOOKUP(AE214,Sheet3!A$52:B$77,2,TRUE)</f>
        <v>1</v>
      </c>
      <c r="AG214">
        <f t="shared" si="124"/>
        <v>0</v>
      </c>
      <c r="AH214">
        <f t="shared" si="125"/>
        <v>1</v>
      </c>
      <c r="AI214">
        <f t="shared" si="126"/>
        <v>1830</v>
      </c>
      <c r="AJ214">
        <f t="shared" si="112"/>
        <v>1.55</v>
      </c>
      <c r="AK214">
        <f t="shared" si="115"/>
        <v>0</v>
      </c>
      <c r="AM214">
        <f t="shared" si="127"/>
        <v>-5.1000000000000227</v>
      </c>
      <c r="AN214">
        <f t="shared" si="128"/>
        <v>0</v>
      </c>
      <c r="AP214">
        <f t="shared" si="116"/>
        <v>1.55</v>
      </c>
      <c r="AQ214">
        <f>VLOOKUP(AE214,Sheet3!$K$52:$L$77,2,TRUE)</f>
        <v>1</v>
      </c>
      <c r="AR214">
        <f t="shared" si="117"/>
        <v>0</v>
      </c>
      <c r="AU214">
        <f t="shared" si="129"/>
        <v>1830</v>
      </c>
      <c r="AV214">
        <f t="shared" si="130"/>
        <v>0</v>
      </c>
      <c r="AW214">
        <f t="shared" si="131"/>
        <v>0</v>
      </c>
      <c r="AX214">
        <f>VLOOKUP(AD214,Sheet2!$A$6:$B$262,2,TRUE)</f>
        <v>306.95</v>
      </c>
      <c r="AY214">
        <f t="shared" si="132"/>
        <v>0</v>
      </c>
      <c r="AZ214">
        <f t="shared" si="133"/>
        <v>516.4</v>
      </c>
      <c r="BB214">
        <f t="shared" si="121"/>
        <v>0.7985950250354108</v>
      </c>
    </row>
    <row r="215" spans="4:54" x14ac:dyDescent="0.55000000000000004">
      <c r="D215">
        <f t="shared" si="118"/>
        <v>3075</v>
      </c>
      <c r="E215">
        <f t="shared" si="113"/>
        <v>51.25</v>
      </c>
      <c r="F215">
        <v>1830</v>
      </c>
      <c r="H215">
        <f t="shared" si="102"/>
        <v>457.5</v>
      </c>
      <c r="J215">
        <f t="shared" si="103"/>
        <v>37.809917355371901</v>
      </c>
      <c r="K215">
        <f t="shared" si="104"/>
        <v>515.60140497496457</v>
      </c>
      <c r="L215">
        <f>VLOOKUP(V215, Sheet2!E$6:F$261,2,TRUE)</f>
        <v>499.7</v>
      </c>
      <c r="M215">
        <f>VLOOKUP(L215,Sheet3!A$52:B$77,2,TRUE)</f>
        <v>1</v>
      </c>
      <c r="N215">
        <f t="shared" si="105"/>
        <v>1.2014049749645892</v>
      </c>
      <c r="O215">
        <f t="shared" si="106"/>
        <v>0.80140497496461194</v>
      </c>
      <c r="P215">
        <v>0</v>
      </c>
      <c r="Q215">
        <f t="shared" si="111"/>
        <v>1.8</v>
      </c>
      <c r="R215">
        <f t="shared" si="122"/>
        <v>1742.1838487087559</v>
      </c>
      <c r="S215">
        <f t="shared" si="114"/>
        <v>1.55</v>
      </c>
      <c r="T215">
        <f t="shared" si="119"/>
        <v>155.68177875796673</v>
      </c>
      <c r="V215">
        <f t="shared" si="107"/>
        <v>1897.8656274667226</v>
      </c>
      <c r="W215">
        <f t="shared" si="108"/>
        <v>-67.865627466722572</v>
      </c>
      <c r="X215">
        <f t="shared" si="120"/>
        <v>-1.4021823856760862</v>
      </c>
      <c r="Y215">
        <f>VLOOKUP(K215,Sheet2!$A$6:$B$262,2,TRUE)</f>
        <v>303.75</v>
      </c>
      <c r="Z215">
        <f t="shared" si="109"/>
        <v>-4.6162383067525469E-3</v>
      </c>
      <c r="AA215">
        <f t="shared" si="110"/>
        <v>515.5967887366578</v>
      </c>
      <c r="AD215">
        <f t="shared" si="123"/>
        <v>516.4</v>
      </c>
      <c r="AE215">
        <f>VLOOKUP(AU214,Sheet2!$E$6:$F$261,2,TRUE)</f>
        <v>499.7</v>
      </c>
      <c r="AF215">
        <f>VLOOKUP(AE215,Sheet3!A$52:B$77,2,TRUE)</f>
        <v>1</v>
      </c>
      <c r="AG215">
        <f t="shared" si="124"/>
        <v>0</v>
      </c>
      <c r="AH215">
        <f t="shared" si="125"/>
        <v>1</v>
      </c>
      <c r="AI215">
        <f t="shared" si="126"/>
        <v>1830</v>
      </c>
      <c r="AJ215">
        <f t="shared" si="112"/>
        <v>1.55</v>
      </c>
      <c r="AK215">
        <f t="shared" si="115"/>
        <v>0</v>
      </c>
      <c r="AM215">
        <f t="shared" si="127"/>
        <v>-5.1000000000000227</v>
      </c>
      <c r="AN215">
        <f t="shared" si="128"/>
        <v>0</v>
      </c>
      <c r="AP215">
        <f t="shared" si="116"/>
        <v>1.55</v>
      </c>
      <c r="AQ215">
        <f>VLOOKUP(AE215,Sheet3!$K$52:$L$77,2,TRUE)</f>
        <v>1</v>
      </c>
      <c r="AR215">
        <f t="shared" si="117"/>
        <v>0</v>
      </c>
      <c r="AU215">
        <f t="shared" si="129"/>
        <v>1830</v>
      </c>
      <c r="AV215">
        <f t="shared" si="130"/>
        <v>0</v>
      </c>
      <c r="AW215">
        <f t="shared" si="131"/>
        <v>0</v>
      </c>
      <c r="AX215">
        <f>VLOOKUP(AD215,Sheet2!$A$6:$B$262,2,TRUE)</f>
        <v>306.95</v>
      </c>
      <c r="AY215">
        <f t="shared" si="132"/>
        <v>0</v>
      </c>
      <c r="AZ215">
        <f t="shared" si="133"/>
        <v>516.4</v>
      </c>
      <c r="BB215">
        <f t="shared" si="121"/>
        <v>0.80321126334217752</v>
      </c>
    </row>
    <row r="216" spans="4:54" x14ac:dyDescent="0.55000000000000004">
      <c r="D216">
        <f t="shared" si="118"/>
        <v>3090</v>
      </c>
      <c r="E216">
        <f t="shared" si="113"/>
        <v>51.5</v>
      </c>
      <c r="F216">
        <v>1830</v>
      </c>
      <c r="H216">
        <f t="shared" si="102"/>
        <v>457.5</v>
      </c>
      <c r="J216">
        <f t="shared" si="103"/>
        <v>37.809917355371901</v>
      </c>
      <c r="K216">
        <f t="shared" si="104"/>
        <v>515.5967887366578</v>
      </c>
      <c r="L216">
        <f>VLOOKUP(V216, Sheet2!E$6:F$261,2,TRUE)</f>
        <v>499.7</v>
      </c>
      <c r="M216">
        <f>VLOOKUP(L216,Sheet3!A$52:B$77,2,TRUE)</f>
        <v>1</v>
      </c>
      <c r="N216">
        <f t="shared" si="105"/>
        <v>1.1967887366578225</v>
      </c>
      <c r="O216">
        <f t="shared" si="106"/>
        <v>0.79678873665784522</v>
      </c>
      <c r="P216">
        <v>0</v>
      </c>
      <c r="Q216">
        <f t="shared" si="111"/>
        <v>1.7</v>
      </c>
      <c r="R216">
        <f t="shared" si="122"/>
        <v>1635.9216515136884</v>
      </c>
      <c r="S216">
        <f t="shared" si="114"/>
        <v>1.55</v>
      </c>
      <c r="T216">
        <f t="shared" si="119"/>
        <v>154.33858466434003</v>
      </c>
      <c r="V216">
        <f t="shared" si="107"/>
        <v>1790.2602361780284</v>
      </c>
      <c r="W216">
        <f t="shared" si="108"/>
        <v>39.739763821971565</v>
      </c>
      <c r="X216">
        <f t="shared" si="120"/>
        <v>0.82106950045395799</v>
      </c>
      <c r="Y216">
        <f>VLOOKUP(K216,Sheet2!$A$6:$B$262,2,TRUE)</f>
        <v>303.4375</v>
      </c>
      <c r="Z216">
        <f t="shared" si="109"/>
        <v>2.7058933073662878E-3</v>
      </c>
      <c r="AA216">
        <f t="shared" si="110"/>
        <v>515.59949462996519</v>
      </c>
      <c r="AD216">
        <f t="shared" si="123"/>
        <v>516.4</v>
      </c>
      <c r="AE216">
        <f>VLOOKUP(AU215,Sheet2!$E$6:$F$261,2,TRUE)</f>
        <v>499.7</v>
      </c>
      <c r="AF216">
        <f>VLOOKUP(AE216,Sheet3!A$52:B$77,2,TRUE)</f>
        <v>1</v>
      </c>
      <c r="AG216">
        <f t="shared" si="124"/>
        <v>0</v>
      </c>
      <c r="AH216">
        <f t="shared" si="125"/>
        <v>1</v>
      </c>
      <c r="AI216">
        <f t="shared" si="126"/>
        <v>1830</v>
      </c>
      <c r="AJ216">
        <f t="shared" si="112"/>
        <v>1.55</v>
      </c>
      <c r="AK216">
        <f t="shared" si="115"/>
        <v>0</v>
      </c>
      <c r="AM216">
        <f t="shared" si="127"/>
        <v>-5.1000000000000227</v>
      </c>
      <c r="AN216">
        <f t="shared" si="128"/>
        <v>0</v>
      </c>
      <c r="AP216">
        <f t="shared" si="116"/>
        <v>1.55</v>
      </c>
      <c r="AQ216">
        <f>VLOOKUP(AE216,Sheet3!$K$52:$L$77,2,TRUE)</f>
        <v>1</v>
      </c>
      <c r="AR216">
        <f t="shared" si="117"/>
        <v>0</v>
      </c>
      <c r="AU216">
        <f t="shared" si="129"/>
        <v>1830</v>
      </c>
      <c r="AV216">
        <f t="shared" si="130"/>
        <v>0</v>
      </c>
      <c r="AW216">
        <f t="shared" si="131"/>
        <v>0</v>
      </c>
      <c r="AX216">
        <f>VLOOKUP(AD216,Sheet2!$A$6:$B$262,2,TRUE)</f>
        <v>306.95</v>
      </c>
      <c r="AY216">
        <f t="shared" si="132"/>
        <v>0</v>
      </c>
      <c r="AZ216">
        <f t="shared" si="133"/>
        <v>516.4</v>
      </c>
      <c r="BB216">
        <f t="shared" si="121"/>
        <v>0.80050537003478439</v>
      </c>
    </row>
    <row r="217" spans="4:54" x14ac:dyDescent="0.55000000000000004">
      <c r="D217">
        <f t="shared" si="118"/>
        <v>3105</v>
      </c>
      <c r="E217">
        <f t="shared" si="113"/>
        <v>51.75</v>
      </c>
      <c r="F217">
        <v>1840</v>
      </c>
      <c r="H217">
        <f t="shared" si="102"/>
        <v>460</v>
      </c>
      <c r="J217">
        <f t="shared" si="103"/>
        <v>38.016528925619838</v>
      </c>
      <c r="K217">
        <f t="shared" si="104"/>
        <v>515.59949462996519</v>
      </c>
      <c r="L217">
        <f>VLOOKUP(V217, Sheet2!E$6:F$261,2,TRUE)</f>
        <v>499.7</v>
      </c>
      <c r="M217">
        <f>VLOOKUP(L217,Sheet3!A$52:B$77,2,TRUE)</f>
        <v>1</v>
      </c>
      <c r="N217">
        <f t="shared" si="105"/>
        <v>1.1994946299652156</v>
      </c>
      <c r="O217">
        <f t="shared" si="106"/>
        <v>0.79949462996523835</v>
      </c>
      <c r="P217">
        <v>0</v>
      </c>
      <c r="Q217">
        <f t="shared" si="111"/>
        <v>1.7</v>
      </c>
      <c r="R217">
        <f t="shared" si="122"/>
        <v>1641.4729202718124</v>
      </c>
      <c r="S217">
        <f t="shared" si="114"/>
        <v>1.55</v>
      </c>
      <c r="T217">
        <f t="shared" si="119"/>
        <v>155.12545216017813</v>
      </c>
      <c r="V217">
        <f t="shared" si="107"/>
        <v>1796.5983724319906</v>
      </c>
      <c r="W217">
        <f t="shared" si="108"/>
        <v>43.401627568009417</v>
      </c>
      <c r="X217">
        <f t="shared" si="120"/>
        <v>0.89672784231424418</v>
      </c>
      <c r="Y217">
        <f>VLOOKUP(K217,Sheet2!$A$6:$B$262,2,TRUE)</f>
        <v>303.4375</v>
      </c>
      <c r="Z217">
        <f t="shared" si="109"/>
        <v>2.9552307882652743E-3</v>
      </c>
      <c r="AA217">
        <f t="shared" si="110"/>
        <v>515.6024498607535</v>
      </c>
      <c r="AD217">
        <f t="shared" si="123"/>
        <v>516.4</v>
      </c>
      <c r="AE217">
        <f>VLOOKUP(AU216,Sheet2!$E$6:$F$261,2,TRUE)</f>
        <v>499.7</v>
      </c>
      <c r="AF217">
        <f>VLOOKUP(AE217,Sheet3!A$52:B$77,2,TRUE)</f>
        <v>1</v>
      </c>
      <c r="AG217">
        <f t="shared" si="124"/>
        <v>0</v>
      </c>
      <c r="AH217">
        <f t="shared" si="125"/>
        <v>1</v>
      </c>
      <c r="AI217">
        <f t="shared" si="126"/>
        <v>1840</v>
      </c>
      <c r="AJ217">
        <f t="shared" si="112"/>
        <v>1.55</v>
      </c>
      <c r="AK217">
        <f t="shared" si="115"/>
        <v>0</v>
      </c>
      <c r="AM217">
        <f t="shared" si="127"/>
        <v>-5.1000000000000227</v>
      </c>
      <c r="AN217">
        <f t="shared" si="128"/>
        <v>0</v>
      </c>
      <c r="AP217">
        <f t="shared" si="116"/>
        <v>1.55</v>
      </c>
      <c r="AQ217">
        <f>VLOOKUP(AE217,Sheet3!$K$52:$L$77,2,TRUE)</f>
        <v>1</v>
      </c>
      <c r="AR217">
        <f t="shared" si="117"/>
        <v>0</v>
      </c>
      <c r="AU217">
        <f t="shared" si="129"/>
        <v>1840</v>
      </c>
      <c r="AV217">
        <f t="shared" si="130"/>
        <v>0</v>
      </c>
      <c r="AW217">
        <f t="shared" si="131"/>
        <v>0</v>
      </c>
      <c r="AX217">
        <f>VLOOKUP(AD217,Sheet2!$A$6:$B$262,2,TRUE)</f>
        <v>306.95</v>
      </c>
      <c r="AY217">
        <f t="shared" si="132"/>
        <v>0</v>
      </c>
      <c r="AZ217">
        <f t="shared" si="133"/>
        <v>516.4</v>
      </c>
      <c r="BB217">
        <f t="shared" si="121"/>
        <v>0.7975501392464821</v>
      </c>
    </row>
    <row r="218" spans="4:54" x14ac:dyDescent="0.55000000000000004">
      <c r="D218">
        <f t="shared" si="118"/>
        <v>3120</v>
      </c>
      <c r="E218">
        <f t="shared" si="113"/>
        <v>52</v>
      </c>
      <c r="F218">
        <v>1840</v>
      </c>
      <c r="H218">
        <f t="shared" si="102"/>
        <v>460</v>
      </c>
      <c r="J218">
        <f t="shared" si="103"/>
        <v>38.016528925619838</v>
      </c>
      <c r="K218">
        <f t="shared" si="104"/>
        <v>515.6024498607535</v>
      </c>
      <c r="L218">
        <f>VLOOKUP(V218, Sheet2!E$6:F$261,2,TRUE)</f>
        <v>499.7</v>
      </c>
      <c r="M218">
        <f>VLOOKUP(L218,Sheet3!A$52:B$77,2,TRUE)</f>
        <v>1</v>
      </c>
      <c r="N218">
        <f t="shared" si="105"/>
        <v>1.2024498607535179</v>
      </c>
      <c r="O218">
        <f t="shared" si="106"/>
        <v>0.80244986075354063</v>
      </c>
      <c r="P218">
        <v>0</v>
      </c>
      <c r="Q218">
        <f t="shared" si="111"/>
        <v>1.8</v>
      </c>
      <c r="R218">
        <f t="shared" si="122"/>
        <v>1744.4571607038652</v>
      </c>
      <c r="S218">
        <f t="shared" si="114"/>
        <v>1.55</v>
      </c>
      <c r="T218">
        <f t="shared" si="119"/>
        <v>155.98634890915892</v>
      </c>
      <c r="V218">
        <f t="shared" si="107"/>
        <v>1900.4435096130242</v>
      </c>
      <c r="W218">
        <f t="shared" si="108"/>
        <v>-60.443509613024162</v>
      </c>
      <c r="X218">
        <f t="shared" si="120"/>
        <v>-1.2488328432443008</v>
      </c>
      <c r="Y218">
        <f>VLOOKUP(K218,Sheet2!$A$6:$B$262,2,TRUE)</f>
        <v>303.75</v>
      </c>
      <c r="Z218">
        <f t="shared" si="109"/>
        <v>-4.1113838460717722E-3</v>
      </c>
      <c r="AA218">
        <f t="shared" si="110"/>
        <v>515.59833847690743</v>
      </c>
      <c r="AD218">
        <f t="shared" si="123"/>
        <v>516.4</v>
      </c>
      <c r="AE218">
        <f>VLOOKUP(AU217,Sheet2!$E$6:$F$261,2,TRUE)</f>
        <v>499.7</v>
      </c>
      <c r="AF218">
        <f>VLOOKUP(AE218,Sheet3!A$52:B$77,2,TRUE)</f>
        <v>1</v>
      </c>
      <c r="AG218">
        <f t="shared" si="124"/>
        <v>0</v>
      </c>
      <c r="AH218">
        <f t="shared" si="125"/>
        <v>1</v>
      </c>
      <c r="AI218">
        <f t="shared" si="126"/>
        <v>1840</v>
      </c>
      <c r="AJ218">
        <f t="shared" si="112"/>
        <v>1.55</v>
      </c>
      <c r="AK218">
        <f t="shared" si="115"/>
        <v>0</v>
      </c>
      <c r="AM218">
        <f t="shared" si="127"/>
        <v>-5.1000000000000227</v>
      </c>
      <c r="AN218">
        <f t="shared" si="128"/>
        <v>0</v>
      </c>
      <c r="AP218">
        <f t="shared" si="116"/>
        <v>1.55</v>
      </c>
      <c r="AQ218">
        <f>VLOOKUP(AE218,Sheet3!$K$52:$L$77,2,TRUE)</f>
        <v>1</v>
      </c>
      <c r="AR218">
        <f t="shared" si="117"/>
        <v>0</v>
      </c>
      <c r="AU218">
        <f t="shared" si="129"/>
        <v>1840</v>
      </c>
      <c r="AV218">
        <f t="shared" si="130"/>
        <v>0</v>
      </c>
      <c r="AW218">
        <f t="shared" si="131"/>
        <v>0</v>
      </c>
      <c r="AX218">
        <f>VLOOKUP(AD218,Sheet2!$A$6:$B$262,2,TRUE)</f>
        <v>306.95</v>
      </c>
      <c r="AY218">
        <f t="shared" si="132"/>
        <v>0</v>
      </c>
      <c r="AZ218">
        <f t="shared" si="133"/>
        <v>516.4</v>
      </c>
      <c r="BB218">
        <f t="shared" si="121"/>
        <v>0.80166152309254812</v>
      </c>
    </row>
    <row r="219" spans="4:54" x14ac:dyDescent="0.55000000000000004">
      <c r="D219">
        <f t="shared" si="118"/>
        <v>3135</v>
      </c>
      <c r="E219">
        <f t="shared" si="113"/>
        <v>52.25</v>
      </c>
      <c r="F219">
        <v>1840</v>
      </c>
      <c r="H219">
        <f t="shared" si="102"/>
        <v>460</v>
      </c>
      <c r="J219">
        <f t="shared" si="103"/>
        <v>38.016528925619838</v>
      </c>
      <c r="K219">
        <f t="shared" si="104"/>
        <v>515.59833847690743</v>
      </c>
      <c r="L219">
        <f>VLOOKUP(V219, Sheet2!E$6:F$261,2,TRUE)</f>
        <v>499.7</v>
      </c>
      <c r="M219">
        <f>VLOOKUP(L219,Sheet3!A$52:B$77,2,TRUE)</f>
        <v>1</v>
      </c>
      <c r="N219">
        <f t="shared" si="105"/>
        <v>1.1983384769074519</v>
      </c>
      <c r="O219">
        <f t="shared" si="106"/>
        <v>0.79833847690747461</v>
      </c>
      <c r="P219">
        <v>0</v>
      </c>
      <c r="Q219">
        <f t="shared" si="111"/>
        <v>1.7</v>
      </c>
      <c r="R219">
        <f t="shared" si="122"/>
        <v>1639.100250344859</v>
      </c>
      <c r="S219">
        <f t="shared" si="114"/>
        <v>1.55</v>
      </c>
      <c r="T219">
        <f t="shared" si="119"/>
        <v>154.78908233813675</v>
      </c>
      <c r="V219">
        <f t="shared" si="107"/>
        <v>1793.8893326829957</v>
      </c>
      <c r="W219">
        <f t="shared" si="108"/>
        <v>46.1106673170043</v>
      </c>
      <c r="X219">
        <f t="shared" si="120"/>
        <v>0.95269973795463425</v>
      </c>
      <c r="Y219">
        <f>VLOOKUP(K219,Sheet2!$A$6:$B$262,2,TRUE)</f>
        <v>303.4375</v>
      </c>
      <c r="Z219">
        <f t="shared" si="109"/>
        <v>3.1396901765755195E-3</v>
      </c>
      <c r="AA219">
        <f t="shared" si="110"/>
        <v>515.601478167084</v>
      </c>
      <c r="AD219">
        <f t="shared" si="123"/>
        <v>516.4</v>
      </c>
      <c r="AE219">
        <f>VLOOKUP(AU218,Sheet2!$E$6:$F$261,2,TRUE)</f>
        <v>499.7</v>
      </c>
      <c r="AF219">
        <f>VLOOKUP(AE219,Sheet3!A$52:B$77,2,TRUE)</f>
        <v>1</v>
      </c>
      <c r="AG219">
        <f t="shared" si="124"/>
        <v>0</v>
      </c>
      <c r="AH219">
        <f t="shared" si="125"/>
        <v>1</v>
      </c>
      <c r="AI219">
        <f t="shared" si="126"/>
        <v>1840</v>
      </c>
      <c r="AJ219">
        <f t="shared" si="112"/>
        <v>1.55</v>
      </c>
      <c r="AK219">
        <f t="shared" si="115"/>
        <v>0</v>
      </c>
      <c r="AM219">
        <f t="shared" si="127"/>
        <v>-5.1000000000000227</v>
      </c>
      <c r="AN219">
        <f t="shared" si="128"/>
        <v>0</v>
      </c>
      <c r="AP219">
        <f t="shared" si="116"/>
        <v>1.55</v>
      </c>
      <c r="AQ219">
        <f>VLOOKUP(AE219,Sheet3!$K$52:$L$77,2,TRUE)</f>
        <v>1</v>
      </c>
      <c r="AR219">
        <f t="shared" si="117"/>
        <v>0</v>
      </c>
      <c r="AU219">
        <f t="shared" si="129"/>
        <v>1840</v>
      </c>
      <c r="AV219">
        <f t="shared" si="130"/>
        <v>0</v>
      </c>
      <c r="AW219">
        <f t="shared" si="131"/>
        <v>0</v>
      </c>
      <c r="AX219">
        <f>VLOOKUP(AD219,Sheet2!$A$6:$B$262,2,TRUE)</f>
        <v>306.95</v>
      </c>
      <c r="AY219">
        <f t="shared" si="132"/>
        <v>0</v>
      </c>
      <c r="AZ219">
        <f t="shared" si="133"/>
        <v>516.4</v>
      </c>
      <c r="BB219">
        <f t="shared" si="121"/>
        <v>0.79852183291598067</v>
      </c>
    </row>
    <row r="220" spans="4:54" x14ac:dyDescent="0.55000000000000004">
      <c r="D220">
        <f t="shared" si="118"/>
        <v>3150</v>
      </c>
      <c r="E220">
        <f t="shared" si="113"/>
        <v>52.5</v>
      </c>
      <c r="F220">
        <v>1850</v>
      </c>
      <c r="H220">
        <f t="shared" si="102"/>
        <v>462.5</v>
      </c>
      <c r="J220">
        <f t="shared" si="103"/>
        <v>38.223140495867767</v>
      </c>
      <c r="K220">
        <f t="shared" si="104"/>
        <v>515.601478167084</v>
      </c>
      <c r="L220">
        <f>VLOOKUP(V220, Sheet2!E$6:F$261,2,TRUE)</f>
        <v>499.7</v>
      </c>
      <c r="M220">
        <f>VLOOKUP(L220,Sheet3!A$52:B$77,2,TRUE)</f>
        <v>1</v>
      </c>
      <c r="N220">
        <f t="shared" si="105"/>
        <v>1.2014781670840193</v>
      </c>
      <c r="O220">
        <f t="shared" si="106"/>
        <v>0.80147816708404207</v>
      </c>
      <c r="P220">
        <v>0</v>
      </c>
      <c r="Q220">
        <f t="shared" si="111"/>
        <v>1.8</v>
      </c>
      <c r="R220">
        <f t="shared" si="122"/>
        <v>1742.3430573932569</v>
      </c>
      <c r="S220">
        <f t="shared" si="114"/>
        <v>1.55</v>
      </c>
      <c r="T220">
        <f t="shared" si="119"/>
        <v>155.70310681281592</v>
      </c>
      <c r="V220">
        <f t="shared" si="107"/>
        <v>1898.0461642060727</v>
      </c>
      <c r="W220">
        <f t="shared" si="108"/>
        <v>-48.046164206072717</v>
      </c>
      <c r="X220">
        <f t="shared" si="120"/>
        <v>-0.99268934310067602</v>
      </c>
      <c r="Y220">
        <f>VLOOKUP(K220,Sheet2!$A$6:$B$262,2,TRUE)</f>
        <v>303.75</v>
      </c>
      <c r="Z220">
        <f t="shared" si="109"/>
        <v>-3.2681130637059294E-3</v>
      </c>
      <c r="AA220">
        <f t="shared" si="110"/>
        <v>515.59821005402034</v>
      </c>
      <c r="AD220">
        <f t="shared" si="123"/>
        <v>516.4</v>
      </c>
      <c r="AE220">
        <f>VLOOKUP(AU219,Sheet2!$E$6:$F$261,2,TRUE)</f>
        <v>499.7</v>
      </c>
      <c r="AF220">
        <f>VLOOKUP(AE220,Sheet3!A$52:B$77,2,TRUE)</f>
        <v>1</v>
      </c>
      <c r="AG220">
        <f t="shared" si="124"/>
        <v>0</v>
      </c>
      <c r="AH220">
        <f t="shared" si="125"/>
        <v>1</v>
      </c>
      <c r="AI220">
        <f t="shared" si="126"/>
        <v>1850</v>
      </c>
      <c r="AJ220">
        <f t="shared" si="112"/>
        <v>1.55</v>
      </c>
      <c r="AK220">
        <f t="shared" si="115"/>
        <v>0</v>
      </c>
      <c r="AM220">
        <f t="shared" si="127"/>
        <v>-5.1000000000000227</v>
      </c>
      <c r="AN220">
        <f t="shared" si="128"/>
        <v>0</v>
      </c>
      <c r="AP220">
        <f t="shared" si="116"/>
        <v>1.55</v>
      </c>
      <c r="AQ220">
        <f>VLOOKUP(AE220,Sheet3!$K$52:$L$77,2,TRUE)</f>
        <v>1</v>
      </c>
      <c r="AR220">
        <f t="shared" si="117"/>
        <v>0</v>
      </c>
      <c r="AU220">
        <f t="shared" si="129"/>
        <v>1850</v>
      </c>
      <c r="AV220">
        <f t="shared" si="130"/>
        <v>0</v>
      </c>
      <c r="AW220">
        <f t="shared" si="131"/>
        <v>0</v>
      </c>
      <c r="AX220">
        <f>VLOOKUP(AD220,Sheet2!$A$6:$B$262,2,TRUE)</f>
        <v>306.95</v>
      </c>
      <c r="AY220">
        <f t="shared" si="132"/>
        <v>0</v>
      </c>
      <c r="AZ220">
        <f t="shared" si="133"/>
        <v>516.4</v>
      </c>
      <c r="BB220">
        <f t="shared" si="121"/>
        <v>0.80178994597963538</v>
      </c>
    </row>
    <row r="221" spans="4:54" x14ac:dyDescent="0.55000000000000004">
      <c r="D221">
        <f t="shared" si="118"/>
        <v>3165</v>
      </c>
      <c r="E221">
        <f t="shared" si="113"/>
        <v>52.75</v>
      </c>
      <c r="F221">
        <v>1850</v>
      </c>
      <c r="H221">
        <f t="shared" si="102"/>
        <v>462.5</v>
      </c>
      <c r="J221">
        <f t="shared" si="103"/>
        <v>38.223140495867767</v>
      </c>
      <c r="K221">
        <f t="shared" si="104"/>
        <v>515.59821005402034</v>
      </c>
      <c r="L221">
        <f>VLOOKUP(V221, Sheet2!E$6:F$261,2,TRUE)</f>
        <v>499.7</v>
      </c>
      <c r="M221">
        <f>VLOOKUP(L221,Sheet3!A$52:B$77,2,TRUE)</f>
        <v>1</v>
      </c>
      <c r="N221">
        <f t="shared" si="105"/>
        <v>1.1982100540203646</v>
      </c>
      <c r="O221">
        <f t="shared" si="106"/>
        <v>0.79821005402038736</v>
      </c>
      <c r="P221">
        <v>0</v>
      </c>
      <c r="Q221">
        <f t="shared" si="111"/>
        <v>1.7</v>
      </c>
      <c r="R221">
        <f t="shared" si="122"/>
        <v>1638.8367700961271</v>
      </c>
      <c r="S221">
        <f t="shared" si="114"/>
        <v>1.55</v>
      </c>
      <c r="T221">
        <f t="shared" si="119"/>
        <v>154.75173415443163</v>
      </c>
      <c r="V221">
        <f t="shared" si="107"/>
        <v>1793.5885042505588</v>
      </c>
      <c r="W221">
        <f t="shared" si="108"/>
        <v>56.411495749441201</v>
      </c>
      <c r="X221">
        <f t="shared" si="120"/>
        <v>1.1655267716826696</v>
      </c>
      <c r="Y221">
        <f>VLOOKUP(K221,Sheet2!$A$6:$B$262,2,TRUE)</f>
        <v>303.4375</v>
      </c>
      <c r="Z221">
        <f t="shared" si="109"/>
        <v>3.8410768994691482E-3</v>
      </c>
      <c r="AA221">
        <f t="shared" si="110"/>
        <v>515.60205113091979</v>
      </c>
      <c r="AD221">
        <f t="shared" si="123"/>
        <v>516.4</v>
      </c>
      <c r="AE221">
        <f>VLOOKUP(AU220,Sheet2!$E$6:$F$261,2,TRUE)</f>
        <v>499.7</v>
      </c>
      <c r="AF221">
        <f>VLOOKUP(AE221,Sheet3!A$52:B$77,2,TRUE)</f>
        <v>1</v>
      </c>
      <c r="AG221">
        <f t="shared" si="124"/>
        <v>0</v>
      </c>
      <c r="AH221">
        <f t="shared" si="125"/>
        <v>1</v>
      </c>
      <c r="AI221">
        <f t="shared" si="126"/>
        <v>1850</v>
      </c>
      <c r="AJ221">
        <f t="shared" si="112"/>
        <v>1.55</v>
      </c>
      <c r="AK221">
        <f t="shared" si="115"/>
        <v>0</v>
      </c>
      <c r="AM221">
        <f t="shared" si="127"/>
        <v>-5.1000000000000227</v>
      </c>
      <c r="AN221">
        <f t="shared" si="128"/>
        <v>0</v>
      </c>
      <c r="AP221">
        <f t="shared" si="116"/>
        <v>1.55</v>
      </c>
      <c r="AQ221">
        <f>VLOOKUP(AE221,Sheet3!$K$52:$L$77,2,TRUE)</f>
        <v>1</v>
      </c>
      <c r="AR221">
        <f t="shared" si="117"/>
        <v>0</v>
      </c>
      <c r="AU221">
        <f t="shared" si="129"/>
        <v>1850</v>
      </c>
      <c r="AV221">
        <f t="shared" si="130"/>
        <v>0</v>
      </c>
      <c r="AW221">
        <f t="shared" si="131"/>
        <v>0</v>
      </c>
      <c r="AX221">
        <f>VLOOKUP(AD221,Sheet2!$A$6:$B$262,2,TRUE)</f>
        <v>306.95</v>
      </c>
      <c r="AY221">
        <f t="shared" si="132"/>
        <v>0</v>
      </c>
      <c r="AZ221">
        <f t="shared" si="133"/>
        <v>516.4</v>
      </c>
      <c r="BB221">
        <f t="shared" si="121"/>
        <v>0.79794886908018725</v>
      </c>
    </row>
    <row r="222" spans="4:54" x14ac:dyDescent="0.55000000000000004">
      <c r="D222">
        <f t="shared" si="118"/>
        <v>3180</v>
      </c>
      <c r="E222">
        <f t="shared" si="113"/>
        <v>53</v>
      </c>
      <c r="F222">
        <v>1870</v>
      </c>
      <c r="H222">
        <f t="shared" si="102"/>
        <v>467.5</v>
      </c>
      <c r="J222">
        <f t="shared" si="103"/>
        <v>38.636363636363633</v>
      </c>
      <c r="K222">
        <f t="shared" si="104"/>
        <v>515.60205113091979</v>
      </c>
      <c r="L222">
        <f>VLOOKUP(V222, Sheet2!E$6:F$261,2,TRUE)</f>
        <v>499.7</v>
      </c>
      <c r="M222">
        <f>VLOOKUP(L222,Sheet3!A$52:B$77,2,TRUE)</f>
        <v>1</v>
      </c>
      <c r="N222">
        <f t="shared" si="105"/>
        <v>1.2020511309198127</v>
      </c>
      <c r="O222">
        <f t="shared" si="106"/>
        <v>0.80205113091983549</v>
      </c>
      <c r="P222">
        <v>0</v>
      </c>
      <c r="Q222">
        <f t="shared" si="111"/>
        <v>1.8</v>
      </c>
      <c r="R222">
        <f t="shared" si="122"/>
        <v>1743.5895451745696</v>
      </c>
      <c r="S222">
        <f t="shared" si="114"/>
        <v>1.55</v>
      </c>
      <c r="T222">
        <f t="shared" si="119"/>
        <v>155.87010111507496</v>
      </c>
      <c r="V222">
        <f t="shared" si="107"/>
        <v>1899.4596462896445</v>
      </c>
      <c r="W222">
        <f t="shared" si="108"/>
        <v>-29.459646289644525</v>
      </c>
      <c r="X222">
        <f t="shared" si="120"/>
        <v>-0.60867037788521738</v>
      </c>
      <c r="Y222">
        <f>VLOOKUP(K222,Sheet2!$A$6:$B$262,2,TRUE)</f>
        <v>303.75</v>
      </c>
      <c r="Z222">
        <f t="shared" si="109"/>
        <v>-2.0038530959184111E-3</v>
      </c>
      <c r="AA222">
        <f t="shared" si="110"/>
        <v>515.60004727782382</v>
      </c>
      <c r="AD222">
        <f t="shared" si="123"/>
        <v>516.4</v>
      </c>
      <c r="AE222">
        <f>VLOOKUP(AU221,Sheet2!$E$6:$F$261,2,TRUE)</f>
        <v>499.7</v>
      </c>
      <c r="AF222">
        <f>VLOOKUP(AE222,Sheet3!A$52:B$77,2,TRUE)</f>
        <v>1</v>
      </c>
      <c r="AG222">
        <f t="shared" si="124"/>
        <v>0</v>
      </c>
      <c r="AH222">
        <f t="shared" si="125"/>
        <v>1</v>
      </c>
      <c r="AI222">
        <f t="shared" si="126"/>
        <v>1870</v>
      </c>
      <c r="AJ222">
        <f t="shared" si="112"/>
        <v>1.55</v>
      </c>
      <c r="AK222">
        <f t="shared" si="115"/>
        <v>0</v>
      </c>
      <c r="AM222">
        <f t="shared" si="127"/>
        <v>-5.1000000000000227</v>
      </c>
      <c r="AN222">
        <f t="shared" si="128"/>
        <v>0</v>
      </c>
      <c r="AP222">
        <f t="shared" si="116"/>
        <v>1.55</v>
      </c>
      <c r="AQ222">
        <f>VLOOKUP(AE222,Sheet3!$K$52:$L$77,2,TRUE)</f>
        <v>1</v>
      </c>
      <c r="AR222">
        <f t="shared" si="117"/>
        <v>0</v>
      </c>
      <c r="AU222">
        <f t="shared" si="129"/>
        <v>1870</v>
      </c>
      <c r="AV222">
        <f t="shared" si="130"/>
        <v>0</v>
      </c>
      <c r="AW222">
        <f t="shared" si="131"/>
        <v>0</v>
      </c>
      <c r="AX222">
        <f>VLOOKUP(AD222,Sheet2!$A$6:$B$262,2,TRUE)</f>
        <v>306.95</v>
      </c>
      <c r="AY222">
        <f t="shared" si="132"/>
        <v>0</v>
      </c>
      <c r="AZ222">
        <f t="shared" si="133"/>
        <v>516.4</v>
      </c>
      <c r="BB222">
        <f t="shared" si="121"/>
        <v>0.7999527221761582</v>
      </c>
    </row>
    <row r="223" spans="4:54" x14ac:dyDescent="0.55000000000000004">
      <c r="D223">
        <f t="shared" si="118"/>
        <v>3195</v>
      </c>
      <c r="E223">
        <f t="shared" si="113"/>
        <v>53.25</v>
      </c>
      <c r="F223">
        <v>1880</v>
      </c>
      <c r="H223">
        <f t="shared" si="102"/>
        <v>470</v>
      </c>
      <c r="J223">
        <f t="shared" si="103"/>
        <v>38.84297520661157</v>
      </c>
      <c r="K223">
        <f t="shared" si="104"/>
        <v>515.60004727782382</v>
      </c>
      <c r="L223">
        <f>VLOOKUP(V223, Sheet2!E$6:F$261,2,TRUE)</f>
        <v>499.7</v>
      </c>
      <c r="M223">
        <f>VLOOKUP(L223,Sheet3!A$52:B$77,2,TRUE)</f>
        <v>1</v>
      </c>
      <c r="N223">
        <f t="shared" si="105"/>
        <v>1.2000472778238418</v>
      </c>
      <c r="O223">
        <f t="shared" si="106"/>
        <v>0.80004727782386453</v>
      </c>
      <c r="P223">
        <v>0</v>
      </c>
      <c r="Q223">
        <f t="shared" si="111"/>
        <v>1.8</v>
      </c>
      <c r="R223">
        <f t="shared" si="122"/>
        <v>1739.2314433760146</v>
      </c>
      <c r="S223">
        <f t="shared" si="114"/>
        <v>1.55</v>
      </c>
      <c r="T223">
        <f t="shared" si="119"/>
        <v>155.28632483986547</v>
      </c>
      <c r="V223">
        <f t="shared" si="107"/>
        <v>1894.5177682158801</v>
      </c>
      <c r="W223">
        <f t="shared" si="108"/>
        <v>-14.517768215880096</v>
      </c>
      <c r="X223">
        <f t="shared" si="120"/>
        <v>-0.29995388875785323</v>
      </c>
      <c r="Y223">
        <f>VLOOKUP(K223,Sheet2!$A$6:$B$262,2,TRUE)</f>
        <v>303.75</v>
      </c>
      <c r="Z223">
        <f t="shared" si="109"/>
        <v>-9.8750251442914633E-4</v>
      </c>
      <c r="AA223">
        <f t="shared" si="110"/>
        <v>515.59905977530934</v>
      </c>
      <c r="AD223">
        <f t="shared" si="123"/>
        <v>516.4</v>
      </c>
      <c r="AE223">
        <f>VLOOKUP(AU222,Sheet2!$E$6:$F$261,2,TRUE)</f>
        <v>499.7</v>
      </c>
      <c r="AF223">
        <f>VLOOKUP(AE223,Sheet3!A$52:B$77,2,TRUE)</f>
        <v>1</v>
      </c>
      <c r="AG223">
        <f t="shared" si="124"/>
        <v>0</v>
      </c>
      <c r="AH223">
        <f t="shared" si="125"/>
        <v>1</v>
      </c>
      <c r="AI223">
        <f t="shared" si="126"/>
        <v>1880</v>
      </c>
      <c r="AJ223">
        <f t="shared" si="112"/>
        <v>1.55</v>
      </c>
      <c r="AK223">
        <f t="shared" si="115"/>
        <v>0</v>
      </c>
      <c r="AM223">
        <f t="shared" si="127"/>
        <v>-5.1000000000000227</v>
      </c>
      <c r="AN223">
        <f t="shared" si="128"/>
        <v>0</v>
      </c>
      <c r="AP223">
        <f t="shared" si="116"/>
        <v>1.55</v>
      </c>
      <c r="AQ223">
        <f>VLOOKUP(AE223,Sheet3!$K$52:$L$77,2,TRUE)</f>
        <v>1</v>
      </c>
      <c r="AR223">
        <f t="shared" si="117"/>
        <v>0</v>
      </c>
      <c r="AU223">
        <f t="shared" si="129"/>
        <v>1880</v>
      </c>
      <c r="AV223">
        <f t="shared" si="130"/>
        <v>0</v>
      </c>
      <c r="AW223">
        <f t="shared" si="131"/>
        <v>0</v>
      </c>
      <c r="AX223">
        <f>VLOOKUP(AD223,Sheet2!$A$6:$B$262,2,TRUE)</f>
        <v>306.95</v>
      </c>
      <c r="AY223">
        <f t="shared" si="132"/>
        <v>0</v>
      </c>
      <c r="AZ223">
        <f t="shared" si="133"/>
        <v>516.4</v>
      </c>
      <c r="BB223">
        <f t="shared" si="121"/>
        <v>0.80094022469063475</v>
      </c>
    </row>
    <row r="224" spans="4:54" x14ac:dyDescent="0.55000000000000004">
      <c r="D224">
        <f t="shared" si="118"/>
        <v>3210</v>
      </c>
      <c r="E224">
        <f t="shared" si="113"/>
        <v>53.5</v>
      </c>
      <c r="F224">
        <v>1880</v>
      </c>
      <c r="H224">
        <f t="shared" si="102"/>
        <v>470</v>
      </c>
      <c r="J224">
        <f t="shared" si="103"/>
        <v>38.84297520661157</v>
      </c>
      <c r="K224">
        <f t="shared" si="104"/>
        <v>515.59905977530934</v>
      </c>
      <c r="L224">
        <f>VLOOKUP(V224, Sheet2!E$6:F$261,2,TRUE)</f>
        <v>499.7</v>
      </c>
      <c r="M224">
        <f>VLOOKUP(L224,Sheet3!A$52:B$77,2,TRUE)</f>
        <v>1</v>
      </c>
      <c r="N224">
        <f t="shared" si="105"/>
        <v>1.1990597753093652</v>
      </c>
      <c r="O224">
        <f t="shared" si="106"/>
        <v>0.79905977530938799</v>
      </c>
      <c r="P224">
        <v>0</v>
      </c>
      <c r="Q224">
        <f t="shared" si="111"/>
        <v>1.7</v>
      </c>
      <c r="R224">
        <f t="shared" si="122"/>
        <v>1640.5803725777976</v>
      </c>
      <c r="S224">
        <f t="shared" si="114"/>
        <v>1.55</v>
      </c>
      <c r="T224">
        <f t="shared" si="119"/>
        <v>154.99890749855723</v>
      </c>
      <c r="V224">
        <f t="shared" si="107"/>
        <v>1795.5792800763547</v>
      </c>
      <c r="W224">
        <f t="shared" si="108"/>
        <v>84.420719923645265</v>
      </c>
      <c r="X224">
        <f t="shared" si="120"/>
        <v>1.7442297504885385</v>
      </c>
      <c r="Y224">
        <f>VLOOKUP(K224,Sheet2!$A$6:$B$262,2,TRUE)</f>
        <v>303.4375</v>
      </c>
      <c r="Z224">
        <f t="shared" si="109"/>
        <v>5.7482339871918874E-3</v>
      </c>
      <c r="AA224">
        <f t="shared" si="110"/>
        <v>515.60480800929656</v>
      </c>
      <c r="AD224">
        <f t="shared" si="123"/>
        <v>516.4</v>
      </c>
      <c r="AE224">
        <f>VLOOKUP(AU223,Sheet2!$E$6:$F$261,2,TRUE)</f>
        <v>499.7</v>
      </c>
      <c r="AF224">
        <f>VLOOKUP(AE224,Sheet3!A$52:B$77,2,TRUE)</f>
        <v>1</v>
      </c>
      <c r="AG224">
        <f t="shared" si="124"/>
        <v>0</v>
      </c>
      <c r="AH224">
        <f t="shared" si="125"/>
        <v>1</v>
      </c>
      <c r="AI224">
        <f t="shared" si="126"/>
        <v>1880</v>
      </c>
      <c r="AJ224">
        <f t="shared" si="112"/>
        <v>1.55</v>
      </c>
      <c r="AK224">
        <f t="shared" si="115"/>
        <v>0</v>
      </c>
      <c r="AM224">
        <f t="shared" si="127"/>
        <v>-5.1000000000000227</v>
      </c>
      <c r="AN224">
        <f t="shared" si="128"/>
        <v>0</v>
      </c>
      <c r="AP224">
        <f t="shared" si="116"/>
        <v>1.55</v>
      </c>
      <c r="AQ224">
        <f>VLOOKUP(AE224,Sheet3!$K$52:$L$77,2,TRUE)</f>
        <v>1</v>
      </c>
      <c r="AR224">
        <f t="shared" si="117"/>
        <v>0</v>
      </c>
      <c r="AU224">
        <f t="shared" si="129"/>
        <v>1880</v>
      </c>
      <c r="AV224">
        <f t="shared" si="130"/>
        <v>0</v>
      </c>
      <c r="AW224">
        <f t="shared" si="131"/>
        <v>0</v>
      </c>
      <c r="AX224">
        <f>VLOOKUP(AD224,Sheet2!$A$6:$B$262,2,TRUE)</f>
        <v>306.95</v>
      </c>
      <c r="AY224">
        <f t="shared" si="132"/>
        <v>0</v>
      </c>
      <c r="AZ224">
        <f t="shared" si="133"/>
        <v>516.4</v>
      </c>
      <c r="BB224">
        <f t="shared" si="121"/>
        <v>0.79519199070341529</v>
      </c>
    </row>
    <row r="225" spans="4:54" x14ac:dyDescent="0.55000000000000004">
      <c r="D225">
        <f t="shared" si="118"/>
        <v>3225</v>
      </c>
      <c r="E225">
        <f t="shared" si="113"/>
        <v>53.75</v>
      </c>
      <c r="F225">
        <v>1900</v>
      </c>
      <c r="H225">
        <f t="shared" si="102"/>
        <v>475</v>
      </c>
      <c r="J225">
        <f t="shared" si="103"/>
        <v>39.256198347107436</v>
      </c>
      <c r="K225">
        <f t="shared" si="104"/>
        <v>515.60480800929656</v>
      </c>
      <c r="L225">
        <f>VLOOKUP(V225, Sheet2!E$6:F$261,2,TRUE)</f>
        <v>499.7</v>
      </c>
      <c r="M225">
        <f>VLOOKUP(L225,Sheet3!A$52:B$77,2,TRUE)</f>
        <v>1</v>
      </c>
      <c r="N225">
        <f t="shared" si="105"/>
        <v>1.2048080092965847</v>
      </c>
      <c r="O225">
        <f t="shared" si="106"/>
        <v>0.80480800929660745</v>
      </c>
      <c r="P225">
        <v>0</v>
      </c>
      <c r="Q225">
        <f t="shared" si="111"/>
        <v>1.8</v>
      </c>
      <c r="R225">
        <f t="shared" si="122"/>
        <v>1749.5913107176596</v>
      </c>
      <c r="S225">
        <f t="shared" si="114"/>
        <v>1.55</v>
      </c>
      <c r="T225">
        <f t="shared" si="119"/>
        <v>156.67444627461623</v>
      </c>
      <c r="V225">
        <f t="shared" si="107"/>
        <v>1906.2657569922758</v>
      </c>
      <c r="W225">
        <f t="shared" si="108"/>
        <v>-6.265756992275783</v>
      </c>
      <c r="X225">
        <f t="shared" si="120"/>
        <v>-0.12945778909660707</v>
      </c>
      <c r="Y225">
        <f>VLOOKUP(K225,Sheet2!$A$6:$B$262,2,TRUE)</f>
        <v>303.75</v>
      </c>
      <c r="Z225">
        <f t="shared" si="109"/>
        <v>-4.2619848262257475E-4</v>
      </c>
      <c r="AA225">
        <f t="shared" si="110"/>
        <v>515.60438181081395</v>
      </c>
      <c r="AD225">
        <f t="shared" si="123"/>
        <v>516.4</v>
      </c>
      <c r="AE225">
        <f>VLOOKUP(AU224,Sheet2!$E$6:$F$261,2,TRUE)</f>
        <v>499.7</v>
      </c>
      <c r="AF225">
        <f>VLOOKUP(AE225,Sheet3!A$52:B$77,2,TRUE)</f>
        <v>1</v>
      </c>
      <c r="AG225">
        <f t="shared" si="124"/>
        <v>0</v>
      </c>
      <c r="AH225">
        <f t="shared" si="125"/>
        <v>1</v>
      </c>
      <c r="AI225">
        <f t="shared" si="126"/>
        <v>1900</v>
      </c>
      <c r="AJ225">
        <f t="shared" si="112"/>
        <v>1.55</v>
      </c>
      <c r="AK225">
        <f t="shared" si="115"/>
        <v>0</v>
      </c>
      <c r="AM225">
        <f t="shared" si="127"/>
        <v>-5.1000000000000227</v>
      </c>
      <c r="AN225">
        <f t="shared" si="128"/>
        <v>0</v>
      </c>
      <c r="AP225">
        <f t="shared" si="116"/>
        <v>1.55</v>
      </c>
      <c r="AQ225">
        <f>VLOOKUP(AE225,Sheet3!$K$52:$L$77,2,TRUE)</f>
        <v>1</v>
      </c>
      <c r="AR225">
        <f t="shared" si="117"/>
        <v>0</v>
      </c>
      <c r="AU225">
        <f t="shared" si="129"/>
        <v>1900</v>
      </c>
      <c r="AV225">
        <f t="shared" si="130"/>
        <v>0</v>
      </c>
      <c r="AW225">
        <f t="shared" si="131"/>
        <v>0</v>
      </c>
      <c r="AX225">
        <f>VLOOKUP(AD225,Sheet2!$A$6:$B$262,2,TRUE)</f>
        <v>306.95</v>
      </c>
      <c r="AY225">
        <f t="shared" si="132"/>
        <v>0</v>
      </c>
      <c r="AZ225">
        <f t="shared" si="133"/>
        <v>516.4</v>
      </c>
      <c r="BB225">
        <f t="shared" si="121"/>
        <v>0.79561818918602967</v>
      </c>
    </row>
    <row r="226" spans="4:54" x14ac:dyDescent="0.55000000000000004">
      <c r="D226">
        <f t="shared" si="118"/>
        <v>3240</v>
      </c>
      <c r="E226">
        <f t="shared" si="113"/>
        <v>54</v>
      </c>
      <c r="F226">
        <v>1910</v>
      </c>
      <c r="H226">
        <f t="shared" si="102"/>
        <v>477.5</v>
      </c>
      <c r="J226">
        <f t="shared" si="103"/>
        <v>39.462809917355372</v>
      </c>
      <c r="K226">
        <f t="shared" si="104"/>
        <v>515.60438181081395</v>
      </c>
      <c r="L226">
        <f>VLOOKUP(V226, Sheet2!E$6:F$261,2,TRUE)</f>
        <v>499.7</v>
      </c>
      <c r="M226">
        <f>VLOOKUP(L226,Sheet3!A$52:B$77,2,TRUE)</f>
        <v>1</v>
      </c>
      <c r="N226">
        <f t="shared" si="105"/>
        <v>1.2043818108139703</v>
      </c>
      <c r="O226">
        <f t="shared" si="106"/>
        <v>0.80438181081399307</v>
      </c>
      <c r="P226">
        <v>0</v>
      </c>
      <c r="Q226">
        <f t="shared" si="111"/>
        <v>1.8</v>
      </c>
      <c r="R226">
        <f t="shared" si="122"/>
        <v>1748.6630210560597</v>
      </c>
      <c r="S226">
        <f t="shared" si="114"/>
        <v>1.55</v>
      </c>
      <c r="T226">
        <f t="shared" si="119"/>
        <v>156.55000870187754</v>
      </c>
      <c r="V226">
        <f t="shared" si="107"/>
        <v>1905.2130297579372</v>
      </c>
      <c r="W226">
        <f t="shared" si="108"/>
        <v>4.7869702420628073</v>
      </c>
      <c r="X226">
        <f t="shared" si="120"/>
        <v>9.890434384427288E-2</v>
      </c>
      <c r="Y226">
        <f>VLOOKUP(K226,Sheet2!$A$6:$B$262,2,TRUE)</f>
        <v>303.75</v>
      </c>
      <c r="Z226">
        <f t="shared" si="109"/>
        <v>3.2561100854081607E-4</v>
      </c>
      <c r="AA226">
        <f t="shared" si="110"/>
        <v>515.60470742182247</v>
      </c>
      <c r="AD226">
        <f t="shared" si="123"/>
        <v>516.4</v>
      </c>
      <c r="AE226">
        <f>VLOOKUP(AU225,Sheet2!$E$6:$F$261,2,TRUE)</f>
        <v>499.7</v>
      </c>
      <c r="AF226">
        <f>VLOOKUP(AE226,Sheet3!A$52:B$77,2,TRUE)</f>
        <v>1</v>
      </c>
      <c r="AG226">
        <f t="shared" si="124"/>
        <v>0</v>
      </c>
      <c r="AH226">
        <f t="shared" si="125"/>
        <v>1</v>
      </c>
      <c r="AI226">
        <f t="shared" si="126"/>
        <v>1910</v>
      </c>
      <c r="AJ226">
        <f t="shared" si="112"/>
        <v>1.55</v>
      </c>
      <c r="AK226">
        <f t="shared" si="115"/>
        <v>0</v>
      </c>
      <c r="AM226">
        <f t="shared" si="127"/>
        <v>-5.1000000000000227</v>
      </c>
      <c r="AN226">
        <f t="shared" si="128"/>
        <v>0</v>
      </c>
      <c r="AP226">
        <f t="shared" si="116"/>
        <v>1.55</v>
      </c>
      <c r="AQ226">
        <f>VLOOKUP(AE226,Sheet3!$K$52:$L$77,2,TRUE)</f>
        <v>1</v>
      </c>
      <c r="AR226">
        <f t="shared" si="117"/>
        <v>0</v>
      </c>
      <c r="AU226">
        <f t="shared" si="129"/>
        <v>1910</v>
      </c>
      <c r="AV226">
        <f t="shared" si="130"/>
        <v>0</v>
      </c>
      <c r="AW226">
        <f t="shared" si="131"/>
        <v>0</v>
      </c>
      <c r="AX226">
        <f>VLOOKUP(AD226,Sheet2!$A$6:$B$262,2,TRUE)</f>
        <v>306.95</v>
      </c>
      <c r="AY226">
        <f t="shared" si="132"/>
        <v>0</v>
      </c>
      <c r="AZ226">
        <f t="shared" si="133"/>
        <v>516.4</v>
      </c>
      <c r="BB226">
        <f t="shared" si="121"/>
        <v>0.79529257817750931</v>
      </c>
    </row>
    <row r="227" spans="4:54" x14ac:dyDescent="0.55000000000000004">
      <c r="D227">
        <f t="shared" si="118"/>
        <v>3255</v>
      </c>
      <c r="E227">
        <f t="shared" si="113"/>
        <v>54.25</v>
      </c>
      <c r="F227">
        <v>1920</v>
      </c>
      <c r="H227">
        <f t="shared" si="102"/>
        <v>480</v>
      </c>
      <c r="J227">
        <f t="shared" si="103"/>
        <v>39.669421487603309</v>
      </c>
      <c r="K227">
        <f t="shared" si="104"/>
        <v>515.60470742182247</v>
      </c>
      <c r="L227">
        <f>VLOOKUP(V227, Sheet2!E$6:F$261,2,TRUE)</f>
        <v>499.7</v>
      </c>
      <c r="M227">
        <f>VLOOKUP(L227,Sheet3!A$52:B$77,2,TRUE)</f>
        <v>1</v>
      </c>
      <c r="N227">
        <f t="shared" si="105"/>
        <v>1.2047074218224907</v>
      </c>
      <c r="O227">
        <f t="shared" si="106"/>
        <v>0.80470742182251342</v>
      </c>
      <c r="P227">
        <v>0</v>
      </c>
      <c r="Q227">
        <f t="shared" si="111"/>
        <v>1.8</v>
      </c>
      <c r="R227">
        <f t="shared" si="122"/>
        <v>1749.3722094633317</v>
      </c>
      <c r="S227">
        <f t="shared" si="114"/>
        <v>1.55</v>
      </c>
      <c r="T227">
        <f t="shared" si="119"/>
        <v>156.64507468376013</v>
      </c>
      <c r="V227">
        <f t="shared" si="107"/>
        <v>1906.0172841470919</v>
      </c>
      <c r="W227">
        <f t="shared" si="108"/>
        <v>13.982715852908086</v>
      </c>
      <c r="X227">
        <f t="shared" si="120"/>
        <v>0.28889908787000174</v>
      </c>
      <c r="Y227">
        <f>VLOOKUP(K227,Sheet2!$A$6:$B$262,2,TRUE)</f>
        <v>303.75</v>
      </c>
      <c r="Z227">
        <f t="shared" si="109"/>
        <v>9.5110810821399754E-4</v>
      </c>
      <c r="AA227">
        <f t="shared" si="110"/>
        <v>515.60565852993068</v>
      </c>
      <c r="AD227">
        <f t="shared" si="123"/>
        <v>516.4</v>
      </c>
      <c r="AE227">
        <f>VLOOKUP(AU226,Sheet2!$E$6:$F$261,2,TRUE)</f>
        <v>499.7</v>
      </c>
      <c r="AF227">
        <f>VLOOKUP(AE227,Sheet3!A$52:B$77,2,TRUE)</f>
        <v>1</v>
      </c>
      <c r="AG227">
        <f t="shared" si="124"/>
        <v>0</v>
      </c>
      <c r="AH227">
        <f t="shared" si="125"/>
        <v>1</v>
      </c>
      <c r="AI227">
        <f t="shared" si="126"/>
        <v>1920</v>
      </c>
      <c r="AJ227">
        <f t="shared" si="112"/>
        <v>1.55</v>
      </c>
      <c r="AK227">
        <f t="shared" si="115"/>
        <v>0</v>
      </c>
      <c r="AM227">
        <f t="shared" si="127"/>
        <v>-5.1000000000000227</v>
      </c>
      <c r="AN227">
        <f t="shared" si="128"/>
        <v>0</v>
      </c>
      <c r="AP227">
        <f t="shared" si="116"/>
        <v>1.55</v>
      </c>
      <c r="AQ227">
        <f>VLOOKUP(AE227,Sheet3!$K$52:$L$77,2,TRUE)</f>
        <v>1</v>
      </c>
      <c r="AR227">
        <f t="shared" si="117"/>
        <v>0</v>
      </c>
      <c r="AU227">
        <f t="shared" si="129"/>
        <v>1920</v>
      </c>
      <c r="AV227">
        <f t="shared" si="130"/>
        <v>0</v>
      </c>
      <c r="AW227">
        <f t="shared" si="131"/>
        <v>0</v>
      </c>
      <c r="AX227">
        <f>VLOOKUP(AD227,Sheet2!$A$6:$B$262,2,TRUE)</f>
        <v>306.95</v>
      </c>
      <c r="AY227">
        <f t="shared" si="132"/>
        <v>0</v>
      </c>
      <c r="AZ227">
        <f t="shared" si="133"/>
        <v>516.4</v>
      </c>
      <c r="BB227">
        <f t="shared" si="121"/>
        <v>0.79434147006929834</v>
      </c>
    </row>
    <row r="228" spans="4:54" x14ac:dyDescent="0.55000000000000004">
      <c r="D228">
        <f t="shared" si="118"/>
        <v>3270</v>
      </c>
      <c r="E228">
        <f t="shared" si="113"/>
        <v>54.5</v>
      </c>
      <c r="F228">
        <v>1940</v>
      </c>
      <c r="H228">
        <f t="shared" si="102"/>
        <v>485</v>
      </c>
      <c r="J228">
        <f t="shared" si="103"/>
        <v>40.082644628099175</v>
      </c>
      <c r="K228">
        <f t="shared" si="104"/>
        <v>515.60565852993068</v>
      </c>
      <c r="L228">
        <f>VLOOKUP(V228, Sheet2!E$6:F$261,2,TRUE)</f>
        <v>499.7</v>
      </c>
      <c r="M228">
        <f>VLOOKUP(L228,Sheet3!A$52:B$77,2,TRUE)</f>
        <v>1</v>
      </c>
      <c r="N228">
        <f t="shared" si="105"/>
        <v>1.2056585299307017</v>
      </c>
      <c r="O228">
        <f t="shared" si="106"/>
        <v>0.8056585299307244</v>
      </c>
      <c r="P228">
        <v>0</v>
      </c>
      <c r="Q228">
        <f t="shared" si="111"/>
        <v>1.8</v>
      </c>
      <c r="R228">
        <f t="shared" si="122"/>
        <v>1751.4442940424851</v>
      </c>
      <c r="S228">
        <f t="shared" si="114"/>
        <v>1.55</v>
      </c>
      <c r="T228">
        <f t="shared" si="119"/>
        <v>156.92287207474931</v>
      </c>
      <c r="V228">
        <f t="shared" si="107"/>
        <v>1908.3671661172343</v>
      </c>
      <c r="W228">
        <f t="shared" si="108"/>
        <v>31.632833882765681</v>
      </c>
      <c r="X228">
        <f t="shared" si="120"/>
        <v>0.65357094799102655</v>
      </c>
      <c r="Y228">
        <f>VLOOKUP(K228,Sheet2!$A$6:$B$262,2,TRUE)</f>
        <v>303.75</v>
      </c>
      <c r="Z228">
        <f t="shared" si="109"/>
        <v>2.1516739028511161E-3</v>
      </c>
      <c r="AA228">
        <f t="shared" si="110"/>
        <v>515.60781020383354</v>
      </c>
      <c r="AD228">
        <f t="shared" si="123"/>
        <v>516.4</v>
      </c>
      <c r="AE228">
        <f>VLOOKUP(AU227,Sheet2!$E$6:$F$261,2,TRUE)</f>
        <v>499.7</v>
      </c>
      <c r="AF228">
        <f>VLOOKUP(AE228,Sheet3!A$52:B$77,2,TRUE)</f>
        <v>1</v>
      </c>
      <c r="AG228">
        <f t="shared" si="124"/>
        <v>0</v>
      </c>
      <c r="AH228">
        <f t="shared" si="125"/>
        <v>1</v>
      </c>
      <c r="AI228">
        <f t="shared" si="126"/>
        <v>1940</v>
      </c>
      <c r="AJ228">
        <f t="shared" si="112"/>
        <v>1.55</v>
      </c>
      <c r="AK228">
        <f t="shared" si="115"/>
        <v>0</v>
      </c>
      <c r="AM228">
        <f t="shared" si="127"/>
        <v>-5.1000000000000227</v>
      </c>
      <c r="AN228">
        <f t="shared" si="128"/>
        <v>0</v>
      </c>
      <c r="AP228">
        <f t="shared" si="116"/>
        <v>1.55</v>
      </c>
      <c r="AQ228">
        <f>VLOOKUP(AE228,Sheet3!$K$52:$L$77,2,TRUE)</f>
        <v>1</v>
      </c>
      <c r="AR228">
        <f t="shared" si="117"/>
        <v>0</v>
      </c>
      <c r="AU228">
        <f t="shared" si="129"/>
        <v>1940</v>
      </c>
      <c r="AV228">
        <f t="shared" si="130"/>
        <v>0</v>
      </c>
      <c r="AW228">
        <f t="shared" si="131"/>
        <v>0</v>
      </c>
      <c r="AX228">
        <f>VLOOKUP(AD228,Sheet2!$A$6:$B$262,2,TRUE)</f>
        <v>306.95</v>
      </c>
      <c r="AY228">
        <f t="shared" si="132"/>
        <v>0</v>
      </c>
      <c r="AZ228">
        <f t="shared" si="133"/>
        <v>516.4</v>
      </c>
      <c r="BB228">
        <f t="shared" si="121"/>
        <v>0.79218979616643992</v>
      </c>
    </row>
    <row r="229" spans="4:54" x14ac:dyDescent="0.55000000000000004">
      <c r="D229">
        <f t="shared" si="118"/>
        <v>3285</v>
      </c>
      <c r="E229">
        <f t="shared" si="113"/>
        <v>54.75</v>
      </c>
      <c r="F229">
        <v>1950</v>
      </c>
      <c r="H229">
        <f t="shared" si="102"/>
        <v>487.5</v>
      </c>
      <c r="J229">
        <f t="shared" si="103"/>
        <v>40.289256198347104</v>
      </c>
      <c r="K229">
        <f t="shared" si="104"/>
        <v>515.60781020383354</v>
      </c>
      <c r="L229">
        <f>VLOOKUP(V229, Sheet2!E$6:F$261,2,TRUE)</f>
        <v>499.7</v>
      </c>
      <c r="M229">
        <f>VLOOKUP(L229,Sheet3!A$52:B$77,2,TRUE)</f>
        <v>1</v>
      </c>
      <c r="N229">
        <f t="shared" si="105"/>
        <v>1.2078102038335601</v>
      </c>
      <c r="O229">
        <f t="shared" si="106"/>
        <v>0.80781020383358282</v>
      </c>
      <c r="P229">
        <v>0</v>
      </c>
      <c r="Q229">
        <f t="shared" si="111"/>
        <v>1.8</v>
      </c>
      <c r="R229">
        <f t="shared" si="122"/>
        <v>1756.1349478587035</v>
      </c>
      <c r="S229">
        <f t="shared" si="114"/>
        <v>1.55</v>
      </c>
      <c r="T229">
        <f t="shared" si="119"/>
        <v>157.55193297525642</v>
      </c>
      <c r="V229">
        <f t="shared" si="107"/>
        <v>1913.68688083396</v>
      </c>
      <c r="W229">
        <f t="shared" si="108"/>
        <v>36.313119166039996</v>
      </c>
      <c r="X229">
        <f t="shared" si="120"/>
        <v>0.75027105714958664</v>
      </c>
      <c r="Y229">
        <f>VLOOKUP(K229,Sheet2!$A$6:$B$262,2,TRUE)</f>
        <v>303.75</v>
      </c>
      <c r="Z229">
        <f t="shared" si="109"/>
        <v>2.4700281716858821E-3</v>
      </c>
      <c r="AA229">
        <f t="shared" si="110"/>
        <v>515.61028023200527</v>
      </c>
      <c r="AD229">
        <f t="shared" si="123"/>
        <v>516.4</v>
      </c>
      <c r="AE229">
        <f>VLOOKUP(AU228,Sheet2!$E$6:$F$261,2,TRUE)</f>
        <v>499.7</v>
      </c>
      <c r="AF229">
        <f>VLOOKUP(AE229,Sheet3!A$52:B$77,2,TRUE)</f>
        <v>1</v>
      </c>
      <c r="AG229">
        <f t="shared" si="124"/>
        <v>0</v>
      </c>
      <c r="AH229">
        <f t="shared" si="125"/>
        <v>1</v>
      </c>
      <c r="AI229">
        <f t="shared" si="126"/>
        <v>1950</v>
      </c>
      <c r="AJ229">
        <f t="shared" si="112"/>
        <v>1.55</v>
      </c>
      <c r="AK229">
        <f t="shared" si="115"/>
        <v>0</v>
      </c>
      <c r="AM229">
        <f t="shared" si="127"/>
        <v>-5.1000000000000227</v>
      </c>
      <c r="AN229">
        <f t="shared" si="128"/>
        <v>0</v>
      </c>
      <c r="AP229">
        <f t="shared" si="116"/>
        <v>1.55</v>
      </c>
      <c r="AQ229">
        <f>VLOOKUP(AE229,Sheet3!$K$52:$L$77,2,TRUE)</f>
        <v>1</v>
      </c>
      <c r="AR229">
        <f t="shared" si="117"/>
        <v>0</v>
      </c>
      <c r="AU229">
        <f t="shared" si="129"/>
        <v>1950</v>
      </c>
      <c r="AV229">
        <f t="shared" si="130"/>
        <v>0</v>
      </c>
      <c r="AW229">
        <f t="shared" si="131"/>
        <v>0</v>
      </c>
      <c r="AX229">
        <f>VLOOKUP(AD229,Sheet2!$A$6:$B$262,2,TRUE)</f>
        <v>306.95</v>
      </c>
      <c r="AY229">
        <f t="shared" si="132"/>
        <v>0</v>
      </c>
      <c r="AZ229">
        <f t="shared" si="133"/>
        <v>516.4</v>
      </c>
      <c r="BB229">
        <f t="shared" si="121"/>
        <v>0.78971976799471122</v>
      </c>
    </row>
    <row r="230" spans="4:54" x14ac:dyDescent="0.55000000000000004">
      <c r="D230">
        <f t="shared" si="118"/>
        <v>3300</v>
      </c>
      <c r="E230">
        <f t="shared" si="113"/>
        <v>55</v>
      </c>
      <c r="F230">
        <v>1970</v>
      </c>
      <c r="H230">
        <f t="shared" si="102"/>
        <v>492.5</v>
      </c>
      <c r="J230">
        <f t="shared" si="103"/>
        <v>40.702479338842977</v>
      </c>
      <c r="K230">
        <f t="shared" si="104"/>
        <v>515.61028023200527</v>
      </c>
      <c r="L230">
        <f>VLOOKUP(V230, Sheet2!E$6:F$261,2,TRUE)</f>
        <v>499.7</v>
      </c>
      <c r="M230">
        <f>VLOOKUP(L230,Sheet3!A$52:B$77,2,TRUE)</f>
        <v>1</v>
      </c>
      <c r="N230">
        <f t="shared" si="105"/>
        <v>1.2102802320052888</v>
      </c>
      <c r="O230">
        <f t="shared" si="106"/>
        <v>0.81028023200531152</v>
      </c>
      <c r="P230">
        <v>0</v>
      </c>
      <c r="Q230">
        <f t="shared" si="111"/>
        <v>1.8</v>
      </c>
      <c r="R230">
        <f t="shared" si="122"/>
        <v>1761.5247678733824</v>
      </c>
      <c r="S230">
        <f t="shared" si="114"/>
        <v>1.55</v>
      </c>
      <c r="T230">
        <f t="shared" si="119"/>
        <v>158.27510106596537</v>
      </c>
      <c r="V230">
        <f t="shared" si="107"/>
        <v>1919.7998689393478</v>
      </c>
      <c r="W230">
        <f t="shared" si="108"/>
        <v>50.200131060652211</v>
      </c>
      <c r="X230">
        <f t="shared" si="120"/>
        <v>1.0371927905093432</v>
      </c>
      <c r="Y230">
        <f>VLOOKUP(K230,Sheet2!$A$6:$B$262,2,TRUE)</f>
        <v>303.75</v>
      </c>
      <c r="Z230">
        <f t="shared" si="109"/>
        <v>3.4146264708126524E-3</v>
      </c>
      <c r="AA230">
        <f t="shared" si="110"/>
        <v>515.61369485847604</v>
      </c>
      <c r="AD230">
        <f t="shared" si="123"/>
        <v>516.4</v>
      </c>
      <c r="AE230">
        <f>VLOOKUP(AU229,Sheet2!$E$6:$F$261,2,TRUE)</f>
        <v>499.7</v>
      </c>
      <c r="AF230">
        <f>VLOOKUP(AE230,Sheet3!A$52:B$77,2,TRUE)</f>
        <v>1</v>
      </c>
      <c r="AG230">
        <f t="shared" si="124"/>
        <v>0</v>
      </c>
      <c r="AH230">
        <f t="shared" si="125"/>
        <v>1</v>
      </c>
      <c r="AI230">
        <f t="shared" si="126"/>
        <v>1970</v>
      </c>
      <c r="AJ230">
        <f t="shared" si="112"/>
        <v>1.55</v>
      </c>
      <c r="AK230">
        <f t="shared" si="115"/>
        <v>0</v>
      </c>
      <c r="AM230">
        <f t="shared" si="127"/>
        <v>-5.1000000000000227</v>
      </c>
      <c r="AN230">
        <f t="shared" si="128"/>
        <v>0</v>
      </c>
      <c r="AP230">
        <f t="shared" si="116"/>
        <v>1.55</v>
      </c>
      <c r="AQ230">
        <f>VLOOKUP(AE230,Sheet3!$K$52:$L$77,2,TRUE)</f>
        <v>1</v>
      </c>
      <c r="AR230">
        <f t="shared" si="117"/>
        <v>0</v>
      </c>
      <c r="AU230">
        <f t="shared" si="129"/>
        <v>1970</v>
      </c>
      <c r="AV230">
        <f t="shared" si="130"/>
        <v>0</v>
      </c>
      <c r="AW230">
        <f t="shared" si="131"/>
        <v>0</v>
      </c>
      <c r="AX230">
        <f>VLOOKUP(AD230,Sheet2!$A$6:$B$262,2,TRUE)</f>
        <v>306.95</v>
      </c>
      <c r="AY230">
        <f t="shared" si="132"/>
        <v>0</v>
      </c>
      <c r="AZ230">
        <f t="shared" si="133"/>
        <v>516.4</v>
      </c>
      <c r="BB230">
        <f t="shared" si="121"/>
        <v>0.78630514152393971</v>
      </c>
    </row>
    <row r="231" spans="4:54" x14ac:dyDescent="0.55000000000000004">
      <c r="D231">
        <f t="shared" si="118"/>
        <v>3315</v>
      </c>
      <c r="E231">
        <f t="shared" si="113"/>
        <v>55.25</v>
      </c>
      <c r="F231">
        <v>1980</v>
      </c>
      <c r="H231">
        <f t="shared" si="102"/>
        <v>495</v>
      </c>
      <c r="J231">
        <f t="shared" si="103"/>
        <v>40.909090909090907</v>
      </c>
      <c r="K231">
        <f t="shared" si="104"/>
        <v>515.61369485847604</v>
      </c>
      <c r="L231">
        <f>VLOOKUP(V231, Sheet2!E$6:F$261,2,TRUE)</f>
        <v>499.7</v>
      </c>
      <c r="M231">
        <f>VLOOKUP(L231,Sheet3!A$52:B$77,2,TRUE)</f>
        <v>1</v>
      </c>
      <c r="N231">
        <f t="shared" si="105"/>
        <v>1.2136948584760603</v>
      </c>
      <c r="O231">
        <f t="shared" si="106"/>
        <v>0.81369485847608303</v>
      </c>
      <c r="P231">
        <v>0</v>
      </c>
      <c r="Q231">
        <f t="shared" si="111"/>
        <v>1.8</v>
      </c>
      <c r="R231">
        <f t="shared" si="122"/>
        <v>1768.9848455330871</v>
      </c>
      <c r="S231">
        <f t="shared" si="114"/>
        <v>1.55</v>
      </c>
      <c r="T231">
        <f t="shared" si="119"/>
        <v>159.27664222018092</v>
      </c>
      <c r="V231">
        <f t="shared" si="107"/>
        <v>1928.2614877532681</v>
      </c>
      <c r="W231">
        <f t="shared" si="108"/>
        <v>51.738512246731943</v>
      </c>
      <c r="X231">
        <f t="shared" si="120"/>
        <v>1.0689775257589245</v>
      </c>
      <c r="Y231">
        <f>VLOOKUP(K231,Sheet2!$A$6:$B$262,2,TRUE)</f>
        <v>303.75</v>
      </c>
      <c r="Z231">
        <f t="shared" si="109"/>
        <v>3.5192675745149777E-3</v>
      </c>
      <c r="AA231">
        <f t="shared" si="110"/>
        <v>515.6172141260505</v>
      </c>
      <c r="AD231">
        <f t="shared" si="123"/>
        <v>516.4</v>
      </c>
      <c r="AE231">
        <f>VLOOKUP(AU230,Sheet2!$E$6:$F$261,2,TRUE)</f>
        <v>499.7</v>
      </c>
      <c r="AF231">
        <f>VLOOKUP(AE231,Sheet3!A$52:B$77,2,TRUE)</f>
        <v>1</v>
      </c>
      <c r="AG231">
        <f t="shared" si="124"/>
        <v>0</v>
      </c>
      <c r="AH231">
        <f t="shared" si="125"/>
        <v>1</v>
      </c>
      <c r="AI231">
        <f t="shared" si="126"/>
        <v>1980</v>
      </c>
      <c r="AJ231">
        <f t="shared" si="112"/>
        <v>1.55</v>
      </c>
      <c r="AK231">
        <f t="shared" si="115"/>
        <v>0</v>
      </c>
      <c r="AM231">
        <f t="shared" si="127"/>
        <v>-5.1000000000000227</v>
      </c>
      <c r="AN231">
        <f t="shared" si="128"/>
        <v>0</v>
      </c>
      <c r="AP231">
        <f t="shared" si="116"/>
        <v>1.55</v>
      </c>
      <c r="AQ231">
        <f>VLOOKUP(AE231,Sheet3!$K$52:$L$77,2,TRUE)</f>
        <v>1</v>
      </c>
      <c r="AR231">
        <f t="shared" si="117"/>
        <v>0</v>
      </c>
      <c r="AU231">
        <f t="shared" si="129"/>
        <v>1980</v>
      </c>
      <c r="AV231">
        <f t="shared" si="130"/>
        <v>0</v>
      </c>
      <c r="AW231">
        <f t="shared" si="131"/>
        <v>0</v>
      </c>
      <c r="AX231">
        <f>VLOOKUP(AD231,Sheet2!$A$6:$B$262,2,TRUE)</f>
        <v>306.95</v>
      </c>
      <c r="AY231">
        <f t="shared" si="132"/>
        <v>0</v>
      </c>
      <c r="AZ231">
        <f t="shared" si="133"/>
        <v>516.4</v>
      </c>
      <c r="BB231">
        <f t="shared" si="121"/>
        <v>0.78278587394947863</v>
      </c>
    </row>
    <row r="232" spans="4:54" x14ac:dyDescent="0.55000000000000004">
      <c r="D232">
        <f t="shared" si="118"/>
        <v>3330</v>
      </c>
      <c r="E232">
        <f t="shared" si="113"/>
        <v>55.5</v>
      </c>
      <c r="F232">
        <v>1990</v>
      </c>
      <c r="H232">
        <f t="shared" si="102"/>
        <v>497.5</v>
      </c>
      <c r="J232">
        <f t="shared" si="103"/>
        <v>41.115702479338843</v>
      </c>
      <c r="K232">
        <f t="shared" si="104"/>
        <v>515.6172141260505</v>
      </c>
      <c r="L232">
        <f>VLOOKUP(V232, Sheet2!E$6:F$261,2,TRUE)</f>
        <v>499.7</v>
      </c>
      <c r="M232">
        <f>VLOOKUP(L232,Sheet3!A$52:B$77,2,TRUE)</f>
        <v>1</v>
      </c>
      <c r="N232">
        <f t="shared" si="105"/>
        <v>1.2172141260505214</v>
      </c>
      <c r="O232">
        <f t="shared" si="106"/>
        <v>0.81721412605054411</v>
      </c>
      <c r="P232">
        <v>0</v>
      </c>
      <c r="Q232">
        <f t="shared" si="111"/>
        <v>1.8</v>
      </c>
      <c r="R232">
        <f t="shared" si="122"/>
        <v>1776.6845260424716</v>
      </c>
      <c r="S232">
        <f t="shared" si="114"/>
        <v>1.55</v>
      </c>
      <c r="T232">
        <f t="shared" si="119"/>
        <v>160.3110768749408</v>
      </c>
      <c r="V232">
        <f t="shared" si="107"/>
        <v>1936.9956029174123</v>
      </c>
      <c r="W232">
        <f t="shared" si="108"/>
        <v>53.00439708258773</v>
      </c>
      <c r="X232">
        <f t="shared" si="120"/>
        <v>1.0951321711278457</v>
      </c>
      <c r="Y232">
        <f>VLOOKUP(K232,Sheet2!$A$6:$B$262,2,TRUE)</f>
        <v>303.75</v>
      </c>
      <c r="Z232">
        <f t="shared" si="109"/>
        <v>3.6053734028900267E-3</v>
      </c>
      <c r="AA232">
        <f t="shared" si="110"/>
        <v>515.62081949945343</v>
      </c>
      <c r="AD232">
        <f t="shared" si="123"/>
        <v>516.4</v>
      </c>
      <c r="AE232">
        <f>VLOOKUP(AU231,Sheet2!$E$6:$F$261,2,TRUE)</f>
        <v>499.7</v>
      </c>
      <c r="AF232">
        <f>VLOOKUP(AE232,Sheet3!A$52:B$77,2,TRUE)</f>
        <v>1</v>
      </c>
      <c r="AG232">
        <f t="shared" si="124"/>
        <v>0</v>
      </c>
      <c r="AH232">
        <f t="shared" si="125"/>
        <v>1</v>
      </c>
      <c r="AI232">
        <f t="shared" si="126"/>
        <v>1990</v>
      </c>
      <c r="AJ232">
        <f t="shared" si="112"/>
        <v>1.55</v>
      </c>
      <c r="AK232">
        <f t="shared" si="115"/>
        <v>0</v>
      </c>
      <c r="AM232">
        <f t="shared" si="127"/>
        <v>-5.1000000000000227</v>
      </c>
      <c r="AN232">
        <f t="shared" si="128"/>
        <v>0</v>
      </c>
      <c r="AP232">
        <f t="shared" si="116"/>
        <v>1.55</v>
      </c>
      <c r="AQ232">
        <f>VLOOKUP(AE232,Sheet3!$K$52:$L$77,2,TRUE)</f>
        <v>1</v>
      </c>
      <c r="AR232">
        <f t="shared" si="117"/>
        <v>0</v>
      </c>
      <c r="AU232">
        <f t="shared" si="129"/>
        <v>1990</v>
      </c>
      <c r="AV232">
        <f t="shared" si="130"/>
        <v>0</v>
      </c>
      <c r="AW232">
        <f t="shared" si="131"/>
        <v>0</v>
      </c>
      <c r="AX232">
        <f>VLOOKUP(AD232,Sheet2!$A$6:$B$262,2,TRUE)</f>
        <v>306.95</v>
      </c>
      <c r="AY232">
        <f t="shared" si="132"/>
        <v>0</v>
      </c>
      <c r="AZ232">
        <f t="shared" si="133"/>
        <v>516.4</v>
      </c>
      <c r="BB232">
        <f t="shared" si="121"/>
        <v>0.77918050054654486</v>
      </c>
    </row>
    <row r="233" spans="4:54" x14ac:dyDescent="0.55000000000000004">
      <c r="D233">
        <f t="shared" si="118"/>
        <v>3345</v>
      </c>
      <c r="E233">
        <f t="shared" si="113"/>
        <v>55.75</v>
      </c>
      <c r="F233">
        <v>2010</v>
      </c>
      <c r="H233">
        <f t="shared" si="102"/>
        <v>502.5</v>
      </c>
      <c r="J233">
        <f t="shared" si="103"/>
        <v>41.528925619834709</v>
      </c>
      <c r="K233">
        <f t="shared" si="104"/>
        <v>515.62081949945343</v>
      </c>
      <c r="L233">
        <f>VLOOKUP(V233, Sheet2!E$6:F$261,2,TRUE)</f>
        <v>499.7</v>
      </c>
      <c r="M233">
        <f>VLOOKUP(L233,Sheet3!A$52:B$77,2,TRUE)</f>
        <v>1</v>
      </c>
      <c r="N233">
        <f t="shared" si="105"/>
        <v>1.2208194994534551</v>
      </c>
      <c r="O233">
        <f t="shared" si="106"/>
        <v>0.82081949945347787</v>
      </c>
      <c r="P233">
        <v>0</v>
      </c>
      <c r="Q233">
        <f t="shared" si="111"/>
        <v>1.8</v>
      </c>
      <c r="R233">
        <f t="shared" si="122"/>
        <v>1784.5841453389974</v>
      </c>
      <c r="S233">
        <f t="shared" si="114"/>
        <v>1.55</v>
      </c>
      <c r="T233">
        <f t="shared" si="119"/>
        <v>161.3731332357836</v>
      </c>
      <c r="V233">
        <f t="shared" si="107"/>
        <v>1945.957278574781</v>
      </c>
      <c r="W233">
        <f t="shared" si="108"/>
        <v>64.042721425219042</v>
      </c>
      <c r="X233">
        <f t="shared" si="120"/>
        <v>1.3231967236615505</v>
      </c>
      <c r="Y233">
        <f>VLOOKUP(K233,Sheet2!$A$6:$B$262,2,TRUE)</f>
        <v>303.75</v>
      </c>
      <c r="Z233">
        <f t="shared" si="109"/>
        <v>4.3562032054701248E-3</v>
      </c>
      <c r="AA233">
        <f t="shared" si="110"/>
        <v>515.62517570265891</v>
      </c>
      <c r="AD233">
        <f t="shared" si="123"/>
        <v>516.4</v>
      </c>
      <c r="AE233">
        <f>VLOOKUP(AU232,Sheet2!$E$6:$F$261,2,TRUE)</f>
        <v>499.7</v>
      </c>
      <c r="AF233">
        <f>VLOOKUP(AE233,Sheet3!A$52:B$77,2,TRUE)</f>
        <v>1</v>
      </c>
      <c r="AG233">
        <f t="shared" si="124"/>
        <v>0</v>
      </c>
      <c r="AH233">
        <f t="shared" si="125"/>
        <v>1</v>
      </c>
      <c r="AI233">
        <f t="shared" si="126"/>
        <v>2010</v>
      </c>
      <c r="AJ233">
        <f t="shared" si="112"/>
        <v>1.55</v>
      </c>
      <c r="AK233">
        <f t="shared" si="115"/>
        <v>0</v>
      </c>
      <c r="AM233">
        <f t="shared" si="127"/>
        <v>-5.1000000000000227</v>
      </c>
      <c r="AN233">
        <f t="shared" si="128"/>
        <v>0</v>
      </c>
      <c r="AP233">
        <f t="shared" si="116"/>
        <v>1.55</v>
      </c>
      <c r="AQ233">
        <f>VLOOKUP(AE233,Sheet3!$K$52:$L$77,2,TRUE)</f>
        <v>1</v>
      </c>
      <c r="AR233">
        <f t="shared" si="117"/>
        <v>0</v>
      </c>
      <c r="AU233">
        <f t="shared" si="129"/>
        <v>2010</v>
      </c>
      <c r="AV233">
        <f t="shared" si="130"/>
        <v>0</v>
      </c>
      <c r="AW233">
        <f t="shared" si="131"/>
        <v>0</v>
      </c>
      <c r="AX233">
        <f>VLOOKUP(AD233,Sheet2!$A$6:$B$262,2,TRUE)</f>
        <v>306.95</v>
      </c>
      <c r="AY233">
        <f t="shared" si="132"/>
        <v>0</v>
      </c>
      <c r="AZ233">
        <f t="shared" si="133"/>
        <v>516.4</v>
      </c>
      <c r="BB233">
        <f t="shared" si="121"/>
        <v>0.77482429734106972</v>
      </c>
    </row>
    <row r="234" spans="4:54" x14ac:dyDescent="0.55000000000000004">
      <c r="D234">
        <f t="shared" si="118"/>
        <v>3360</v>
      </c>
      <c r="E234">
        <f t="shared" si="113"/>
        <v>56</v>
      </c>
      <c r="F234">
        <v>2040</v>
      </c>
      <c r="H234">
        <f t="shared" ref="H234:H286" si="134">+F234*0.25</f>
        <v>510</v>
      </c>
      <c r="J234">
        <f t="shared" ref="J234:J286" si="135">+H234*3600/43560</f>
        <v>42.148760330578511</v>
      </c>
      <c r="K234">
        <f t="shared" ref="K234:K286" si="136">+AA233</f>
        <v>515.62517570265891</v>
      </c>
      <c r="L234">
        <f>VLOOKUP(V234, Sheet2!E$6:F$261,2,TRUE)</f>
        <v>499.7</v>
      </c>
      <c r="M234">
        <f>VLOOKUP(L234,Sheet3!A$52:B$77,2,TRUE)</f>
        <v>1</v>
      </c>
      <c r="N234">
        <f t="shared" ref="N234:N286" si="137">+(K234-J$3)</f>
        <v>1.2251757026589303</v>
      </c>
      <c r="O234">
        <f t="shared" ref="O234:O286" si="138">+K234-O$3</f>
        <v>0.82517570265895301</v>
      </c>
      <c r="P234">
        <v>0</v>
      </c>
      <c r="Q234">
        <f t="shared" si="111"/>
        <v>1.8</v>
      </c>
      <c r="R234">
        <f t="shared" si="122"/>
        <v>1794.1444554240586</v>
      </c>
      <c r="S234">
        <f t="shared" si="114"/>
        <v>1.55</v>
      </c>
      <c r="T234">
        <f t="shared" si="119"/>
        <v>162.65948065954052</v>
      </c>
      <c r="V234">
        <f t="shared" ref="V234:V286" si="139">+R234+T234</f>
        <v>1956.8039360835992</v>
      </c>
      <c r="W234">
        <f t="shared" ref="W234:W286" si="140">+F234-V234</f>
        <v>83.196063916400817</v>
      </c>
      <c r="X234">
        <f t="shared" si="120"/>
        <v>1.7189269404215046</v>
      </c>
      <c r="Y234">
        <f>VLOOKUP(K234,Sheet2!$A$6:$B$262,2,TRUE)</f>
        <v>303.75</v>
      </c>
      <c r="Z234">
        <f t="shared" ref="Z234:Z286" si="141">+X234/Y234</f>
        <v>5.6590187338979572E-3</v>
      </c>
      <c r="AA234">
        <f t="shared" ref="AA234:AA286" si="142">+K234+Z234</f>
        <v>515.63083472139283</v>
      </c>
      <c r="AD234">
        <f t="shared" si="123"/>
        <v>516.4</v>
      </c>
      <c r="AE234">
        <f>VLOOKUP(AU233,Sheet2!$E$6:$F$261,2,TRUE)</f>
        <v>500.6</v>
      </c>
      <c r="AF234">
        <f>VLOOKUP(AE234,Sheet3!A$52:B$77,2,TRUE)</f>
        <v>1</v>
      </c>
      <c r="AG234">
        <f t="shared" si="124"/>
        <v>0</v>
      </c>
      <c r="AH234">
        <f t="shared" si="125"/>
        <v>1</v>
      </c>
      <c r="AI234">
        <f t="shared" si="126"/>
        <v>2040</v>
      </c>
      <c r="AJ234">
        <f t="shared" si="112"/>
        <v>1.55</v>
      </c>
      <c r="AK234">
        <f t="shared" si="115"/>
        <v>0</v>
      </c>
      <c r="AM234">
        <f t="shared" si="127"/>
        <v>-5.1000000000000227</v>
      </c>
      <c r="AN234">
        <f t="shared" si="128"/>
        <v>0</v>
      </c>
      <c r="AP234">
        <f t="shared" si="116"/>
        <v>1.55</v>
      </c>
      <c r="AQ234">
        <f>VLOOKUP(AE234,Sheet3!$K$52:$L$77,2,TRUE)</f>
        <v>1</v>
      </c>
      <c r="AR234">
        <f t="shared" si="117"/>
        <v>0</v>
      </c>
      <c r="AU234">
        <f t="shared" si="129"/>
        <v>2040</v>
      </c>
      <c r="AV234">
        <f t="shared" si="130"/>
        <v>0</v>
      </c>
      <c r="AW234">
        <f t="shared" si="131"/>
        <v>0</v>
      </c>
      <c r="AX234">
        <f>VLOOKUP(AD234,Sheet2!$A$6:$B$262,2,TRUE)</f>
        <v>306.95</v>
      </c>
      <c r="AY234">
        <f t="shared" si="132"/>
        <v>0</v>
      </c>
      <c r="AZ234">
        <f t="shared" si="133"/>
        <v>516.4</v>
      </c>
      <c r="BB234">
        <f t="shared" si="121"/>
        <v>0.76916527860714723</v>
      </c>
    </row>
    <row r="235" spans="4:54" x14ac:dyDescent="0.55000000000000004">
      <c r="D235">
        <f t="shared" si="118"/>
        <v>3375</v>
      </c>
      <c r="E235">
        <f t="shared" si="113"/>
        <v>56.25</v>
      </c>
      <c r="F235">
        <v>2070</v>
      </c>
      <c r="H235">
        <f t="shared" si="134"/>
        <v>517.5</v>
      </c>
      <c r="J235">
        <f t="shared" si="135"/>
        <v>42.768595041322314</v>
      </c>
      <c r="K235">
        <f t="shared" si="136"/>
        <v>515.63083472139283</v>
      </c>
      <c r="L235">
        <f>VLOOKUP(V235, Sheet2!E$6:F$261,2,TRUE)</f>
        <v>499.7</v>
      </c>
      <c r="M235">
        <f>VLOOKUP(L235,Sheet3!A$52:B$77,2,TRUE)</f>
        <v>1</v>
      </c>
      <c r="N235">
        <f t="shared" si="137"/>
        <v>1.2308347213928528</v>
      </c>
      <c r="O235">
        <f t="shared" si="138"/>
        <v>0.83083472139287551</v>
      </c>
      <c r="P235">
        <v>0</v>
      </c>
      <c r="Q235">
        <f t="shared" si="111"/>
        <v>1.8</v>
      </c>
      <c r="R235">
        <f t="shared" si="122"/>
        <v>1806.5893792838729</v>
      </c>
      <c r="S235">
        <f t="shared" si="114"/>
        <v>1.55</v>
      </c>
      <c r="T235">
        <f t="shared" si="119"/>
        <v>164.33561355100454</v>
      </c>
      <c r="V235">
        <f t="shared" si="139"/>
        <v>1970.9249928348775</v>
      </c>
      <c r="W235">
        <f t="shared" si="140"/>
        <v>99.075007165122543</v>
      </c>
      <c r="X235">
        <f t="shared" si="120"/>
        <v>2.047004280271127</v>
      </c>
      <c r="Y235">
        <f>VLOOKUP(K235,Sheet2!$A$6:$B$262,2,TRUE)</f>
        <v>303.75</v>
      </c>
      <c r="Z235">
        <f t="shared" si="141"/>
        <v>6.7391087416333404E-3</v>
      </c>
      <c r="AA235">
        <f t="shared" si="142"/>
        <v>515.63757383013444</v>
      </c>
      <c r="AD235">
        <f t="shared" si="123"/>
        <v>516.4</v>
      </c>
      <c r="AE235">
        <f>VLOOKUP(AU234,Sheet2!$E$6:$F$261,2,TRUE)</f>
        <v>500.6</v>
      </c>
      <c r="AF235">
        <f>VLOOKUP(AE235,Sheet3!A$52:B$77,2,TRUE)</f>
        <v>1</v>
      </c>
      <c r="AG235">
        <f t="shared" si="124"/>
        <v>0</v>
      </c>
      <c r="AH235">
        <f t="shared" si="125"/>
        <v>1</v>
      </c>
      <c r="AI235">
        <f t="shared" si="126"/>
        <v>2070</v>
      </c>
      <c r="AJ235">
        <f t="shared" si="112"/>
        <v>1.55</v>
      </c>
      <c r="AK235">
        <f t="shared" si="115"/>
        <v>0</v>
      </c>
      <c r="AM235">
        <f t="shared" si="127"/>
        <v>-5.1000000000000227</v>
      </c>
      <c r="AN235">
        <f t="shared" si="128"/>
        <v>0</v>
      </c>
      <c r="AP235">
        <f t="shared" si="116"/>
        <v>1.55</v>
      </c>
      <c r="AQ235">
        <f>VLOOKUP(AE235,Sheet3!$K$52:$L$77,2,TRUE)</f>
        <v>1</v>
      </c>
      <c r="AR235">
        <f t="shared" si="117"/>
        <v>0</v>
      </c>
      <c r="AU235">
        <f t="shared" si="129"/>
        <v>2070</v>
      </c>
      <c r="AV235">
        <f t="shared" si="130"/>
        <v>0</v>
      </c>
      <c r="AW235">
        <f t="shared" si="131"/>
        <v>0</v>
      </c>
      <c r="AX235">
        <f>VLOOKUP(AD235,Sheet2!$A$6:$B$262,2,TRUE)</f>
        <v>306.95</v>
      </c>
      <c r="AY235">
        <f t="shared" si="132"/>
        <v>0</v>
      </c>
      <c r="AZ235">
        <f t="shared" si="133"/>
        <v>516.4</v>
      </c>
      <c r="BB235">
        <f t="shared" si="121"/>
        <v>0.76242616986553458</v>
      </c>
    </row>
    <row r="236" spans="4:54" x14ac:dyDescent="0.55000000000000004">
      <c r="D236">
        <f t="shared" si="118"/>
        <v>3390</v>
      </c>
      <c r="E236">
        <f t="shared" si="113"/>
        <v>56.5</v>
      </c>
      <c r="F236">
        <v>2080</v>
      </c>
      <c r="H236">
        <f t="shared" si="134"/>
        <v>520</v>
      </c>
      <c r="J236">
        <f t="shared" si="135"/>
        <v>42.97520661157025</v>
      </c>
      <c r="K236">
        <f t="shared" si="136"/>
        <v>515.63757383013444</v>
      </c>
      <c r="L236">
        <f>VLOOKUP(V236, Sheet2!E$6:F$261,2,TRUE)</f>
        <v>499.7</v>
      </c>
      <c r="M236">
        <f>VLOOKUP(L236,Sheet3!A$52:B$77,2,TRUE)</f>
        <v>1</v>
      </c>
      <c r="N236">
        <f t="shared" si="137"/>
        <v>1.2375738301344654</v>
      </c>
      <c r="O236">
        <f t="shared" si="138"/>
        <v>0.83757383013448816</v>
      </c>
      <c r="P236">
        <v>0</v>
      </c>
      <c r="Q236">
        <f t="shared" si="111"/>
        <v>1.8</v>
      </c>
      <c r="R236">
        <f t="shared" si="122"/>
        <v>1821.4469209155384</v>
      </c>
      <c r="S236">
        <f t="shared" si="114"/>
        <v>1.55</v>
      </c>
      <c r="T236">
        <f t="shared" si="119"/>
        <v>166.33911364703857</v>
      </c>
      <c r="V236">
        <f t="shared" si="139"/>
        <v>1987.786034562577</v>
      </c>
      <c r="W236">
        <f t="shared" si="140"/>
        <v>92.213965437422985</v>
      </c>
      <c r="X236">
        <f t="shared" si="120"/>
        <v>1.9052472197814665</v>
      </c>
      <c r="Y236">
        <f>VLOOKUP(K236,Sheet2!$A$6:$B$262,2,TRUE)</f>
        <v>303.75</v>
      </c>
      <c r="Z236">
        <f t="shared" si="141"/>
        <v>6.2724188305562679E-3</v>
      </c>
      <c r="AA236">
        <f t="shared" si="142"/>
        <v>515.64384624896502</v>
      </c>
      <c r="AD236">
        <f t="shared" si="123"/>
        <v>516.4</v>
      </c>
      <c r="AE236">
        <f>VLOOKUP(AU235,Sheet2!$E$6:$F$261,2,TRUE)</f>
        <v>500.6</v>
      </c>
      <c r="AF236">
        <f>VLOOKUP(AE236,Sheet3!A$52:B$77,2,TRUE)</f>
        <v>1</v>
      </c>
      <c r="AG236">
        <f t="shared" si="124"/>
        <v>0</v>
      </c>
      <c r="AH236">
        <f t="shared" si="125"/>
        <v>1</v>
      </c>
      <c r="AI236">
        <f t="shared" si="126"/>
        <v>2080</v>
      </c>
      <c r="AJ236">
        <f t="shared" si="112"/>
        <v>1.55</v>
      </c>
      <c r="AK236">
        <f t="shared" si="115"/>
        <v>0</v>
      </c>
      <c r="AM236">
        <f t="shared" si="127"/>
        <v>-5.1000000000000227</v>
      </c>
      <c r="AN236">
        <f t="shared" si="128"/>
        <v>0</v>
      </c>
      <c r="AP236">
        <f t="shared" si="116"/>
        <v>1.55</v>
      </c>
      <c r="AQ236">
        <f>VLOOKUP(AE236,Sheet3!$K$52:$L$77,2,TRUE)</f>
        <v>1</v>
      </c>
      <c r="AR236">
        <f t="shared" si="117"/>
        <v>0</v>
      </c>
      <c r="AU236">
        <f t="shared" si="129"/>
        <v>2080</v>
      </c>
      <c r="AV236">
        <f t="shared" si="130"/>
        <v>0</v>
      </c>
      <c r="AW236">
        <f t="shared" si="131"/>
        <v>0</v>
      </c>
      <c r="AX236">
        <f>VLOOKUP(AD236,Sheet2!$A$6:$B$262,2,TRUE)</f>
        <v>306.95</v>
      </c>
      <c r="AY236">
        <f t="shared" si="132"/>
        <v>0</v>
      </c>
      <c r="AZ236">
        <f t="shared" si="133"/>
        <v>516.4</v>
      </c>
      <c r="BB236">
        <f t="shared" si="121"/>
        <v>0.75615375103495808</v>
      </c>
    </row>
    <row r="237" spans="4:54" x14ac:dyDescent="0.55000000000000004">
      <c r="D237">
        <f t="shared" si="118"/>
        <v>3405</v>
      </c>
      <c r="E237">
        <f t="shared" si="113"/>
        <v>56.75</v>
      </c>
      <c r="F237">
        <v>2110</v>
      </c>
      <c r="H237">
        <f t="shared" si="134"/>
        <v>527.5</v>
      </c>
      <c r="J237">
        <f t="shared" si="135"/>
        <v>43.595041322314053</v>
      </c>
      <c r="K237">
        <f t="shared" si="136"/>
        <v>515.64384624896502</v>
      </c>
      <c r="L237">
        <f>VLOOKUP(V237, Sheet2!E$6:F$261,2,TRUE)</f>
        <v>500.6</v>
      </c>
      <c r="M237">
        <f>VLOOKUP(L237,Sheet3!A$52:B$77,2,TRUE)</f>
        <v>1</v>
      </c>
      <c r="N237">
        <f t="shared" si="137"/>
        <v>1.2438462489650419</v>
      </c>
      <c r="O237">
        <f t="shared" si="138"/>
        <v>0.84384624896506466</v>
      </c>
      <c r="P237">
        <v>0</v>
      </c>
      <c r="Q237">
        <f t="shared" si="111"/>
        <v>1.8</v>
      </c>
      <c r="R237">
        <f t="shared" si="122"/>
        <v>1835.3119627980711</v>
      </c>
      <c r="S237">
        <f t="shared" si="114"/>
        <v>1.55</v>
      </c>
      <c r="T237">
        <f t="shared" si="119"/>
        <v>168.21112685201442</v>
      </c>
      <c r="V237">
        <f t="shared" si="139"/>
        <v>2003.5230896500855</v>
      </c>
      <c r="W237">
        <f t="shared" si="140"/>
        <v>106.47691034991453</v>
      </c>
      <c r="X237">
        <f t="shared" si="120"/>
        <v>2.1999361642544324</v>
      </c>
      <c r="Y237">
        <f>VLOOKUP(K237,Sheet2!$A$6:$B$262,2,TRUE)</f>
        <v>303.75</v>
      </c>
      <c r="Z237">
        <f t="shared" si="141"/>
        <v>7.2425881950763209E-3</v>
      </c>
      <c r="AA237">
        <f t="shared" si="142"/>
        <v>515.65108883716005</v>
      </c>
      <c r="AD237">
        <f t="shared" si="123"/>
        <v>516.4</v>
      </c>
      <c r="AE237">
        <f>VLOOKUP(AU236,Sheet2!$E$6:$F$261,2,TRUE)</f>
        <v>500.6</v>
      </c>
      <c r="AF237">
        <f>VLOOKUP(AE237,Sheet3!A$52:B$77,2,TRUE)</f>
        <v>1</v>
      </c>
      <c r="AG237">
        <f t="shared" si="124"/>
        <v>0</v>
      </c>
      <c r="AH237">
        <f t="shared" si="125"/>
        <v>1</v>
      </c>
      <c r="AI237">
        <f t="shared" si="126"/>
        <v>2110</v>
      </c>
      <c r="AJ237">
        <f t="shared" si="112"/>
        <v>1.55</v>
      </c>
      <c r="AK237">
        <f t="shared" si="115"/>
        <v>0</v>
      </c>
      <c r="AM237">
        <f t="shared" si="127"/>
        <v>-5.1000000000000227</v>
      </c>
      <c r="AN237">
        <f t="shared" si="128"/>
        <v>0</v>
      </c>
      <c r="AP237">
        <f t="shared" si="116"/>
        <v>1.55</v>
      </c>
      <c r="AQ237">
        <f>VLOOKUP(AE237,Sheet3!$K$52:$L$77,2,TRUE)</f>
        <v>1</v>
      </c>
      <c r="AR237">
        <f t="shared" si="117"/>
        <v>0</v>
      </c>
      <c r="AU237">
        <f t="shared" si="129"/>
        <v>2110</v>
      </c>
      <c r="AV237">
        <f t="shared" si="130"/>
        <v>0</v>
      </c>
      <c r="AW237">
        <f t="shared" si="131"/>
        <v>0</v>
      </c>
      <c r="AX237">
        <f>VLOOKUP(AD237,Sheet2!$A$6:$B$262,2,TRUE)</f>
        <v>306.95</v>
      </c>
      <c r="AY237">
        <f t="shared" si="132"/>
        <v>0</v>
      </c>
      <c r="AZ237">
        <f t="shared" si="133"/>
        <v>516.4</v>
      </c>
      <c r="BB237">
        <f t="shared" si="121"/>
        <v>0.74891116283993142</v>
      </c>
    </row>
    <row r="238" spans="4:54" x14ac:dyDescent="0.55000000000000004">
      <c r="D238">
        <f t="shared" si="118"/>
        <v>3420</v>
      </c>
      <c r="E238">
        <f t="shared" si="113"/>
        <v>57</v>
      </c>
      <c r="F238">
        <v>2140</v>
      </c>
      <c r="H238">
        <f t="shared" si="134"/>
        <v>535</v>
      </c>
      <c r="J238">
        <f t="shared" si="135"/>
        <v>44.214876033057848</v>
      </c>
      <c r="K238">
        <f t="shared" si="136"/>
        <v>515.65108883716005</v>
      </c>
      <c r="L238">
        <f>VLOOKUP(V238, Sheet2!E$6:F$261,2,TRUE)</f>
        <v>500.6</v>
      </c>
      <c r="M238">
        <f>VLOOKUP(L238,Sheet3!A$52:B$77,2,TRUE)</f>
        <v>1</v>
      </c>
      <c r="N238">
        <f t="shared" si="137"/>
        <v>1.2510888371600686</v>
      </c>
      <c r="O238">
        <f t="shared" si="138"/>
        <v>0.85108883716009132</v>
      </c>
      <c r="P238">
        <v>0</v>
      </c>
      <c r="Q238">
        <f t="shared" si="111"/>
        <v>1.8</v>
      </c>
      <c r="R238">
        <f t="shared" si="122"/>
        <v>1851.3650797846876</v>
      </c>
      <c r="S238">
        <f t="shared" si="114"/>
        <v>1.55</v>
      </c>
      <c r="T238">
        <f t="shared" si="119"/>
        <v>170.38135799853572</v>
      </c>
      <c r="V238">
        <f t="shared" si="139"/>
        <v>2021.7464377832234</v>
      </c>
      <c r="W238">
        <f t="shared" si="140"/>
        <v>118.25356221677657</v>
      </c>
      <c r="X238">
        <f t="shared" si="120"/>
        <v>2.4432554177019954</v>
      </c>
      <c r="Y238">
        <f>VLOOKUP(K238,Sheet2!$A$6:$B$262,2,TRUE)</f>
        <v>303.75</v>
      </c>
      <c r="Z238">
        <f t="shared" si="141"/>
        <v>8.0436392352329061E-3</v>
      </c>
      <c r="AA238">
        <f t="shared" si="142"/>
        <v>515.65913247639526</v>
      </c>
      <c r="AD238">
        <f t="shared" si="123"/>
        <v>516.4</v>
      </c>
      <c r="AE238">
        <f>VLOOKUP(AU237,Sheet2!$E$6:$F$261,2,TRUE)</f>
        <v>500.6</v>
      </c>
      <c r="AF238">
        <f>VLOOKUP(AE238,Sheet3!A$52:B$77,2,TRUE)</f>
        <v>1</v>
      </c>
      <c r="AG238">
        <f t="shared" si="124"/>
        <v>0</v>
      </c>
      <c r="AH238">
        <f t="shared" si="125"/>
        <v>1</v>
      </c>
      <c r="AI238">
        <f t="shared" si="126"/>
        <v>2140</v>
      </c>
      <c r="AJ238">
        <f t="shared" si="112"/>
        <v>1.55</v>
      </c>
      <c r="AK238">
        <f t="shared" si="115"/>
        <v>0</v>
      </c>
      <c r="AM238">
        <f t="shared" si="127"/>
        <v>-5.1000000000000227</v>
      </c>
      <c r="AN238">
        <f t="shared" si="128"/>
        <v>0</v>
      </c>
      <c r="AP238">
        <f t="shared" si="116"/>
        <v>1.55</v>
      </c>
      <c r="AQ238">
        <f>VLOOKUP(AE238,Sheet3!$K$52:$L$77,2,TRUE)</f>
        <v>1</v>
      </c>
      <c r="AR238">
        <f t="shared" si="117"/>
        <v>0</v>
      </c>
      <c r="AU238">
        <f t="shared" si="129"/>
        <v>2140</v>
      </c>
      <c r="AV238">
        <f t="shared" si="130"/>
        <v>0</v>
      </c>
      <c r="AW238">
        <f t="shared" si="131"/>
        <v>0</v>
      </c>
      <c r="AX238">
        <f>VLOOKUP(AD238,Sheet2!$A$6:$B$262,2,TRUE)</f>
        <v>306.95</v>
      </c>
      <c r="AY238">
        <f t="shared" si="132"/>
        <v>0</v>
      </c>
      <c r="AZ238">
        <f t="shared" si="133"/>
        <v>516.4</v>
      </c>
      <c r="BB238">
        <f t="shared" si="121"/>
        <v>0.74086752360472019</v>
      </c>
    </row>
    <row r="239" spans="4:54" x14ac:dyDescent="0.55000000000000004">
      <c r="D239">
        <f t="shared" si="118"/>
        <v>3435</v>
      </c>
      <c r="E239">
        <f t="shared" si="113"/>
        <v>57.25</v>
      </c>
      <c r="F239">
        <v>2170</v>
      </c>
      <c r="H239">
        <f t="shared" si="134"/>
        <v>542.5</v>
      </c>
      <c r="J239">
        <f t="shared" si="135"/>
        <v>44.834710743801651</v>
      </c>
      <c r="K239">
        <f t="shared" si="136"/>
        <v>515.65913247639526</v>
      </c>
      <c r="L239">
        <f>VLOOKUP(V239, Sheet2!E$6:F$261,2,TRUE)</f>
        <v>500.6</v>
      </c>
      <c r="M239">
        <f>VLOOKUP(L239,Sheet3!A$52:B$77,2,TRUE)</f>
        <v>1</v>
      </c>
      <c r="N239">
        <f t="shared" si="137"/>
        <v>1.2591324763952798</v>
      </c>
      <c r="O239">
        <f t="shared" si="138"/>
        <v>0.85913247639530255</v>
      </c>
      <c r="P239">
        <v>0</v>
      </c>
      <c r="Q239">
        <f t="shared" si="111"/>
        <v>1.8</v>
      </c>
      <c r="R239">
        <f t="shared" si="122"/>
        <v>1869.2482499814896</v>
      </c>
      <c r="S239">
        <f t="shared" si="114"/>
        <v>1.55</v>
      </c>
      <c r="T239">
        <f t="shared" si="119"/>
        <v>172.80246696375337</v>
      </c>
      <c r="V239">
        <f t="shared" si="139"/>
        <v>2042.050716945243</v>
      </c>
      <c r="W239">
        <f t="shared" si="140"/>
        <v>127.94928305475696</v>
      </c>
      <c r="X239">
        <f t="shared" si="120"/>
        <v>2.6435802284040695</v>
      </c>
      <c r="Y239">
        <f>VLOOKUP(K239,Sheet2!$A$6:$B$262,2,TRUE)</f>
        <v>303.75</v>
      </c>
      <c r="Z239">
        <f t="shared" si="141"/>
        <v>8.7031447848693651E-3</v>
      </c>
      <c r="AA239">
        <f t="shared" si="142"/>
        <v>515.66783562118007</v>
      </c>
      <c r="AD239">
        <f t="shared" si="123"/>
        <v>516.4</v>
      </c>
      <c r="AE239">
        <f>VLOOKUP(AU238,Sheet2!$E$6:$F$261,2,TRUE)</f>
        <v>500.6</v>
      </c>
      <c r="AF239">
        <f>VLOOKUP(AE239,Sheet3!A$52:B$77,2,TRUE)</f>
        <v>1</v>
      </c>
      <c r="AG239">
        <f t="shared" si="124"/>
        <v>0</v>
      </c>
      <c r="AH239">
        <f t="shared" si="125"/>
        <v>1</v>
      </c>
      <c r="AI239">
        <f t="shared" si="126"/>
        <v>2170</v>
      </c>
      <c r="AJ239">
        <f t="shared" si="112"/>
        <v>1.55</v>
      </c>
      <c r="AK239">
        <f t="shared" si="115"/>
        <v>0</v>
      </c>
      <c r="AM239">
        <f t="shared" si="127"/>
        <v>-5.1000000000000227</v>
      </c>
      <c r="AN239">
        <f t="shared" si="128"/>
        <v>0</v>
      </c>
      <c r="AP239">
        <f t="shared" si="116"/>
        <v>1.55</v>
      </c>
      <c r="AQ239">
        <f>VLOOKUP(AE239,Sheet3!$K$52:$L$77,2,TRUE)</f>
        <v>1</v>
      </c>
      <c r="AR239">
        <f t="shared" si="117"/>
        <v>0</v>
      </c>
      <c r="AU239">
        <f t="shared" si="129"/>
        <v>2170</v>
      </c>
      <c r="AV239">
        <f t="shared" si="130"/>
        <v>0</v>
      </c>
      <c r="AW239">
        <f t="shared" si="131"/>
        <v>0</v>
      </c>
      <c r="AX239">
        <f>VLOOKUP(AD239,Sheet2!$A$6:$B$262,2,TRUE)</f>
        <v>306.95</v>
      </c>
      <c r="AY239">
        <f t="shared" si="132"/>
        <v>0</v>
      </c>
      <c r="AZ239">
        <f t="shared" si="133"/>
        <v>516.4</v>
      </c>
      <c r="BB239">
        <f t="shared" si="121"/>
        <v>0.73216437881990259</v>
      </c>
    </row>
    <row r="240" spans="4:54" x14ac:dyDescent="0.55000000000000004">
      <c r="D240">
        <f t="shared" si="118"/>
        <v>3450</v>
      </c>
      <c r="E240">
        <f t="shared" si="113"/>
        <v>57.5</v>
      </c>
      <c r="F240">
        <v>2200</v>
      </c>
      <c r="H240">
        <f t="shared" si="134"/>
        <v>550</v>
      </c>
      <c r="J240">
        <f t="shared" si="135"/>
        <v>45.454545454545453</v>
      </c>
      <c r="K240">
        <f t="shared" si="136"/>
        <v>515.66783562118007</v>
      </c>
      <c r="L240">
        <f>VLOOKUP(V240, Sheet2!E$6:F$261,2,TRUE)</f>
        <v>500.6</v>
      </c>
      <c r="M240">
        <f>VLOOKUP(L240,Sheet3!A$52:B$77,2,TRUE)</f>
        <v>1</v>
      </c>
      <c r="N240">
        <f t="shared" si="137"/>
        <v>1.2678356211800974</v>
      </c>
      <c r="O240">
        <f t="shared" si="138"/>
        <v>0.86783562118012014</v>
      </c>
      <c r="P240">
        <v>0</v>
      </c>
      <c r="Q240">
        <f t="shared" si="111"/>
        <v>1.8</v>
      </c>
      <c r="R240">
        <f t="shared" si="122"/>
        <v>1888.6621137955162</v>
      </c>
      <c r="S240">
        <f t="shared" si="114"/>
        <v>1.55</v>
      </c>
      <c r="T240">
        <f t="shared" si="119"/>
        <v>175.43487920328636</v>
      </c>
      <c r="V240">
        <f t="shared" si="139"/>
        <v>2064.0969929988028</v>
      </c>
      <c r="W240">
        <f t="shared" si="140"/>
        <v>135.90300700119724</v>
      </c>
      <c r="X240">
        <f t="shared" si="120"/>
        <v>2.8079133677933314</v>
      </c>
      <c r="Y240">
        <f>VLOOKUP(K240,Sheet2!$A$6:$B$262,2,TRUE)</f>
        <v>303.75</v>
      </c>
      <c r="Z240">
        <f t="shared" si="141"/>
        <v>9.2441592355336014E-3</v>
      </c>
      <c r="AA240">
        <f t="shared" si="142"/>
        <v>515.67707978041562</v>
      </c>
      <c r="AD240">
        <f t="shared" si="123"/>
        <v>516.4</v>
      </c>
      <c r="AE240">
        <f>VLOOKUP(AU239,Sheet2!$E$6:$F$261,2,TRUE)</f>
        <v>500.6</v>
      </c>
      <c r="AF240">
        <f>VLOOKUP(AE240,Sheet3!A$52:B$77,2,TRUE)</f>
        <v>1</v>
      </c>
      <c r="AG240">
        <f t="shared" si="124"/>
        <v>0</v>
      </c>
      <c r="AH240">
        <f t="shared" si="125"/>
        <v>1</v>
      </c>
      <c r="AI240">
        <f t="shared" si="126"/>
        <v>2200</v>
      </c>
      <c r="AJ240">
        <f t="shared" si="112"/>
        <v>1.55</v>
      </c>
      <c r="AK240">
        <f t="shared" si="115"/>
        <v>0</v>
      </c>
      <c r="AM240">
        <f t="shared" si="127"/>
        <v>-5.1000000000000227</v>
      </c>
      <c r="AN240">
        <f t="shared" si="128"/>
        <v>0</v>
      </c>
      <c r="AP240">
        <f t="shared" si="116"/>
        <v>1.55</v>
      </c>
      <c r="AQ240">
        <f>VLOOKUP(AE240,Sheet3!$K$52:$L$77,2,TRUE)</f>
        <v>1</v>
      </c>
      <c r="AR240">
        <f t="shared" si="117"/>
        <v>0</v>
      </c>
      <c r="AU240">
        <f t="shared" si="129"/>
        <v>2200</v>
      </c>
      <c r="AV240">
        <f t="shared" si="130"/>
        <v>0</v>
      </c>
      <c r="AW240">
        <f t="shared" si="131"/>
        <v>0</v>
      </c>
      <c r="AX240">
        <f>VLOOKUP(AD240,Sheet2!$A$6:$B$262,2,TRUE)</f>
        <v>306.95</v>
      </c>
      <c r="AY240">
        <f t="shared" si="132"/>
        <v>0</v>
      </c>
      <c r="AZ240">
        <f t="shared" si="133"/>
        <v>516.4</v>
      </c>
      <c r="BB240">
        <f t="shared" si="121"/>
        <v>0.72292021958435271</v>
      </c>
    </row>
    <row r="241" spans="4:54" x14ac:dyDescent="0.55000000000000004">
      <c r="D241">
        <f t="shared" si="118"/>
        <v>3465</v>
      </c>
      <c r="E241">
        <f t="shared" si="113"/>
        <v>57.75</v>
      </c>
      <c r="F241">
        <v>2210</v>
      </c>
      <c r="H241">
        <f t="shared" si="134"/>
        <v>552.5</v>
      </c>
      <c r="J241">
        <f t="shared" si="135"/>
        <v>45.66115702479339</v>
      </c>
      <c r="K241">
        <f t="shared" si="136"/>
        <v>515.67707978041562</v>
      </c>
      <c r="L241">
        <f>VLOOKUP(V241, Sheet2!E$6:F$261,2,TRUE)</f>
        <v>500.6</v>
      </c>
      <c r="M241">
        <f>VLOOKUP(L241,Sheet3!A$52:B$77,2,TRUE)</f>
        <v>1</v>
      </c>
      <c r="N241">
        <f t="shared" si="137"/>
        <v>1.2770797804156473</v>
      </c>
      <c r="O241">
        <f t="shared" si="138"/>
        <v>0.87707978041567003</v>
      </c>
      <c r="P241">
        <v>0</v>
      </c>
      <c r="Q241">
        <f t="shared" si="111"/>
        <v>1.8</v>
      </c>
      <c r="R241">
        <f t="shared" si="122"/>
        <v>1909.3559000755411</v>
      </c>
      <c r="S241">
        <f t="shared" si="114"/>
        <v>1.55</v>
      </c>
      <c r="T241">
        <f t="shared" si="119"/>
        <v>178.24542128968253</v>
      </c>
      <c r="V241">
        <f t="shared" si="139"/>
        <v>2087.6013213652236</v>
      </c>
      <c r="W241">
        <f t="shared" si="140"/>
        <v>122.39867863477639</v>
      </c>
      <c r="X241">
        <f t="shared" si="120"/>
        <v>2.5288983189003389</v>
      </c>
      <c r="Y241">
        <f>VLOOKUP(K241,Sheet2!$A$6:$B$262,2,TRUE)</f>
        <v>303.75</v>
      </c>
      <c r="Z241">
        <f t="shared" si="141"/>
        <v>8.3255911733344495E-3</v>
      </c>
      <c r="AA241">
        <f t="shared" si="142"/>
        <v>515.68540537158901</v>
      </c>
      <c r="AD241">
        <f t="shared" si="123"/>
        <v>516.4</v>
      </c>
      <c r="AE241">
        <f>VLOOKUP(AU240,Sheet2!$E$6:$F$261,2,TRUE)</f>
        <v>500.6</v>
      </c>
      <c r="AF241">
        <f>VLOOKUP(AE241,Sheet3!A$52:B$77,2,TRUE)</f>
        <v>1</v>
      </c>
      <c r="AG241">
        <f t="shared" si="124"/>
        <v>0</v>
      </c>
      <c r="AH241">
        <f t="shared" si="125"/>
        <v>1</v>
      </c>
      <c r="AI241">
        <f t="shared" si="126"/>
        <v>2210</v>
      </c>
      <c r="AJ241">
        <f t="shared" si="112"/>
        <v>1.55</v>
      </c>
      <c r="AK241">
        <f t="shared" si="115"/>
        <v>0</v>
      </c>
      <c r="AM241">
        <f t="shared" si="127"/>
        <v>-5.1000000000000227</v>
      </c>
      <c r="AN241">
        <f t="shared" si="128"/>
        <v>0</v>
      </c>
      <c r="AP241">
        <f t="shared" si="116"/>
        <v>1.55</v>
      </c>
      <c r="AQ241">
        <f>VLOOKUP(AE241,Sheet3!$K$52:$L$77,2,TRUE)</f>
        <v>1</v>
      </c>
      <c r="AR241">
        <f t="shared" si="117"/>
        <v>0</v>
      </c>
      <c r="AU241">
        <f t="shared" si="129"/>
        <v>2210</v>
      </c>
      <c r="AV241">
        <f t="shared" si="130"/>
        <v>0</v>
      </c>
      <c r="AW241">
        <f t="shared" si="131"/>
        <v>0</v>
      </c>
      <c r="AX241">
        <f>VLOOKUP(AD241,Sheet2!$A$6:$B$262,2,TRUE)</f>
        <v>306.95</v>
      </c>
      <c r="AY241">
        <f t="shared" si="132"/>
        <v>0</v>
      </c>
      <c r="AZ241">
        <f t="shared" si="133"/>
        <v>516.4</v>
      </c>
      <c r="BB241">
        <f t="shared" si="121"/>
        <v>0.71459462841096411</v>
      </c>
    </row>
    <row r="242" spans="4:54" x14ac:dyDescent="0.55000000000000004">
      <c r="D242">
        <f t="shared" si="118"/>
        <v>3480</v>
      </c>
      <c r="E242">
        <f t="shared" si="113"/>
        <v>58</v>
      </c>
      <c r="F242">
        <v>2240</v>
      </c>
      <c r="H242">
        <f t="shared" si="134"/>
        <v>560</v>
      </c>
      <c r="J242">
        <f t="shared" si="135"/>
        <v>46.280991735537192</v>
      </c>
      <c r="K242">
        <f t="shared" si="136"/>
        <v>515.68540537158901</v>
      </c>
      <c r="L242">
        <f>VLOOKUP(V242, Sheet2!E$6:F$261,2,TRUE)</f>
        <v>500.6</v>
      </c>
      <c r="M242">
        <f>VLOOKUP(L242,Sheet3!A$52:B$77,2,TRUE)</f>
        <v>1</v>
      </c>
      <c r="N242">
        <f t="shared" si="137"/>
        <v>1.2854053715890359</v>
      </c>
      <c r="O242">
        <f t="shared" si="138"/>
        <v>0.88540537158905863</v>
      </c>
      <c r="P242">
        <v>0</v>
      </c>
      <c r="Q242">
        <f t="shared" si="111"/>
        <v>1.8</v>
      </c>
      <c r="R242">
        <f t="shared" si="122"/>
        <v>1928.0576254073262</v>
      </c>
      <c r="S242">
        <f t="shared" si="114"/>
        <v>1.55</v>
      </c>
      <c r="T242">
        <f t="shared" si="119"/>
        <v>180.78939960968316</v>
      </c>
      <c r="V242">
        <f t="shared" si="139"/>
        <v>2108.8470250170094</v>
      </c>
      <c r="W242">
        <f t="shared" si="140"/>
        <v>131.1529749829906</v>
      </c>
      <c r="X242">
        <f t="shared" si="120"/>
        <v>2.7097722103923676</v>
      </c>
      <c r="Y242">
        <f>VLOOKUP(K242,Sheet2!$A$6:$B$262,2,TRUE)</f>
        <v>303.75</v>
      </c>
      <c r="Z242">
        <f t="shared" si="141"/>
        <v>8.9210607749542967E-3</v>
      </c>
      <c r="AA242">
        <f t="shared" si="142"/>
        <v>515.69432643236394</v>
      </c>
      <c r="AD242">
        <f t="shared" si="123"/>
        <v>516.4</v>
      </c>
      <c r="AE242">
        <f>VLOOKUP(AU241,Sheet2!$E$6:$F$261,2,TRUE)</f>
        <v>500.6</v>
      </c>
      <c r="AF242">
        <f>VLOOKUP(AE242,Sheet3!A$52:B$77,2,TRUE)</f>
        <v>1</v>
      </c>
      <c r="AG242">
        <f t="shared" si="124"/>
        <v>0</v>
      </c>
      <c r="AH242">
        <f t="shared" si="125"/>
        <v>1</v>
      </c>
      <c r="AI242">
        <f t="shared" si="126"/>
        <v>2240</v>
      </c>
      <c r="AJ242">
        <f t="shared" si="112"/>
        <v>1.55</v>
      </c>
      <c r="AK242">
        <f t="shared" si="115"/>
        <v>0</v>
      </c>
      <c r="AM242">
        <f t="shared" si="127"/>
        <v>-5.1000000000000227</v>
      </c>
      <c r="AN242">
        <f t="shared" si="128"/>
        <v>0</v>
      </c>
      <c r="AP242">
        <f t="shared" si="116"/>
        <v>1.55</v>
      </c>
      <c r="AQ242">
        <f>VLOOKUP(AE242,Sheet3!$K$52:$L$77,2,TRUE)</f>
        <v>1</v>
      </c>
      <c r="AR242">
        <f t="shared" si="117"/>
        <v>0</v>
      </c>
      <c r="AU242">
        <f t="shared" si="129"/>
        <v>2240</v>
      </c>
      <c r="AV242">
        <f t="shared" si="130"/>
        <v>0</v>
      </c>
      <c r="AW242">
        <f t="shared" si="131"/>
        <v>0</v>
      </c>
      <c r="AX242">
        <f>VLOOKUP(AD242,Sheet2!$A$6:$B$262,2,TRUE)</f>
        <v>306.95</v>
      </c>
      <c r="AY242">
        <f t="shared" si="132"/>
        <v>0</v>
      </c>
      <c r="AZ242">
        <f t="shared" si="133"/>
        <v>516.4</v>
      </c>
      <c r="BB242">
        <f t="shared" si="121"/>
        <v>0.70567356763604039</v>
      </c>
    </row>
    <row r="243" spans="4:54" x14ac:dyDescent="0.55000000000000004">
      <c r="D243">
        <f t="shared" si="118"/>
        <v>3495</v>
      </c>
      <c r="E243">
        <f t="shared" si="113"/>
        <v>58.25</v>
      </c>
      <c r="F243">
        <v>2270</v>
      </c>
      <c r="H243">
        <f t="shared" si="134"/>
        <v>567.5</v>
      </c>
      <c r="J243">
        <f t="shared" si="135"/>
        <v>46.900826446280995</v>
      </c>
      <c r="K243">
        <f t="shared" si="136"/>
        <v>515.69432643236394</v>
      </c>
      <c r="L243">
        <f>VLOOKUP(V243, Sheet2!E$6:F$261,2,TRUE)</f>
        <v>500.6</v>
      </c>
      <c r="M243">
        <f>VLOOKUP(L243,Sheet3!A$52:B$77,2,TRUE)</f>
        <v>1</v>
      </c>
      <c r="N243">
        <f t="shared" si="137"/>
        <v>1.2943264323639596</v>
      </c>
      <c r="O243">
        <f t="shared" si="138"/>
        <v>0.89432643236398235</v>
      </c>
      <c r="P243">
        <v>0</v>
      </c>
      <c r="Q243">
        <f t="shared" si="111"/>
        <v>1.8</v>
      </c>
      <c r="R243">
        <f t="shared" si="122"/>
        <v>1948.1642729910268</v>
      </c>
      <c r="S243">
        <f t="shared" si="114"/>
        <v>1.55</v>
      </c>
      <c r="T243">
        <f t="shared" si="119"/>
        <v>183.5286347798193</v>
      </c>
      <c r="V243">
        <f t="shared" si="139"/>
        <v>2131.692907770846</v>
      </c>
      <c r="W243">
        <f t="shared" si="140"/>
        <v>138.30709222915402</v>
      </c>
      <c r="X243">
        <f t="shared" si="120"/>
        <v>2.857584550189133</v>
      </c>
      <c r="Y243">
        <f>VLOOKUP(K243,Sheet2!$A$6:$B$262,2,TRUE)</f>
        <v>303.75</v>
      </c>
      <c r="Z243">
        <f t="shared" si="141"/>
        <v>9.407685761939533E-3</v>
      </c>
      <c r="AA243">
        <f t="shared" si="142"/>
        <v>515.70373411812591</v>
      </c>
      <c r="AD243">
        <f t="shared" si="123"/>
        <v>516.4</v>
      </c>
      <c r="AE243">
        <f>VLOOKUP(AU242,Sheet2!$E$6:$F$261,2,TRUE)</f>
        <v>500.6</v>
      </c>
      <c r="AF243">
        <f>VLOOKUP(AE243,Sheet3!A$52:B$77,2,TRUE)</f>
        <v>1</v>
      </c>
      <c r="AG243">
        <f t="shared" si="124"/>
        <v>0</v>
      </c>
      <c r="AH243">
        <f t="shared" si="125"/>
        <v>1</v>
      </c>
      <c r="AI243">
        <f t="shared" si="126"/>
        <v>2270</v>
      </c>
      <c r="AJ243">
        <f t="shared" si="112"/>
        <v>1.55</v>
      </c>
      <c r="AK243">
        <f t="shared" si="115"/>
        <v>0</v>
      </c>
      <c r="AM243">
        <f t="shared" si="127"/>
        <v>-5.1000000000000227</v>
      </c>
      <c r="AN243">
        <f t="shared" si="128"/>
        <v>0</v>
      </c>
      <c r="AP243">
        <f t="shared" si="116"/>
        <v>1.55</v>
      </c>
      <c r="AQ243">
        <f>VLOOKUP(AE243,Sheet3!$K$52:$L$77,2,TRUE)</f>
        <v>1</v>
      </c>
      <c r="AR243">
        <f t="shared" si="117"/>
        <v>0</v>
      </c>
      <c r="AU243">
        <f t="shared" si="129"/>
        <v>2270</v>
      </c>
      <c r="AV243">
        <f t="shared" si="130"/>
        <v>0</v>
      </c>
      <c r="AW243">
        <f t="shared" si="131"/>
        <v>0</v>
      </c>
      <c r="AX243">
        <f>VLOOKUP(AD243,Sheet2!$A$6:$B$262,2,TRUE)</f>
        <v>306.95</v>
      </c>
      <c r="AY243">
        <f t="shared" si="132"/>
        <v>0</v>
      </c>
      <c r="AZ243">
        <f t="shared" si="133"/>
        <v>516.4</v>
      </c>
      <c r="BB243">
        <f t="shared" si="121"/>
        <v>0.69626588187406924</v>
      </c>
    </row>
    <row r="244" spans="4:54" x14ac:dyDescent="0.55000000000000004">
      <c r="D244">
        <f t="shared" si="118"/>
        <v>3510</v>
      </c>
      <c r="E244">
        <f t="shared" si="113"/>
        <v>58.5</v>
      </c>
      <c r="F244">
        <v>2330</v>
      </c>
      <c r="H244">
        <f t="shared" si="134"/>
        <v>582.5</v>
      </c>
      <c r="J244">
        <f t="shared" si="135"/>
        <v>48.140495867768593</v>
      </c>
      <c r="K244">
        <f t="shared" si="136"/>
        <v>515.70373411812591</v>
      </c>
      <c r="L244">
        <f>VLOOKUP(V244, Sheet2!E$6:F$261,2,TRUE)</f>
        <v>500.6</v>
      </c>
      <c r="M244">
        <f>VLOOKUP(L244,Sheet3!A$52:B$77,2,TRUE)</f>
        <v>1</v>
      </c>
      <c r="N244">
        <f t="shared" si="137"/>
        <v>1.3037341181259308</v>
      </c>
      <c r="O244">
        <f t="shared" si="138"/>
        <v>0.9037341181259535</v>
      </c>
      <c r="P244">
        <v>0</v>
      </c>
      <c r="Q244">
        <f t="shared" si="111"/>
        <v>1.9</v>
      </c>
      <c r="R244">
        <f t="shared" si="122"/>
        <v>2078.856379086144</v>
      </c>
      <c r="S244">
        <f t="shared" si="114"/>
        <v>1.55</v>
      </c>
      <c r="T244">
        <f t="shared" si="119"/>
        <v>186.43212560882679</v>
      </c>
      <c r="V244">
        <f t="shared" si="139"/>
        <v>2265.2885046949709</v>
      </c>
      <c r="W244">
        <f t="shared" si="140"/>
        <v>64.711495305029075</v>
      </c>
      <c r="X244">
        <f t="shared" si="120"/>
        <v>1.337014365806386</v>
      </c>
      <c r="Y244">
        <f>VLOOKUP(K244,Sheet2!$A$6:$B$262,2,TRUE)</f>
        <v>304.0625</v>
      </c>
      <c r="Z244">
        <f t="shared" si="141"/>
        <v>4.3971695483868813E-3</v>
      </c>
      <c r="AA244">
        <f t="shared" si="142"/>
        <v>515.70813128767429</v>
      </c>
      <c r="AD244">
        <f t="shared" si="123"/>
        <v>516.4</v>
      </c>
      <c r="AE244">
        <f>VLOOKUP(AU243,Sheet2!$E$6:$F$261,2,TRUE)</f>
        <v>500.6</v>
      </c>
      <c r="AF244">
        <f>VLOOKUP(AE244,Sheet3!A$52:B$77,2,TRUE)</f>
        <v>1</v>
      </c>
      <c r="AG244">
        <f t="shared" si="124"/>
        <v>0</v>
      </c>
      <c r="AH244">
        <f t="shared" si="125"/>
        <v>1</v>
      </c>
      <c r="AI244">
        <f t="shared" si="126"/>
        <v>2330</v>
      </c>
      <c r="AJ244">
        <f t="shared" si="112"/>
        <v>1.55</v>
      </c>
      <c r="AK244">
        <f t="shared" si="115"/>
        <v>0</v>
      </c>
      <c r="AM244">
        <f t="shared" si="127"/>
        <v>-5.1000000000000227</v>
      </c>
      <c r="AN244">
        <f t="shared" si="128"/>
        <v>0</v>
      </c>
      <c r="AP244">
        <f t="shared" si="116"/>
        <v>1.55</v>
      </c>
      <c r="AQ244">
        <f>VLOOKUP(AE244,Sheet3!$K$52:$L$77,2,TRUE)</f>
        <v>1</v>
      </c>
      <c r="AR244">
        <f t="shared" si="117"/>
        <v>0</v>
      </c>
      <c r="AU244">
        <f t="shared" si="129"/>
        <v>2330</v>
      </c>
      <c r="AV244">
        <f t="shared" si="130"/>
        <v>0</v>
      </c>
      <c r="AW244">
        <f t="shared" si="131"/>
        <v>0</v>
      </c>
      <c r="AX244">
        <f>VLOOKUP(AD244,Sheet2!$A$6:$B$262,2,TRUE)</f>
        <v>306.95</v>
      </c>
      <c r="AY244">
        <f t="shared" si="132"/>
        <v>0</v>
      </c>
      <c r="AZ244">
        <f t="shared" si="133"/>
        <v>516.4</v>
      </c>
      <c r="BB244">
        <f t="shared" si="121"/>
        <v>0.69186871232568592</v>
      </c>
    </row>
    <row r="245" spans="4:54" x14ac:dyDescent="0.55000000000000004">
      <c r="D245">
        <f t="shared" si="118"/>
        <v>3525</v>
      </c>
      <c r="E245">
        <f t="shared" si="113"/>
        <v>58.75</v>
      </c>
      <c r="F245">
        <v>2430</v>
      </c>
      <c r="H245">
        <f t="shared" si="134"/>
        <v>607.5</v>
      </c>
      <c r="J245">
        <f t="shared" si="135"/>
        <v>50.206611570247937</v>
      </c>
      <c r="K245">
        <f t="shared" si="136"/>
        <v>515.70813128767429</v>
      </c>
      <c r="L245">
        <f>VLOOKUP(V245, Sheet2!E$6:F$261,2,TRUE)</f>
        <v>500.6</v>
      </c>
      <c r="M245">
        <f>VLOOKUP(L245,Sheet3!A$52:B$77,2,TRUE)</f>
        <v>1</v>
      </c>
      <c r="N245">
        <f t="shared" si="137"/>
        <v>1.3081312876743141</v>
      </c>
      <c r="O245">
        <f t="shared" si="138"/>
        <v>0.90813128767433682</v>
      </c>
      <c r="P245">
        <v>0</v>
      </c>
      <c r="Q245">
        <f t="shared" si="111"/>
        <v>1.9</v>
      </c>
      <c r="R245">
        <f t="shared" si="122"/>
        <v>2089.3824370754114</v>
      </c>
      <c r="S245">
        <f t="shared" si="114"/>
        <v>1.55</v>
      </c>
      <c r="T245">
        <f t="shared" si="119"/>
        <v>187.79442344469533</v>
      </c>
      <c r="V245">
        <f t="shared" si="139"/>
        <v>2277.1768605201069</v>
      </c>
      <c r="W245">
        <f t="shared" si="140"/>
        <v>152.82313947989314</v>
      </c>
      <c r="X245">
        <f t="shared" si="120"/>
        <v>3.157502881815974</v>
      </c>
      <c r="Y245">
        <f>VLOOKUP(K245,Sheet2!$A$6:$B$262,2,TRUE)</f>
        <v>304.0625</v>
      </c>
      <c r="Z245">
        <f t="shared" si="141"/>
        <v>1.0384387689425609E-2</v>
      </c>
      <c r="AA245">
        <f t="shared" si="142"/>
        <v>515.71851567536373</v>
      </c>
      <c r="AD245">
        <f t="shared" si="123"/>
        <v>516.4</v>
      </c>
      <c r="AE245">
        <f>VLOOKUP(AU244,Sheet2!$E$6:$F$261,2,TRUE)</f>
        <v>500.6</v>
      </c>
      <c r="AF245">
        <f>VLOOKUP(AE245,Sheet3!A$52:B$77,2,TRUE)</f>
        <v>1</v>
      </c>
      <c r="AG245">
        <f t="shared" si="124"/>
        <v>0</v>
      </c>
      <c r="AH245">
        <f t="shared" si="125"/>
        <v>1</v>
      </c>
      <c r="AI245">
        <f t="shared" si="126"/>
        <v>2430</v>
      </c>
      <c r="AJ245">
        <f t="shared" si="112"/>
        <v>1.55</v>
      </c>
      <c r="AK245">
        <f t="shared" si="115"/>
        <v>0</v>
      </c>
      <c r="AM245">
        <f t="shared" si="127"/>
        <v>-5.1000000000000227</v>
      </c>
      <c r="AN245">
        <f t="shared" si="128"/>
        <v>0</v>
      </c>
      <c r="AP245">
        <f t="shared" si="116"/>
        <v>1.55</v>
      </c>
      <c r="AQ245">
        <f>VLOOKUP(AE245,Sheet3!$K$52:$L$77,2,TRUE)</f>
        <v>1</v>
      </c>
      <c r="AR245">
        <f t="shared" si="117"/>
        <v>0</v>
      </c>
      <c r="AU245">
        <f t="shared" si="129"/>
        <v>2430</v>
      </c>
      <c r="AV245">
        <f t="shared" si="130"/>
        <v>0</v>
      </c>
      <c r="AW245">
        <f t="shared" si="131"/>
        <v>0</v>
      </c>
      <c r="AX245">
        <f>VLOOKUP(AD245,Sheet2!$A$6:$B$262,2,TRUE)</f>
        <v>306.95</v>
      </c>
      <c r="AY245">
        <f t="shared" si="132"/>
        <v>0</v>
      </c>
      <c r="AZ245">
        <f t="shared" si="133"/>
        <v>516.4</v>
      </c>
      <c r="BB245">
        <f t="shared" si="121"/>
        <v>0.68148432463624431</v>
      </c>
    </row>
    <row r="246" spans="4:54" x14ac:dyDescent="0.55000000000000004">
      <c r="D246">
        <f t="shared" si="118"/>
        <v>3540</v>
      </c>
      <c r="E246">
        <f t="shared" si="113"/>
        <v>59</v>
      </c>
      <c r="F246">
        <v>2540</v>
      </c>
      <c r="H246">
        <f t="shared" si="134"/>
        <v>635</v>
      </c>
      <c r="J246">
        <f t="shared" si="135"/>
        <v>52.47933884297521</v>
      </c>
      <c r="K246">
        <f t="shared" si="136"/>
        <v>515.71851567536373</v>
      </c>
      <c r="L246">
        <f>VLOOKUP(V246, Sheet2!E$6:F$261,2,TRUE)</f>
        <v>500.6</v>
      </c>
      <c r="M246">
        <f>VLOOKUP(L246,Sheet3!A$52:B$77,2,TRUE)</f>
        <v>1</v>
      </c>
      <c r="N246">
        <f t="shared" si="137"/>
        <v>1.3185156753637557</v>
      </c>
      <c r="O246">
        <f t="shared" si="138"/>
        <v>0.91851567536377843</v>
      </c>
      <c r="P246">
        <v>0</v>
      </c>
      <c r="Q246">
        <f t="shared" si="111"/>
        <v>1.9</v>
      </c>
      <c r="R246">
        <f t="shared" si="122"/>
        <v>2114.3110815902619</v>
      </c>
      <c r="S246">
        <f t="shared" si="114"/>
        <v>1.55</v>
      </c>
      <c r="T246">
        <f t="shared" si="119"/>
        <v>191.02472906837147</v>
      </c>
      <c r="V246">
        <f t="shared" si="139"/>
        <v>2305.3358106586334</v>
      </c>
      <c r="W246">
        <f t="shared" si="140"/>
        <v>234.66418934136664</v>
      </c>
      <c r="X246">
        <f t="shared" si="120"/>
        <v>4.8484336640778229</v>
      </c>
      <c r="Y246">
        <f>VLOOKUP(K246,Sheet2!$A$6:$B$262,2,TRUE)</f>
        <v>304.0625</v>
      </c>
      <c r="Z246">
        <f t="shared" si="141"/>
        <v>1.5945516675281636E-2</v>
      </c>
      <c r="AA246">
        <f t="shared" si="142"/>
        <v>515.73446119203902</v>
      </c>
      <c r="AD246">
        <f t="shared" si="123"/>
        <v>516.4</v>
      </c>
      <c r="AE246">
        <f>VLOOKUP(AU245,Sheet2!$E$6:$F$261,2,TRUE)</f>
        <v>500.6</v>
      </c>
      <c r="AF246">
        <f>VLOOKUP(AE246,Sheet3!A$52:B$77,2,TRUE)</f>
        <v>1</v>
      </c>
      <c r="AG246">
        <f t="shared" si="124"/>
        <v>0</v>
      </c>
      <c r="AH246">
        <f t="shared" si="125"/>
        <v>1</v>
      </c>
      <c r="AI246">
        <f t="shared" si="126"/>
        <v>2540</v>
      </c>
      <c r="AJ246">
        <f t="shared" si="112"/>
        <v>1.55</v>
      </c>
      <c r="AK246">
        <f t="shared" si="115"/>
        <v>0</v>
      </c>
      <c r="AM246">
        <f t="shared" si="127"/>
        <v>-5.1000000000000227</v>
      </c>
      <c r="AN246">
        <f t="shared" si="128"/>
        <v>0</v>
      </c>
      <c r="AP246">
        <f t="shared" si="116"/>
        <v>1.55</v>
      </c>
      <c r="AQ246">
        <f>VLOOKUP(AE246,Sheet3!$K$52:$L$77,2,TRUE)</f>
        <v>1</v>
      </c>
      <c r="AR246">
        <f t="shared" si="117"/>
        <v>0</v>
      </c>
      <c r="AU246">
        <f t="shared" si="129"/>
        <v>2540</v>
      </c>
      <c r="AV246">
        <f t="shared" si="130"/>
        <v>0</v>
      </c>
      <c r="AW246">
        <f t="shared" si="131"/>
        <v>0</v>
      </c>
      <c r="AX246">
        <f>VLOOKUP(AD246,Sheet2!$A$6:$B$262,2,TRUE)</f>
        <v>306.95</v>
      </c>
      <c r="AY246">
        <f t="shared" si="132"/>
        <v>0</v>
      </c>
      <c r="AZ246">
        <f t="shared" si="133"/>
        <v>516.4</v>
      </c>
      <c r="BB246">
        <f t="shared" si="121"/>
        <v>0.66553880796095655</v>
      </c>
    </row>
    <row r="247" spans="4:54" x14ac:dyDescent="0.55000000000000004">
      <c r="D247">
        <f t="shared" si="118"/>
        <v>3555</v>
      </c>
      <c r="E247">
        <f t="shared" si="113"/>
        <v>59.25</v>
      </c>
      <c r="F247">
        <v>2650</v>
      </c>
      <c r="H247">
        <f t="shared" si="134"/>
        <v>662.5</v>
      </c>
      <c r="J247">
        <f t="shared" si="135"/>
        <v>54.752066115702476</v>
      </c>
      <c r="K247">
        <f t="shared" si="136"/>
        <v>515.73446119203902</v>
      </c>
      <c r="L247">
        <f>VLOOKUP(V247, Sheet2!E$6:F$261,2,TRUE)</f>
        <v>500.6</v>
      </c>
      <c r="M247">
        <f>VLOOKUP(L247,Sheet3!A$52:B$77,2,TRUE)</f>
        <v>1</v>
      </c>
      <c r="N247">
        <f t="shared" si="137"/>
        <v>1.3344611920390435</v>
      </c>
      <c r="O247">
        <f t="shared" si="138"/>
        <v>0.93446119203906619</v>
      </c>
      <c r="P247">
        <v>0</v>
      </c>
      <c r="Q247">
        <f t="shared" si="111"/>
        <v>1.9</v>
      </c>
      <c r="R247">
        <f t="shared" si="122"/>
        <v>2152.7810540312207</v>
      </c>
      <c r="S247">
        <f t="shared" si="114"/>
        <v>1.55</v>
      </c>
      <c r="T247">
        <f t="shared" si="119"/>
        <v>196.02056595055521</v>
      </c>
      <c r="V247">
        <f t="shared" si="139"/>
        <v>2348.8016199817757</v>
      </c>
      <c r="W247">
        <f t="shared" si="140"/>
        <v>301.19838001822427</v>
      </c>
      <c r="X247">
        <f t="shared" si="120"/>
        <v>6.2231070251699228</v>
      </c>
      <c r="Y247">
        <f>VLOOKUP(K247,Sheet2!$A$6:$B$262,2,TRUE)</f>
        <v>304.0625</v>
      </c>
      <c r="Z247">
        <f t="shared" si="141"/>
        <v>2.0466539034474564E-2</v>
      </c>
      <c r="AA247">
        <f t="shared" si="142"/>
        <v>515.75492773107351</v>
      </c>
      <c r="AD247">
        <f t="shared" si="123"/>
        <v>516.4</v>
      </c>
      <c r="AE247">
        <f>VLOOKUP(AU246,Sheet2!$E$6:$F$261,2,TRUE)</f>
        <v>500.6</v>
      </c>
      <c r="AF247">
        <f>VLOOKUP(AE247,Sheet3!A$52:B$77,2,TRUE)</f>
        <v>1</v>
      </c>
      <c r="AG247">
        <f t="shared" si="124"/>
        <v>0</v>
      </c>
      <c r="AH247">
        <f t="shared" si="125"/>
        <v>1</v>
      </c>
      <c r="AI247">
        <f t="shared" si="126"/>
        <v>2650</v>
      </c>
      <c r="AJ247">
        <f t="shared" si="112"/>
        <v>1.55</v>
      </c>
      <c r="AK247">
        <f t="shared" si="115"/>
        <v>0</v>
      </c>
      <c r="AM247">
        <f t="shared" si="127"/>
        <v>-5.1000000000000227</v>
      </c>
      <c r="AN247">
        <f t="shared" si="128"/>
        <v>0</v>
      </c>
      <c r="AP247">
        <f t="shared" si="116"/>
        <v>1.55</v>
      </c>
      <c r="AQ247">
        <f>VLOOKUP(AE247,Sheet3!$K$52:$L$77,2,TRUE)</f>
        <v>1</v>
      </c>
      <c r="AR247">
        <f t="shared" si="117"/>
        <v>0</v>
      </c>
      <c r="AU247">
        <f t="shared" si="129"/>
        <v>2650</v>
      </c>
      <c r="AV247">
        <f t="shared" si="130"/>
        <v>0</v>
      </c>
      <c r="AW247">
        <f t="shared" si="131"/>
        <v>0</v>
      </c>
      <c r="AX247">
        <f>VLOOKUP(AD247,Sheet2!$A$6:$B$262,2,TRUE)</f>
        <v>306.95</v>
      </c>
      <c r="AY247">
        <f t="shared" si="132"/>
        <v>0</v>
      </c>
      <c r="AZ247">
        <f t="shared" si="133"/>
        <v>516.4</v>
      </c>
      <c r="BB247">
        <f t="shared" si="121"/>
        <v>0.64507226892646941</v>
      </c>
    </row>
    <row r="248" spans="4:54" x14ac:dyDescent="0.55000000000000004">
      <c r="D248">
        <f t="shared" si="118"/>
        <v>3570</v>
      </c>
      <c r="E248">
        <f t="shared" si="113"/>
        <v>59.5</v>
      </c>
      <c r="F248">
        <v>2800</v>
      </c>
      <c r="H248">
        <f t="shared" si="134"/>
        <v>700</v>
      </c>
      <c r="J248">
        <f t="shared" si="135"/>
        <v>57.851239669421489</v>
      </c>
      <c r="K248">
        <f t="shared" si="136"/>
        <v>515.75492773107351</v>
      </c>
      <c r="L248">
        <f>VLOOKUP(V248, Sheet2!E$6:F$261,2,TRUE)</f>
        <v>500.6</v>
      </c>
      <c r="M248">
        <f>VLOOKUP(L248,Sheet3!A$52:B$77,2,TRUE)</f>
        <v>1</v>
      </c>
      <c r="N248">
        <f t="shared" si="137"/>
        <v>1.3549277310735306</v>
      </c>
      <c r="O248">
        <f t="shared" si="138"/>
        <v>0.95492773107355333</v>
      </c>
      <c r="P248">
        <v>0</v>
      </c>
      <c r="Q248">
        <f t="shared" si="111"/>
        <v>1.9</v>
      </c>
      <c r="R248">
        <f t="shared" si="122"/>
        <v>2202.4960452765363</v>
      </c>
      <c r="S248">
        <f t="shared" si="114"/>
        <v>1.55</v>
      </c>
      <c r="T248">
        <f t="shared" si="119"/>
        <v>202.4955538664297</v>
      </c>
      <c r="V248">
        <f t="shared" si="139"/>
        <v>2404.9915991429662</v>
      </c>
      <c r="W248">
        <f t="shared" si="140"/>
        <v>395.00840085703385</v>
      </c>
      <c r="X248">
        <f t="shared" si="120"/>
        <v>8.1613305962197078</v>
      </c>
      <c r="Y248">
        <f>VLOOKUP(K248,Sheet2!$A$6:$B$262,2,TRUE)</f>
        <v>304.0625</v>
      </c>
      <c r="Z248">
        <f t="shared" si="141"/>
        <v>2.6840963934124426E-2</v>
      </c>
      <c r="AA248">
        <f t="shared" si="142"/>
        <v>515.7817686950076</v>
      </c>
      <c r="AD248">
        <f t="shared" si="123"/>
        <v>516.4</v>
      </c>
      <c r="AE248">
        <f>VLOOKUP(AU247,Sheet2!$E$6:$F$261,2,TRUE)</f>
        <v>500.6</v>
      </c>
      <c r="AF248">
        <f>VLOOKUP(AE248,Sheet3!A$52:B$77,2,TRUE)</f>
        <v>1</v>
      </c>
      <c r="AG248">
        <f t="shared" si="124"/>
        <v>0</v>
      </c>
      <c r="AH248">
        <f t="shared" si="125"/>
        <v>1</v>
      </c>
      <c r="AI248">
        <f t="shared" si="126"/>
        <v>2800</v>
      </c>
      <c r="AJ248">
        <f t="shared" si="112"/>
        <v>1.55</v>
      </c>
      <c r="AK248">
        <f t="shared" si="115"/>
        <v>0</v>
      </c>
      <c r="AM248">
        <f t="shared" si="127"/>
        <v>-5.1000000000000227</v>
      </c>
      <c r="AN248">
        <f t="shared" si="128"/>
        <v>0</v>
      </c>
      <c r="AP248">
        <f t="shared" si="116"/>
        <v>1.55</v>
      </c>
      <c r="AQ248">
        <f>VLOOKUP(AE248,Sheet3!$K$52:$L$77,2,TRUE)</f>
        <v>1</v>
      </c>
      <c r="AR248">
        <f t="shared" si="117"/>
        <v>0</v>
      </c>
      <c r="AU248">
        <f t="shared" si="129"/>
        <v>2800</v>
      </c>
      <c r="AV248">
        <f t="shared" si="130"/>
        <v>0</v>
      </c>
      <c r="AW248">
        <f t="shared" si="131"/>
        <v>0</v>
      </c>
      <c r="AX248">
        <f>VLOOKUP(AD248,Sheet2!$A$6:$B$262,2,TRUE)</f>
        <v>306.95</v>
      </c>
      <c r="AY248">
        <f t="shared" si="132"/>
        <v>0</v>
      </c>
      <c r="AZ248">
        <f t="shared" si="133"/>
        <v>516.4</v>
      </c>
      <c r="BB248">
        <f t="shared" si="121"/>
        <v>0.61823130499237777</v>
      </c>
    </row>
    <row r="249" spans="4:54" x14ac:dyDescent="0.55000000000000004">
      <c r="D249">
        <f t="shared" si="118"/>
        <v>3585</v>
      </c>
      <c r="E249">
        <f t="shared" si="113"/>
        <v>59.75</v>
      </c>
      <c r="F249">
        <v>2920</v>
      </c>
      <c r="H249">
        <f t="shared" si="134"/>
        <v>730</v>
      </c>
      <c r="J249">
        <f t="shared" si="135"/>
        <v>60.330578512396691</v>
      </c>
      <c r="K249">
        <f t="shared" si="136"/>
        <v>515.7817686950076</v>
      </c>
      <c r="L249">
        <f>VLOOKUP(V249, Sheet2!E$6:F$261,2,TRUE)</f>
        <v>500.6</v>
      </c>
      <c r="M249">
        <f>VLOOKUP(L249,Sheet3!A$52:B$77,2,TRUE)</f>
        <v>1</v>
      </c>
      <c r="N249">
        <f t="shared" si="137"/>
        <v>1.3817686950076222</v>
      </c>
      <c r="O249">
        <f t="shared" si="138"/>
        <v>0.98176869500764496</v>
      </c>
      <c r="P249">
        <v>0</v>
      </c>
      <c r="Q249">
        <f t="shared" si="111"/>
        <v>1.9</v>
      </c>
      <c r="R249">
        <f t="shared" si="122"/>
        <v>2268.2658998512902</v>
      </c>
      <c r="S249">
        <f t="shared" si="114"/>
        <v>1.55</v>
      </c>
      <c r="T249">
        <f t="shared" si="119"/>
        <v>211.09284043883102</v>
      </c>
      <c r="V249">
        <f t="shared" si="139"/>
        <v>2479.3587402901212</v>
      </c>
      <c r="W249">
        <f t="shared" si="140"/>
        <v>440.6412597098788</v>
      </c>
      <c r="X249">
        <f t="shared" si="120"/>
        <v>9.104158258468571</v>
      </c>
      <c r="Y249">
        <f>VLOOKUP(K249,Sheet2!$A$6:$B$262,2,TRUE)</f>
        <v>304.0625</v>
      </c>
      <c r="Z249">
        <f t="shared" si="141"/>
        <v>2.9941733224151518E-2</v>
      </c>
      <c r="AA249">
        <f t="shared" si="142"/>
        <v>515.81171042823178</v>
      </c>
      <c r="AD249">
        <f t="shared" si="123"/>
        <v>516.4</v>
      </c>
      <c r="AE249">
        <f>VLOOKUP(AU248,Sheet2!$E$6:$F$261,2,TRUE)</f>
        <v>500.6</v>
      </c>
      <c r="AF249">
        <f>VLOOKUP(AE249,Sheet3!A$52:B$77,2,TRUE)</f>
        <v>1</v>
      </c>
      <c r="AG249">
        <f t="shared" si="124"/>
        <v>0</v>
      </c>
      <c r="AH249">
        <f t="shared" si="125"/>
        <v>1</v>
      </c>
      <c r="AI249">
        <f t="shared" si="126"/>
        <v>2920</v>
      </c>
      <c r="AJ249">
        <f t="shared" si="112"/>
        <v>1.55</v>
      </c>
      <c r="AK249">
        <f t="shared" si="115"/>
        <v>0</v>
      </c>
      <c r="AM249">
        <f t="shared" si="127"/>
        <v>-5.1000000000000227</v>
      </c>
      <c r="AN249">
        <f t="shared" si="128"/>
        <v>0</v>
      </c>
      <c r="AP249">
        <f t="shared" si="116"/>
        <v>1.55</v>
      </c>
      <c r="AQ249">
        <f>VLOOKUP(AE249,Sheet3!$K$52:$L$77,2,TRUE)</f>
        <v>1</v>
      </c>
      <c r="AR249">
        <f t="shared" si="117"/>
        <v>0</v>
      </c>
      <c r="AU249">
        <f t="shared" si="129"/>
        <v>2920</v>
      </c>
      <c r="AV249">
        <f t="shared" si="130"/>
        <v>0</v>
      </c>
      <c r="AW249">
        <f t="shared" si="131"/>
        <v>0</v>
      </c>
      <c r="AX249">
        <f>VLOOKUP(AD249,Sheet2!$A$6:$B$262,2,TRUE)</f>
        <v>306.95</v>
      </c>
      <c r="AY249">
        <f t="shared" si="132"/>
        <v>0</v>
      </c>
      <c r="AZ249">
        <f t="shared" si="133"/>
        <v>516.4</v>
      </c>
      <c r="BB249">
        <f t="shared" si="121"/>
        <v>0.5882895717682004</v>
      </c>
    </row>
    <row r="250" spans="4:54" x14ac:dyDescent="0.55000000000000004">
      <c r="D250">
        <f t="shared" si="118"/>
        <v>3600</v>
      </c>
      <c r="E250">
        <f t="shared" si="113"/>
        <v>60</v>
      </c>
      <c r="F250">
        <v>3040</v>
      </c>
      <c r="H250">
        <f t="shared" si="134"/>
        <v>760</v>
      </c>
      <c r="J250">
        <f t="shared" si="135"/>
        <v>62.809917355371901</v>
      </c>
      <c r="K250">
        <f t="shared" si="136"/>
        <v>515.81171042823178</v>
      </c>
      <c r="L250">
        <f>VLOOKUP(V250, Sheet2!E$6:F$261,2,TRUE)</f>
        <v>500.6</v>
      </c>
      <c r="M250">
        <f>VLOOKUP(L250,Sheet3!A$52:B$77,2,TRUE)</f>
        <v>1</v>
      </c>
      <c r="N250">
        <f t="shared" si="137"/>
        <v>1.4117104282317996</v>
      </c>
      <c r="O250">
        <f t="shared" si="138"/>
        <v>1.0117104282318223</v>
      </c>
      <c r="P250">
        <v>0</v>
      </c>
      <c r="Q250">
        <f t="shared" si="111"/>
        <v>2</v>
      </c>
      <c r="R250">
        <f t="shared" si="122"/>
        <v>2465.6746435507839</v>
      </c>
      <c r="S250">
        <f t="shared" si="114"/>
        <v>1.55</v>
      </c>
      <c r="T250">
        <f t="shared" si="119"/>
        <v>220.82288199431429</v>
      </c>
      <c r="V250">
        <f t="shared" si="139"/>
        <v>2686.4975255450981</v>
      </c>
      <c r="W250">
        <f t="shared" si="140"/>
        <v>353.50247445490186</v>
      </c>
      <c r="X250">
        <f t="shared" si="120"/>
        <v>7.3037701333657408</v>
      </c>
      <c r="Y250">
        <f>VLOOKUP(K250,Sheet2!$A$6:$B$262,2,TRUE)</f>
        <v>304.375</v>
      </c>
      <c r="Z250">
        <f t="shared" si="141"/>
        <v>2.3995959370400791E-2</v>
      </c>
      <c r="AA250">
        <f t="shared" si="142"/>
        <v>515.83570638760216</v>
      </c>
      <c r="AD250">
        <f t="shared" si="123"/>
        <v>516.4</v>
      </c>
      <c r="AE250">
        <f>VLOOKUP(AU249,Sheet2!$E$6:$F$261,2,TRUE)</f>
        <v>500.6</v>
      </c>
      <c r="AF250">
        <f>VLOOKUP(AE250,Sheet3!A$52:B$77,2,TRUE)</f>
        <v>1</v>
      </c>
      <c r="AG250">
        <f t="shared" si="124"/>
        <v>0</v>
      </c>
      <c r="AH250">
        <f t="shared" si="125"/>
        <v>1</v>
      </c>
      <c r="AI250">
        <f t="shared" si="126"/>
        <v>3040</v>
      </c>
      <c r="AJ250">
        <f t="shared" si="112"/>
        <v>1.55</v>
      </c>
      <c r="AK250">
        <f t="shared" si="115"/>
        <v>0</v>
      </c>
      <c r="AM250">
        <f t="shared" si="127"/>
        <v>-5.1000000000000227</v>
      </c>
      <c r="AN250">
        <f t="shared" si="128"/>
        <v>0</v>
      </c>
      <c r="AP250">
        <f t="shared" si="116"/>
        <v>1.55</v>
      </c>
      <c r="AQ250">
        <f>VLOOKUP(AE250,Sheet3!$K$52:$L$77,2,TRUE)</f>
        <v>1</v>
      </c>
      <c r="AR250">
        <f t="shared" si="117"/>
        <v>0</v>
      </c>
      <c r="AU250">
        <f t="shared" si="129"/>
        <v>3040</v>
      </c>
      <c r="AV250">
        <f t="shared" si="130"/>
        <v>0</v>
      </c>
      <c r="AW250">
        <f t="shared" si="131"/>
        <v>0</v>
      </c>
      <c r="AX250">
        <f>VLOOKUP(AD250,Sheet2!$A$6:$B$262,2,TRUE)</f>
        <v>306.95</v>
      </c>
      <c r="AY250">
        <f t="shared" si="132"/>
        <v>0</v>
      </c>
      <c r="AZ250">
        <f t="shared" si="133"/>
        <v>516.4</v>
      </c>
      <c r="BB250">
        <f t="shared" si="121"/>
        <v>0.56429361239781883</v>
      </c>
    </row>
    <row r="251" spans="4:54" x14ac:dyDescent="0.55000000000000004">
      <c r="D251">
        <f t="shared" si="118"/>
        <v>3615</v>
      </c>
      <c r="E251">
        <f t="shared" si="113"/>
        <v>60.25</v>
      </c>
      <c r="F251">
        <v>3180</v>
      </c>
      <c r="H251">
        <f t="shared" si="134"/>
        <v>795</v>
      </c>
      <c r="J251">
        <f t="shared" si="135"/>
        <v>65.702479338842977</v>
      </c>
      <c r="K251">
        <f t="shared" si="136"/>
        <v>515.83570638760216</v>
      </c>
      <c r="L251">
        <f>VLOOKUP(V251, Sheet2!E$6:F$261,2,TRUE)</f>
        <v>500.6</v>
      </c>
      <c r="M251">
        <f>VLOOKUP(L251,Sheet3!A$52:B$77,2,TRUE)</f>
        <v>1</v>
      </c>
      <c r="N251">
        <f t="shared" si="137"/>
        <v>1.4357063876021812</v>
      </c>
      <c r="O251">
        <f t="shared" si="138"/>
        <v>1.0357063876022039</v>
      </c>
      <c r="P251">
        <v>0</v>
      </c>
      <c r="Q251">
        <f t="shared" si="111"/>
        <v>2</v>
      </c>
      <c r="R251">
        <f t="shared" si="122"/>
        <v>2528.8075744360058</v>
      </c>
      <c r="S251">
        <f t="shared" si="114"/>
        <v>1.55</v>
      </c>
      <c r="T251">
        <f t="shared" si="119"/>
        <v>228.72556861175838</v>
      </c>
      <c r="V251">
        <f t="shared" si="139"/>
        <v>2757.533143047764</v>
      </c>
      <c r="W251">
        <f t="shared" si="140"/>
        <v>422.46685695223596</v>
      </c>
      <c r="X251">
        <f t="shared" si="120"/>
        <v>8.7286540692610739</v>
      </c>
      <c r="Y251">
        <f>VLOOKUP(K251,Sheet2!$A$6:$B$262,2,TRUE)</f>
        <v>304.375</v>
      </c>
      <c r="Z251">
        <f t="shared" si="141"/>
        <v>2.8677302896956299E-2</v>
      </c>
      <c r="AA251">
        <f t="shared" si="142"/>
        <v>515.86438369049915</v>
      </c>
      <c r="AD251">
        <f t="shared" si="123"/>
        <v>516.4</v>
      </c>
      <c r="AE251">
        <f>VLOOKUP(AU250,Sheet2!$E$6:$F$261,2,TRUE)</f>
        <v>501.2</v>
      </c>
      <c r="AF251">
        <f>VLOOKUP(AE251,Sheet3!A$52:B$77,2,TRUE)</f>
        <v>1</v>
      </c>
      <c r="AG251">
        <f t="shared" si="124"/>
        <v>0</v>
      </c>
      <c r="AH251">
        <f t="shared" si="125"/>
        <v>1</v>
      </c>
      <c r="AI251">
        <f t="shared" si="126"/>
        <v>3180</v>
      </c>
      <c r="AJ251">
        <f t="shared" si="112"/>
        <v>1.55</v>
      </c>
      <c r="AK251">
        <f t="shared" si="115"/>
        <v>0</v>
      </c>
      <c r="AM251">
        <f t="shared" si="127"/>
        <v>-5.1000000000000227</v>
      </c>
      <c r="AN251">
        <f t="shared" si="128"/>
        <v>0</v>
      </c>
      <c r="AP251">
        <f t="shared" si="116"/>
        <v>1.55</v>
      </c>
      <c r="AQ251">
        <f>VLOOKUP(AE251,Sheet3!$K$52:$L$77,2,TRUE)</f>
        <v>1</v>
      </c>
      <c r="AR251">
        <f t="shared" si="117"/>
        <v>0</v>
      </c>
      <c r="AU251">
        <f t="shared" si="129"/>
        <v>3180</v>
      </c>
      <c r="AV251">
        <f t="shared" si="130"/>
        <v>0</v>
      </c>
      <c r="AW251">
        <f t="shared" si="131"/>
        <v>0</v>
      </c>
      <c r="AX251">
        <f>VLOOKUP(AD251,Sheet2!$A$6:$B$262,2,TRUE)</f>
        <v>306.95</v>
      </c>
      <c r="AY251">
        <f t="shared" si="132"/>
        <v>0</v>
      </c>
      <c r="AZ251">
        <f t="shared" si="133"/>
        <v>516.4</v>
      </c>
      <c r="BB251">
        <f t="shared" si="121"/>
        <v>0.53561630950082417</v>
      </c>
    </row>
    <row r="252" spans="4:54" x14ac:dyDescent="0.55000000000000004">
      <c r="D252">
        <f t="shared" si="118"/>
        <v>3630</v>
      </c>
      <c r="E252">
        <f t="shared" si="113"/>
        <v>60.5</v>
      </c>
      <c r="F252">
        <v>3360</v>
      </c>
      <c r="H252">
        <f t="shared" si="134"/>
        <v>840</v>
      </c>
      <c r="J252">
        <f t="shared" si="135"/>
        <v>69.421487603305792</v>
      </c>
      <c r="K252">
        <f t="shared" si="136"/>
        <v>515.86438369049915</v>
      </c>
      <c r="L252">
        <f>VLOOKUP(V252, Sheet2!E$6:F$261,2,TRUE)</f>
        <v>500.6</v>
      </c>
      <c r="M252">
        <f>VLOOKUP(L252,Sheet3!A$52:B$77,2,TRUE)</f>
        <v>1</v>
      </c>
      <c r="N252">
        <f t="shared" si="137"/>
        <v>1.4643836904991758</v>
      </c>
      <c r="O252">
        <f t="shared" si="138"/>
        <v>1.0643836904991986</v>
      </c>
      <c r="P252">
        <v>0</v>
      </c>
      <c r="Q252">
        <f t="shared" si="111"/>
        <v>2</v>
      </c>
      <c r="R252">
        <f t="shared" si="122"/>
        <v>2604.9516071002372</v>
      </c>
      <c r="S252">
        <f t="shared" si="114"/>
        <v>1.55</v>
      </c>
      <c r="T252">
        <f t="shared" si="119"/>
        <v>238.29067678188895</v>
      </c>
      <c r="V252">
        <f t="shared" si="139"/>
        <v>2843.2422838821262</v>
      </c>
      <c r="W252">
        <f t="shared" si="140"/>
        <v>516.75771611787377</v>
      </c>
      <c r="X252">
        <f t="shared" si="120"/>
        <v>10.676812316484996</v>
      </c>
      <c r="Y252">
        <f>VLOOKUP(K252,Sheet2!$A$6:$B$262,2,TRUE)</f>
        <v>304.375</v>
      </c>
      <c r="Z252">
        <f t="shared" si="141"/>
        <v>3.5077822805700196E-2</v>
      </c>
      <c r="AA252">
        <f t="shared" si="142"/>
        <v>515.8994615133048</v>
      </c>
      <c r="AD252">
        <f t="shared" si="123"/>
        <v>516.4</v>
      </c>
      <c r="AE252">
        <f>VLOOKUP(AU251,Sheet2!$E$6:$F$261,2,TRUE)</f>
        <v>501.2</v>
      </c>
      <c r="AF252">
        <f>VLOOKUP(AE252,Sheet3!A$52:B$77,2,TRUE)</f>
        <v>1</v>
      </c>
      <c r="AG252">
        <f t="shared" si="124"/>
        <v>0</v>
      </c>
      <c r="AH252">
        <f t="shared" si="125"/>
        <v>1</v>
      </c>
      <c r="AI252">
        <f t="shared" si="126"/>
        <v>3360</v>
      </c>
      <c r="AJ252">
        <f t="shared" si="112"/>
        <v>1.55</v>
      </c>
      <c r="AK252">
        <f t="shared" si="115"/>
        <v>0</v>
      </c>
      <c r="AM252">
        <f t="shared" si="127"/>
        <v>-5.1000000000000227</v>
      </c>
      <c r="AN252">
        <f t="shared" si="128"/>
        <v>0</v>
      </c>
      <c r="AP252">
        <f t="shared" si="116"/>
        <v>1.55</v>
      </c>
      <c r="AQ252">
        <f>VLOOKUP(AE252,Sheet3!$K$52:$L$77,2,TRUE)</f>
        <v>1</v>
      </c>
      <c r="AR252">
        <f t="shared" si="117"/>
        <v>0</v>
      </c>
      <c r="AU252">
        <f t="shared" si="129"/>
        <v>3360</v>
      </c>
      <c r="AV252">
        <f t="shared" si="130"/>
        <v>0</v>
      </c>
      <c r="AW252">
        <f t="shared" si="131"/>
        <v>0</v>
      </c>
      <c r="AX252">
        <f>VLOOKUP(AD252,Sheet2!$A$6:$B$262,2,TRUE)</f>
        <v>306.95</v>
      </c>
      <c r="AY252">
        <f t="shared" si="132"/>
        <v>0</v>
      </c>
      <c r="AZ252">
        <f t="shared" si="133"/>
        <v>516.4</v>
      </c>
      <c r="BB252">
        <f t="shared" si="121"/>
        <v>0.5005384866951772</v>
      </c>
    </row>
    <row r="253" spans="4:54" x14ac:dyDescent="0.55000000000000004">
      <c r="D253">
        <f t="shared" si="118"/>
        <v>3645</v>
      </c>
      <c r="E253">
        <f t="shared" si="113"/>
        <v>60.75</v>
      </c>
      <c r="F253">
        <v>3540</v>
      </c>
      <c r="H253">
        <f t="shared" si="134"/>
        <v>885</v>
      </c>
      <c r="J253">
        <f t="shared" si="135"/>
        <v>73.140495867768593</v>
      </c>
      <c r="K253">
        <f t="shared" si="136"/>
        <v>515.8994615133048</v>
      </c>
      <c r="L253">
        <f>VLOOKUP(V253, Sheet2!E$6:F$261,2,TRUE)</f>
        <v>500.6</v>
      </c>
      <c r="M253">
        <f>VLOOKUP(L253,Sheet3!A$52:B$77,2,TRUE)</f>
        <v>1</v>
      </c>
      <c r="N253">
        <f t="shared" si="137"/>
        <v>1.4994615133048228</v>
      </c>
      <c r="O253">
        <f t="shared" si="138"/>
        <v>1.0994615133048455</v>
      </c>
      <c r="P253">
        <v>0</v>
      </c>
      <c r="Q253">
        <f t="shared" si="111"/>
        <v>2</v>
      </c>
      <c r="R253">
        <f t="shared" si="122"/>
        <v>2699.1083549948107</v>
      </c>
      <c r="S253">
        <f t="shared" si="114"/>
        <v>1.55</v>
      </c>
      <c r="T253">
        <f t="shared" si="119"/>
        <v>250.16686204986968</v>
      </c>
      <c r="V253">
        <f t="shared" si="139"/>
        <v>2949.2752170446802</v>
      </c>
      <c r="W253">
        <f t="shared" si="140"/>
        <v>590.72478295531982</v>
      </c>
      <c r="X253">
        <f t="shared" si="120"/>
        <v>12.205057499076855</v>
      </c>
      <c r="Y253">
        <f>VLOOKUP(K253,Sheet2!$A$6:$B$262,2,TRUE)</f>
        <v>304.375</v>
      </c>
      <c r="Z253">
        <f t="shared" si="141"/>
        <v>4.0098751537008148E-2</v>
      </c>
      <c r="AA253">
        <f t="shared" si="142"/>
        <v>515.93956026484182</v>
      </c>
      <c r="AD253">
        <f t="shared" si="123"/>
        <v>516.4</v>
      </c>
      <c r="AE253">
        <f>VLOOKUP(AU252,Sheet2!$E$6:$F$261,2,TRUE)</f>
        <v>501.2</v>
      </c>
      <c r="AF253">
        <f>VLOOKUP(AE253,Sheet3!A$52:B$77,2,TRUE)</f>
        <v>1</v>
      </c>
      <c r="AG253">
        <f t="shared" si="124"/>
        <v>0</v>
      </c>
      <c r="AH253">
        <f t="shared" si="125"/>
        <v>1</v>
      </c>
      <c r="AI253">
        <f t="shared" si="126"/>
        <v>3540</v>
      </c>
      <c r="AJ253">
        <f t="shared" si="112"/>
        <v>1.55</v>
      </c>
      <c r="AK253">
        <f t="shared" si="115"/>
        <v>0</v>
      </c>
      <c r="AM253">
        <f t="shared" si="127"/>
        <v>-5.1000000000000227</v>
      </c>
      <c r="AN253">
        <f t="shared" si="128"/>
        <v>0</v>
      </c>
      <c r="AP253">
        <f t="shared" si="116"/>
        <v>1.55</v>
      </c>
      <c r="AQ253">
        <f>VLOOKUP(AE253,Sheet3!$K$52:$L$77,2,TRUE)</f>
        <v>1</v>
      </c>
      <c r="AR253">
        <f t="shared" si="117"/>
        <v>0</v>
      </c>
      <c r="AU253">
        <f t="shared" si="129"/>
        <v>3540</v>
      </c>
      <c r="AV253">
        <f t="shared" si="130"/>
        <v>0</v>
      </c>
      <c r="AW253">
        <f t="shared" si="131"/>
        <v>0</v>
      </c>
      <c r="AX253">
        <f>VLOOKUP(AD253,Sheet2!$A$6:$B$262,2,TRUE)</f>
        <v>306.95</v>
      </c>
      <c r="AY253">
        <f t="shared" si="132"/>
        <v>0</v>
      </c>
      <c r="AZ253">
        <f t="shared" si="133"/>
        <v>516.4</v>
      </c>
      <c r="BB253">
        <f t="shared" si="121"/>
        <v>0.46043973515816106</v>
      </c>
    </row>
    <row r="254" spans="4:54" x14ac:dyDescent="0.55000000000000004">
      <c r="D254">
        <f t="shared" si="118"/>
        <v>3660</v>
      </c>
      <c r="E254">
        <f t="shared" si="113"/>
        <v>61</v>
      </c>
      <c r="F254">
        <v>3790</v>
      </c>
      <c r="H254">
        <f t="shared" si="134"/>
        <v>947.5</v>
      </c>
      <c r="J254">
        <f t="shared" si="135"/>
        <v>78.305785123966942</v>
      </c>
      <c r="K254">
        <f t="shared" si="136"/>
        <v>515.93956026484182</v>
      </c>
      <c r="L254">
        <f>VLOOKUP(V254, Sheet2!E$6:F$261,2,TRUE)</f>
        <v>501.2</v>
      </c>
      <c r="M254">
        <f>VLOOKUP(L254,Sheet3!A$52:B$77,2,TRUE)</f>
        <v>1</v>
      </c>
      <c r="N254">
        <f t="shared" si="137"/>
        <v>1.5395602648418389</v>
      </c>
      <c r="O254">
        <f t="shared" si="138"/>
        <v>1.1395602648418617</v>
      </c>
      <c r="P254">
        <v>0</v>
      </c>
      <c r="Q254">
        <f t="shared" si="111"/>
        <v>2.1</v>
      </c>
      <c r="R254">
        <f t="shared" si="122"/>
        <v>2948.5036812392486</v>
      </c>
      <c r="S254">
        <f t="shared" si="114"/>
        <v>1.7</v>
      </c>
      <c r="T254">
        <f t="shared" si="119"/>
        <v>289.52288870379402</v>
      </c>
      <c r="V254">
        <f t="shared" si="139"/>
        <v>3238.0265699430429</v>
      </c>
      <c r="W254">
        <f t="shared" si="140"/>
        <v>551.97343005695711</v>
      </c>
      <c r="X254">
        <f t="shared" si="120"/>
        <v>11.404409711920602</v>
      </c>
      <c r="Y254">
        <f>VLOOKUP(K254,Sheet2!$A$6:$B$262,2,TRUE)</f>
        <v>304.6875</v>
      </c>
      <c r="Z254">
        <f t="shared" si="141"/>
        <v>3.7429857516047105E-2</v>
      </c>
      <c r="AA254">
        <f t="shared" si="142"/>
        <v>515.97699012235785</v>
      </c>
      <c r="AD254">
        <f t="shared" si="123"/>
        <v>516.4</v>
      </c>
      <c r="AE254">
        <f>VLOOKUP(AU253,Sheet2!$E$6:$F$261,2,TRUE)</f>
        <v>501.2</v>
      </c>
      <c r="AF254">
        <f>VLOOKUP(AE254,Sheet3!A$52:B$77,2,TRUE)</f>
        <v>1</v>
      </c>
      <c r="AG254">
        <f t="shared" si="124"/>
        <v>0</v>
      </c>
      <c r="AH254">
        <f t="shared" si="125"/>
        <v>1</v>
      </c>
      <c r="AI254">
        <f t="shared" si="126"/>
        <v>3790</v>
      </c>
      <c r="AJ254">
        <f t="shared" si="112"/>
        <v>1.55</v>
      </c>
      <c r="AK254">
        <f t="shared" si="115"/>
        <v>0</v>
      </c>
      <c r="AM254">
        <f t="shared" si="127"/>
        <v>-5.1000000000000227</v>
      </c>
      <c r="AN254">
        <f t="shared" si="128"/>
        <v>0</v>
      </c>
      <c r="AP254">
        <f t="shared" si="116"/>
        <v>1.55</v>
      </c>
      <c r="AQ254">
        <f>VLOOKUP(AE254,Sheet3!$K$52:$L$77,2,TRUE)</f>
        <v>1</v>
      </c>
      <c r="AR254">
        <f t="shared" si="117"/>
        <v>0</v>
      </c>
      <c r="AU254">
        <f t="shared" si="129"/>
        <v>3790</v>
      </c>
      <c r="AV254">
        <f t="shared" si="130"/>
        <v>0</v>
      </c>
      <c r="AW254">
        <f t="shared" si="131"/>
        <v>0</v>
      </c>
      <c r="AX254">
        <f>VLOOKUP(AD254,Sheet2!$A$6:$B$262,2,TRUE)</f>
        <v>306.95</v>
      </c>
      <c r="AY254">
        <f t="shared" si="132"/>
        <v>0</v>
      </c>
      <c r="AZ254">
        <f t="shared" si="133"/>
        <v>516.4</v>
      </c>
      <c r="BB254">
        <f t="shared" si="121"/>
        <v>0.42300987764213005</v>
      </c>
    </row>
    <row r="255" spans="4:54" x14ac:dyDescent="0.55000000000000004">
      <c r="D255">
        <f t="shared" si="118"/>
        <v>3675</v>
      </c>
      <c r="E255">
        <f t="shared" si="113"/>
        <v>61.25</v>
      </c>
      <c r="F255">
        <v>4080</v>
      </c>
      <c r="H255">
        <f t="shared" si="134"/>
        <v>1020</v>
      </c>
      <c r="J255">
        <f t="shared" si="135"/>
        <v>84.297520661157023</v>
      </c>
      <c r="K255">
        <f t="shared" si="136"/>
        <v>515.97699012235785</v>
      </c>
      <c r="L255">
        <f>VLOOKUP(V255, Sheet2!E$6:F$261,2,TRUE)</f>
        <v>501.2</v>
      </c>
      <c r="M255">
        <f>VLOOKUP(L255,Sheet3!A$52:B$77,2,TRUE)</f>
        <v>1</v>
      </c>
      <c r="N255">
        <f t="shared" si="137"/>
        <v>1.57699012235787</v>
      </c>
      <c r="O255">
        <f t="shared" si="138"/>
        <v>1.1769901223578927</v>
      </c>
      <c r="P255">
        <v>0</v>
      </c>
      <c r="Q255">
        <f t="shared" si="111"/>
        <v>2.1</v>
      </c>
      <c r="R255">
        <f t="shared" si="122"/>
        <v>3056.6808311525847</v>
      </c>
      <c r="S255">
        <f t="shared" si="114"/>
        <v>1.7</v>
      </c>
      <c r="T255">
        <f t="shared" si="119"/>
        <v>303.90383760784118</v>
      </c>
      <c r="V255">
        <f t="shared" si="139"/>
        <v>3360.5846687604258</v>
      </c>
      <c r="W255">
        <f t="shared" si="140"/>
        <v>719.41533123957424</v>
      </c>
      <c r="X255">
        <f t="shared" si="120"/>
        <v>14.86395312478459</v>
      </c>
      <c r="Y255">
        <f>VLOOKUP(K255,Sheet2!$A$6:$B$262,2,TRUE)</f>
        <v>304.6875</v>
      </c>
      <c r="Z255">
        <f t="shared" si="141"/>
        <v>4.8784256409549427E-2</v>
      </c>
      <c r="AA255">
        <f t="shared" si="142"/>
        <v>516.02577437876744</v>
      </c>
      <c r="AD255">
        <f t="shared" si="123"/>
        <v>516.4</v>
      </c>
      <c r="AE255">
        <f>VLOOKUP(AU254,Sheet2!$E$6:$F$261,2,TRUE)</f>
        <v>501.2</v>
      </c>
      <c r="AF255">
        <f>VLOOKUP(AE255,Sheet3!A$52:B$77,2,TRUE)</f>
        <v>1</v>
      </c>
      <c r="AG255">
        <f t="shared" si="124"/>
        <v>0</v>
      </c>
      <c r="AH255">
        <f t="shared" si="125"/>
        <v>1</v>
      </c>
      <c r="AI255">
        <f t="shared" si="126"/>
        <v>4080</v>
      </c>
      <c r="AJ255">
        <f t="shared" si="112"/>
        <v>1.55</v>
      </c>
      <c r="AK255">
        <f t="shared" si="115"/>
        <v>0</v>
      </c>
      <c r="AM255">
        <f t="shared" si="127"/>
        <v>-5.1000000000000227</v>
      </c>
      <c r="AN255">
        <f t="shared" si="128"/>
        <v>0</v>
      </c>
      <c r="AP255">
        <f t="shared" si="116"/>
        <v>1.55</v>
      </c>
      <c r="AQ255">
        <f>VLOOKUP(AE255,Sheet3!$K$52:$L$77,2,TRUE)</f>
        <v>1</v>
      </c>
      <c r="AR255">
        <f t="shared" si="117"/>
        <v>0</v>
      </c>
      <c r="AU255">
        <f t="shared" si="129"/>
        <v>4080</v>
      </c>
      <c r="AV255">
        <f t="shared" si="130"/>
        <v>0</v>
      </c>
      <c r="AW255">
        <f t="shared" si="131"/>
        <v>0</v>
      </c>
      <c r="AX255">
        <f>VLOOKUP(AD255,Sheet2!$A$6:$B$262,2,TRUE)</f>
        <v>306.95</v>
      </c>
      <c r="AY255">
        <f t="shared" si="132"/>
        <v>0</v>
      </c>
      <c r="AZ255">
        <f t="shared" si="133"/>
        <v>516.4</v>
      </c>
      <c r="BB255">
        <f t="shared" si="121"/>
        <v>0.37422562123254011</v>
      </c>
    </row>
    <row r="256" spans="4:54" x14ac:dyDescent="0.55000000000000004">
      <c r="D256">
        <f t="shared" si="118"/>
        <v>3690</v>
      </c>
      <c r="E256">
        <f t="shared" si="113"/>
        <v>61.5</v>
      </c>
      <c r="F256">
        <v>4450</v>
      </c>
      <c r="H256">
        <f t="shared" si="134"/>
        <v>1112.5</v>
      </c>
      <c r="J256">
        <f t="shared" si="135"/>
        <v>91.942148760330582</v>
      </c>
      <c r="K256">
        <f t="shared" si="136"/>
        <v>516.02577437876744</v>
      </c>
      <c r="L256">
        <f>VLOOKUP(V256, Sheet2!E$6:F$261,2,TRUE)</f>
        <v>501.2</v>
      </c>
      <c r="M256">
        <f>VLOOKUP(L256,Sheet3!A$52:B$77,2,TRUE)</f>
        <v>1</v>
      </c>
      <c r="N256">
        <f t="shared" si="137"/>
        <v>1.6257743787674599</v>
      </c>
      <c r="O256">
        <f t="shared" si="138"/>
        <v>1.2257743787674826</v>
      </c>
      <c r="P256">
        <v>0</v>
      </c>
      <c r="Q256">
        <f t="shared" si="111"/>
        <v>2.1</v>
      </c>
      <c r="R256">
        <f t="shared" si="122"/>
        <v>3199.6100069112381</v>
      </c>
      <c r="S256">
        <f t="shared" si="114"/>
        <v>1.8</v>
      </c>
      <c r="T256">
        <f t="shared" si="119"/>
        <v>341.99231731713564</v>
      </c>
      <c r="V256">
        <f t="shared" si="139"/>
        <v>3541.6023242283736</v>
      </c>
      <c r="W256">
        <f t="shared" si="140"/>
        <v>908.39767577162638</v>
      </c>
      <c r="X256">
        <f t="shared" si="120"/>
        <v>18.768547020074923</v>
      </c>
      <c r="Y256">
        <f>VLOOKUP(K256,Sheet2!$A$6:$B$262,2,TRUE)</f>
        <v>305</v>
      </c>
      <c r="Z256">
        <f t="shared" si="141"/>
        <v>6.1536219737950565E-2</v>
      </c>
      <c r="AA256">
        <f t="shared" si="142"/>
        <v>516.08731059850538</v>
      </c>
      <c r="AD256">
        <f t="shared" si="123"/>
        <v>516.4</v>
      </c>
      <c r="AE256">
        <f>VLOOKUP(AU255,Sheet2!$E$6:$F$261,2,TRUE)</f>
        <v>502.2</v>
      </c>
      <c r="AF256">
        <f>VLOOKUP(AE256,Sheet3!A$52:B$77,2,TRUE)</f>
        <v>1</v>
      </c>
      <c r="AG256">
        <f t="shared" si="124"/>
        <v>0</v>
      </c>
      <c r="AH256">
        <f t="shared" si="125"/>
        <v>1</v>
      </c>
      <c r="AI256">
        <f t="shared" si="126"/>
        <v>4450</v>
      </c>
      <c r="AJ256">
        <f t="shared" si="112"/>
        <v>1.55</v>
      </c>
      <c r="AK256">
        <f t="shared" si="115"/>
        <v>0</v>
      </c>
      <c r="AM256">
        <f t="shared" si="127"/>
        <v>-5.1000000000000227</v>
      </c>
      <c r="AN256">
        <f t="shared" si="128"/>
        <v>0</v>
      </c>
      <c r="AP256">
        <f t="shared" si="116"/>
        <v>1.55</v>
      </c>
      <c r="AQ256">
        <f>VLOOKUP(AE256,Sheet3!$K$52:$L$77,2,TRUE)</f>
        <v>1</v>
      </c>
      <c r="AR256">
        <f t="shared" si="117"/>
        <v>0</v>
      </c>
      <c r="AU256">
        <f t="shared" si="129"/>
        <v>4450</v>
      </c>
      <c r="AV256">
        <f t="shared" si="130"/>
        <v>0</v>
      </c>
      <c r="AW256">
        <f t="shared" si="131"/>
        <v>0</v>
      </c>
      <c r="AX256">
        <f>VLOOKUP(AD256,Sheet2!$A$6:$B$262,2,TRUE)</f>
        <v>306.95</v>
      </c>
      <c r="AY256">
        <f t="shared" si="132"/>
        <v>0</v>
      </c>
      <c r="AZ256">
        <f t="shared" si="133"/>
        <v>516.4</v>
      </c>
      <c r="BB256">
        <f t="shared" si="121"/>
        <v>0.31268940149459468</v>
      </c>
    </row>
    <row r="257" spans="4:54" x14ac:dyDescent="0.55000000000000004">
      <c r="D257">
        <f t="shared" si="118"/>
        <v>3705</v>
      </c>
      <c r="E257">
        <f t="shared" si="113"/>
        <v>61.75</v>
      </c>
      <c r="F257">
        <v>4870</v>
      </c>
      <c r="H257">
        <f t="shared" si="134"/>
        <v>1217.5</v>
      </c>
      <c r="J257">
        <f t="shared" si="135"/>
        <v>100.6198347107438</v>
      </c>
      <c r="K257">
        <f t="shared" si="136"/>
        <v>516.08731059850538</v>
      </c>
      <c r="L257">
        <f>VLOOKUP(V257, Sheet2!E$6:F$261,2,TRUE)</f>
        <v>501.2</v>
      </c>
      <c r="M257">
        <f>VLOOKUP(L257,Sheet3!A$52:B$77,2,TRUE)</f>
        <v>1</v>
      </c>
      <c r="N257">
        <f t="shared" si="137"/>
        <v>1.6873105985054053</v>
      </c>
      <c r="O257">
        <f t="shared" si="138"/>
        <v>1.2873105985054281</v>
      </c>
      <c r="P257">
        <v>0</v>
      </c>
      <c r="Q257">
        <f t="shared" si="111"/>
        <v>2.1</v>
      </c>
      <c r="R257">
        <f t="shared" si="122"/>
        <v>3382.9780933716211</v>
      </c>
      <c r="S257">
        <f t="shared" si="114"/>
        <v>1.8</v>
      </c>
      <c r="T257">
        <f t="shared" si="119"/>
        <v>368.06587845113961</v>
      </c>
      <c r="V257">
        <f t="shared" si="139"/>
        <v>3751.0439718227608</v>
      </c>
      <c r="W257">
        <f t="shared" si="140"/>
        <v>1118.9560281772392</v>
      </c>
      <c r="X257">
        <f t="shared" si="120"/>
        <v>23.118926202009074</v>
      </c>
      <c r="Y257">
        <f>VLOOKUP(K257,Sheet2!$A$6:$B$262,2,TRUE)</f>
        <v>305</v>
      </c>
      <c r="Z257">
        <f t="shared" si="141"/>
        <v>7.5799758039374013E-2</v>
      </c>
      <c r="AA257">
        <f t="shared" si="142"/>
        <v>516.16311035654473</v>
      </c>
      <c r="AD257">
        <f t="shared" si="123"/>
        <v>516.4</v>
      </c>
      <c r="AE257">
        <f>VLOOKUP(AU256,Sheet2!$E$6:$F$261,2,TRUE)</f>
        <v>502.2</v>
      </c>
      <c r="AF257">
        <f>VLOOKUP(AE257,Sheet3!A$52:B$77,2,TRUE)</f>
        <v>1</v>
      </c>
      <c r="AG257">
        <f t="shared" si="124"/>
        <v>0</v>
      </c>
      <c r="AH257">
        <f t="shared" si="125"/>
        <v>1</v>
      </c>
      <c r="AI257">
        <f t="shared" ref="AI257:AI282" si="143">4500*AH257</f>
        <v>4500</v>
      </c>
      <c r="AJ257">
        <f t="shared" si="112"/>
        <v>1.55</v>
      </c>
      <c r="AK257">
        <f t="shared" si="115"/>
        <v>0</v>
      </c>
      <c r="AM257">
        <f t="shared" si="127"/>
        <v>-5.1000000000000227</v>
      </c>
      <c r="AN257">
        <f t="shared" si="128"/>
        <v>0</v>
      </c>
      <c r="AP257">
        <f t="shared" si="116"/>
        <v>1.55</v>
      </c>
      <c r="AQ257">
        <f>VLOOKUP(AE257,Sheet3!$K$52:$L$77,2,TRUE)</f>
        <v>1</v>
      </c>
      <c r="AR257">
        <f t="shared" si="117"/>
        <v>0</v>
      </c>
      <c r="AU257">
        <f t="shared" si="129"/>
        <v>4500</v>
      </c>
      <c r="AV257">
        <f t="shared" si="130"/>
        <v>370</v>
      </c>
      <c r="AW257">
        <f t="shared" si="131"/>
        <v>7.6446280991735538</v>
      </c>
      <c r="AX257">
        <f>VLOOKUP(AD257,Sheet2!$A$6:$B$262,2,TRUE)</f>
        <v>306.95</v>
      </c>
      <c r="AY257">
        <f t="shared" si="132"/>
        <v>2.4905124936222687E-2</v>
      </c>
      <c r="AZ257">
        <f t="shared" si="133"/>
        <v>516.42490512493623</v>
      </c>
      <c r="BB257">
        <f t="shared" si="121"/>
        <v>0.26179476839149629</v>
      </c>
    </row>
    <row r="258" spans="4:54" x14ac:dyDescent="0.55000000000000004">
      <c r="D258">
        <f t="shared" si="118"/>
        <v>3720</v>
      </c>
      <c r="E258">
        <f t="shared" si="113"/>
        <v>62</v>
      </c>
      <c r="F258">
        <v>5340</v>
      </c>
      <c r="H258">
        <f t="shared" si="134"/>
        <v>1335</v>
      </c>
      <c r="J258">
        <f t="shared" si="135"/>
        <v>110.3305785123967</v>
      </c>
      <c r="K258">
        <f t="shared" si="136"/>
        <v>516.16311035654473</v>
      </c>
      <c r="L258">
        <f>VLOOKUP(V258, Sheet2!E$6:F$261,2,TRUE)</f>
        <v>502.2</v>
      </c>
      <c r="M258">
        <f>VLOOKUP(L258,Sheet3!A$52:B$77,2,TRUE)</f>
        <v>1</v>
      </c>
      <c r="N258">
        <f t="shared" si="137"/>
        <v>1.7631103565447575</v>
      </c>
      <c r="O258">
        <f t="shared" si="138"/>
        <v>1.3631103565447802</v>
      </c>
      <c r="P258">
        <v>0</v>
      </c>
      <c r="Q258">
        <f t="shared" si="111"/>
        <v>2.2000000000000002</v>
      </c>
      <c r="R258">
        <f t="shared" si="122"/>
        <v>3785.5524221405781</v>
      </c>
      <c r="S258">
        <f t="shared" si="114"/>
        <v>1.9</v>
      </c>
      <c r="T258">
        <f t="shared" si="119"/>
        <v>423.32913855589379</v>
      </c>
      <c r="V258">
        <f t="shared" si="139"/>
        <v>4208.8815606964718</v>
      </c>
      <c r="W258">
        <f t="shared" si="140"/>
        <v>1131.1184393035282</v>
      </c>
      <c r="X258">
        <f t="shared" si="120"/>
        <v>23.370215688089427</v>
      </c>
      <c r="Y258">
        <f>VLOOKUP(K258,Sheet2!$A$6:$B$262,2,TRUE)</f>
        <v>305.64999999999998</v>
      </c>
      <c r="Z258">
        <f t="shared" si="141"/>
        <v>7.6460708941892455E-2</v>
      </c>
      <c r="AA258">
        <f t="shared" si="142"/>
        <v>516.23957106548664</v>
      </c>
      <c r="AD258">
        <f t="shared" si="123"/>
        <v>516.42490512493623</v>
      </c>
      <c r="AE258">
        <f>VLOOKUP(AU257,Sheet2!$E$6:$F$261,2,TRUE)</f>
        <v>502.2</v>
      </c>
      <c r="AF258">
        <f>VLOOKUP(AE258,Sheet3!A$52:B$77,2,TRUE)</f>
        <v>1</v>
      </c>
      <c r="AG258">
        <f t="shared" si="124"/>
        <v>2.4905124936253742E-2</v>
      </c>
      <c r="AH258">
        <f t="shared" si="125"/>
        <v>1</v>
      </c>
      <c r="AI258">
        <f t="shared" si="143"/>
        <v>4500</v>
      </c>
      <c r="AJ258">
        <f t="shared" si="112"/>
        <v>1.55</v>
      </c>
      <c r="AK258">
        <f t="shared" si="115"/>
        <v>4.4776704225187629</v>
      </c>
      <c r="AM258">
        <f t="shared" si="127"/>
        <v>-5.075094875063769</v>
      </c>
      <c r="AN258">
        <f t="shared" si="128"/>
        <v>0</v>
      </c>
      <c r="AP258">
        <f t="shared" si="116"/>
        <v>1.55</v>
      </c>
      <c r="AQ258">
        <f>VLOOKUP(AE258,Sheet3!$K$52:$L$77,2,TRUE)</f>
        <v>1</v>
      </c>
      <c r="AR258">
        <f t="shared" si="117"/>
        <v>0</v>
      </c>
      <c r="AU258">
        <f t="shared" si="129"/>
        <v>4504.4776704225187</v>
      </c>
      <c r="AV258">
        <f t="shared" si="130"/>
        <v>835.52232957748129</v>
      </c>
      <c r="AW258">
        <f t="shared" si="131"/>
        <v>17.262858049121515</v>
      </c>
      <c r="AX258">
        <f>VLOOKUP(AD258,Sheet2!$A$6:$B$262,2,TRUE)</f>
        <v>307.60000000000002</v>
      </c>
      <c r="AY258">
        <f t="shared" si="132"/>
        <v>5.6121124997144063E-2</v>
      </c>
      <c r="AZ258">
        <f t="shared" si="133"/>
        <v>516.48102624993339</v>
      </c>
      <c r="BB258">
        <f t="shared" si="121"/>
        <v>0.24145518444674963</v>
      </c>
    </row>
    <row r="259" spans="4:54" x14ac:dyDescent="0.55000000000000004">
      <c r="D259">
        <f t="shared" si="118"/>
        <v>3735</v>
      </c>
      <c r="E259">
        <f t="shared" si="113"/>
        <v>62.25</v>
      </c>
      <c r="F259">
        <v>5840</v>
      </c>
      <c r="H259">
        <f t="shared" si="134"/>
        <v>1460</v>
      </c>
      <c r="J259">
        <f t="shared" si="135"/>
        <v>120.66115702479338</v>
      </c>
      <c r="K259">
        <f t="shared" si="136"/>
        <v>516.23957106548664</v>
      </c>
      <c r="L259">
        <f>VLOOKUP(V259, Sheet2!E$6:F$261,2,TRUE)</f>
        <v>502.2</v>
      </c>
      <c r="M259">
        <f>VLOOKUP(L259,Sheet3!A$52:B$77,2,TRUE)</f>
        <v>1</v>
      </c>
      <c r="N259">
        <f t="shared" si="137"/>
        <v>1.8395710654866662</v>
      </c>
      <c r="O259">
        <f t="shared" si="138"/>
        <v>1.4395710654866889</v>
      </c>
      <c r="P259">
        <v>0</v>
      </c>
      <c r="Q259">
        <f t="shared" si="111"/>
        <v>2.2000000000000002</v>
      </c>
      <c r="R259">
        <f t="shared" si="122"/>
        <v>4034.4549916960323</v>
      </c>
      <c r="S259">
        <f t="shared" si="114"/>
        <v>2</v>
      </c>
      <c r="T259">
        <f t="shared" si="119"/>
        <v>483.6238331047619</v>
      </c>
      <c r="V259">
        <f t="shared" si="139"/>
        <v>4518.0788248007939</v>
      </c>
      <c r="W259">
        <f t="shared" si="140"/>
        <v>1321.9211751992061</v>
      </c>
      <c r="X259">
        <f t="shared" si="120"/>
        <v>27.312420975190211</v>
      </c>
      <c r="Y259">
        <f>VLOOKUP(K259,Sheet2!$A$6:$B$262,2,TRUE)</f>
        <v>306.3</v>
      </c>
      <c r="Z259">
        <f t="shared" si="141"/>
        <v>8.9168857248417263E-2</v>
      </c>
      <c r="AA259">
        <f t="shared" si="142"/>
        <v>516.32873992273505</v>
      </c>
      <c r="AD259">
        <f t="shared" si="123"/>
        <v>516.48102624993339</v>
      </c>
      <c r="AE259">
        <f>VLOOKUP(AU258,Sheet2!$E$6:$F$261,2,TRUE)</f>
        <v>502.2</v>
      </c>
      <c r="AF259">
        <f>VLOOKUP(AE259,Sheet3!A$52:B$77,2,TRUE)</f>
        <v>1</v>
      </c>
      <c r="AG259">
        <f t="shared" si="124"/>
        <v>8.1026249933415784E-2</v>
      </c>
      <c r="AH259">
        <f t="shared" si="125"/>
        <v>1</v>
      </c>
      <c r="AI259">
        <f t="shared" si="143"/>
        <v>4500</v>
      </c>
      <c r="AJ259">
        <f t="shared" si="112"/>
        <v>1.55</v>
      </c>
      <c r="AK259">
        <f t="shared" si="115"/>
        <v>26.275902773112367</v>
      </c>
      <c r="AM259">
        <f t="shared" si="127"/>
        <v>-5.018973750066607</v>
      </c>
      <c r="AN259">
        <f t="shared" si="128"/>
        <v>0</v>
      </c>
      <c r="AP259">
        <f t="shared" si="116"/>
        <v>1.55</v>
      </c>
      <c r="AQ259">
        <f>VLOOKUP(AE259,Sheet3!$K$52:$L$77,2,TRUE)</f>
        <v>1</v>
      </c>
      <c r="AR259">
        <f t="shared" si="117"/>
        <v>0</v>
      </c>
      <c r="AU259">
        <f t="shared" si="129"/>
        <v>4526.2759027731126</v>
      </c>
      <c r="AV259">
        <f t="shared" si="130"/>
        <v>1313.7240972268874</v>
      </c>
      <c r="AW259">
        <f t="shared" si="131"/>
        <v>27.143059860059658</v>
      </c>
      <c r="AX259">
        <f>VLOOKUP(AD259,Sheet2!$A$6:$B$262,2,TRUE)</f>
        <v>307.60000000000002</v>
      </c>
      <c r="AY259">
        <f t="shared" si="132"/>
        <v>8.8241416970284967E-2</v>
      </c>
      <c r="AZ259">
        <f t="shared" si="133"/>
        <v>516.56926766690367</v>
      </c>
      <c r="BB259">
        <f t="shared" si="121"/>
        <v>0.24052774416861666</v>
      </c>
    </row>
    <row r="260" spans="4:54" x14ac:dyDescent="0.55000000000000004">
      <c r="D260">
        <f t="shared" si="118"/>
        <v>3750</v>
      </c>
      <c r="E260">
        <f t="shared" si="113"/>
        <v>62.5</v>
      </c>
      <c r="F260">
        <v>6410</v>
      </c>
      <c r="H260">
        <f t="shared" si="134"/>
        <v>1602.5</v>
      </c>
      <c r="J260">
        <f t="shared" si="135"/>
        <v>132.43801652892563</v>
      </c>
      <c r="K260">
        <f t="shared" si="136"/>
        <v>516.32873992273505</v>
      </c>
      <c r="L260">
        <f>VLOOKUP(V260, Sheet2!E$6:F$261,2,TRUE)</f>
        <v>503.2</v>
      </c>
      <c r="M260">
        <f>VLOOKUP(L260,Sheet3!A$52:B$77,2,TRUE)</f>
        <v>1</v>
      </c>
      <c r="N260">
        <f t="shared" si="137"/>
        <v>1.9287399227350761</v>
      </c>
      <c r="O260">
        <f t="shared" si="138"/>
        <v>1.5287399227350988</v>
      </c>
      <c r="P260">
        <v>0</v>
      </c>
      <c r="Q260">
        <f t="shared" si="111"/>
        <v>2.2999999999999998</v>
      </c>
      <c r="R260">
        <f t="shared" si="122"/>
        <v>4528.2008309446219</v>
      </c>
      <c r="S260">
        <f t="shared" si="114"/>
        <v>2.1</v>
      </c>
      <c r="T260">
        <f t="shared" si="119"/>
        <v>555.70939768853202</v>
      </c>
      <c r="V260">
        <f t="shared" si="139"/>
        <v>5083.9102286331536</v>
      </c>
      <c r="W260">
        <f t="shared" si="140"/>
        <v>1326.0897713668464</v>
      </c>
      <c r="X260">
        <f t="shared" si="120"/>
        <v>27.398548995182775</v>
      </c>
      <c r="Y260">
        <f>VLOOKUP(K260,Sheet2!$A$6:$B$262,2,TRUE)</f>
        <v>306.95</v>
      </c>
      <c r="Z260">
        <f t="shared" si="141"/>
        <v>8.9260625493346721E-2</v>
      </c>
      <c r="AA260">
        <f t="shared" si="142"/>
        <v>516.41800054822841</v>
      </c>
      <c r="AD260">
        <f t="shared" si="123"/>
        <v>516.56926766690367</v>
      </c>
      <c r="AE260">
        <f>VLOOKUP(AU259,Sheet2!$E$6:$F$261,2,TRUE)</f>
        <v>502.2</v>
      </c>
      <c r="AF260">
        <f>VLOOKUP(AE260,Sheet3!A$52:B$77,2,TRUE)</f>
        <v>1</v>
      </c>
      <c r="AG260">
        <f t="shared" si="124"/>
        <v>0.16926766690369277</v>
      </c>
      <c r="AH260">
        <f t="shared" si="125"/>
        <v>1</v>
      </c>
      <c r="AI260">
        <f t="shared" si="143"/>
        <v>4500</v>
      </c>
      <c r="AJ260">
        <f t="shared" si="112"/>
        <v>1.55</v>
      </c>
      <c r="AK260">
        <f t="shared" si="115"/>
        <v>79.337780995895201</v>
      </c>
      <c r="AM260">
        <f t="shared" si="127"/>
        <v>-4.93073233309633</v>
      </c>
      <c r="AN260">
        <f t="shared" si="128"/>
        <v>0</v>
      </c>
      <c r="AP260">
        <f t="shared" si="116"/>
        <v>1.55</v>
      </c>
      <c r="AQ260">
        <f>VLOOKUP(AE260,Sheet3!$K$52:$L$77,2,TRUE)</f>
        <v>1</v>
      </c>
      <c r="AR260">
        <f t="shared" si="117"/>
        <v>0</v>
      </c>
      <c r="AU260">
        <f t="shared" si="129"/>
        <v>4579.3377809958956</v>
      </c>
      <c r="AV260">
        <f t="shared" si="130"/>
        <v>1830.6622190041044</v>
      </c>
      <c r="AW260">
        <f t="shared" si="131"/>
        <v>37.8235995662005</v>
      </c>
      <c r="AX260">
        <f>VLOOKUP(AD260,Sheet2!$A$6:$B$262,2,TRUE)</f>
        <v>308.25</v>
      </c>
      <c r="AY260">
        <f t="shared" si="132"/>
        <v>0.12270429705174533</v>
      </c>
      <c r="AZ260">
        <f t="shared" si="133"/>
        <v>516.69197196395544</v>
      </c>
      <c r="BB260">
        <f t="shared" si="121"/>
        <v>0.27397141572703276</v>
      </c>
    </row>
    <row r="261" spans="4:54" x14ac:dyDescent="0.55000000000000004">
      <c r="D261">
        <f t="shared" si="118"/>
        <v>3765</v>
      </c>
      <c r="E261">
        <f t="shared" si="113"/>
        <v>62.75</v>
      </c>
      <c r="F261">
        <v>7080</v>
      </c>
      <c r="H261">
        <f t="shared" si="134"/>
        <v>1770</v>
      </c>
      <c r="J261">
        <f t="shared" si="135"/>
        <v>146.28099173553719</v>
      </c>
      <c r="K261">
        <f t="shared" si="136"/>
        <v>516.41800054822841</v>
      </c>
      <c r="L261">
        <f>VLOOKUP(V261, Sheet2!E$6:F$261,2,TRUE)</f>
        <v>503.2</v>
      </c>
      <c r="M261">
        <f>VLOOKUP(L261,Sheet3!A$52:B$77,2,TRUE)</f>
        <v>1</v>
      </c>
      <c r="N261">
        <f t="shared" si="137"/>
        <v>2.0180005482284287</v>
      </c>
      <c r="O261">
        <f t="shared" si="138"/>
        <v>1.6180005482284514</v>
      </c>
      <c r="P261">
        <v>0</v>
      </c>
      <c r="Q261">
        <f t="shared" si="111"/>
        <v>2.2999999999999998</v>
      </c>
      <c r="R261">
        <f t="shared" si="122"/>
        <v>4846.1527055470515</v>
      </c>
      <c r="S261">
        <f t="shared" si="114"/>
        <v>2.1</v>
      </c>
      <c r="T261">
        <f t="shared" si="119"/>
        <v>605.08352329758156</v>
      </c>
      <c r="V261">
        <f t="shared" si="139"/>
        <v>5451.2362288446329</v>
      </c>
      <c r="W261">
        <f t="shared" si="140"/>
        <v>1628.7637711553671</v>
      </c>
      <c r="X261">
        <f t="shared" si="120"/>
        <v>33.652144032135688</v>
      </c>
      <c r="Y261">
        <f>VLOOKUP(K261,Sheet2!$A$6:$B$262,2,TRUE)</f>
        <v>307.60000000000002</v>
      </c>
      <c r="Z261">
        <f t="shared" si="141"/>
        <v>0.1094022887910783</v>
      </c>
      <c r="AA261">
        <f t="shared" si="142"/>
        <v>516.52740283701951</v>
      </c>
      <c r="AD261">
        <f t="shared" si="123"/>
        <v>516.69197196395544</v>
      </c>
      <c r="AE261">
        <f>VLOOKUP(AU260,Sheet2!$E$6:$F$261,2,TRUE)</f>
        <v>502.2</v>
      </c>
      <c r="AF261">
        <f>VLOOKUP(AE261,Sheet3!A$52:B$77,2,TRUE)</f>
        <v>1</v>
      </c>
      <c r="AG261">
        <f t="shared" si="124"/>
        <v>0.29197196395546143</v>
      </c>
      <c r="AH261">
        <f t="shared" si="125"/>
        <v>1</v>
      </c>
      <c r="AI261">
        <f t="shared" si="143"/>
        <v>4500</v>
      </c>
      <c r="AJ261">
        <f t="shared" si="112"/>
        <v>1.55</v>
      </c>
      <c r="AK261">
        <f t="shared" si="115"/>
        <v>179.73421698581976</v>
      </c>
      <c r="AM261">
        <f t="shared" si="127"/>
        <v>-4.8080280360445613</v>
      </c>
      <c r="AN261">
        <f t="shared" si="128"/>
        <v>0</v>
      </c>
      <c r="AP261">
        <f t="shared" si="116"/>
        <v>1.55</v>
      </c>
      <c r="AQ261">
        <f>VLOOKUP(AE261,Sheet3!$K$52:$L$77,2,TRUE)</f>
        <v>1</v>
      </c>
      <c r="AR261">
        <f t="shared" si="117"/>
        <v>0</v>
      </c>
      <c r="AU261">
        <f t="shared" si="129"/>
        <v>4679.7342169858193</v>
      </c>
      <c r="AV261">
        <f t="shared" si="130"/>
        <v>2400.2657830141807</v>
      </c>
      <c r="AW261">
        <f t="shared" si="131"/>
        <v>49.59226824409464</v>
      </c>
      <c r="AX261">
        <f>VLOOKUP(AD261,Sheet2!$A$6:$B$262,2,TRUE)</f>
        <v>308.89999999999998</v>
      </c>
      <c r="AY261">
        <f t="shared" si="132"/>
        <v>0.16054473371348219</v>
      </c>
      <c r="AZ261">
        <f t="shared" si="133"/>
        <v>516.85251669766888</v>
      </c>
      <c r="BB261">
        <f t="shared" si="121"/>
        <v>0.32511386064936687</v>
      </c>
    </row>
    <row r="262" spans="4:54" x14ac:dyDescent="0.55000000000000004">
      <c r="D262">
        <f t="shared" si="118"/>
        <v>3780</v>
      </c>
      <c r="E262">
        <f t="shared" si="113"/>
        <v>63</v>
      </c>
      <c r="F262">
        <v>8310</v>
      </c>
      <c r="H262">
        <f t="shared" si="134"/>
        <v>2077.5</v>
      </c>
      <c r="J262">
        <f t="shared" si="135"/>
        <v>171.69421487603304</v>
      </c>
      <c r="K262">
        <f t="shared" si="136"/>
        <v>516.52740283701951</v>
      </c>
      <c r="L262">
        <f>VLOOKUP(V262, Sheet2!E$6:F$261,2,TRUE)</f>
        <v>503.65</v>
      </c>
      <c r="M262">
        <f>VLOOKUP(L262,Sheet3!A$52:B$77,2,TRUE)</f>
        <v>1</v>
      </c>
      <c r="N262">
        <f t="shared" si="137"/>
        <v>2.127402837019531</v>
      </c>
      <c r="O262">
        <f t="shared" si="138"/>
        <v>1.7274028370195538</v>
      </c>
      <c r="P262">
        <v>0</v>
      </c>
      <c r="Q262">
        <f t="shared" si="111"/>
        <v>2.4</v>
      </c>
      <c r="R262">
        <f t="shared" si="122"/>
        <v>5473.6015760577457</v>
      </c>
      <c r="S262">
        <f t="shared" si="114"/>
        <v>2.2000000000000002</v>
      </c>
      <c r="T262">
        <f t="shared" si="119"/>
        <v>699.26398250470083</v>
      </c>
      <c r="V262">
        <f t="shared" si="139"/>
        <v>6172.8655585624465</v>
      </c>
      <c r="W262">
        <f t="shared" si="140"/>
        <v>2137.1344414375535</v>
      </c>
      <c r="X262">
        <f t="shared" si="120"/>
        <v>44.155670277635409</v>
      </c>
      <c r="Y262">
        <f>VLOOKUP(K262,Sheet2!$A$6:$B$262,2,TRUE)</f>
        <v>308.25</v>
      </c>
      <c r="Z262">
        <f t="shared" si="141"/>
        <v>0.14324629449354553</v>
      </c>
      <c r="AA262">
        <f t="shared" si="142"/>
        <v>516.67064913151307</v>
      </c>
      <c r="AD262">
        <f t="shared" si="123"/>
        <v>516.85251669766888</v>
      </c>
      <c r="AE262">
        <f>VLOOKUP(AU261,Sheet2!$E$6:$F$261,2,TRUE)</f>
        <v>502.2</v>
      </c>
      <c r="AF262">
        <f>VLOOKUP(AE262,Sheet3!A$52:B$77,2,TRUE)</f>
        <v>1</v>
      </c>
      <c r="AG262">
        <f t="shared" si="124"/>
        <v>0.4525166976688979</v>
      </c>
      <c r="AH262">
        <f t="shared" si="125"/>
        <v>1</v>
      </c>
      <c r="AI262">
        <f t="shared" si="143"/>
        <v>4500</v>
      </c>
      <c r="AJ262">
        <f t="shared" si="112"/>
        <v>1.55</v>
      </c>
      <c r="AK262">
        <f t="shared" si="115"/>
        <v>346.79350166760207</v>
      </c>
      <c r="AM262">
        <f t="shared" si="127"/>
        <v>-4.6474833023311248</v>
      </c>
      <c r="AN262">
        <f t="shared" si="128"/>
        <v>0</v>
      </c>
      <c r="AP262">
        <f t="shared" si="116"/>
        <v>1.55</v>
      </c>
      <c r="AQ262">
        <f>VLOOKUP(AE262,Sheet3!$K$52:$L$77,2,TRUE)</f>
        <v>1</v>
      </c>
      <c r="AR262">
        <f t="shared" si="117"/>
        <v>0</v>
      </c>
      <c r="AU262">
        <f t="shared" si="129"/>
        <v>4846.793501667602</v>
      </c>
      <c r="AV262">
        <f t="shared" si="130"/>
        <v>3463.206498332398</v>
      </c>
      <c r="AW262">
        <f t="shared" si="131"/>
        <v>71.553853271330539</v>
      </c>
      <c r="AX262">
        <f>VLOOKUP(AD262,Sheet2!$A$6:$B$262,2,TRUE)</f>
        <v>310.2</v>
      </c>
      <c r="AY262">
        <f t="shared" si="132"/>
        <v>0.23067006212550142</v>
      </c>
      <c r="AZ262">
        <f t="shared" si="133"/>
        <v>517.08318675979433</v>
      </c>
      <c r="BB262">
        <f t="shared" si="121"/>
        <v>0.41253762828125673</v>
      </c>
    </row>
    <row r="263" spans="4:54" x14ac:dyDescent="0.55000000000000004">
      <c r="D263">
        <f t="shared" si="118"/>
        <v>3795</v>
      </c>
      <c r="E263">
        <f t="shared" si="113"/>
        <v>63.25</v>
      </c>
      <c r="F263">
        <v>9590</v>
      </c>
      <c r="H263">
        <f t="shared" si="134"/>
        <v>2397.5</v>
      </c>
      <c r="J263">
        <f t="shared" si="135"/>
        <v>198.14049586776861</v>
      </c>
      <c r="K263">
        <f t="shared" si="136"/>
        <v>516.67064913151307</v>
      </c>
      <c r="L263">
        <f>VLOOKUP(V263, Sheet2!E$6:F$261,2,TRUE)</f>
        <v>503.65</v>
      </c>
      <c r="M263">
        <f>VLOOKUP(L263,Sheet3!A$52:B$77,2,TRUE)</f>
        <v>1</v>
      </c>
      <c r="N263">
        <f t="shared" si="137"/>
        <v>2.2706491315130961</v>
      </c>
      <c r="O263">
        <f t="shared" si="138"/>
        <v>1.8706491315131188</v>
      </c>
      <c r="P263">
        <v>0</v>
      </c>
      <c r="Q263">
        <f t="shared" si="111"/>
        <v>2.4</v>
      </c>
      <c r="R263">
        <f t="shared" si="122"/>
        <v>6035.6441528514997</v>
      </c>
      <c r="S263">
        <f t="shared" si="114"/>
        <v>2.2000000000000002</v>
      </c>
      <c r="T263">
        <f t="shared" si="119"/>
        <v>788.0235952713482</v>
      </c>
      <c r="V263">
        <f t="shared" si="139"/>
        <v>6823.667748122848</v>
      </c>
      <c r="W263">
        <f t="shared" si="140"/>
        <v>2766.332251877152</v>
      </c>
      <c r="X263">
        <f t="shared" si="120"/>
        <v>57.15562503878413</v>
      </c>
      <c r="Y263">
        <f>VLOOKUP(K263,Sheet2!$A$6:$B$262,2,TRUE)</f>
        <v>308.89999999999998</v>
      </c>
      <c r="Z263">
        <f t="shared" si="141"/>
        <v>0.18502954042986122</v>
      </c>
      <c r="AA263">
        <f t="shared" si="142"/>
        <v>516.85567867194288</v>
      </c>
      <c r="AD263">
        <f t="shared" si="123"/>
        <v>517.08318675979433</v>
      </c>
      <c r="AE263">
        <f>VLOOKUP(AU262,Sheet2!$E$6:$F$261,2,TRUE)</f>
        <v>502.2</v>
      </c>
      <c r="AF263">
        <f>VLOOKUP(AE263,Sheet3!A$52:B$77,2,TRUE)</f>
        <v>1</v>
      </c>
      <c r="AG263">
        <f t="shared" si="124"/>
        <v>0.68318675979435284</v>
      </c>
      <c r="AH263">
        <f t="shared" si="125"/>
        <v>1</v>
      </c>
      <c r="AI263">
        <f t="shared" si="143"/>
        <v>4500</v>
      </c>
      <c r="AJ263">
        <f t="shared" si="112"/>
        <v>1.55</v>
      </c>
      <c r="AK263">
        <f t="shared" si="115"/>
        <v>643.32169703860632</v>
      </c>
      <c r="AM263">
        <f t="shared" si="127"/>
        <v>-4.4168132402056699</v>
      </c>
      <c r="AN263">
        <f t="shared" si="128"/>
        <v>0</v>
      </c>
      <c r="AP263">
        <f t="shared" si="116"/>
        <v>1.55</v>
      </c>
      <c r="AQ263">
        <f>VLOOKUP(AE263,Sheet3!$K$52:$L$77,2,TRUE)</f>
        <v>1</v>
      </c>
      <c r="AR263">
        <f t="shared" si="117"/>
        <v>0</v>
      </c>
      <c r="AU263">
        <f t="shared" si="129"/>
        <v>5143.3216970386065</v>
      </c>
      <c r="AV263">
        <f t="shared" si="130"/>
        <v>4446.6783029613935</v>
      </c>
      <c r="AW263">
        <f t="shared" si="131"/>
        <v>91.873518656227134</v>
      </c>
      <c r="AX263">
        <f>VLOOKUP(AD263,Sheet2!$A$6:$B$262,2,TRUE)</f>
        <v>311.5</v>
      </c>
      <c r="AY263">
        <f t="shared" si="132"/>
        <v>0.29493906470698922</v>
      </c>
      <c r="AZ263">
        <f t="shared" si="133"/>
        <v>517.37812582450135</v>
      </c>
      <c r="BB263">
        <f t="shared" si="121"/>
        <v>0.52244715255847041</v>
      </c>
    </row>
    <row r="264" spans="4:54" x14ac:dyDescent="0.55000000000000004">
      <c r="D264">
        <f t="shared" si="118"/>
        <v>3810</v>
      </c>
      <c r="E264">
        <f t="shared" si="113"/>
        <v>63.5</v>
      </c>
      <c r="F264">
        <v>11000</v>
      </c>
      <c r="H264">
        <f t="shared" si="134"/>
        <v>2750</v>
      </c>
      <c r="J264">
        <f t="shared" si="135"/>
        <v>227.27272727272728</v>
      </c>
      <c r="K264">
        <f t="shared" si="136"/>
        <v>516.85567867194288</v>
      </c>
      <c r="L264">
        <f>VLOOKUP(V264, Sheet2!E$6:F$261,2,TRUE)</f>
        <v>504.55</v>
      </c>
      <c r="M264">
        <f>VLOOKUP(L264,Sheet3!A$52:B$77,2,TRUE)</f>
        <v>1</v>
      </c>
      <c r="N264">
        <f t="shared" si="137"/>
        <v>2.4556786719429056</v>
      </c>
      <c r="O264">
        <f t="shared" si="138"/>
        <v>2.0556786719429283</v>
      </c>
      <c r="P264">
        <v>0</v>
      </c>
      <c r="Q264">
        <f t="shared" si="111"/>
        <v>2.5</v>
      </c>
      <c r="R264">
        <f t="shared" si="122"/>
        <v>7071.0621630014639</v>
      </c>
      <c r="S264">
        <f t="shared" si="114"/>
        <v>2.2999999999999998</v>
      </c>
      <c r="T264">
        <f t="shared" si="119"/>
        <v>949.04917660759099</v>
      </c>
      <c r="V264">
        <f t="shared" si="139"/>
        <v>8020.111339609055</v>
      </c>
      <c r="W264">
        <f t="shared" si="140"/>
        <v>2979.888660390945</v>
      </c>
      <c r="X264">
        <f t="shared" si="120"/>
        <v>61.567947528738536</v>
      </c>
      <c r="Y264">
        <f>VLOOKUP(K264,Sheet2!$A$6:$B$262,2,TRUE)</f>
        <v>310.2</v>
      </c>
      <c r="Z264">
        <f t="shared" si="141"/>
        <v>0.19847823187858973</v>
      </c>
      <c r="AA264">
        <f t="shared" si="142"/>
        <v>517.05415690382142</v>
      </c>
      <c r="AD264">
        <f t="shared" si="123"/>
        <v>517.37812582450135</v>
      </c>
      <c r="AE264">
        <f>VLOOKUP(AU263,Sheet2!$E$6:$F$261,2,TRUE)</f>
        <v>503.2</v>
      </c>
      <c r="AF264">
        <f>VLOOKUP(AE264,Sheet3!A$52:B$77,2,TRUE)</f>
        <v>1</v>
      </c>
      <c r="AG264">
        <f t="shared" si="124"/>
        <v>0.97812582450137597</v>
      </c>
      <c r="AH264">
        <f t="shared" si="125"/>
        <v>1</v>
      </c>
      <c r="AI264">
        <f t="shared" si="143"/>
        <v>4500</v>
      </c>
      <c r="AJ264">
        <f t="shared" si="112"/>
        <v>1.55</v>
      </c>
      <c r="AK264">
        <f t="shared" si="115"/>
        <v>1102.0749351989257</v>
      </c>
      <c r="AM264">
        <f t="shared" si="127"/>
        <v>-4.1218741754986468</v>
      </c>
      <c r="AN264">
        <f t="shared" si="128"/>
        <v>0</v>
      </c>
      <c r="AP264">
        <f t="shared" si="116"/>
        <v>1.55</v>
      </c>
      <c r="AQ264">
        <f>VLOOKUP(AE264,Sheet3!$K$52:$L$77,2,TRUE)</f>
        <v>1</v>
      </c>
      <c r="AR264">
        <f t="shared" si="117"/>
        <v>0</v>
      </c>
      <c r="AU264">
        <f t="shared" si="129"/>
        <v>5602.0749351989252</v>
      </c>
      <c r="AV264">
        <f t="shared" si="130"/>
        <v>5397.9250648010748</v>
      </c>
      <c r="AW264">
        <f t="shared" si="131"/>
        <v>111.52737737192304</v>
      </c>
      <c r="AX264">
        <f>VLOOKUP(AD264,Sheet2!$A$6:$B$262,2,TRUE)</f>
        <v>313.45</v>
      </c>
      <c r="AY264">
        <f t="shared" si="132"/>
        <v>0.35580595747941629</v>
      </c>
      <c r="AZ264">
        <f t="shared" si="133"/>
        <v>517.7339317819808</v>
      </c>
      <c r="BB264">
        <f t="shared" si="121"/>
        <v>0.6797748781593782</v>
      </c>
    </row>
    <row r="265" spans="4:54" x14ac:dyDescent="0.55000000000000004">
      <c r="D265">
        <f t="shared" si="118"/>
        <v>3825</v>
      </c>
      <c r="E265">
        <f t="shared" si="113"/>
        <v>63.75</v>
      </c>
      <c r="F265">
        <v>12600</v>
      </c>
      <c r="H265">
        <f t="shared" si="134"/>
        <v>3150</v>
      </c>
      <c r="J265">
        <f t="shared" si="135"/>
        <v>260.3305785123967</v>
      </c>
      <c r="K265">
        <f t="shared" si="136"/>
        <v>517.05415690382142</v>
      </c>
      <c r="L265">
        <f>VLOOKUP(V265, Sheet2!E$6:F$261,2,TRUE)</f>
        <v>505.17500000000001</v>
      </c>
      <c r="M265">
        <f>VLOOKUP(L265,Sheet3!A$52:B$77,2,TRUE)</f>
        <v>1</v>
      </c>
      <c r="N265">
        <f t="shared" si="137"/>
        <v>2.6541569038214448</v>
      </c>
      <c r="O265">
        <f t="shared" si="138"/>
        <v>2.2541569038214675</v>
      </c>
      <c r="P265">
        <v>0</v>
      </c>
      <c r="Q265">
        <f t="shared" si="111"/>
        <v>2.8</v>
      </c>
      <c r="R265">
        <f t="shared" si="122"/>
        <v>8898.8781504642029</v>
      </c>
      <c r="S265">
        <f t="shared" si="114"/>
        <v>2.4</v>
      </c>
      <c r="T265">
        <f t="shared" si="119"/>
        <v>1137.1440703497403</v>
      </c>
      <c r="V265">
        <f t="shared" si="139"/>
        <v>10036.022220813944</v>
      </c>
      <c r="W265">
        <f t="shared" si="140"/>
        <v>2563.9777791860561</v>
      </c>
      <c r="X265">
        <f t="shared" si="120"/>
        <v>52.974747503844135</v>
      </c>
      <c r="Y265">
        <f>VLOOKUP(K265,Sheet2!$A$6:$B$262,2,TRUE)</f>
        <v>311.5</v>
      </c>
      <c r="Z265">
        <f t="shared" si="141"/>
        <v>0.17006339487590413</v>
      </c>
      <c r="AA265">
        <f t="shared" si="142"/>
        <v>517.22422029869733</v>
      </c>
      <c r="AD265">
        <f t="shared" si="123"/>
        <v>517.7339317819808</v>
      </c>
      <c r="AE265">
        <f>VLOOKUP(AU264,Sheet2!$E$6:$F$261,2,TRUE)</f>
        <v>503.2</v>
      </c>
      <c r="AF265">
        <f>VLOOKUP(AE265,Sheet3!A$52:B$77,2,TRUE)</f>
        <v>1</v>
      </c>
      <c r="AG265">
        <f t="shared" si="124"/>
        <v>1.333931781980823</v>
      </c>
      <c r="AH265">
        <f t="shared" si="125"/>
        <v>1</v>
      </c>
      <c r="AI265">
        <f t="shared" si="143"/>
        <v>4500</v>
      </c>
      <c r="AJ265">
        <f t="shared" si="112"/>
        <v>1.9</v>
      </c>
      <c r="AK265">
        <f t="shared" si="115"/>
        <v>2151.500097822739</v>
      </c>
      <c r="AM265">
        <f t="shared" si="127"/>
        <v>-3.7660682180191998</v>
      </c>
      <c r="AN265">
        <f t="shared" si="128"/>
        <v>0</v>
      </c>
      <c r="AP265">
        <f t="shared" si="116"/>
        <v>1.55</v>
      </c>
      <c r="AQ265">
        <f>VLOOKUP(AE265,Sheet3!$K$52:$L$77,2,TRUE)</f>
        <v>1</v>
      </c>
      <c r="AR265">
        <f t="shared" si="117"/>
        <v>0</v>
      </c>
      <c r="AU265">
        <f t="shared" si="129"/>
        <v>6651.500097822739</v>
      </c>
      <c r="AV265">
        <f t="shared" si="130"/>
        <v>5948.499902177261</v>
      </c>
      <c r="AW265">
        <f t="shared" si="131"/>
        <v>122.9028905408525</v>
      </c>
      <c r="AX265">
        <f>VLOOKUP(AD265,Sheet2!$A$6:$B$262,2,TRUE)</f>
        <v>316.05</v>
      </c>
      <c r="AY265">
        <f t="shared" si="132"/>
        <v>0.38887166758694031</v>
      </c>
      <c r="AZ265">
        <f t="shared" si="133"/>
        <v>518.12280344956775</v>
      </c>
      <c r="BB265">
        <f t="shared" si="121"/>
        <v>0.89858315087042229</v>
      </c>
    </row>
    <row r="266" spans="4:54" x14ac:dyDescent="0.55000000000000004">
      <c r="D266">
        <f t="shared" si="118"/>
        <v>3840</v>
      </c>
      <c r="E266">
        <f t="shared" si="113"/>
        <v>64</v>
      </c>
      <c r="F266">
        <v>14300</v>
      </c>
      <c r="H266">
        <f t="shared" si="134"/>
        <v>3575</v>
      </c>
      <c r="J266">
        <f t="shared" si="135"/>
        <v>295.45454545454544</v>
      </c>
      <c r="K266">
        <f t="shared" si="136"/>
        <v>517.22422029869733</v>
      </c>
      <c r="L266">
        <f>VLOOKUP(V266, Sheet2!E$6:F$261,2,TRUE)</f>
        <v>505.35</v>
      </c>
      <c r="M266">
        <f>VLOOKUP(L266,Sheet3!A$52:B$77,2,TRUE)</f>
        <v>1</v>
      </c>
      <c r="N266">
        <f t="shared" si="137"/>
        <v>2.8242202986973552</v>
      </c>
      <c r="O266">
        <f t="shared" si="138"/>
        <v>2.424220298697378</v>
      </c>
      <c r="P266">
        <v>0</v>
      </c>
      <c r="Q266">
        <f t="shared" ref="Q266:Q329" si="144">VLOOKUP(N266,$A$8:$B$28,2,TRUE)</f>
        <v>2.9</v>
      </c>
      <c r="R266">
        <f t="shared" si="122"/>
        <v>10116.567700342735</v>
      </c>
      <c r="S266">
        <f t="shared" si="114"/>
        <v>2.5</v>
      </c>
      <c r="T266">
        <f t="shared" si="119"/>
        <v>1321.071031457145</v>
      </c>
      <c r="V266">
        <f t="shared" si="139"/>
        <v>11437.63873179988</v>
      </c>
      <c r="W266">
        <f t="shared" si="140"/>
        <v>2862.3612682001203</v>
      </c>
      <c r="X266">
        <f t="shared" si="120"/>
        <v>59.13969562396943</v>
      </c>
      <c r="Y266">
        <f>VLOOKUP(K266,Sheet2!$A$6:$B$262,2,TRUE)</f>
        <v>312.8</v>
      </c>
      <c r="Z266">
        <f t="shared" si="141"/>
        <v>0.18906552309453142</v>
      </c>
      <c r="AA266">
        <f t="shared" si="142"/>
        <v>517.41328582179187</v>
      </c>
      <c r="AD266">
        <f t="shared" si="123"/>
        <v>518.12280344956775</v>
      </c>
      <c r="AE266">
        <f>VLOOKUP(AU265,Sheet2!$E$6:$F$261,2,TRUE)</f>
        <v>503.65</v>
      </c>
      <c r="AF266">
        <f>VLOOKUP(AE266,Sheet3!A$52:B$77,2,TRUE)</f>
        <v>1</v>
      </c>
      <c r="AG266">
        <f t="shared" si="124"/>
        <v>1.7228034495677775</v>
      </c>
      <c r="AH266">
        <f t="shared" si="125"/>
        <v>1</v>
      </c>
      <c r="AI266">
        <f t="shared" si="143"/>
        <v>4500</v>
      </c>
      <c r="AJ266">
        <f t="shared" ref="AJ266:AJ329" si="145">VLOOKUP(AG266,$A$8:$B$28,2,TRUE)</f>
        <v>2.2000000000000002</v>
      </c>
      <c r="AK266">
        <f t="shared" si="115"/>
        <v>3656.4835078124993</v>
      </c>
      <c r="AM266">
        <f t="shared" si="127"/>
        <v>-3.3771965504322452</v>
      </c>
      <c r="AN266">
        <f t="shared" si="128"/>
        <v>0</v>
      </c>
      <c r="AP266">
        <f t="shared" si="116"/>
        <v>1.55</v>
      </c>
      <c r="AQ266">
        <f>VLOOKUP(AE266,Sheet3!$K$52:$L$77,2,TRUE)</f>
        <v>1</v>
      </c>
      <c r="AR266">
        <f t="shared" si="117"/>
        <v>0</v>
      </c>
      <c r="AU266">
        <f t="shared" si="129"/>
        <v>8156.4835078124997</v>
      </c>
      <c r="AV266">
        <f t="shared" si="130"/>
        <v>6143.5164921875003</v>
      </c>
      <c r="AW266">
        <f t="shared" si="131"/>
        <v>126.9321589294938</v>
      </c>
      <c r="AX266">
        <f>VLOOKUP(AD266,Sheet2!$A$6:$B$262,2,TRUE)</f>
        <v>319.37142857142857</v>
      </c>
      <c r="AY266">
        <f t="shared" si="132"/>
        <v>0.39744368961641463</v>
      </c>
      <c r="AZ266">
        <f t="shared" si="133"/>
        <v>518.52024713918422</v>
      </c>
      <c r="BB266">
        <f t="shared" si="121"/>
        <v>1.1069613173923472</v>
      </c>
    </row>
    <row r="267" spans="4:54" x14ac:dyDescent="0.55000000000000004">
      <c r="D267">
        <f t="shared" si="118"/>
        <v>3855</v>
      </c>
      <c r="E267">
        <f t="shared" ref="E267:E330" si="146">+D267/60</f>
        <v>64.25</v>
      </c>
      <c r="F267">
        <v>16300</v>
      </c>
      <c r="H267">
        <f t="shared" si="134"/>
        <v>4075</v>
      </c>
      <c r="J267">
        <f t="shared" si="135"/>
        <v>336.77685950413223</v>
      </c>
      <c r="K267">
        <f t="shared" si="136"/>
        <v>517.41328582179187</v>
      </c>
      <c r="L267">
        <f>VLOOKUP(V267, Sheet2!E$6:F$261,2,TRUE)</f>
        <v>505.7</v>
      </c>
      <c r="M267">
        <f>VLOOKUP(L267,Sheet3!A$52:B$77,2,TRUE)</f>
        <v>1</v>
      </c>
      <c r="N267">
        <f t="shared" si="137"/>
        <v>3.0132858217918965</v>
      </c>
      <c r="O267">
        <f t="shared" si="138"/>
        <v>2.6132858217919193</v>
      </c>
      <c r="P267">
        <v>0</v>
      </c>
      <c r="Q267">
        <f t="shared" si="144"/>
        <v>3</v>
      </c>
      <c r="R267">
        <f t="shared" si="122"/>
        <v>11533.711555180373</v>
      </c>
      <c r="S267">
        <f t="shared" ref="S267:S330" si="147">VLOOKUP(O267,$A$8:$B$28,2,TRUE)</f>
        <v>2.8</v>
      </c>
      <c r="T267">
        <f t="shared" si="119"/>
        <v>1656.0232710762175</v>
      </c>
      <c r="V267">
        <f t="shared" si="139"/>
        <v>13189.73482625659</v>
      </c>
      <c r="W267">
        <f t="shared" si="140"/>
        <v>3110.2651737434098</v>
      </c>
      <c r="X267">
        <f t="shared" si="120"/>
        <v>64.261677143458883</v>
      </c>
      <c r="Y267">
        <f>VLOOKUP(K267,Sheet2!$A$6:$B$262,2,TRUE)</f>
        <v>314.10000000000002</v>
      </c>
      <c r="Z267">
        <f t="shared" si="141"/>
        <v>0.20458986674135268</v>
      </c>
      <c r="AA267">
        <f t="shared" si="142"/>
        <v>517.61787568853322</v>
      </c>
      <c r="AD267">
        <f t="shared" si="123"/>
        <v>518.52024713918422</v>
      </c>
      <c r="AE267">
        <f>VLOOKUP(AU266,Sheet2!$E$6:$F$261,2,TRUE)</f>
        <v>504.55</v>
      </c>
      <c r="AF267">
        <f>VLOOKUP(AE267,Sheet3!A$52:B$77,2,TRUE)</f>
        <v>1</v>
      </c>
      <c r="AG267">
        <f t="shared" si="124"/>
        <v>2.1202471391842437</v>
      </c>
      <c r="AH267">
        <f t="shared" si="125"/>
        <v>1</v>
      </c>
      <c r="AI267">
        <f t="shared" si="143"/>
        <v>4500</v>
      </c>
      <c r="AJ267">
        <f t="shared" si="145"/>
        <v>2.4</v>
      </c>
      <c r="AK267">
        <f t="shared" ref="AK267:AK330" si="148">+AJ267*$AD$3*POWER(AG267,1.5)*AF267</f>
        <v>5446.0084347590964</v>
      </c>
      <c r="AM267">
        <f t="shared" si="127"/>
        <v>-2.9797528608157791</v>
      </c>
      <c r="AN267">
        <f t="shared" si="128"/>
        <v>0</v>
      </c>
      <c r="AP267">
        <f t="shared" ref="AP267:AP330" si="149">+VLOOKUP(AM267,$A$8:$B$28,2,TRUE)</f>
        <v>1.55</v>
      </c>
      <c r="AQ267">
        <f>VLOOKUP(AE267,Sheet3!$K$52:$L$77,2,TRUE)</f>
        <v>1</v>
      </c>
      <c r="AR267">
        <f t="shared" ref="AR267:AR278" si="150">+AP267*$AH$3*POWER(AN267,1.5)*AQ267</f>
        <v>0</v>
      </c>
      <c r="AU267">
        <f t="shared" si="129"/>
        <v>9946.0084347590964</v>
      </c>
      <c r="AV267">
        <f t="shared" si="130"/>
        <v>6353.9915652409036</v>
      </c>
      <c r="AW267">
        <f t="shared" si="131"/>
        <v>131.28081746365504</v>
      </c>
      <c r="AX267">
        <f>VLOOKUP(AD267,Sheet2!$A$6:$B$262,2,TRUE)</f>
        <v>324.85714285714283</v>
      </c>
      <c r="AY267">
        <f t="shared" si="132"/>
        <v>0.40411861136569277</v>
      </c>
      <c r="AZ267">
        <f t="shared" si="133"/>
        <v>518.9243657505499</v>
      </c>
      <c r="BB267">
        <f t="shared" si="121"/>
        <v>1.3064900620166782</v>
      </c>
    </row>
    <row r="268" spans="4:54" x14ac:dyDescent="0.55000000000000004">
      <c r="D268">
        <f t="shared" ref="D268:D331" si="151">+D267+15</f>
        <v>3870</v>
      </c>
      <c r="E268">
        <f t="shared" si="146"/>
        <v>64.5</v>
      </c>
      <c r="F268">
        <v>18200</v>
      </c>
      <c r="H268">
        <f t="shared" si="134"/>
        <v>4550</v>
      </c>
      <c r="J268">
        <f t="shared" si="135"/>
        <v>376.03305785123968</v>
      </c>
      <c r="K268">
        <f t="shared" si="136"/>
        <v>517.61787568853322</v>
      </c>
      <c r="L268">
        <f>VLOOKUP(V268, Sheet2!E$6:F$261,2,TRUE)</f>
        <v>506.05</v>
      </c>
      <c r="M268">
        <f>VLOOKUP(L268,Sheet3!A$52:B$77,2,TRUE)</f>
        <v>1</v>
      </c>
      <c r="N268">
        <f t="shared" si="137"/>
        <v>3.2178756885332405</v>
      </c>
      <c r="O268">
        <f t="shared" si="138"/>
        <v>2.8178756885332632</v>
      </c>
      <c r="P268">
        <v>0</v>
      </c>
      <c r="Q268">
        <f t="shared" si="144"/>
        <v>3.1</v>
      </c>
      <c r="R268">
        <f t="shared" si="122"/>
        <v>13152.336959673559</v>
      </c>
      <c r="S268">
        <f t="shared" si="147"/>
        <v>2.9</v>
      </c>
      <c r="T268">
        <f t="shared" ref="T268:T286" si="152">S268*L$3*POWER(O268,1.5)*M267</f>
        <v>1920.4755339869091</v>
      </c>
      <c r="V268">
        <f t="shared" si="139"/>
        <v>15072.812493660469</v>
      </c>
      <c r="W268">
        <f t="shared" si="140"/>
        <v>3127.187506339531</v>
      </c>
      <c r="X268">
        <f t="shared" ref="X268:X286" si="153">+W268*0.25*3600/43560</f>
        <v>64.611312114453114</v>
      </c>
      <c r="Y268">
        <f>VLOOKUP(K268,Sheet2!$A$6:$B$262,2,TRUE)</f>
        <v>315.39999999999998</v>
      </c>
      <c r="Z268">
        <f t="shared" si="141"/>
        <v>0.20485514303884947</v>
      </c>
      <c r="AA268">
        <f t="shared" si="142"/>
        <v>517.82273083157202</v>
      </c>
      <c r="AD268">
        <f t="shared" si="123"/>
        <v>518.9243657505499</v>
      </c>
      <c r="AE268">
        <f>VLOOKUP(AU267,Sheet2!$E$6:$F$261,2,TRUE)</f>
        <v>505</v>
      </c>
      <c r="AF268">
        <f>VLOOKUP(AE268,Sheet3!A$52:B$77,2,TRUE)</f>
        <v>1</v>
      </c>
      <c r="AG268">
        <f t="shared" si="124"/>
        <v>2.5243657505499186</v>
      </c>
      <c r="AH268">
        <f t="shared" si="125"/>
        <v>1</v>
      </c>
      <c r="AI268">
        <f t="shared" si="143"/>
        <v>4500</v>
      </c>
      <c r="AJ268">
        <f t="shared" si="145"/>
        <v>2.7</v>
      </c>
      <c r="AK268">
        <f t="shared" si="148"/>
        <v>7959.3851797709649</v>
      </c>
      <c r="AM268">
        <f t="shared" si="127"/>
        <v>-2.5756342494501041</v>
      </c>
      <c r="AN268">
        <f t="shared" si="128"/>
        <v>0</v>
      </c>
      <c r="AP268">
        <f t="shared" si="149"/>
        <v>1.55</v>
      </c>
      <c r="AQ268">
        <f>VLOOKUP(AE268,Sheet3!$K$52:$L$77,2,TRUE)</f>
        <v>1</v>
      </c>
      <c r="AR268">
        <f t="shared" si="150"/>
        <v>0</v>
      </c>
      <c r="AU268">
        <f t="shared" si="129"/>
        <v>12459.385179770965</v>
      </c>
      <c r="AV268">
        <f t="shared" si="130"/>
        <v>5740.6148202290351</v>
      </c>
      <c r="AW268">
        <f t="shared" si="131"/>
        <v>118.60774421960816</v>
      </c>
      <c r="AX268">
        <f>VLOOKUP(AD268,Sheet2!$A$6:$B$262,2,TRUE)</f>
        <v>330.34285714285716</v>
      </c>
      <c r="AY268">
        <f t="shared" si="132"/>
        <v>0.35904437361064573</v>
      </c>
      <c r="AZ268">
        <f t="shared" si="133"/>
        <v>519.28341012416058</v>
      </c>
      <c r="BB268">
        <f t="shared" ref="BB268:BB331" si="154">+AZ268-AA268</f>
        <v>1.4606792925885657</v>
      </c>
    </row>
    <row r="269" spans="4:54" x14ac:dyDescent="0.55000000000000004">
      <c r="D269">
        <f t="shared" si="151"/>
        <v>3885</v>
      </c>
      <c r="E269">
        <f t="shared" si="146"/>
        <v>64.75</v>
      </c>
      <c r="F269">
        <v>19900</v>
      </c>
      <c r="H269">
        <f t="shared" si="134"/>
        <v>4975</v>
      </c>
      <c r="J269">
        <f t="shared" si="135"/>
        <v>411.15702479338842</v>
      </c>
      <c r="K269">
        <f t="shared" si="136"/>
        <v>517.82273083157202</v>
      </c>
      <c r="L269">
        <f>VLOOKUP(V269, Sheet2!E$6:F$261,2,TRUE)</f>
        <v>506.4</v>
      </c>
      <c r="M269">
        <f>VLOOKUP(L269,Sheet3!A$52:B$77,2,TRUE)</f>
        <v>1</v>
      </c>
      <c r="N269">
        <f t="shared" si="137"/>
        <v>3.4227308315720393</v>
      </c>
      <c r="O269">
        <f t="shared" si="138"/>
        <v>3.022730831572062</v>
      </c>
      <c r="P269">
        <v>0</v>
      </c>
      <c r="Q269">
        <f t="shared" si="144"/>
        <v>3.2</v>
      </c>
      <c r="R269">
        <f t="shared" ref="R269:R286" si="155">+Q269*H$3*POWER(N269,1.5)*M268</f>
        <v>14893.488616907234</v>
      </c>
      <c r="S269">
        <f t="shared" si="147"/>
        <v>3</v>
      </c>
      <c r="T269">
        <f t="shared" si="152"/>
        <v>2207.2346442001567</v>
      </c>
      <c r="V269">
        <f t="shared" si="139"/>
        <v>17100.723261107392</v>
      </c>
      <c r="W269">
        <f t="shared" si="140"/>
        <v>2799.2767388926077</v>
      </c>
      <c r="X269">
        <f t="shared" si="153"/>
        <v>57.83629625811173</v>
      </c>
      <c r="Y269">
        <f>VLOOKUP(K269,Sheet2!$A$6:$B$262,2,TRUE)</f>
        <v>316.7</v>
      </c>
      <c r="Z269">
        <f t="shared" si="141"/>
        <v>0.18262171221380402</v>
      </c>
      <c r="AA269">
        <f t="shared" si="142"/>
        <v>518.00535254378588</v>
      </c>
      <c r="AD269">
        <f t="shared" ref="AD269:AD332" si="156">+AZ268</f>
        <v>519.28341012416058</v>
      </c>
      <c r="AE269">
        <f>VLOOKUP(AU268,Sheet2!$E$6:$F$261,2,TRUE)</f>
        <v>505.52499999999998</v>
      </c>
      <c r="AF269">
        <f>VLOOKUP(AE269,Sheet3!A$52:B$77,2,TRUE)</f>
        <v>1</v>
      </c>
      <c r="AG269">
        <f t="shared" ref="AG269:AG332" si="157">+AD269-$AF$3</f>
        <v>2.8834101241606049</v>
      </c>
      <c r="AH269">
        <f t="shared" ref="AH269:AH332" si="158">VLOOKUP(F269, $AM$3:$AN$5,2,TRUE)</f>
        <v>1</v>
      </c>
      <c r="AI269">
        <f t="shared" si="143"/>
        <v>4500</v>
      </c>
      <c r="AJ269">
        <f t="shared" si="145"/>
        <v>2.9</v>
      </c>
      <c r="AK269">
        <f t="shared" si="148"/>
        <v>10436.261809290369</v>
      </c>
      <c r="AM269">
        <f t="shared" ref="AM269:AM332" si="159">+AD269-$AO$3</f>
        <v>-2.2165898758394178</v>
      </c>
      <c r="AN269">
        <f t="shared" ref="AN269:AN332" si="160">+VLOOKUP(AM269,$AQ$3:$AR$5,2,TRUE)</f>
        <v>0</v>
      </c>
      <c r="AP269">
        <f t="shared" si="149"/>
        <v>1.55</v>
      </c>
      <c r="AQ269">
        <f>VLOOKUP(AE269,Sheet3!$K$52:$L$77,2,TRUE)</f>
        <v>1</v>
      </c>
      <c r="AR269">
        <f t="shared" si="150"/>
        <v>0</v>
      </c>
      <c r="AU269">
        <f t="shared" ref="AU269:AU332" si="161">+AI269+AK269+AR269</f>
        <v>14936.261809290369</v>
      </c>
      <c r="AV269">
        <f t="shared" ref="AV269:AV332" si="162">+F269-AU269</f>
        <v>4963.7381907096315</v>
      </c>
      <c r="AW269">
        <f t="shared" ref="AW269:AW332" si="163">+AV269*0.25*3600/43560</f>
        <v>102.55657418821554</v>
      </c>
      <c r="AX269">
        <f>VLOOKUP(AD269,Sheet2!$A$6:$B$262,2,TRUE)</f>
        <v>334.45714285714286</v>
      </c>
      <c r="AY269">
        <f t="shared" ref="AY269:AY332" si="164">+AW269/AX269</f>
        <v>0.30663592145801671</v>
      </c>
      <c r="AZ269">
        <f t="shared" ref="AZ269:AZ332" si="165">+AD269+AY269</f>
        <v>519.59004604561858</v>
      </c>
      <c r="BB269">
        <f t="shared" si="154"/>
        <v>1.5846935018327031</v>
      </c>
    </row>
    <row r="270" spans="4:54" x14ac:dyDescent="0.55000000000000004">
      <c r="D270">
        <f t="shared" si="151"/>
        <v>3900</v>
      </c>
      <c r="E270">
        <f t="shared" si="146"/>
        <v>65</v>
      </c>
      <c r="F270">
        <v>21500</v>
      </c>
      <c r="H270">
        <f t="shared" si="134"/>
        <v>5375</v>
      </c>
      <c r="J270">
        <f t="shared" si="135"/>
        <v>444.21487603305786</v>
      </c>
      <c r="K270">
        <f t="shared" si="136"/>
        <v>518.00535254378588</v>
      </c>
      <c r="L270">
        <f>VLOOKUP(V270, Sheet2!E$6:F$261,2,TRUE)</f>
        <v>506.75</v>
      </c>
      <c r="M270">
        <f>VLOOKUP(L270,Sheet3!A$52:B$77,2,TRUE)</f>
        <v>1</v>
      </c>
      <c r="N270">
        <f t="shared" si="137"/>
        <v>3.605352543785898</v>
      </c>
      <c r="O270">
        <f t="shared" si="138"/>
        <v>3.2053525437859207</v>
      </c>
      <c r="P270">
        <v>0</v>
      </c>
      <c r="Q270">
        <f t="shared" si="144"/>
        <v>3.3</v>
      </c>
      <c r="R270">
        <f t="shared" si="155"/>
        <v>16604.388487573382</v>
      </c>
      <c r="S270">
        <f t="shared" si="147"/>
        <v>3.1</v>
      </c>
      <c r="T270">
        <f t="shared" si="152"/>
        <v>2490.5968453830983</v>
      </c>
      <c r="V270">
        <f t="shared" si="139"/>
        <v>19094.985332956479</v>
      </c>
      <c r="W270">
        <f t="shared" si="140"/>
        <v>2405.0146670435206</v>
      </c>
      <c r="X270">
        <f t="shared" si="153"/>
        <v>49.690385682717363</v>
      </c>
      <c r="Y270">
        <f>VLOOKUP(K270,Sheet2!$A$6:$B$262,2,TRUE)</f>
        <v>318</v>
      </c>
      <c r="Z270">
        <f t="shared" si="141"/>
        <v>0.15625907447395396</v>
      </c>
      <c r="AA270">
        <f t="shared" si="142"/>
        <v>518.16161161825983</v>
      </c>
      <c r="AD270">
        <f t="shared" si="156"/>
        <v>519.59004604561858</v>
      </c>
      <c r="AE270">
        <f>VLOOKUP(AU269,Sheet2!$E$6:$F$261,2,TRUE)</f>
        <v>505.875</v>
      </c>
      <c r="AF270">
        <f>VLOOKUP(AE270,Sheet3!A$52:B$77,2,TRUE)</f>
        <v>1</v>
      </c>
      <c r="AG270">
        <f t="shared" si="157"/>
        <v>3.1900460456186011</v>
      </c>
      <c r="AH270">
        <f t="shared" si="158"/>
        <v>1</v>
      </c>
      <c r="AI270">
        <f t="shared" si="143"/>
        <v>4500</v>
      </c>
      <c r="AJ270">
        <f t="shared" si="145"/>
        <v>3</v>
      </c>
      <c r="AK270">
        <f t="shared" si="148"/>
        <v>12563.308418654149</v>
      </c>
      <c r="AM270">
        <f t="shared" si="159"/>
        <v>-1.9099539543814217</v>
      </c>
      <c r="AN270">
        <f t="shared" si="160"/>
        <v>0</v>
      </c>
      <c r="AP270">
        <f t="shared" si="149"/>
        <v>1.55</v>
      </c>
      <c r="AQ270">
        <f>VLOOKUP(AE270,Sheet3!$K$52:$L$77,2,TRUE)</f>
        <v>1</v>
      </c>
      <c r="AR270">
        <f t="shared" si="150"/>
        <v>0</v>
      </c>
      <c r="AU270">
        <f t="shared" si="161"/>
        <v>17063.308418654149</v>
      </c>
      <c r="AV270">
        <f t="shared" si="162"/>
        <v>4436.6915813458509</v>
      </c>
      <c r="AW270">
        <f t="shared" si="163"/>
        <v>91.667181432765517</v>
      </c>
      <c r="AX270">
        <f>VLOOKUP(AD270,Sheet2!$A$6:$B$262,2,TRUE)</f>
        <v>338.57142857142856</v>
      </c>
      <c r="AY270">
        <f t="shared" si="164"/>
        <v>0.27074694937947624</v>
      </c>
      <c r="AZ270">
        <f t="shared" si="165"/>
        <v>519.86079299499806</v>
      </c>
      <c r="BB270">
        <f t="shared" si="154"/>
        <v>1.6991813767382382</v>
      </c>
    </row>
    <row r="271" spans="4:54" x14ac:dyDescent="0.55000000000000004">
      <c r="D271">
        <f t="shared" si="151"/>
        <v>3915</v>
      </c>
      <c r="E271">
        <f t="shared" si="146"/>
        <v>65.25</v>
      </c>
      <c r="F271">
        <v>23100</v>
      </c>
      <c r="H271">
        <f t="shared" si="134"/>
        <v>5775</v>
      </c>
      <c r="J271">
        <f t="shared" si="135"/>
        <v>477.27272727272725</v>
      </c>
      <c r="K271">
        <f t="shared" si="136"/>
        <v>518.16161161825983</v>
      </c>
      <c r="L271">
        <f>VLOOKUP(V271, Sheet2!E$6:F$261,2,TRUE)</f>
        <v>506.92500000000001</v>
      </c>
      <c r="M271">
        <f>VLOOKUP(L271,Sheet3!A$52:B$77,2,TRUE)</f>
        <v>1</v>
      </c>
      <c r="N271">
        <f t="shared" si="137"/>
        <v>3.7616116182598489</v>
      </c>
      <c r="O271">
        <f t="shared" si="138"/>
        <v>3.3616116182598716</v>
      </c>
      <c r="P271">
        <v>0</v>
      </c>
      <c r="Q271">
        <f t="shared" si="144"/>
        <v>3.3</v>
      </c>
      <c r="R271">
        <f t="shared" si="155"/>
        <v>17695.474339884164</v>
      </c>
      <c r="S271">
        <f t="shared" si="147"/>
        <v>3.1</v>
      </c>
      <c r="T271">
        <f t="shared" si="152"/>
        <v>2674.9214515937938</v>
      </c>
      <c r="V271">
        <f t="shared" si="139"/>
        <v>20370.395791477957</v>
      </c>
      <c r="W271">
        <f t="shared" si="140"/>
        <v>2729.6042085220433</v>
      </c>
      <c r="X271">
        <f t="shared" si="153"/>
        <v>56.396781167810808</v>
      </c>
      <c r="Y271">
        <f>VLOOKUP(K271,Sheet2!$A$6:$B$262,2,TRUE)</f>
        <v>319.37142857142857</v>
      </c>
      <c r="Z271">
        <f t="shared" si="141"/>
        <v>0.17658680809387889</v>
      </c>
      <c r="AA271">
        <f t="shared" si="142"/>
        <v>518.33819842635376</v>
      </c>
      <c r="AD271">
        <f t="shared" si="156"/>
        <v>519.86079299499806</v>
      </c>
      <c r="AE271">
        <f>VLOOKUP(AU270,Sheet2!$E$6:$F$261,2,TRUE)</f>
        <v>506.4</v>
      </c>
      <c r="AF271">
        <f>VLOOKUP(AE271,Sheet3!A$52:B$77,2,TRUE)</f>
        <v>1</v>
      </c>
      <c r="AG271">
        <f t="shared" si="157"/>
        <v>3.4607929949980871</v>
      </c>
      <c r="AH271">
        <f t="shared" si="158"/>
        <v>1</v>
      </c>
      <c r="AI271">
        <f t="shared" si="143"/>
        <v>4500</v>
      </c>
      <c r="AJ271">
        <f t="shared" si="145"/>
        <v>3.2</v>
      </c>
      <c r="AK271">
        <f t="shared" si="148"/>
        <v>15142.610515468099</v>
      </c>
      <c r="AM271">
        <f t="shared" si="159"/>
        <v>-1.6392070050019356</v>
      </c>
      <c r="AN271">
        <f t="shared" si="160"/>
        <v>0</v>
      </c>
      <c r="AP271">
        <f t="shared" si="149"/>
        <v>1.55</v>
      </c>
      <c r="AQ271">
        <f>VLOOKUP(AE271,Sheet3!$K$52:$L$77,2,TRUE)</f>
        <v>1</v>
      </c>
      <c r="AR271">
        <f t="shared" si="150"/>
        <v>0</v>
      </c>
      <c r="AU271">
        <f t="shared" si="161"/>
        <v>19642.610515468099</v>
      </c>
      <c r="AV271">
        <f t="shared" si="162"/>
        <v>3457.389484531901</v>
      </c>
      <c r="AW271">
        <f t="shared" si="163"/>
        <v>71.433667035783088</v>
      </c>
      <c r="AX271">
        <f>VLOOKUP(AD271,Sheet2!$A$6:$B$262,2,TRUE)</f>
        <v>342.68571428571431</v>
      </c>
      <c r="AY271">
        <f t="shared" si="164"/>
        <v>0.20845242173189993</v>
      </c>
      <c r="AZ271">
        <f t="shared" si="165"/>
        <v>520.06924541672993</v>
      </c>
      <c r="BB271">
        <f t="shared" si="154"/>
        <v>1.7310469903761714</v>
      </c>
    </row>
    <row r="272" spans="4:54" x14ac:dyDescent="0.55000000000000004">
      <c r="D272">
        <f t="shared" si="151"/>
        <v>3930</v>
      </c>
      <c r="E272">
        <f t="shared" si="146"/>
        <v>65.5</v>
      </c>
      <c r="F272">
        <v>25000</v>
      </c>
      <c r="H272">
        <f t="shared" si="134"/>
        <v>6250</v>
      </c>
      <c r="J272">
        <f t="shared" si="135"/>
        <v>516.52892561983469</v>
      </c>
      <c r="K272">
        <f t="shared" si="136"/>
        <v>518.33819842635376</v>
      </c>
      <c r="L272">
        <f>VLOOKUP(V272, Sheet2!E$6:F$261,2,TRUE)</f>
        <v>507.27500000000003</v>
      </c>
      <c r="M272">
        <f>VLOOKUP(L272,Sheet3!A$52:B$77,2,TRUE)</f>
        <v>1</v>
      </c>
      <c r="N272">
        <f t="shared" si="137"/>
        <v>3.9381984263537788</v>
      </c>
      <c r="O272">
        <f t="shared" si="138"/>
        <v>3.5381984263538016</v>
      </c>
      <c r="P272">
        <v>0</v>
      </c>
      <c r="Q272">
        <f t="shared" si="144"/>
        <v>3.4</v>
      </c>
      <c r="R272">
        <f t="shared" si="155"/>
        <v>19530.467881513709</v>
      </c>
      <c r="S272">
        <f t="shared" si="147"/>
        <v>3.2</v>
      </c>
      <c r="T272">
        <f t="shared" si="152"/>
        <v>2981.6131250019539</v>
      </c>
      <c r="V272">
        <f t="shared" si="139"/>
        <v>22512.081006515662</v>
      </c>
      <c r="W272">
        <f t="shared" si="140"/>
        <v>2487.918993484338</v>
      </c>
      <c r="X272">
        <f t="shared" si="153"/>
        <v>51.403284989345828</v>
      </c>
      <c r="Y272">
        <f>VLOOKUP(K272,Sheet2!$A$6:$B$262,2,TRUE)</f>
        <v>322.1142857142857</v>
      </c>
      <c r="Z272">
        <f t="shared" si="141"/>
        <v>0.15958089184203514</v>
      </c>
      <c r="AA272">
        <f t="shared" si="142"/>
        <v>518.49777931819574</v>
      </c>
      <c r="AD272">
        <f t="shared" si="156"/>
        <v>520.06924541672993</v>
      </c>
      <c r="AE272">
        <f>VLOOKUP(AU271,Sheet2!$E$6:$F$261,2,TRUE)</f>
        <v>506.75</v>
      </c>
      <c r="AF272">
        <f>VLOOKUP(AE272,Sheet3!A$52:B$77,2,TRUE)</f>
        <v>1</v>
      </c>
      <c r="AG272">
        <f t="shared" si="157"/>
        <v>3.6692454167299502</v>
      </c>
      <c r="AH272">
        <f t="shared" si="158"/>
        <v>0</v>
      </c>
      <c r="AI272">
        <f t="shared" si="143"/>
        <v>0</v>
      </c>
      <c r="AJ272">
        <f t="shared" si="145"/>
        <v>3.3</v>
      </c>
      <c r="AK272">
        <f t="shared" si="148"/>
        <v>17047.72454942729</v>
      </c>
      <c r="AM272">
        <f t="shared" si="159"/>
        <v>-1.4307545832700725</v>
      </c>
      <c r="AN272">
        <f t="shared" si="160"/>
        <v>0</v>
      </c>
      <c r="AP272">
        <f t="shared" si="149"/>
        <v>1.55</v>
      </c>
      <c r="AQ272">
        <f>VLOOKUP(AE272,Sheet3!$K$52:$L$77,2,TRUE)</f>
        <v>1</v>
      </c>
      <c r="AR272">
        <f t="shared" si="150"/>
        <v>0</v>
      </c>
      <c r="AU272">
        <f t="shared" si="161"/>
        <v>17047.72454942729</v>
      </c>
      <c r="AV272">
        <f t="shared" si="162"/>
        <v>7952.2754505727098</v>
      </c>
      <c r="AW272">
        <f t="shared" si="163"/>
        <v>164.30321178869235</v>
      </c>
      <c r="AX272">
        <f>VLOOKUP(AD272,Sheet2!$A$6:$B$262,2,TRUE)</f>
        <v>345.42857142857144</v>
      </c>
      <c r="AY272">
        <f t="shared" si="164"/>
        <v>0.47565032362317883</v>
      </c>
      <c r="AZ272">
        <f t="shared" si="165"/>
        <v>520.54489574035313</v>
      </c>
      <c r="BB272">
        <f t="shared" si="154"/>
        <v>2.0471164221573872</v>
      </c>
    </row>
    <row r="273" spans="4:54" x14ac:dyDescent="0.55000000000000004">
      <c r="D273">
        <f t="shared" si="151"/>
        <v>3945</v>
      </c>
      <c r="E273">
        <f t="shared" si="146"/>
        <v>65.75</v>
      </c>
      <c r="F273">
        <v>26100</v>
      </c>
      <c r="H273">
        <f t="shared" si="134"/>
        <v>6525</v>
      </c>
      <c r="J273">
        <f t="shared" si="135"/>
        <v>539.25619834710744</v>
      </c>
      <c r="K273">
        <f t="shared" si="136"/>
        <v>518.49777931819574</v>
      </c>
      <c r="L273">
        <f>VLOOKUP(V273, Sheet2!E$6:F$261,2,TRUE)</f>
        <v>507.625</v>
      </c>
      <c r="M273">
        <f>VLOOKUP(L273,Sheet3!A$52:B$77,2,TRUE)</f>
        <v>1</v>
      </c>
      <c r="N273">
        <f t="shared" si="137"/>
        <v>4.0977793181957622</v>
      </c>
      <c r="O273">
        <f t="shared" si="138"/>
        <v>3.697779318195785</v>
      </c>
      <c r="P273">
        <v>0</v>
      </c>
      <c r="Q273">
        <f t="shared" si="144"/>
        <v>3.5</v>
      </c>
      <c r="R273">
        <f t="shared" si="155"/>
        <v>21339.20485981998</v>
      </c>
      <c r="S273">
        <f t="shared" si="147"/>
        <v>3.3</v>
      </c>
      <c r="T273">
        <f t="shared" si="152"/>
        <v>3285.1367999626414</v>
      </c>
      <c r="V273">
        <f t="shared" si="139"/>
        <v>24624.341659782622</v>
      </c>
      <c r="W273">
        <f t="shared" si="140"/>
        <v>1475.6583402173783</v>
      </c>
      <c r="X273">
        <f t="shared" si="153"/>
        <v>30.488808682177236</v>
      </c>
      <c r="Y273">
        <f>VLOOKUP(K273,Sheet2!$A$6:$B$262,2,TRUE)</f>
        <v>323.48571428571427</v>
      </c>
      <c r="Z273">
        <f t="shared" si="141"/>
        <v>9.4250865913814111E-2</v>
      </c>
      <c r="AA273">
        <f t="shared" si="142"/>
        <v>518.5920301841096</v>
      </c>
      <c r="AD273">
        <f t="shared" si="156"/>
        <v>520.54489574035313</v>
      </c>
      <c r="AE273">
        <f>VLOOKUP(AU272,Sheet2!$E$6:$F$261,2,TRUE)</f>
        <v>506.4</v>
      </c>
      <c r="AF273">
        <f>VLOOKUP(AE273,Sheet3!A$52:B$77,2,TRUE)</f>
        <v>1</v>
      </c>
      <c r="AG273">
        <f t="shared" si="157"/>
        <v>4.1448957403531494</v>
      </c>
      <c r="AH273">
        <f t="shared" si="158"/>
        <v>0</v>
      </c>
      <c r="AI273">
        <f t="shared" si="143"/>
        <v>0</v>
      </c>
      <c r="AJ273">
        <f t="shared" si="145"/>
        <v>3.5</v>
      </c>
      <c r="AK273">
        <f t="shared" si="148"/>
        <v>21708.299252576675</v>
      </c>
      <c r="AM273">
        <f t="shared" si="159"/>
        <v>-0.95510425964687329</v>
      </c>
      <c r="AN273">
        <f t="shared" si="160"/>
        <v>0</v>
      </c>
      <c r="AP273">
        <f t="shared" si="149"/>
        <v>1.55</v>
      </c>
      <c r="AQ273">
        <f>VLOOKUP(AE273,Sheet3!$K$52:$L$77,2,TRUE)</f>
        <v>1</v>
      </c>
      <c r="AR273">
        <f t="shared" si="150"/>
        <v>0</v>
      </c>
      <c r="AU273">
        <f t="shared" si="161"/>
        <v>21708.299252576675</v>
      </c>
      <c r="AV273">
        <f t="shared" si="162"/>
        <v>4391.7007474233251</v>
      </c>
      <c r="AW273">
        <f t="shared" si="163"/>
        <v>90.737618748415812</v>
      </c>
      <c r="AX273">
        <f>VLOOKUP(AD273,Sheet2!$A$6:$B$262,2,TRUE)</f>
        <v>352.28571428571428</v>
      </c>
      <c r="AY273">
        <f t="shared" si="164"/>
        <v>0.25756826084302947</v>
      </c>
      <c r="AZ273">
        <f t="shared" si="165"/>
        <v>520.8024640011962</v>
      </c>
      <c r="BB273">
        <f t="shared" si="154"/>
        <v>2.2104338170865958</v>
      </c>
    </row>
    <row r="274" spans="4:54" x14ac:dyDescent="0.55000000000000004">
      <c r="D274">
        <f t="shared" si="151"/>
        <v>3960</v>
      </c>
      <c r="E274">
        <f t="shared" si="146"/>
        <v>66</v>
      </c>
      <c r="F274">
        <v>27000</v>
      </c>
      <c r="H274">
        <f t="shared" si="134"/>
        <v>6750</v>
      </c>
      <c r="J274">
        <f t="shared" si="135"/>
        <v>557.85123966942149</v>
      </c>
      <c r="K274">
        <f t="shared" si="136"/>
        <v>518.5920301841096</v>
      </c>
      <c r="L274">
        <f>VLOOKUP(V274, Sheet2!E$6:F$261,2,TRUE)</f>
        <v>507.8</v>
      </c>
      <c r="M274">
        <f>VLOOKUP(L274,Sheet3!A$52:B$77,2,TRUE)</f>
        <v>1</v>
      </c>
      <c r="N274">
        <f t="shared" si="137"/>
        <v>4.1920301841096261</v>
      </c>
      <c r="O274">
        <f t="shared" si="138"/>
        <v>3.7920301841096489</v>
      </c>
      <c r="P274">
        <v>0</v>
      </c>
      <c r="Q274">
        <f t="shared" si="144"/>
        <v>3.5</v>
      </c>
      <c r="R274">
        <f t="shared" si="155"/>
        <v>22079.639843210043</v>
      </c>
      <c r="S274">
        <f t="shared" si="147"/>
        <v>3.3</v>
      </c>
      <c r="T274">
        <f t="shared" si="152"/>
        <v>3411.5336078232763</v>
      </c>
      <c r="V274">
        <f t="shared" si="139"/>
        <v>25491.173451033319</v>
      </c>
      <c r="W274">
        <f t="shared" si="140"/>
        <v>1508.826548966681</v>
      </c>
      <c r="X274">
        <f t="shared" si="153"/>
        <v>31.174102251377708</v>
      </c>
      <c r="Y274">
        <f>VLOOKUP(K274,Sheet2!$A$6:$B$262,2,TRUE)</f>
        <v>324.85714285714283</v>
      </c>
      <c r="Z274">
        <f t="shared" si="141"/>
        <v>9.5962495936518899E-2</v>
      </c>
      <c r="AA274">
        <f t="shared" si="142"/>
        <v>518.68799268004614</v>
      </c>
      <c r="AD274">
        <f t="shared" si="156"/>
        <v>520.8024640011962</v>
      </c>
      <c r="AE274">
        <f>VLOOKUP(AU273,Sheet2!$E$6:$F$261,2,TRUE)</f>
        <v>507.1</v>
      </c>
      <c r="AF274">
        <f>VLOOKUP(AE274,Sheet3!A$52:B$77,2,TRUE)</f>
        <v>1</v>
      </c>
      <c r="AG274">
        <f t="shared" si="157"/>
        <v>4.4024640011962219</v>
      </c>
      <c r="AH274">
        <f t="shared" si="158"/>
        <v>0</v>
      </c>
      <c r="AI274">
        <f t="shared" si="143"/>
        <v>0</v>
      </c>
      <c r="AJ274">
        <f t="shared" si="145"/>
        <v>3.5</v>
      </c>
      <c r="AK274">
        <f t="shared" si="148"/>
        <v>23762.88157162171</v>
      </c>
      <c r="AM274">
        <f t="shared" si="159"/>
        <v>-0.69753599880380079</v>
      </c>
      <c r="AN274">
        <f t="shared" si="160"/>
        <v>0</v>
      </c>
      <c r="AP274">
        <f t="shared" si="149"/>
        <v>1.55</v>
      </c>
      <c r="AQ274">
        <f>VLOOKUP(AE274,Sheet3!$K$52:$L$77,2,TRUE)</f>
        <v>1</v>
      </c>
      <c r="AR274">
        <f t="shared" si="150"/>
        <v>0</v>
      </c>
      <c r="AU274">
        <f t="shared" si="161"/>
        <v>23762.88157162171</v>
      </c>
      <c r="AV274">
        <f t="shared" si="162"/>
        <v>3237.1184283782895</v>
      </c>
      <c r="AW274">
        <f t="shared" si="163"/>
        <v>66.882612156576229</v>
      </c>
      <c r="AX274">
        <f>VLOOKUP(AD274,Sheet2!$A$6:$B$262,2,TRUE)</f>
        <v>356.4</v>
      </c>
      <c r="AY274">
        <f t="shared" si="164"/>
        <v>0.18766165027097709</v>
      </c>
      <c r="AZ274">
        <f t="shared" si="165"/>
        <v>520.99012565146722</v>
      </c>
      <c r="BB274">
        <f t="shared" si="154"/>
        <v>2.3021329714210879</v>
      </c>
    </row>
    <row r="275" spans="4:54" x14ac:dyDescent="0.55000000000000004">
      <c r="D275">
        <f t="shared" si="151"/>
        <v>3975</v>
      </c>
      <c r="E275">
        <f t="shared" si="146"/>
        <v>66.25</v>
      </c>
      <c r="F275">
        <v>28000</v>
      </c>
      <c r="H275">
        <f t="shared" si="134"/>
        <v>7000</v>
      </c>
      <c r="J275">
        <f t="shared" si="135"/>
        <v>578.51239669421489</v>
      </c>
      <c r="K275">
        <f t="shared" si="136"/>
        <v>518.68799268004614</v>
      </c>
      <c r="L275">
        <f>VLOOKUP(V275, Sheet2!E$6:F$261,2,TRUE)</f>
        <v>508.04</v>
      </c>
      <c r="M275">
        <f>VLOOKUP(L275,Sheet3!A$52:B$77,2,TRUE)</f>
        <v>1</v>
      </c>
      <c r="N275">
        <f t="shared" si="137"/>
        <v>4.287992680046159</v>
      </c>
      <c r="O275">
        <f t="shared" si="138"/>
        <v>3.8879926800461817</v>
      </c>
      <c r="P275">
        <v>0</v>
      </c>
      <c r="Q275">
        <f t="shared" si="144"/>
        <v>3.5</v>
      </c>
      <c r="R275">
        <f t="shared" si="155"/>
        <v>22842.121454207201</v>
      </c>
      <c r="S275">
        <f t="shared" si="147"/>
        <v>3.4</v>
      </c>
      <c r="T275">
        <f t="shared" si="152"/>
        <v>3649.1785267051305</v>
      </c>
      <c r="V275">
        <f t="shared" si="139"/>
        <v>26491.299980912332</v>
      </c>
      <c r="W275">
        <f t="shared" si="140"/>
        <v>1508.7000190876679</v>
      </c>
      <c r="X275">
        <f t="shared" si="153"/>
        <v>31.171487997679087</v>
      </c>
      <c r="Y275">
        <f>VLOOKUP(K275,Sheet2!$A$6:$B$262,2,TRUE)</f>
        <v>326.2285714285714</v>
      </c>
      <c r="Z275">
        <f t="shared" si="141"/>
        <v>9.5551066729617107E-2</v>
      </c>
      <c r="AA275">
        <f t="shared" si="142"/>
        <v>518.78354374677576</v>
      </c>
      <c r="AD275">
        <f t="shared" si="156"/>
        <v>520.99012565146722</v>
      </c>
      <c r="AE275">
        <f>VLOOKUP(AU274,Sheet2!$E$6:$F$261,2,TRUE)</f>
        <v>507.45</v>
      </c>
      <c r="AF275">
        <f>VLOOKUP(AE275,Sheet3!A$52:B$77,2,TRUE)</f>
        <v>1</v>
      </c>
      <c r="AG275">
        <f t="shared" si="157"/>
        <v>4.5901256514672468</v>
      </c>
      <c r="AH275">
        <f t="shared" si="158"/>
        <v>0</v>
      </c>
      <c r="AI275">
        <f t="shared" si="143"/>
        <v>0</v>
      </c>
      <c r="AJ275">
        <f t="shared" si="145"/>
        <v>3.5</v>
      </c>
      <c r="AK275">
        <f t="shared" si="148"/>
        <v>25298.352798713244</v>
      </c>
      <c r="AM275">
        <f t="shared" si="159"/>
        <v>-0.50987434853277591</v>
      </c>
      <c r="AN275">
        <f t="shared" si="160"/>
        <v>0</v>
      </c>
      <c r="AP275">
        <f t="shared" si="149"/>
        <v>1.55</v>
      </c>
      <c r="AQ275">
        <f>VLOOKUP(AE275,Sheet3!$K$52:$L$77,2,TRUE)</f>
        <v>1</v>
      </c>
      <c r="AR275">
        <f t="shared" si="150"/>
        <v>0</v>
      </c>
      <c r="AU275">
        <f t="shared" si="161"/>
        <v>25298.352798713244</v>
      </c>
      <c r="AV275">
        <f t="shared" si="162"/>
        <v>2701.6472012867562</v>
      </c>
      <c r="AW275">
        <f t="shared" si="163"/>
        <v>55.819157051379257</v>
      </c>
      <c r="AX275">
        <f>VLOOKUP(AD275,Sheet2!$A$6:$B$262,2,TRUE)</f>
        <v>357.7714285714286</v>
      </c>
      <c r="AY275">
        <f t="shared" si="164"/>
        <v>0.15601904622251028</v>
      </c>
      <c r="AZ275">
        <f t="shared" si="165"/>
        <v>521.14614469768969</v>
      </c>
      <c r="BB275">
        <f t="shared" si="154"/>
        <v>2.3626009509139294</v>
      </c>
    </row>
    <row r="276" spans="4:54" x14ac:dyDescent="0.55000000000000004">
      <c r="D276">
        <f t="shared" si="151"/>
        <v>3990</v>
      </c>
      <c r="E276">
        <f t="shared" si="146"/>
        <v>66.5</v>
      </c>
      <c r="F276">
        <v>29000</v>
      </c>
      <c r="H276">
        <f t="shared" si="134"/>
        <v>7250</v>
      </c>
      <c r="J276">
        <f t="shared" si="135"/>
        <v>599.17355371900828</v>
      </c>
      <c r="K276">
        <f t="shared" si="136"/>
        <v>518.78354374677576</v>
      </c>
      <c r="L276">
        <f>VLOOKUP(V276, Sheet2!E$6:F$261,2,TRUE)</f>
        <v>508.28000000000003</v>
      </c>
      <c r="M276">
        <f>VLOOKUP(L276,Sheet3!A$52:B$77,2,TRUE)</f>
        <v>1</v>
      </c>
      <c r="N276">
        <f t="shared" si="137"/>
        <v>4.3835437467757856</v>
      </c>
      <c r="O276">
        <f t="shared" si="138"/>
        <v>3.9835437467758084</v>
      </c>
      <c r="P276">
        <v>0</v>
      </c>
      <c r="Q276">
        <f t="shared" si="144"/>
        <v>3.5</v>
      </c>
      <c r="R276">
        <f t="shared" si="155"/>
        <v>23609.859413116603</v>
      </c>
      <c r="S276">
        <f t="shared" si="147"/>
        <v>3.4</v>
      </c>
      <c r="T276">
        <f t="shared" si="152"/>
        <v>3784.5246566321593</v>
      </c>
      <c r="V276">
        <f t="shared" si="139"/>
        <v>27394.384069748761</v>
      </c>
      <c r="W276">
        <f t="shared" si="140"/>
        <v>1605.6159302512388</v>
      </c>
      <c r="X276">
        <f t="shared" si="153"/>
        <v>33.173882856430552</v>
      </c>
      <c r="Y276">
        <f>VLOOKUP(K276,Sheet2!$A$6:$B$262,2,TRUE)</f>
        <v>327.60000000000002</v>
      </c>
      <c r="Z276">
        <f t="shared" si="141"/>
        <v>0.10126337868263294</v>
      </c>
      <c r="AA276">
        <f t="shared" si="142"/>
        <v>518.88480712545845</v>
      </c>
      <c r="AD276">
        <f t="shared" si="156"/>
        <v>521.14614469768969</v>
      </c>
      <c r="AE276">
        <f>VLOOKUP(AU275,Sheet2!$E$6:$F$261,2,TRUE)</f>
        <v>507.8</v>
      </c>
      <c r="AF276">
        <f>VLOOKUP(AE276,Sheet3!A$52:B$77,2,TRUE)</f>
        <v>1</v>
      </c>
      <c r="AG276">
        <f t="shared" si="157"/>
        <v>4.746144697689715</v>
      </c>
      <c r="AH276">
        <f t="shared" si="158"/>
        <v>0</v>
      </c>
      <c r="AI276">
        <f t="shared" si="143"/>
        <v>0</v>
      </c>
      <c r="AJ276">
        <f t="shared" si="145"/>
        <v>3.5</v>
      </c>
      <c r="AK276">
        <f t="shared" si="148"/>
        <v>26599.094066788766</v>
      </c>
      <c r="AM276">
        <f t="shared" si="159"/>
        <v>-0.35385530231030771</v>
      </c>
      <c r="AN276">
        <f t="shared" si="160"/>
        <v>0</v>
      </c>
      <c r="AP276">
        <f t="shared" si="149"/>
        <v>1.55</v>
      </c>
      <c r="AQ276">
        <f>VLOOKUP(AE276,Sheet3!$K$52:$L$77,2,TRUE)</f>
        <v>1</v>
      </c>
      <c r="AR276">
        <f t="shared" si="150"/>
        <v>0</v>
      </c>
      <c r="AU276">
        <f t="shared" si="161"/>
        <v>26599.094066788766</v>
      </c>
      <c r="AV276">
        <f t="shared" si="162"/>
        <v>2400.9059332112338</v>
      </c>
      <c r="AW276">
        <f t="shared" si="163"/>
        <v>49.605494487835408</v>
      </c>
      <c r="AX276">
        <f>VLOOKUP(AD276,Sheet2!$A$6:$B$262,2,TRUE)</f>
        <v>360.51428571428573</v>
      </c>
      <c r="AY276">
        <f t="shared" si="164"/>
        <v>0.13759647385276899</v>
      </c>
      <c r="AZ276">
        <f t="shared" si="165"/>
        <v>521.28374117154249</v>
      </c>
      <c r="BB276">
        <f t="shared" si="154"/>
        <v>2.3989340460840367</v>
      </c>
    </row>
    <row r="277" spans="4:54" x14ac:dyDescent="0.55000000000000004">
      <c r="D277">
        <f t="shared" si="151"/>
        <v>4005</v>
      </c>
      <c r="E277">
        <f t="shared" si="146"/>
        <v>66.75</v>
      </c>
      <c r="F277">
        <v>29800</v>
      </c>
      <c r="H277">
        <f t="shared" si="134"/>
        <v>7450</v>
      </c>
      <c r="J277">
        <f t="shared" si="135"/>
        <v>615.70247933884298</v>
      </c>
      <c r="K277">
        <f t="shared" si="136"/>
        <v>518.88480712545845</v>
      </c>
      <c r="L277">
        <f>VLOOKUP(V277, Sheet2!E$6:F$261,2,TRUE)</f>
        <v>508.52</v>
      </c>
      <c r="M277">
        <f>VLOOKUP(L277,Sheet3!A$52:B$77,2,TRUE)</f>
        <v>1</v>
      </c>
      <c r="N277">
        <f t="shared" si="137"/>
        <v>4.4848071254584738</v>
      </c>
      <c r="O277">
        <f t="shared" si="138"/>
        <v>4.0848071254584966</v>
      </c>
      <c r="P277">
        <v>0</v>
      </c>
      <c r="Q277">
        <f t="shared" si="144"/>
        <v>3.5</v>
      </c>
      <c r="R277">
        <f t="shared" si="155"/>
        <v>24432.676179450631</v>
      </c>
      <c r="S277">
        <f t="shared" si="147"/>
        <v>3.5</v>
      </c>
      <c r="T277">
        <f t="shared" si="152"/>
        <v>4045.3249456479348</v>
      </c>
      <c r="V277">
        <f t="shared" si="139"/>
        <v>28478.001125098566</v>
      </c>
      <c r="W277">
        <f t="shared" si="140"/>
        <v>1321.9988749014337</v>
      </c>
      <c r="X277">
        <f t="shared" si="153"/>
        <v>27.314026340938714</v>
      </c>
      <c r="Y277">
        <f>VLOOKUP(K277,Sheet2!$A$6:$B$262,2,TRUE)</f>
        <v>328.97142857142859</v>
      </c>
      <c r="Z277">
        <f t="shared" si="141"/>
        <v>8.3028567129829325E-2</v>
      </c>
      <c r="AA277">
        <f t="shared" si="142"/>
        <v>518.96783569258832</v>
      </c>
      <c r="AD277">
        <f t="shared" si="156"/>
        <v>521.28374117154249</v>
      </c>
      <c r="AE277">
        <f>VLOOKUP(AU276,Sheet2!$E$6:$F$261,2,TRUE)</f>
        <v>508.04</v>
      </c>
      <c r="AF277">
        <f>VLOOKUP(AE277,Sheet3!A$52:B$77,2,TRUE)</f>
        <v>1</v>
      </c>
      <c r="AG277">
        <f t="shared" si="157"/>
        <v>4.8837411715425105</v>
      </c>
      <c r="AH277">
        <f t="shared" si="158"/>
        <v>0</v>
      </c>
      <c r="AI277">
        <f t="shared" si="143"/>
        <v>0</v>
      </c>
      <c r="AJ277">
        <f t="shared" si="145"/>
        <v>3.5</v>
      </c>
      <c r="AK277">
        <f t="shared" si="148"/>
        <v>27764.147447928954</v>
      </c>
      <c r="AM277">
        <f t="shared" si="159"/>
        <v>-0.21625882845751221</v>
      </c>
      <c r="AN277">
        <f t="shared" si="160"/>
        <v>0</v>
      </c>
      <c r="AP277">
        <f t="shared" si="149"/>
        <v>1.55</v>
      </c>
      <c r="AQ277">
        <f>VLOOKUP(AE277,Sheet3!$K$52:$L$77,2,TRUE)</f>
        <v>1</v>
      </c>
      <c r="AR277">
        <f t="shared" si="150"/>
        <v>0</v>
      </c>
      <c r="AU277">
        <f t="shared" si="161"/>
        <v>27764.147447928954</v>
      </c>
      <c r="AV277">
        <f t="shared" si="162"/>
        <v>2035.8525520710464</v>
      </c>
      <c r="AW277">
        <f t="shared" si="163"/>
        <v>42.06306925766625</v>
      </c>
      <c r="AX277">
        <f>VLOOKUP(AD277,Sheet2!$A$6:$B$262,2,TRUE)</f>
        <v>361.8857142857143</v>
      </c>
      <c r="AY277">
        <f t="shared" si="164"/>
        <v>0.11623301942352113</v>
      </c>
      <c r="AZ277">
        <f t="shared" si="165"/>
        <v>521.39997419096596</v>
      </c>
      <c r="BB277">
        <f t="shared" si="154"/>
        <v>2.4321384983776397</v>
      </c>
    </row>
    <row r="278" spans="4:54" x14ac:dyDescent="0.55000000000000004">
      <c r="D278">
        <f t="shared" si="151"/>
        <v>4020</v>
      </c>
      <c r="E278">
        <f t="shared" si="146"/>
        <v>67</v>
      </c>
      <c r="F278">
        <v>30600</v>
      </c>
      <c r="H278">
        <f t="shared" si="134"/>
        <v>7650</v>
      </c>
      <c r="J278">
        <f t="shared" si="135"/>
        <v>632.23140495867767</v>
      </c>
      <c r="K278">
        <f t="shared" si="136"/>
        <v>518.96783569258832</v>
      </c>
      <c r="L278">
        <f>VLOOKUP(V278, Sheet2!E$6:F$261,2,TRUE)</f>
        <v>508.76</v>
      </c>
      <c r="M278">
        <f>VLOOKUP(L278,Sheet3!A$52:B$77,2,TRUE)</f>
        <v>1</v>
      </c>
      <c r="N278">
        <f t="shared" si="137"/>
        <v>4.5678356925883463</v>
      </c>
      <c r="O278">
        <f t="shared" si="138"/>
        <v>4.1678356925883691</v>
      </c>
      <c r="P278">
        <v>0</v>
      </c>
      <c r="Q278">
        <f t="shared" si="144"/>
        <v>3.5</v>
      </c>
      <c r="R278">
        <f t="shared" si="155"/>
        <v>25114.300939968707</v>
      </c>
      <c r="S278">
        <f t="shared" si="147"/>
        <v>3.5</v>
      </c>
      <c r="T278">
        <f t="shared" si="152"/>
        <v>4169.2886589995223</v>
      </c>
      <c r="V278">
        <f t="shared" si="139"/>
        <v>29283.589598968229</v>
      </c>
      <c r="W278">
        <f t="shared" si="140"/>
        <v>1316.4104010317715</v>
      </c>
      <c r="X278">
        <f t="shared" si="153"/>
        <v>27.198562004788666</v>
      </c>
      <c r="Y278">
        <f>VLOOKUP(K278,Sheet2!$A$6:$B$262,2,TRUE)</f>
        <v>330.34285714285716</v>
      </c>
      <c r="Z278">
        <f t="shared" si="141"/>
        <v>8.2334342688773848E-2</v>
      </c>
      <c r="AA278">
        <f t="shared" si="142"/>
        <v>519.05017003527712</v>
      </c>
      <c r="AD278">
        <f t="shared" si="156"/>
        <v>521.39997419096596</v>
      </c>
      <c r="AE278">
        <f>VLOOKUP(AU277,Sheet2!$E$6:$F$261,2,TRUE)</f>
        <v>508.28000000000003</v>
      </c>
      <c r="AF278">
        <f>VLOOKUP(AE278,Sheet3!A$52:B$77,2,TRUE)</f>
        <v>1</v>
      </c>
      <c r="AG278">
        <f t="shared" si="157"/>
        <v>4.9999741909659861</v>
      </c>
      <c r="AH278">
        <f t="shared" si="158"/>
        <v>0</v>
      </c>
      <c r="AI278">
        <f t="shared" si="143"/>
        <v>0</v>
      </c>
      <c r="AJ278">
        <f t="shared" si="145"/>
        <v>3.5</v>
      </c>
      <c r="AK278">
        <f t="shared" si="148"/>
        <v>28761.201669504531</v>
      </c>
      <c r="AM278">
        <f t="shared" si="159"/>
        <v>-0.10002580903403668</v>
      </c>
      <c r="AN278">
        <f t="shared" si="160"/>
        <v>0</v>
      </c>
      <c r="AP278">
        <f t="shared" si="149"/>
        <v>1.55</v>
      </c>
      <c r="AQ278">
        <f>VLOOKUP(AE278,Sheet3!$K$52:$L$77,2,TRUE)</f>
        <v>1</v>
      </c>
      <c r="AR278">
        <f t="shared" si="150"/>
        <v>0</v>
      </c>
      <c r="AU278">
        <f t="shared" si="161"/>
        <v>28761.201669504531</v>
      </c>
      <c r="AV278">
        <f t="shared" si="162"/>
        <v>1838.7983304954687</v>
      </c>
      <c r="AW278">
        <f t="shared" si="163"/>
        <v>37.99170104329481</v>
      </c>
      <c r="AX278">
        <f>VLOOKUP(AD278,Sheet2!$A$6:$B$262,2,TRUE)</f>
        <v>363.25714285714287</v>
      </c>
      <c r="AY278">
        <f t="shared" si="164"/>
        <v>0.10458624638314601</v>
      </c>
      <c r="AZ278">
        <f t="shared" si="165"/>
        <v>521.50456043734914</v>
      </c>
      <c r="BB278">
        <f t="shared" si="154"/>
        <v>2.454390402072022</v>
      </c>
    </row>
    <row r="279" spans="4:54" x14ac:dyDescent="0.55000000000000004">
      <c r="D279">
        <f t="shared" si="151"/>
        <v>4035</v>
      </c>
      <c r="E279">
        <f t="shared" si="146"/>
        <v>67.25</v>
      </c>
      <c r="F279">
        <v>31400</v>
      </c>
      <c r="H279">
        <f t="shared" si="134"/>
        <v>7850</v>
      </c>
      <c r="J279">
        <f t="shared" si="135"/>
        <v>648.76033057851237</v>
      </c>
      <c r="K279">
        <f t="shared" si="136"/>
        <v>519.05017003527712</v>
      </c>
      <c r="L279">
        <f>VLOOKUP(V279, Sheet2!E$6:F$261,2,TRUE)</f>
        <v>509</v>
      </c>
      <c r="M279">
        <f>VLOOKUP(L279,Sheet3!A$52:B$77,2,TRUE)</f>
        <v>1</v>
      </c>
      <c r="N279">
        <f t="shared" si="137"/>
        <v>4.6501700352771422</v>
      </c>
      <c r="O279">
        <f t="shared" si="138"/>
        <v>4.250170035277165</v>
      </c>
      <c r="P279">
        <v>0</v>
      </c>
      <c r="Q279">
        <f t="shared" si="144"/>
        <v>3.5</v>
      </c>
      <c r="R279">
        <f t="shared" si="155"/>
        <v>25796.372137416092</v>
      </c>
      <c r="S279">
        <f t="shared" si="147"/>
        <v>3.5</v>
      </c>
      <c r="T279">
        <f t="shared" si="152"/>
        <v>4293.4413797287289</v>
      </c>
      <c r="V279">
        <f t="shared" si="139"/>
        <v>30089.813517144823</v>
      </c>
      <c r="W279">
        <f t="shared" si="140"/>
        <v>1310.186482855177</v>
      </c>
      <c r="X279">
        <f t="shared" si="153"/>
        <v>27.069968654032582</v>
      </c>
      <c r="Y279">
        <f>VLOOKUP(K279,Sheet2!$A$6:$B$262,2,TRUE)</f>
        <v>331.71428571428572</v>
      </c>
      <c r="Z279">
        <f t="shared" si="141"/>
        <v>8.1606279318788999E-2</v>
      </c>
      <c r="AA279">
        <f t="shared" si="142"/>
        <v>519.13177631459587</v>
      </c>
      <c r="AD279">
        <f t="shared" si="156"/>
        <v>521.50456043734914</v>
      </c>
      <c r="AE279">
        <f>VLOOKUP(AU278,Sheet2!$E$6:$F$261,2,TRUE)</f>
        <v>508.52</v>
      </c>
      <c r="AF279">
        <f>VLOOKUP(AE279,Sheet3!A$52:B$77,2,TRUE)</f>
        <v>1</v>
      </c>
      <c r="AG279">
        <f t="shared" si="157"/>
        <v>5.1045604373491642</v>
      </c>
      <c r="AH279">
        <f t="shared" si="158"/>
        <v>0</v>
      </c>
      <c r="AI279">
        <f t="shared" si="143"/>
        <v>0</v>
      </c>
      <c r="AJ279">
        <f t="shared" si="145"/>
        <v>3.5</v>
      </c>
      <c r="AK279">
        <f t="shared" si="148"/>
        <v>29668.316862083488</v>
      </c>
      <c r="AM279">
        <f t="shared" si="159"/>
        <v>4.5604373491414663E-3</v>
      </c>
      <c r="AN279">
        <f t="shared" si="160"/>
        <v>1</v>
      </c>
      <c r="AP279">
        <f t="shared" si="149"/>
        <v>1.55</v>
      </c>
      <c r="AQ279">
        <f>VLOOKUP(AE279,Sheet3!$K$52:$L$77,2,TRUE)</f>
        <v>1</v>
      </c>
      <c r="AR279">
        <f>+AP279*$AH$3*POWER(AM279,1.5)*AQ279</f>
        <v>8.01956331656037E-2</v>
      </c>
      <c r="AU279">
        <f t="shared" si="161"/>
        <v>29668.397057716655</v>
      </c>
      <c r="AV279">
        <f t="shared" si="162"/>
        <v>1731.6029422833453</v>
      </c>
      <c r="AW279">
        <f t="shared" si="163"/>
        <v>35.776920295110436</v>
      </c>
      <c r="AX279">
        <f>VLOOKUP(AD279,Sheet2!$A$6:$B$262,2,TRUE)</f>
        <v>366</v>
      </c>
      <c r="AY279">
        <f t="shared" si="164"/>
        <v>9.7751148347296271E-2</v>
      </c>
      <c r="AZ279">
        <f t="shared" si="165"/>
        <v>521.60231158569638</v>
      </c>
      <c r="BB279">
        <f t="shared" si="154"/>
        <v>2.4705352711005162</v>
      </c>
    </row>
    <row r="280" spans="4:54" x14ac:dyDescent="0.55000000000000004">
      <c r="D280">
        <f t="shared" si="151"/>
        <v>4050</v>
      </c>
      <c r="E280">
        <f t="shared" si="146"/>
        <v>67.5</v>
      </c>
      <c r="F280">
        <v>32100</v>
      </c>
      <c r="H280">
        <f t="shared" si="134"/>
        <v>8025</v>
      </c>
      <c r="J280">
        <f t="shared" si="135"/>
        <v>663.22314049586782</v>
      </c>
      <c r="K280">
        <f t="shared" si="136"/>
        <v>519.13177631459587</v>
      </c>
      <c r="L280">
        <f>VLOOKUP(V280, Sheet2!E$6:F$261,2,TRUE)</f>
        <v>509</v>
      </c>
      <c r="M280">
        <f>VLOOKUP(L280,Sheet3!A$52:B$77,2,TRUE)</f>
        <v>1</v>
      </c>
      <c r="N280">
        <f t="shared" si="137"/>
        <v>4.7317763145958907</v>
      </c>
      <c r="O280">
        <f t="shared" si="138"/>
        <v>4.3317763145959134</v>
      </c>
      <c r="P280">
        <v>0</v>
      </c>
      <c r="Q280">
        <f t="shared" si="144"/>
        <v>3.5</v>
      </c>
      <c r="R280">
        <f t="shared" si="155"/>
        <v>26478.397186633079</v>
      </c>
      <c r="S280">
        <f t="shared" si="147"/>
        <v>3.5</v>
      </c>
      <c r="T280">
        <f t="shared" si="152"/>
        <v>4417.6887427109086</v>
      </c>
      <c r="V280">
        <f t="shared" si="139"/>
        <v>30896.085929343986</v>
      </c>
      <c r="W280">
        <f t="shared" si="140"/>
        <v>1203.9140706560138</v>
      </c>
      <c r="X280">
        <f t="shared" si="153"/>
        <v>24.874257658182103</v>
      </c>
      <c r="Y280">
        <f>VLOOKUP(K280,Sheet2!$A$6:$B$262,2,TRUE)</f>
        <v>333.08571428571429</v>
      </c>
      <c r="Z280">
        <f t="shared" si="141"/>
        <v>7.4678248244670925E-2</v>
      </c>
      <c r="AA280">
        <f t="shared" si="142"/>
        <v>519.20645456284058</v>
      </c>
      <c r="AD280">
        <f t="shared" si="156"/>
        <v>521.60231158569638</v>
      </c>
      <c r="AE280">
        <f>VLOOKUP(AU279,Sheet2!$E$6:$F$261,2,TRUE)</f>
        <v>508.76</v>
      </c>
      <c r="AF280">
        <f>VLOOKUP(AE280,Sheet3!A$52:B$77,2,TRUE)</f>
        <v>1</v>
      </c>
      <c r="AG280">
        <f t="shared" si="157"/>
        <v>5.2023115856964068</v>
      </c>
      <c r="AH280">
        <f t="shared" si="158"/>
        <v>0</v>
      </c>
      <c r="AI280">
        <f t="shared" si="143"/>
        <v>0</v>
      </c>
      <c r="AJ280">
        <f t="shared" si="145"/>
        <v>3.5</v>
      </c>
      <c r="AK280">
        <f t="shared" si="148"/>
        <v>30524.595928339597</v>
      </c>
      <c r="AM280">
        <f t="shared" si="159"/>
        <v>0.1023115856963841</v>
      </c>
      <c r="AN280">
        <f t="shared" si="160"/>
        <v>1</v>
      </c>
      <c r="AP280">
        <f t="shared" si="149"/>
        <v>1.55</v>
      </c>
      <c r="AQ280">
        <f>VLOOKUP(AE280,Sheet3!$K$52:$L$77,2,TRUE)</f>
        <v>1</v>
      </c>
      <c r="AR280">
        <f t="shared" ref="AR280:AR343" si="166">+AP280*$AH$3*POWER(AM280,1.5)*AQ280</f>
        <v>8.5217385051394157</v>
      </c>
      <c r="AU280">
        <f t="shared" si="161"/>
        <v>30533.117666844737</v>
      </c>
      <c r="AV280">
        <f t="shared" si="162"/>
        <v>1566.882333155263</v>
      </c>
      <c r="AW280">
        <f t="shared" si="163"/>
        <v>32.373601924695514</v>
      </c>
      <c r="AX280">
        <f>VLOOKUP(AD280,Sheet2!$A$6:$B$262,2,TRUE)</f>
        <v>367.37142857142857</v>
      </c>
      <c r="AY280">
        <f t="shared" si="164"/>
        <v>8.8122263755198549E-2</v>
      </c>
      <c r="AZ280">
        <f t="shared" si="165"/>
        <v>521.69043384945155</v>
      </c>
      <c r="BB280">
        <f t="shared" si="154"/>
        <v>2.4839792866109747</v>
      </c>
    </row>
    <row r="281" spans="4:54" x14ac:dyDescent="0.55000000000000004">
      <c r="D281">
        <f t="shared" si="151"/>
        <v>4065</v>
      </c>
      <c r="E281">
        <f t="shared" si="146"/>
        <v>67.75</v>
      </c>
      <c r="F281">
        <v>32700</v>
      </c>
      <c r="H281">
        <f t="shared" si="134"/>
        <v>8175</v>
      </c>
      <c r="J281">
        <f t="shared" si="135"/>
        <v>675.61983471074382</v>
      </c>
      <c r="K281">
        <f t="shared" si="136"/>
        <v>519.20645456284058</v>
      </c>
      <c r="L281">
        <f>VLOOKUP(V281, Sheet2!E$6:F$261,2,TRUE)</f>
        <v>509.24</v>
      </c>
      <c r="M281">
        <f>VLOOKUP(L281,Sheet3!A$52:B$77,2,TRUE)</f>
        <v>1</v>
      </c>
      <c r="N281">
        <f t="shared" si="137"/>
        <v>4.8064545628405995</v>
      </c>
      <c r="O281">
        <f t="shared" si="138"/>
        <v>4.4064545628406222</v>
      </c>
      <c r="P281">
        <v>0</v>
      </c>
      <c r="Q281">
        <f t="shared" si="144"/>
        <v>3.5</v>
      </c>
      <c r="R281">
        <f t="shared" si="155"/>
        <v>27107.698405129409</v>
      </c>
      <c r="S281">
        <f t="shared" si="147"/>
        <v>3.5</v>
      </c>
      <c r="T281">
        <f t="shared" si="152"/>
        <v>4532.4187177778285</v>
      </c>
      <c r="V281">
        <f t="shared" si="139"/>
        <v>31640.117122907239</v>
      </c>
      <c r="W281">
        <f t="shared" si="140"/>
        <v>1059.8828770927612</v>
      </c>
      <c r="X281">
        <f t="shared" si="153"/>
        <v>21.898406551503328</v>
      </c>
      <c r="Y281">
        <f>VLOOKUP(K281,Sheet2!$A$6:$B$262,2,TRUE)</f>
        <v>334.45714285714286</v>
      </c>
      <c r="Z281">
        <f t="shared" si="141"/>
        <v>6.547447713160913E-2</v>
      </c>
      <c r="AA281">
        <f t="shared" si="142"/>
        <v>519.27192903997218</v>
      </c>
      <c r="AD281">
        <f t="shared" si="156"/>
        <v>521.69043384945155</v>
      </c>
      <c r="AE281">
        <f>VLOOKUP(AU280,Sheet2!$E$6:$F$261,2,TRUE)</f>
        <v>509</v>
      </c>
      <c r="AF281">
        <f>VLOOKUP(AE281,Sheet3!A$52:B$77,2,TRUE)</f>
        <v>1</v>
      </c>
      <c r="AG281">
        <f t="shared" si="157"/>
        <v>5.2904338494515741</v>
      </c>
      <c r="AH281">
        <f t="shared" si="158"/>
        <v>0</v>
      </c>
      <c r="AI281">
        <f t="shared" si="143"/>
        <v>0</v>
      </c>
      <c r="AJ281">
        <f t="shared" si="145"/>
        <v>3.5</v>
      </c>
      <c r="AK281">
        <f t="shared" si="148"/>
        <v>31303.458047060063</v>
      </c>
      <c r="AM281">
        <f t="shared" si="159"/>
        <v>0.1904338494515514</v>
      </c>
      <c r="AN281">
        <f t="shared" si="160"/>
        <v>1</v>
      </c>
      <c r="AP281">
        <f t="shared" si="149"/>
        <v>1.55</v>
      </c>
      <c r="AQ281">
        <f>VLOOKUP(AE281,Sheet3!$K$52:$L$77,2,TRUE)</f>
        <v>1</v>
      </c>
      <c r="AR281">
        <f t="shared" si="166"/>
        <v>21.639997161190319</v>
      </c>
      <c r="AU281">
        <f t="shared" si="161"/>
        <v>31325.098044221253</v>
      </c>
      <c r="AV281">
        <f t="shared" si="162"/>
        <v>1374.9019557787469</v>
      </c>
      <c r="AW281">
        <f t="shared" si="163"/>
        <v>28.407065202040229</v>
      </c>
      <c r="AX281">
        <f>VLOOKUP(AD281,Sheet2!$A$6:$B$262,2,TRUE)</f>
        <v>367.37142857142857</v>
      </c>
      <c r="AY281">
        <f t="shared" si="164"/>
        <v>7.7325189148499618E-2</v>
      </c>
      <c r="AZ281">
        <f t="shared" si="165"/>
        <v>521.76775903860005</v>
      </c>
      <c r="BB281">
        <f t="shared" si="154"/>
        <v>2.4958299986278689</v>
      </c>
    </row>
    <row r="282" spans="4:54" x14ac:dyDescent="0.55000000000000004">
      <c r="D282">
        <f t="shared" si="151"/>
        <v>4080</v>
      </c>
      <c r="E282">
        <f t="shared" si="146"/>
        <v>68</v>
      </c>
      <c r="F282">
        <v>33200</v>
      </c>
      <c r="H282">
        <f t="shared" si="134"/>
        <v>8300</v>
      </c>
      <c r="J282">
        <f t="shared" si="135"/>
        <v>685.95041322314046</v>
      </c>
      <c r="K282">
        <f t="shared" si="136"/>
        <v>519.27192903997218</v>
      </c>
      <c r="L282">
        <f>VLOOKUP(V282, Sheet2!E$6:F$261,2,TRUE)</f>
        <v>509.48</v>
      </c>
      <c r="M282">
        <f>VLOOKUP(L282,Sheet3!A$52:B$77,2,TRUE)</f>
        <v>1</v>
      </c>
      <c r="N282">
        <f t="shared" si="137"/>
        <v>4.8719290399722013</v>
      </c>
      <c r="O282">
        <f t="shared" si="138"/>
        <v>4.471929039972224</v>
      </c>
      <c r="P282">
        <v>0</v>
      </c>
      <c r="Q282">
        <f t="shared" si="144"/>
        <v>3.5</v>
      </c>
      <c r="R282">
        <f t="shared" si="155"/>
        <v>27663.480141287677</v>
      </c>
      <c r="S282">
        <f t="shared" si="147"/>
        <v>3.5</v>
      </c>
      <c r="T282">
        <f t="shared" si="152"/>
        <v>4633.8122724099512</v>
      </c>
      <c r="V282">
        <f t="shared" si="139"/>
        <v>32297.292413697629</v>
      </c>
      <c r="W282">
        <f t="shared" si="140"/>
        <v>902.70758630237106</v>
      </c>
      <c r="X282">
        <f t="shared" si="153"/>
        <v>18.650983188065517</v>
      </c>
      <c r="Y282">
        <f>VLOOKUP(K282,Sheet2!$A$6:$B$262,2,TRUE)</f>
        <v>334.45714285714286</v>
      </c>
      <c r="Z282">
        <f t="shared" si="141"/>
        <v>5.5764942045300962E-2</v>
      </c>
      <c r="AA282">
        <f t="shared" si="142"/>
        <v>519.32769398201754</v>
      </c>
      <c r="AD282">
        <f t="shared" si="156"/>
        <v>521.76775903860005</v>
      </c>
      <c r="AE282">
        <f>VLOOKUP(AU281,Sheet2!$E$6:$F$261,2,TRUE)</f>
        <v>509.24</v>
      </c>
      <c r="AF282">
        <f>VLOOKUP(AE282,Sheet3!A$52:B$77,2,TRUE)</f>
        <v>1</v>
      </c>
      <c r="AG282">
        <f t="shared" si="157"/>
        <v>5.3677590386000702</v>
      </c>
      <c r="AH282">
        <f t="shared" si="158"/>
        <v>0</v>
      </c>
      <c r="AI282">
        <f t="shared" si="143"/>
        <v>0</v>
      </c>
      <c r="AJ282">
        <f t="shared" si="145"/>
        <v>3.5</v>
      </c>
      <c r="AK282">
        <f t="shared" si="148"/>
        <v>31992.25857457309</v>
      </c>
      <c r="AM282">
        <f t="shared" si="159"/>
        <v>0.26775903860004746</v>
      </c>
      <c r="AN282">
        <f t="shared" si="160"/>
        <v>1</v>
      </c>
      <c r="AP282">
        <f t="shared" si="149"/>
        <v>1.55</v>
      </c>
      <c r="AQ282">
        <f>VLOOKUP(AE282,Sheet3!$K$52:$L$77,2,TRUE)</f>
        <v>1</v>
      </c>
      <c r="AR282">
        <f t="shared" si="166"/>
        <v>36.079224151914069</v>
      </c>
      <c r="AU282">
        <f t="shared" si="161"/>
        <v>32028.337798725006</v>
      </c>
      <c r="AV282">
        <f t="shared" si="162"/>
        <v>1171.662201274994</v>
      </c>
      <c r="AW282">
        <f t="shared" si="163"/>
        <v>24.207896720557727</v>
      </c>
      <c r="AX282">
        <f>VLOOKUP(AD282,Sheet2!$A$6:$B$262,2,TRUE)</f>
        <v>368.74285714285713</v>
      </c>
      <c r="AY282">
        <f t="shared" si="164"/>
        <v>6.5649805146406365E-2</v>
      </c>
      <c r="AZ282">
        <f t="shared" si="165"/>
        <v>521.8334088437465</v>
      </c>
      <c r="BB282">
        <f t="shared" si="154"/>
        <v>2.5057148617289613</v>
      </c>
    </row>
    <row r="283" spans="4:54" x14ac:dyDescent="0.55000000000000004">
      <c r="D283">
        <f t="shared" si="151"/>
        <v>4095</v>
      </c>
      <c r="E283">
        <f t="shared" si="146"/>
        <v>68.25</v>
      </c>
      <c r="F283">
        <v>33600</v>
      </c>
      <c r="H283">
        <f t="shared" si="134"/>
        <v>8400</v>
      </c>
      <c r="J283">
        <f t="shared" si="135"/>
        <v>694.21487603305786</v>
      </c>
      <c r="K283">
        <f t="shared" si="136"/>
        <v>519.32769398201754</v>
      </c>
      <c r="L283">
        <f>VLOOKUP(V283, Sheet2!E$6:F$261,2,TRUE)</f>
        <v>509.48</v>
      </c>
      <c r="M283">
        <f>VLOOKUP(L283,Sheet3!A$52:B$77,2,TRUE)</f>
        <v>1</v>
      </c>
      <c r="N283">
        <f t="shared" si="137"/>
        <v>4.9276939820175585</v>
      </c>
      <c r="O283">
        <f t="shared" si="138"/>
        <v>4.5276939820175812</v>
      </c>
      <c r="P283">
        <v>0</v>
      </c>
      <c r="Q283">
        <f t="shared" si="144"/>
        <v>3.5</v>
      </c>
      <c r="R283">
        <f t="shared" si="155"/>
        <v>28139.798146513298</v>
      </c>
      <c r="S283">
        <f t="shared" si="147"/>
        <v>3.5</v>
      </c>
      <c r="T283">
        <f t="shared" si="152"/>
        <v>4720.7573622678547</v>
      </c>
      <c r="V283">
        <f t="shared" si="139"/>
        <v>32860.555508781152</v>
      </c>
      <c r="W283">
        <f t="shared" si="140"/>
        <v>739.44449121884827</v>
      </c>
      <c r="X283">
        <f t="shared" si="153"/>
        <v>15.277778744191078</v>
      </c>
      <c r="Y283">
        <f>VLOOKUP(K283,Sheet2!$A$6:$B$262,2,TRUE)</f>
        <v>335.82857142857142</v>
      </c>
      <c r="Z283">
        <f t="shared" si="141"/>
        <v>4.5492790203053239E-2</v>
      </c>
      <c r="AA283">
        <f t="shared" si="142"/>
        <v>519.37318677222061</v>
      </c>
      <c r="AD283">
        <f t="shared" si="156"/>
        <v>521.8334088437465</v>
      </c>
      <c r="AE283">
        <f>VLOOKUP(AU282,Sheet2!$E$6:$F$261,2,TRUE)</f>
        <v>509.48</v>
      </c>
      <c r="AF283">
        <f>VLOOKUP(AE283,Sheet3!A$52:B$77,2,TRUE)</f>
        <v>1</v>
      </c>
      <c r="AG283">
        <f t="shared" si="157"/>
        <v>5.4334088437465198</v>
      </c>
      <c r="AH283">
        <f t="shared" si="158"/>
        <v>0</v>
      </c>
      <c r="AI283">
        <f t="shared" ref="AI283:AI346" si="167">4500*AH283</f>
        <v>0</v>
      </c>
      <c r="AJ283">
        <f t="shared" si="145"/>
        <v>3.5</v>
      </c>
      <c r="AK283">
        <f t="shared" si="148"/>
        <v>32580.96635528843</v>
      </c>
      <c r="AM283">
        <f t="shared" si="159"/>
        <v>0.33340884374649704</v>
      </c>
      <c r="AN283">
        <f t="shared" si="160"/>
        <v>1</v>
      </c>
      <c r="AP283">
        <f t="shared" si="149"/>
        <v>1.55</v>
      </c>
      <c r="AQ283">
        <f>VLOOKUP(AE283,Sheet3!$K$52:$L$77,2,TRUE)</f>
        <v>1</v>
      </c>
      <c r="AR283">
        <f t="shared" si="166"/>
        <v>50.131032910946935</v>
      </c>
      <c r="AU283">
        <f t="shared" si="161"/>
        <v>32631.097388199378</v>
      </c>
      <c r="AV283">
        <f t="shared" si="162"/>
        <v>968.90261180062225</v>
      </c>
      <c r="AW283">
        <f t="shared" si="163"/>
        <v>20.018649004145086</v>
      </c>
      <c r="AX283">
        <f>VLOOKUP(AD283,Sheet2!$A$6:$B$262,2,TRUE)</f>
        <v>370.1142857142857</v>
      </c>
      <c r="AY283">
        <f t="shared" si="164"/>
        <v>5.4087750126993829E-2</v>
      </c>
      <c r="AZ283">
        <f t="shared" si="165"/>
        <v>521.88749659387349</v>
      </c>
      <c r="BB283">
        <f t="shared" si="154"/>
        <v>2.514309821652887</v>
      </c>
    </row>
    <row r="284" spans="4:54" x14ac:dyDescent="0.55000000000000004">
      <c r="D284">
        <f t="shared" si="151"/>
        <v>4110</v>
      </c>
      <c r="E284">
        <f t="shared" si="146"/>
        <v>68.5</v>
      </c>
      <c r="F284">
        <v>33900</v>
      </c>
      <c r="H284">
        <f t="shared" si="134"/>
        <v>8475</v>
      </c>
      <c r="J284">
        <f t="shared" si="135"/>
        <v>700.41322314049592</v>
      </c>
      <c r="K284">
        <f t="shared" si="136"/>
        <v>519.37318677222061</v>
      </c>
      <c r="L284">
        <f>VLOOKUP(V284, Sheet2!E$6:F$261,2,TRUE)</f>
        <v>509.71999999999997</v>
      </c>
      <c r="M284">
        <f>VLOOKUP(L284,Sheet3!A$52:B$77,2,TRUE)</f>
        <v>1</v>
      </c>
      <c r="N284">
        <f t="shared" si="137"/>
        <v>4.9731867722206289</v>
      </c>
      <c r="O284">
        <f t="shared" si="138"/>
        <v>4.5731867722206516</v>
      </c>
      <c r="P284">
        <v>0</v>
      </c>
      <c r="Q284">
        <f t="shared" si="144"/>
        <v>3.5</v>
      </c>
      <c r="R284">
        <f t="shared" si="155"/>
        <v>28530.378821618724</v>
      </c>
      <c r="S284">
        <f t="shared" si="147"/>
        <v>3.5</v>
      </c>
      <c r="T284">
        <f t="shared" si="152"/>
        <v>4792.0847264131226</v>
      </c>
      <c r="V284">
        <f t="shared" si="139"/>
        <v>33322.463548031847</v>
      </c>
      <c r="W284">
        <f t="shared" si="140"/>
        <v>577.53645196815341</v>
      </c>
      <c r="X284">
        <f t="shared" si="153"/>
        <v>11.932571321656063</v>
      </c>
      <c r="Y284">
        <f>VLOOKUP(K284,Sheet2!$A$6:$B$262,2,TRUE)</f>
        <v>335.82857142857142</v>
      </c>
      <c r="Z284">
        <f t="shared" si="141"/>
        <v>3.55317335594659E-2</v>
      </c>
      <c r="AA284">
        <f t="shared" si="142"/>
        <v>519.40871850578003</v>
      </c>
      <c r="AD284">
        <f t="shared" si="156"/>
        <v>521.88749659387349</v>
      </c>
      <c r="AE284">
        <f>VLOOKUP(AU283,Sheet2!$E$6:$F$261,2,TRUE)</f>
        <v>509.48</v>
      </c>
      <c r="AF284">
        <f>VLOOKUP(AE284,Sheet3!A$52:B$77,2,TRUE)</f>
        <v>1</v>
      </c>
      <c r="AG284">
        <f t="shared" si="157"/>
        <v>5.4874965938735158</v>
      </c>
      <c r="AH284">
        <f t="shared" si="158"/>
        <v>0</v>
      </c>
      <c r="AI284">
        <f t="shared" si="167"/>
        <v>0</v>
      </c>
      <c r="AJ284">
        <f t="shared" si="145"/>
        <v>3.5</v>
      </c>
      <c r="AK284">
        <f t="shared" si="148"/>
        <v>33068.673862524141</v>
      </c>
      <c r="AM284">
        <f t="shared" si="159"/>
        <v>0.38749659387349311</v>
      </c>
      <c r="AN284">
        <f t="shared" si="160"/>
        <v>1</v>
      </c>
      <c r="AP284">
        <f t="shared" si="149"/>
        <v>1.55</v>
      </c>
      <c r="AQ284">
        <f>VLOOKUP(AE284,Sheet3!$K$52:$L$77,2,TRUE)</f>
        <v>1</v>
      </c>
      <c r="AR284">
        <f t="shared" si="166"/>
        <v>62.812027760700545</v>
      </c>
      <c r="AU284">
        <f t="shared" si="161"/>
        <v>33131.485890284843</v>
      </c>
      <c r="AV284">
        <f t="shared" si="162"/>
        <v>768.51410971515725</v>
      </c>
      <c r="AW284">
        <f t="shared" si="163"/>
        <v>15.878390696594158</v>
      </c>
      <c r="AX284">
        <f>VLOOKUP(AD284,Sheet2!$A$6:$B$262,2,TRUE)</f>
        <v>370.1142857142857</v>
      </c>
      <c r="AY284">
        <f t="shared" si="164"/>
        <v>4.2901318077875214E-2</v>
      </c>
      <c r="AZ284">
        <f t="shared" si="165"/>
        <v>521.93039791195133</v>
      </c>
      <c r="BB284">
        <f t="shared" si="154"/>
        <v>2.5216794061713017</v>
      </c>
    </row>
    <row r="285" spans="4:54" x14ac:dyDescent="0.55000000000000004">
      <c r="D285">
        <f t="shared" si="151"/>
        <v>4125</v>
      </c>
      <c r="E285">
        <f t="shared" si="146"/>
        <v>68.75</v>
      </c>
      <c r="F285">
        <v>34300</v>
      </c>
      <c r="H285">
        <f t="shared" si="134"/>
        <v>8575</v>
      </c>
      <c r="J285">
        <f t="shared" si="135"/>
        <v>708.67768595041321</v>
      </c>
      <c r="K285">
        <f t="shared" si="136"/>
        <v>519.40871850578003</v>
      </c>
      <c r="L285">
        <f>VLOOKUP(V285, Sheet2!E$6:F$261,2,TRUE)</f>
        <v>509.71999999999997</v>
      </c>
      <c r="M285">
        <f>VLOOKUP(L285,Sheet3!A$52:B$77,2,TRUE)</f>
        <v>1</v>
      </c>
      <c r="N285">
        <f t="shared" si="137"/>
        <v>5.0087185057800525</v>
      </c>
      <c r="O285">
        <f t="shared" si="138"/>
        <v>4.6087185057800752</v>
      </c>
      <c r="P285">
        <v>0</v>
      </c>
      <c r="Q285">
        <f t="shared" si="144"/>
        <v>3.5</v>
      </c>
      <c r="R285">
        <f t="shared" si="155"/>
        <v>28836.68413777489</v>
      </c>
      <c r="S285">
        <f t="shared" si="147"/>
        <v>3.5</v>
      </c>
      <c r="T285">
        <f t="shared" si="152"/>
        <v>4848.041784187727</v>
      </c>
      <c r="V285">
        <f t="shared" si="139"/>
        <v>33684.725921962614</v>
      </c>
      <c r="W285">
        <f t="shared" si="140"/>
        <v>615.27407803738606</v>
      </c>
      <c r="X285">
        <f t="shared" si="153"/>
        <v>12.712274339615414</v>
      </c>
      <c r="Y285">
        <f>VLOOKUP(K285,Sheet2!$A$6:$B$262,2,TRUE)</f>
        <v>337.2</v>
      </c>
      <c r="Z285">
        <f t="shared" si="141"/>
        <v>3.7699508717720681E-2</v>
      </c>
      <c r="AA285">
        <f t="shared" si="142"/>
        <v>519.44641801449779</v>
      </c>
      <c r="AD285">
        <f t="shared" si="156"/>
        <v>521.93039791195133</v>
      </c>
      <c r="AE285">
        <f>VLOOKUP(AU284,Sheet2!$E$6:$F$261,2,TRUE)</f>
        <v>509.71999999999997</v>
      </c>
      <c r="AF285">
        <f>VLOOKUP(AE285,Sheet3!A$52:B$77,2,TRUE)</f>
        <v>1</v>
      </c>
      <c r="AG285">
        <f t="shared" si="157"/>
        <v>5.5303979119513542</v>
      </c>
      <c r="AH285">
        <f t="shared" si="158"/>
        <v>0</v>
      </c>
      <c r="AI285">
        <f t="shared" si="167"/>
        <v>0</v>
      </c>
      <c r="AJ285">
        <f t="shared" si="145"/>
        <v>3.5</v>
      </c>
      <c r="AK285">
        <f t="shared" si="148"/>
        <v>33457.22779669</v>
      </c>
      <c r="AM285">
        <f t="shared" si="159"/>
        <v>0.43039791195133148</v>
      </c>
      <c r="AN285">
        <f t="shared" si="160"/>
        <v>1</v>
      </c>
      <c r="AP285">
        <f t="shared" si="149"/>
        <v>1.55</v>
      </c>
      <c r="AQ285">
        <f>VLOOKUP(AE285,Sheet3!$K$52:$L$77,2,TRUE)</f>
        <v>1</v>
      </c>
      <c r="AR285">
        <f t="shared" si="166"/>
        <v>73.526892819140144</v>
      </c>
      <c r="AU285">
        <f t="shared" si="161"/>
        <v>33530.754689509144</v>
      </c>
      <c r="AV285">
        <f t="shared" si="162"/>
        <v>769.24531049085635</v>
      </c>
      <c r="AW285">
        <f t="shared" si="163"/>
        <v>15.893498150637528</v>
      </c>
      <c r="AX285">
        <f>VLOOKUP(AD285,Sheet2!$A$6:$B$262,2,TRUE)</f>
        <v>371.48571428571427</v>
      </c>
      <c r="AY285">
        <f t="shared" si="164"/>
        <v>4.2783605235526344E-2</v>
      </c>
      <c r="AZ285">
        <f t="shared" si="165"/>
        <v>521.97318151718684</v>
      </c>
      <c r="BB285">
        <f t="shared" si="154"/>
        <v>2.5267635026890503</v>
      </c>
    </row>
    <row r="286" spans="4:54" x14ac:dyDescent="0.55000000000000004">
      <c r="D286">
        <f t="shared" si="151"/>
        <v>4140</v>
      </c>
      <c r="E286">
        <f t="shared" si="146"/>
        <v>69</v>
      </c>
      <c r="F286">
        <v>34600</v>
      </c>
      <c r="H286">
        <f t="shared" si="134"/>
        <v>8650</v>
      </c>
      <c r="J286">
        <f t="shared" si="135"/>
        <v>714.87603305785126</v>
      </c>
      <c r="K286">
        <f t="shared" si="136"/>
        <v>519.44641801449779</v>
      </c>
      <c r="L286">
        <f>VLOOKUP(V286, Sheet2!E$6:F$261,2,TRUE)</f>
        <v>509.96</v>
      </c>
      <c r="M286">
        <f>VLOOKUP(L286,Sheet3!A$52:B$77,2,TRUE)</f>
        <v>1</v>
      </c>
      <c r="N286">
        <f t="shared" si="137"/>
        <v>5.0464180144978172</v>
      </c>
      <c r="O286">
        <f t="shared" si="138"/>
        <v>4.64641801449784</v>
      </c>
      <c r="P286">
        <v>0</v>
      </c>
      <c r="Q286">
        <f t="shared" si="144"/>
        <v>3.5</v>
      </c>
      <c r="R286">
        <f t="shared" si="155"/>
        <v>29162.8669455001</v>
      </c>
      <c r="S286">
        <f t="shared" si="147"/>
        <v>3.5</v>
      </c>
      <c r="T286">
        <f t="shared" si="152"/>
        <v>4907.6490424785861</v>
      </c>
      <c r="V286">
        <f t="shared" si="139"/>
        <v>34070.515987978688</v>
      </c>
      <c r="W286">
        <f t="shared" si="140"/>
        <v>529.48401202131208</v>
      </c>
      <c r="X286">
        <f t="shared" si="153"/>
        <v>10.939752314489919</v>
      </c>
      <c r="Y286">
        <f>VLOOKUP(K286,Sheet2!$A$6:$B$262,2,TRUE)</f>
        <v>337.2</v>
      </c>
      <c r="Z286">
        <f t="shared" si="141"/>
        <v>3.2442919082117196E-2</v>
      </c>
      <c r="AA286">
        <f t="shared" si="142"/>
        <v>519.47886093357988</v>
      </c>
      <c r="AD286">
        <f t="shared" si="156"/>
        <v>521.97318151718684</v>
      </c>
      <c r="AE286">
        <f>VLOOKUP(AU285,Sheet2!$E$6:$F$261,2,TRUE)</f>
        <v>509.71999999999997</v>
      </c>
      <c r="AF286">
        <f>VLOOKUP(AE286,Sheet3!A$52:B$77,2,TRUE)</f>
        <v>1</v>
      </c>
      <c r="AG286">
        <f t="shared" si="157"/>
        <v>5.5731815171868675</v>
      </c>
      <c r="AH286">
        <f t="shared" si="158"/>
        <v>0</v>
      </c>
      <c r="AI286">
        <f t="shared" si="167"/>
        <v>0</v>
      </c>
      <c r="AJ286">
        <f t="shared" si="145"/>
        <v>3.5</v>
      </c>
      <c r="AK286">
        <f t="shared" si="148"/>
        <v>33846.219426276512</v>
      </c>
      <c r="AM286">
        <f t="shared" si="159"/>
        <v>0.47318151718684476</v>
      </c>
      <c r="AN286">
        <f t="shared" si="160"/>
        <v>1</v>
      </c>
      <c r="AP286">
        <f t="shared" si="149"/>
        <v>1.55</v>
      </c>
      <c r="AQ286">
        <f>VLOOKUP(AE286,Sheet3!$K$52:$L$77,2,TRUE)</f>
        <v>1</v>
      </c>
      <c r="AR286">
        <f t="shared" si="166"/>
        <v>84.758378274812543</v>
      </c>
      <c r="AU286">
        <f t="shared" si="161"/>
        <v>33930.977804551323</v>
      </c>
      <c r="AV286">
        <f t="shared" si="162"/>
        <v>669.02219544867694</v>
      </c>
      <c r="AW286">
        <f t="shared" si="163"/>
        <v>13.822772633237129</v>
      </c>
      <c r="AX286">
        <f>VLOOKUP(AD286,Sheet2!$A$6:$B$262,2,TRUE)</f>
        <v>371.48571428571427</v>
      </c>
      <c r="AY286">
        <f t="shared" si="164"/>
        <v>3.7209432561398213E-2</v>
      </c>
      <c r="AZ286">
        <f t="shared" si="165"/>
        <v>522.01039094974828</v>
      </c>
      <c r="BB286">
        <f t="shared" si="154"/>
        <v>2.5315300161684036</v>
      </c>
    </row>
    <row r="287" spans="4:54" x14ac:dyDescent="0.55000000000000004">
      <c r="D287">
        <f t="shared" si="151"/>
        <v>4155</v>
      </c>
      <c r="E287">
        <f t="shared" si="146"/>
        <v>69.25</v>
      </c>
      <c r="F287">
        <v>35000</v>
      </c>
      <c r="H287">
        <f t="shared" ref="H287:H350" si="168">+F287*0.25</f>
        <v>8750</v>
      </c>
      <c r="J287">
        <f t="shared" ref="J287:J350" si="169">+H287*3600/43560</f>
        <v>723.14049586776855</v>
      </c>
      <c r="K287">
        <f t="shared" ref="K287:K350" si="170">+AA286</f>
        <v>519.47886093357988</v>
      </c>
      <c r="L287">
        <f>VLOOKUP(V287, Sheet2!E$6:F$261,2,TRUE)</f>
        <v>509.96</v>
      </c>
      <c r="M287">
        <f>VLOOKUP(L287,Sheet3!A$52:B$77,2,TRUE)</f>
        <v>1</v>
      </c>
      <c r="N287">
        <f t="shared" ref="N287:N350" si="171">+(K287-J$3)</f>
        <v>5.0788609335799038</v>
      </c>
      <c r="O287">
        <f t="shared" ref="O287:O350" si="172">+K287-O$3</f>
        <v>4.6788609335799265</v>
      </c>
      <c r="P287">
        <v>0</v>
      </c>
      <c r="Q287">
        <f t="shared" si="144"/>
        <v>3.5</v>
      </c>
      <c r="R287">
        <f t="shared" ref="R287:R350" si="173">+Q287*H$3*POWER(N287,1.5)*M286</f>
        <v>29444.546211636265</v>
      </c>
      <c r="S287">
        <f t="shared" si="147"/>
        <v>3.5</v>
      </c>
      <c r="T287">
        <f t="shared" ref="T287:T350" si="174">S287*L$3*POWER(O287,1.5)*M286</f>
        <v>4959.1390507349661</v>
      </c>
      <c r="V287">
        <f t="shared" ref="V287:V350" si="175">+R287+T287</f>
        <v>34403.685262371233</v>
      </c>
      <c r="W287">
        <f t="shared" ref="W287:W350" si="176">+F287-V287</f>
        <v>596.31473762876703</v>
      </c>
      <c r="X287">
        <f t="shared" ref="X287:X350" si="177">+W287*0.25*3600/43560</f>
        <v>12.320552430346426</v>
      </c>
      <c r="Y287">
        <f>VLOOKUP(K287,Sheet2!$A$6:$B$262,2,TRUE)</f>
        <v>337.2</v>
      </c>
      <c r="Z287">
        <f t="shared" ref="Z287:Z350" si="178">+X287/Y287</f>
        <v>3.6537818595333414E-2</v>
      </c>
      <c r="AA287">
        <f t="shared" ref="AA287:AA350" si="179">+K287+Z287</f>
        <v>519.5153987521752</v>
      </c>
      <c r="AD287">
        <f t="shared" si="156"/>
        <v>522.01039094974828</v>
      </c>
      <c r="AE287">
        <f>VLOOKUP(AU286,Sheet2!$E$6:$F$261,2,TRUE)</f>
        <v>509.71999999999997</v>
      </c>
      <c r="AF287">
        <f>VLOOKUP(AE287,Sheet3!A$52:B$77,2,TRUE)</f>
        <v>1</v>
      </c>
      <c r="AG287">
        <f t="shared" si="157"/>
        <v>5.6103909497483073</v>
      </c>
      <c r="AH287">
        <f t="shared" si="158"/>
        <v>0</v>
      </c>
      <c r="AI287">
        <f t="shared" si="167"/>
        <v>0</v>
      </c>
      <c r="AJ287">
        <f t="shared" si="145"/>
        <v>3.5</v>
      </c>
      <c r="AK287">
        <f t="shared" si="148"/>
        <v>34185.746780792237</v>
      </c>
      <c r="AM287">
        <f t="shared" si="159"/>
        <v>0.51039094974828458</v>
      </c>
      <c r="AN287">
        <f t="shared" si="160"/>
        <v>1</v>
      </c>
      <c r="AP287">
        <f t="shared" si="149"/>
        <v>1.55</v>
      </c>
      <c r="AQ287">
        <f>VLOOKUP(AE287,Sheet3!$K$52:$L$77,2,TRUE)</f>
        <v>1</v>
      </c>
      <c r="AR287">
        <f t="shared" si="166"/>
        <v>94.950100161514499</v>
      </c>
      <c r="AU287">
        <f t="shared" si="161"/>
        <v>34280.69688095375</v>
      </c>
      <c r="AV287">
        <f t="shared" si="162"/>
        <v>719.30311904624978</v>
      </c>
      <c r="AW287">
        <f t="shared" si="163"/>
        <v>14.861634691038219</v>
      </c>
      <c r="AX287">
        <f>VLOOKUP(AD287,Sheet2!$A$6:$B$262,2,TRUE)</f>
        <v>372.85714285714283</v>
      </c>
      <c r="AY287">
        <f t="shared" si="164"/>
        <v>3.985879035910634E-2</v>
      </c>
      <c r="AZ287">
        <f t="shared" si="165"/>
        <v>522.05024974010735</v>
      </c>
      <c r="BB287">
        <f t="shared" si="154"/>
        <v>2.5348509879321455</v>
      </c>
    </row>
    <row r="288" spans="4:54" x14ac:dyDescent="0.55000000000000004">
      <c r="D288">
        <f t="shared" si="151"/>
        <v>4170</v>
      </c>
      <c r="E288">
        <f t="shared" si="146"/>
        <v>69.5</v>
      </c>
      <c r="F288">
        <v>35400</v>
      </c>
      <c r="H288">
        <f t="shared" si="168"/>
        <v>8850</v>
      </c>
      <c r="J288">
        <f t="shared" si="169"/>
        <v>731.40495867768595</v>
      </c>
      <c r="K288">
        <f t="shared" si="170"/>
        <v>519.5153987521752</v>
      </c>
      <c r="L288">
        <f>VLOOKUP(V288, Sheet2!E$6:F$261,2,TRUE)</f>
        <v>509.96</v>
      </c>
      <c r="M288">
        <f>VLOOKUP(L288,Sheet3!A$52:B$77,2,TRUE)</f>
        <v>1</v>
      </c>
      <c r="N288">
        <f t="shared" si="171"/>
        <v>5.1153987521752242</v>
      </c>
      <c r="O288">
        <f t="shared" si="172"/>
        <v>4.715398752175247</v>
      </c>
      <c r="P288">
        <v>0</v>
      </c>
      <c r="Q288">
        <f t="shared" si="144"/>
        <v>3.5</v>
      </c>
      <c r="R288">
        <f t="shared" si="173"/>
        <v>29762.857377818462</v>
      </c>
      <c r="S288">
        <f t="shared" si="147"/>
        <v>3.5</v>
      </c>
      <c r="T288">
        <f t="shared" si="174"/>
        <v>5017.3421302072256</v>
      </c>
      <c r="V288">
        <f t="shared" si="175"/>
        <v>34780.199508025689</v>
      </c>
      <c r="W288">
        <f t="shared" si="176"/>
        <v>619.80049197431072</v>
      </c>
      <c r="X288">
        <f t="shared" si="177"/>
        <v>12.805795288725427</v>
      </c>
      <c r="Y288">
        <f>VLOOKUP(K288,Sheet2!$A$6:$B$262,2,TRUE)</f>
        <v>338.57142857142856</v>
      </c>
      <c r="Z288">
        <f t="shared" si="178"/>
        <v>3.7823024059526582E-2</v>
      </c>
      <c r="AA288">
        <f t="shared" si="179"/>
        <v>519.55322177623475</v>
      </c>
      <c r="AD288">
        <f t="shared" si="156"/>
        <v>522.05024974010735</v>
      </c>
      <c r="AE288">
        <f>VLOOKUP(AU287,Sheet2!$E$6:$F$261,2,TRUE)</f>
        <v>509.96</v>
      </c>
      <c r="AF288">
        <f>VLOOKUP(AE288,Sheet3!A$52:B$77,2,TRUE)</f>
        <v>1</v>
      </c>
      <c r="AG288">
        <f t="shared" si="157"/>
        <v>5.6502497401073697</v>
      </c>
      <c r="AH288">
        <f t="shared" si="158"/>
        <v>0</v>
      </c>
      <c r="AI288">
        <f t="shared" si="167"/>
        <v>0</v>
      </c>
      <c r="AJ288">
        <f t="shared" si="145"/>
        <v>3.5</v>
      </c>
      <c r="AK288">
        <f t="shared" si="148"/>
        <v>34550.699902607819</v>
      </c>
      <c r="AM288">
        <f t="shared" si="159"/>
        <v>0.55024974010734695</v>
      </c>
      <c r="AN288">
        <f t="shared" si="160"/>
        <v>1</v>
      </c>
      <c r="AP288">
        <f t="shared" si="149"/>
        <v>1.55</v>
      </c>
      <c r="AQ288">
        <f>VLOOKUP(AE288,Sheet3!$K$52:$L$77,2,TRUE)</f>
        <v>1</v>
      </c>
      <c r="AR288">
        <f t="shared" si="166"/>
        <v>106.28714683729051</v>
      </c>
      <c r="AU288">
        <f t="shared" si="161"/>
        <v>34656.98704944511</v>
      </c>
      <c r="AV288">
        <f t="shared" si="162"/>
        <v>743.01295055489027</v>
      </c>
      <c r="AW288">
        <f t="shared" si="163"/>
        <v>15.351507242869634</v>
      </c>
      <c r="AX288">
        <f>VLOOKUP(AD288,Sheet2!$A$6:$B$262,2,TRUE)</f>
        <v>372.85714285714283</v>
      </c>
      <c r="AY288">
        <f t="shared" si="164"/>
        <v>4.1172624789305536E-2</v>
      </c>
      <c r="AZ288">
        <f t="shared" si="165"/>
        <v>522.09142236489663</v>
      </c>
      <c r="BB288">
        <f t="shared" si="154"/>
        <v>2.5382005886618799</v>
      </c>
    </row>
    <row r="289" spans="4:54" x14ac:dyDescent="0.55000000000000004">
      <c r="D289">
        <f t="shared" si="151"/>
        <v>4185</v>
      </c>
      <c r="E289">
        <f t="shared" si="146"/>
        <v>69.75</v>
      </c>
      <c r="F289">
        <v>35900</v>
      </c>
      <c r="H289">
        <f t="shared" si="168"/>
        <v>8975</v>
      </c>
      <c r="J289">
        <f t="shared" si="169"/>
        <v>741.7355371900826</v>
      </c>
      <c r="K289">
        <f t="shared" si="170"/>
        <v>519.55322177623475</v>
      </c>
      <c r="L289">
        <f>VLOOKUP(V289, Sheet2!E$6:F$261,2,TRUE)</f>
        <v>510.2</v>
      </c>
      <c r="M289">
        <f>VLOOKUP(L289,Sheet3!A$52:B$77,2,TRUE)</f>
        <v>1</v>
      </c>
      <c r="N289">
        <f t="shared" si="171"/>
        <v>5.1532217762347727</v>
      </c>
      <c r="O289">
        <f t="shared" si="172"/>
        <v>4.7532217762347955</v>
      </c>
      <c r="P289">
        <v>0</v>
      </c>
      <c r="Q289">
        <f t="shared" si="144"/>
        <v>3.5</v>
      </c>
      <c r="R289">
        <f t="shared" si="173"/>
        <v>30093.564616185438</v>
      </c>
      <c r="S289">
        <f t="shared" si="147"/>
        <v>3.5</v>
      </c>
      <c r="T289">
        <f t="shared" si="174"/>
        <v>5077.8304689810911</v>
      </c>
      <c r="V289">
        <f t="shared" si="175"/>
        <v>35171.395085166529</v>
      </c>
      <c r="W289">
        <f t="shared" si="176"/>
        <v>728.60491483347141</v>
      </c>
      <c r="X289">
        <f t="shared" si="177"/>
        <v>15.053820554410567</v>
      </c>
      <c r="Y289">
        <f>VLOOKUP(K289,Sheet2!$A$6:$B$262,2,TRUE)</f>
        <v>338.57142857142856</v>
      </c>
      <c r="Z289">
        <f t="shared" si="178"/>
        <v>4.4462761131170453E-2</v>
      </c>
      <c r="AA289">
        <f t="shared" si="179"/>
        <v>519.59768453736592</v>
      </c>
      <c r="AD289">
        <f t="shared" si="156"/>
        <v>522.09142236489663</v>
      </c>
      <c r="AE289">
        <f>VLOOKUP(AU288,Sheet2!$E$6:$F$261,2,TRUE)</f>
        <v>509.96</v>
      </c>
      <c r="AF289">
        <f>VLOOKUP(AE289,Sheet3!A$52:B$77,2,TRUE)</f>
        <v>1</v>
      </c>
      <c r="AG289">
        <f t="shared" si="157"/>
        <v>5.6914223648966527</v>
      </c>
      <c r="AH289">
        <f t="shared" si="158"/>
        <v>0</v>
      </c>
      <c r="AI289">
        <f t="shared" si="167"/>
        <v>0</v>
      </c>
      <c r="AJ289">
        <f t="shared" si="145"/>
        <v>3.5</v>
      </c>
      <c r="AK289">
        <f t="shared" si="148"/>
        <v>34929.036631324321</v>
      </c>
      <c r="AM289">
        <f t="shared" si="159"/>
        <v>0.59142236489662992</v>
      </c>
      <c r="AN289">
        <f t="shared" si="160"/>
        <v>1</v>
      </c>
      <c r="AP289">
        <f t="shared" si="149"/>
        <v>1.55</v>
      </c>
      <c r="AQ289">
        <f>VLOOKUP(AE289,Sheet3!$K$52:$L$77,2,TRUE)</f>
        <v>1</v>
      </c>
      <c r="AR289">
        <f t="shared" si="166"/>
        <v>118.4370537216773</v>
      </c>
      <c r="AU289">
        <f t="shared" si="161"/>
        <v>35047.473685045996</v>
      </c>
      <c r="AV289">
        <f t="shared" si="162"/>
        <v>852.52631495400419</v>
      </c>
      <c r="AW289">
        <f t="shared" si="163"/>
        <v>17.614180061033146</v>
      </c>
      <c r="AX289">
        <f>VLOOKUP(AD289,Sheet2!$A$6:$B$262,2,TRUE)</f>
        <v>372.85714285714283</v>
      </c>
      <c r="AY289">
        <f t="shared" si="164"/>
        <v>4.7241095949131048E-2</v>
      </c>
      <c r="AZ289">
        <f t="shared" si="165"/>
        <v>522.13866346084581</v>
      </c>
      <c r="BB289">
        <f t="shared" si="154"/>
        <v>2.5409789234798836</v>
      </c>
    </row>
    <row r="290" spans="4:54" x14ac:dyDescent="0.55000000000000004">
      <c r="D290">
        <f t="shared" si="151"/>
        <v>4200</v>
      </c>
      <c r="E290">
        <f t="shared" si="146"/>
        <v>70</v>
      </c>
      <c r="F290">
        <v>36300</v>
      </c>
      <c r="H290">
        <f t="shared" si="168"/>
        <v>9075</v>
      </c>
      <c r="J290">
        <f t="shared" si="169"/>
        <v>750</v>
      </c>
      <c r="K290">
        <f t="shared" si="170"/>
        <v>519.59768453736592</v>
      </c>
      <c r="L290">
        <f>VLOOKUP(V290, Sheet2!E$6:F$261,2,TRUE)</f>
        <v>510.2</v>
      </c>
      <c r="M290">
        <f>VLOOKUP(L290,Sheet3!A$52:B$77,2,TRUE)</f>
        <v>1</v>
      </c>
      <c r="N290">
        <f t="shared" si="171"/>
        <v>5.1976845373659444</v>
      </c>
      <c r="O290">
        <f t="shared" si="172"/>
        <v>4.7976845373659671</v>
      </c>
      <c r="P290">
        <v>0</v>
      </c>
      <c r="Q290">
        <f t="shared" si="144"/>
        <v>3.5</v>
      </c>
      <c r="R290">
        <f t="shared" si="173"/>
        <v>30483.881132107352</v>
      </c>
      <c r="S290">
        <f t="shared" si="147"/>
        <v>3.5</v>
      </c>
      <c r="T290">
        <f t="shared" si="174"/>
        <v>5149.2456712225003</v>
      </c>
      <c r="V290">
        <f t="shared" si="175"/>
        <v>35633.126803329855</v>
      </c>
      <c r="W290">
        <f t="shared" si="176"/>
        <v>666.87319667014526</v>
      </c>
      <c r="X290">
        <f t="shared" si="177"/>
        <v>13.778371832027794</v>
      </c>
      <c r="Y290">
        <f>VLOOKUP(K290,Sheet2!$A$6:$B$262,2,TRUE)</f>
        <v>338.57142857142856</v>
      </c>
      <c r="Z290">
        <f t="shared" si="178"/>
        <v>4.069561300598927E-2</v>
      </c>
      <c r="AA290">
        <f t="shared" si="179"/>
        <v>519.63838015037186</v>
      </c>
      <c r="AD290">
        <f t="shared" si="156"/>
        <v>522.13866346084581</v>
      </c>
      <c r="AE290">
        <f>VLOOKUP(AU289,Sheet2!$E$6:$F$261,2,TRUE)</f>
        <v>510.2</v>
      </c>
      <c r="AF290">
        <f>VLOOKUP(AE290,Sheet3!A$52:B$77,2,TRUE)</f>
        <v>1</v>
      </c>
      <c r="AG290">
        <f t="shared" si="157"/>
        <v>5.738663460845828</v>
      </c>
      <c r="AH290">
        <f t="shared" si="158"/>
        <v>0</v>
      </c>
      <c r="AI290">
        <f t="shared" si="167"/>
        <v>0</v>
      </c>
      <c r="AJ290">
        <f t="shared" si="145"/>
        <v>3.5</v>
      </c>
      <c r="AK290">
        <f t="shared" si="148"/>
        <v>35364.825412340455</v>
      </c>
      <c r="AM290">
        <f t="shared" si="159"/>
        <v>0.63866346084580528</v>
      </c>
      <c r="AN290">
        <f t="shared" si="160"/>
        <v>1</v>
      </c>
      <c r="AP290">
        <f t="shared" si="149"/>
        <v>1.55</v>
      </c>
      <c r="AQ290">
        <f>VLOOKUP(AE290,Sheet3!$K$52:$L$77,2,TRUE)</f>
        <v>1</v>
      </c>
      <c r="AR290">
        <f t="shared" si="166"/>
        <v>132.90737636579792</v>
      </c>
      <c r="AU290">
        <f t="shared" si="161"/>
        <v>35497.732788706249</v>
      </c>
      <c r="AV290">
        <f t="shared" si="162"/>
        <v>802.26721129375073</v>
      </c>
      <c r="AW290">
        <f t="shared" si="163"/>
        <v>16.575768828383278</v>
      </c>
      <c r="AX290">
        <f>VLOOKUP(AD290,Sheet2!$A$6:$B$262,2,TRUE)</f>
        <v>374.2285714285714</v>
      </c>
      <c r="AY290">
        <f t="shared" si="164"/>
        <v>4.4293167582334307E-2</v>
      </c>
      <c r="AZ290">
        <f t="shared" si="165"/>
        <v>522.18295662842809</v>
      </c>
      <c r="BB290">
        <f t="shared" si="154"/>
        <v>2.5445764780562286</v>
      </c>
    </row>
    <row r="291" spans="4:54" x14ac:dyDescent="0.55000000000000004">
      <c r="D291">
        <f t="shared" si="151"/>
        <v>4215</v>
      </c>
      <c r="E291">
        <f t="shared" si="146"/>
        <v>70.25</v>
      </c>
      <c r="F291">
        <v>36700</v>
      </c>
      <c r="H291">
        <f t="shared" si="168"/>
        <v>9175</v>
      </c>
      <c r="J291">
        <f t="shared" si="169"/>
        <v>758.2644628099174</v>
      </c>
      <c r="K291">
        <f t="shared" si="170"/>
        <v>519.63838015037186</v>
      </c>
      <c r="L291">
        <f>VLOOKUP(V291, Sheet2!E$6:F$261,2,TRUE)</f>
        <v>510.44</v>
      </c>
      <c r="M291">
        <f>VLOOKUP(L291,Sheet3!A$52:B$77,2,TRUE)</f>
        <v>1</v>
      </c>
      <c r="N291">
        <f t="shared" si="171"/>
        <v>5.2383801503718814</v>
      </c>
      <c r="O291">
        <f t="shared" si="172"/>
        <v>4.8383801503719042</v>
      </c>
      <c r="P291">
        <v>0</v>
      </c>
      <c r="Q291">
        <f t="shared" si="144"/>
        <v>3.5</v>
      </c>
      <c r="R291">
        <f t="shared" si="173"/>
        <v>30842.594321531749</v>
      </c>
      <c r="S291">
        <f t="shared" si="147"/>
        <v>3.5</v>
      </c>
      <c r="T291">
        <f t="shared" si="174"/>
        <v>5214.900922319951</v>
      </c>
      <c r="V291">
        <f t="shared" si="175"/>
        <v>36057.495243851699</v>
      </c>
      <c r="W291">
        <f t="shared" si="176"/>
        <v>642.50475614830066</v>
      </c>
      <c r="X291">
        <f t="shared" si="177"/>
        <v>13.274891655956624</v>
      </c>
      <c r="Y291">
        <f>VLOOKUP(K291,Sheet2!$A$6:$B$262,2,TRUE)</f>
        <v>339.94285714285712</v>
      </c>
      <c r="Z291">
        <f t="shared" si="178"/>
        <v>3.9050362074170605E-2</v>
      </c>
      <c r="AA291">
        <f t="shared" si="179"/>
        <v>519.67743051244599</v>
      </c>
      <c r="AD291">
        <f t="shared" si="156"/>
        <v>522.18295662842809</v>
      </c>
      <c r="AE291">
        <f>VLOOKUP(AU290,Sheet2!$E$6:$F$261,2,TRUE)</f>
        <v>510.2</v>
      </c>
      <c r="AF291">
        <f>VLOOKUP(AE291,Sheet3!A$52:B$77,2,TRUE)</f>
        <v>1</v>
      </c>
      <c r="AG291">
        <f t="shared" si="157"/>
        <v>5.78295662842811</v>
      </c>
      <c r="AH291">
        <f t="shared" si="158"/>
        <v>0</v>
      </c>
      <c r="AI291">
        <f t="shared" si="167"/>
        <v>0</v>
      </c>
      <c r="AJ291">
        <f t="shared" si="145"/>
        <v>3.5</v>
      </c>
      <c r="AK291">
        <f t="shared" si="148"/>
        <v>35775.053027397931</v>
      </c>
      <c r="AM291">
        <f t="shared" si="159"/>
        <v>0.68295662842808724</v>
      </c>
      <c r="AN291">
        <f t="shared" si="160"/>
        <v>1</v>
      </c>
      <c r="AP291">
        <f t="shared" si="149"/>
        <v>1.55</v>
      </c>
      <c r="AQ291">
        <f>VLOOKUP(AE291,Sheet3!$K$52:$L$77,2,TRUE)</f>
        <v>1</v>
      </c>
      <c r="AR291">
        <f t="shared" si="166"/>
        <v>146.97066746874063</v>
      </c>
      <c r="AU291">
        <f t="shared" si="161"/>
        <v>35922.023694866672</v>
      </c>
      <c r="AV291">
        <f t="shared" si="162"/>
        <v>777.97630513332842</v>
      </c>
      <c r="AW291">
        <f t="shared" si="163"/>
        <v>16.073890601928273</v>
      </c>
      <c r="AX291">
        <f>VLOOKUP(AD291,Sheet2!$A$6:$B$262,2,TRUE)</f>
        <v>374.2285714285714</v>
      </c>
      <c r="AY291">
        <f t="shared" si="164"/>
        <v>4.295206680924489E-2</v>
      </c>
      <c r="AZ291">
        <f t="shared" si="165"/>
        <v>522.22590869523731</v>
      </c>
      <c r="BB291">
        <f t="shared" si="154"/>
        <v>2.5484781827913139</v>
      </c>
    </row>
    <row r="292" spans="4:54" x14ac:dyDescent="0.55000000000000004">
      <c r="D292">
        <f t="shared" si="151"/>
        <v>4230</v>
      </c>
      <c r="E292">
        <f t="shared" si="146"/>
        <v>70.5</v>
      </c>
      <c r="F292">
        <v>37400</v>
      </c>
      <c r="H292">
        <f t="shared" si="168"/>
        <v>9350</v>
      </c>
      <c r="J292">
        <f t="shared" si="169"/>
        <v>772.72727272727275</v>
      </c>
      <c r="K292">
        <f t="shared" si="170"/>
        <v>519.67743051244599</v>
      </c>
      <c r="L292">
        <f>VLOOKUP(V292, Sheet2!E$6:F$261,2,TRUE)</f>
        <v>510.44</v>
      </c>
      <c r="M292">
        <f>VLOOKUP(L292,Sheet3!A$52:B$77,2,TRUE)</f>
        <v>1</v>
      </c>
      <c r="N292">
        <f t="shared" si="171"/>
        <v>5.277430512446017</v>
      </c>
      <c r="O292">
        <f t="shared" si="172"/>
        <v>4.8774305124460398</v>
      </c>
      <c r="P292">
        <v>0</v>
      </c>
      <c r="Q292">
        <f t="shared" si="144"/>
        <v>3.5</v>
      </c>
      <c r="R292">
        <f t="shared" si="173"/>
        <v>31188.118019527137</v>
      </c>
      <c r="S292">
        <f t="shared" si="147"/>
        <v>3.5</v>
      </c>
      <c r="T292">
        <f t="shared" si="174"/>
        <v>5278.1620071860661</v>
      </c>
      <c r="V292">
        <f t="shared" si="175"/>
        <v>36466.280026713204</v>
      </c>
      <c r="W292">
        <f t="shared" si="176"/>
        <v>933.71997328679572</v>
      </c>
      <c r="X292">
        <f t="shared" si="177"/>
        <v>19.291734985264373</v>
      </c>
      <c r="Y292">
        <f>VLOOKUP(K292,Sheet2!$A$6:$B$262,2,TRUE)</f>
        <v>339.94285714285712</v>
      </c>
      <c r="Z292">
        <f t="shared" si="178"/>
        <v>5.6749934819654825E-2</v>
      </c>
      <c r="AA292">
        <f t="shared" si="179"/>
        <v>519.73418044726566</v>
      </c>
      <c r="AD292">
        <f t="shared" si="156"/>
        <v>522.22590869523731</v>
      </c>
      <c r="AE292">
        <f>VLOOKUP(AU291,Sheet2!$E$6:$F$261,2,TRUE)</f>
        <v>510.2</v>
      </c>
      <c r="AF292">
        <f>VLOOKUP(AE292,Sheet3!A$52:B$77,2,TRUE)</f>
        <v>1</v>
      </c>
      <c r="AG292">
        <f t="shared" si="157"/>
        <v>5.8259086952373309</v>
      </c>
      <c r="AH292">
        <f t="shared" si="158"/>
        <v>0</v>
      </c>
      <c r="AI292">
        <f t="shared" si="167"/>
        <v>0</v>
      </c>
      <c r="AJ292">
        <f t="shared" si="145"/>
        <v>3.5</v>
      </c>
      <c r="AK292">
        <f t="shared" si="148"/>
        <v>36174.363177643005</v>
      </c>
      <c r="AM292">
        <f t="shared" si="159"/>
        <v>0.72590869523730817</v>
      </c>
      <c r="AN292">
        <f t="shared" si="160"/>
        <v>1</v>
      </c>
      <c r="AP292">
        <f t="shared" si="149"/>
        <v>1.55</v>
      </c>
      <c r="AQ292">
        <f>VLOOKUP(AE292,Sheet3!$K$52:$L$77,2,TRUE)</f>
        <v>1</v>
      </c>
      <c r="AR292">
        <f t="shared" si="166"/>
        <v>161.05120469938478</v>
      </c>
      <c r="AU292">
        <f t="shared" si="161"/>
        <v>36335.414382342387</v>
      </c>
      <c r="AV292">
        <f t="shared" si="162"/>
        <v>1064.5856176576126</v>
      </c>
      <c r="AW292">
        <f t="shared" si="163"/>
        <v>21.995570612760591</v>
      </c>
      <c r="AX292">
        <f>VLOOKUP(AD292,Sheet2!$A$6:$B$262,2,TRUE)</f>
        <v>375.6</v>
      </c>
      <c r="AY292">
        <f t="shared" si="164"/>
        <v>5.8561157115976009E-2</v>
      </c>
      <c r="AZ292">
        <f t="shared" si="165"/>
        <v>522.28446985235325</v>
      </c>
      <c r="BB292">
        <f t="shared" si="154"/>
        <v>2.5502894050875966</v>
      </c>
    </row>
    <row r="293" spans="4:54" x14ac:dyDescent="0.55000000000000004">
      <c r="D293">
        <f t="shared" si="151"/>
        <v>4245</v>
      </c>
      <c r="E293">
        <f t="shared" si="146"/>
        <v>70.75</v>
      </c>
      <c r="F293">
        <v>37700</v>
      </c>
      <c r="H293">
        <f t="shared" si="168"/>
        <v>9425</v>
      </c>
      <c r="J293">
        <f t="shared" si="169"/>
        <v>778.92561983471069</v>
      </c>
      <c r="K293">
        <f t="shared" si="170"/>
        <v>519.73418044726566</v>
      </c>
      <c r="L293">
        <f>VLOOKUP(V293, Sheet2!E$6:F$261,2,TRUE)</f>
        <v>510.68</v>
      </c>
      <c r="M293">
        <f>VLOOKUP(L293,Sheet3!A$52:B$77,2,TRUE)</f>
        <v>1</v>
      </c>
      <c r="N293">
        <f t="shared" si="171"/>
        <v>5.3341804472656804</v>
      </c>
      <c r="O293">
        <f t="shared" si="172"/>
        <v>4.9341804472657032</v>
      </c>
      <c r="P293">
        <v>0</v>
      </c>
      <c r="Q293">
        <f t="shared" si="144"/>
        <v>3.5</v>
      </c>
      <c r="R293">
        <f t="shared" si="173"/>
        <v>31692.532045163698</v>
      </c>
      <c r="S293">
        <f t="shared" si="147"/>
        <v>3.5</v>
      </c>
      <c r="T293">
        <f t="shared" si="174"/>
        <v>5370.5482409133238</v>
      </c>
      <c r="V293">
        <f t="shared" si="175"/>
        <v>37063.08028607702</v>
      </c>
      <c r="W293">
        <f t="shared" si="176"/>
        <v>636.91971392298001</v>
      </c>
      <c r="X293">
        <f t="shared" si="177"/>
        <v>13.159498221549173</v>
      </c>
      <c r="Y293">
        <f>VLOOKUP(K293,Sheet2!$A$6:$B$262,2,TRUE)</f>
        <v>341.31428571428569</v>
      </c>
      <c r="Z293">
        <f t="shared" si="178"/>
        <v>3.8555368973231301E-2</v>
      </c>
      <c r="AA293">
        <f t="shared" si="179"/>
        <v>519.77273581623888</v>
      </c>
      <c r="AD293">
        <f t="shared" si="156"/>
        <v>522.28446985235325</v>
      </c>
      <c r="AE293">
        <f>VLOOKUP(AU292,Sheet2!$E$6:$F$261,2,TRUE)</f>
        <v>510.44</v>
      </c>
      <c r="AF293">
        <f>VLOOKUP(AE293,Sheet3!A$52:B$77,2,TRUE)</f>
        <v>1</v>
      </c>
      <c r="AG293">
        <f t="shared" si="157"/>
        <v>5.884469852353277</v>
      </c>
      <c r="AH293">
        <f t="shared" si="158"/>
        <v>0</v>
      </c>
      <c r="AI293">
        <f t="shared" si="167"/>
        <v>0</v>
      </c>
      <c r="AJ293">
        <f t="shared" si="145"/>
        <v>3.5</v>
      </c>
      <c r="AK293">
        <f t="shared" si="148"/>
        <v>36721.160411186647</v>
      </c>
      <c r="AM293">
        <f t="shared" si="159"/>
        <v>0.78446985235325428</v>
      </c>
      <c r="AN293">
        <f t="shared" si="160"/>
        <v>1</v>
      </c>
      <c r="AP293">
        <f t="shared" si="149"/>
        <v>1.55</v>
      </c>
      <c r="AQ293">
        <f>VLOOKUP(AE293,Sheet3!$K$52:$L$77,2,TRUE)</f>
        <v>1</v>
      </c>
      <c r="AR293">
        <f t="shared" si="166"/>
        <v>180.92782689867741</v>
      </c>
      <c r="AU293">
        <f t="shared" si="161"/>
        <v>36902.088238085322</v>
      </c>
      <c r="AV293">
        <f t="shared" si="162"/>
        <v>797.91176191467821</v>
      </c>
      <c r="AW293">
        <f t="shared" si="163"/>
        <v>16.485780204848723</v>
      </c>
      <c r="AX293">
        <f>VLOOKUP(AD293,Sheet2!$A$6:$B$262,2,TRUE)</f>
        <v>375.6</v>
      </c>
      <c r="AY293">
        <f t="shared" si="164"/>
        <v>4.3891853580534407E-2</v>
      </c>
      <c r="AZ293">
        <f t="shared" si="165"/>
        <v>522.32836170593384</v>
      </c>
      <c r="BB293">
        <f t="shared" si="154"/>
        <v>2.5556258896949657</v>
      </c>
    </row>
    <row r="294" spans="4:54" x14ac:dyDescent="0.55000000000000004">
      <c r="D294">
        <f t="shared" si="151"/>
        <v>4260</v>
      </c>
      <c r="E294">
        <f t="shared" si="146"/>
        <v>71</v>
      </c>
      <c r="F294">
        <v>38600</v>
      </c>
      <c r="H294">
        <f t="shared" si="168"/>
        <v>9650</v>
      </c>
      <c r="J294">
        <f t="shared" si="169"/>
        <v>797.52066115702485</v>
      </c>
      <c r="K294">
        <f t="shared" si="170"/>
        <v>519.77273581623888</v>
      </c>
      <c r="L294">
        <f>VLOOKUP(V294, Sheet2!E$6:F$261,2,TRUE)</f>
        <v>510.68</v>
      </c>
      <c r="M294">
        <f>VLOOKUP(L294,Sheet3!A$52:B$77,2,TRUE)</f>
        <v>1</v>
      </c>
      <c r="N294">
        <f t="shared" si="171"/>
        <v>5.372735816238901</v>
      </c>
      <c r="O294">
        <f t="shared" si="172"/>
        <v>4.9727358162389237</v>
      </c>
      <c r="P294">
        <v>0</v>
      </c>
      <c r="Q294">
        <f t="shared" si="144"/>
        <v>3.5</v>
      </c>
      <c r="R294">
        <f t="shared" si="173"/>
        <v>32036.761854856064</v>
      </c>
      <c r="S294">
        <f t="shared" si="147"/>
        <v>3.5</v>
      </c>
      <c r="T294">
        <f t="shared" si="174"/>
        <v>5433.6187268275953</v>
      </c>
      <c r="V294">
        <f t="shared" si="175"/>
        <v>37470.380581683661</v>
      </c>
      <c r="W294">
        <f t="shared" si="176"/>
        <v>1129.6194183163389</v>
      </c>
      <c r="X294">
        <f t="shared" si="177"/>
        <v>23.339244180089647</v>
      </c>
      <c r="Y294">
        <f>VLOOKUP(K294,Sheet2!$A$6:$B$262,2,TRUE)</f>
        <v>341.31428571428569</v>
      </c>
      <c r="Z294">
        <f t="shared" si="178"/>
        <v>6.8380507810408317E-2</v>
      </c>
      <c r="AA294">
        <f t="shared" si="179"/>
        <v>519.84111632404927</v>
      </c>
      <c r="AD294">
        <f t="shared" si="156"/>
        <v>522.32836170593384</v>
      </c>
      <c r="AE294">
        <f>VLOOKUP(AU293,Sheet2!$E$6:$F$261,2,TRUE)</f>
        <v>510.44</v>
      </c>
      <c r="AF294">
        <f>VLOOKUP(AE294,Sheet3!A$52:B$77,2,TRUE)</f>
        <v>1</v>
      </c>
      <c r="AG294">
        <f t="shared" si="157"/>
        <v>5.9283617059338667</v>
      </c>
      <c r="AH294">
        <f t="shared" si="158"/>
        <v>0</v>
      </c>
      <c r="AI294">
        <f t="shared" si="167"/>
        <v>0</v>
      </c>
      <c r="AJ294">
        <f t="shared" si="145"/>
        <v>3.5</v>
      </c>
      <c r="AK294">
        <f t="shared" si="148"/>
        <v>37132.776481599394</v>
      </c>
      <c r="AM294">
        <f t="shared" si="159"/>
        <v>0.82836170593384395</v>
      </c>
      <c r="AN294">
        <f t="shared" si="160"/>
        <v>1</v>
      </c>
      <c r="AP294">
        <f t="shared" si="149"/>
        <v>1.55</v>
      </c>
      <c r="AQ294">
        <f>VLOOKUP(AE294,Sheet3!$K$52:$L$77,2,TRUE)</f>
        <v>1</v>
      </c>
      <c r="AR294">
        <f t="shared" si="166"/>
        <v>196.32291807647746</v>
      </c>
      <c r="AU294">
        <f t="shared" si="161"/>
        <v>37329.09939967587</v>
      </c>
      <c r="AV294">
        <f t="shared" si="162"/>
        <v>1270.9006003241302</v>
      </c>
      <c r="AW294">
        <f t="shared" si="163"/>
        <v>26.25827686620104</v>
      </c>
      <c r="AX294">
        <f>VLOOKUP(AD294,Sheet2!$A$6:$B$262,2,TRUE)</f>
        <v>376.97142857142859</v>
      </c>
      <c r="AY294">
        <f t="shared" si="164"/>
        <v>6.9655880727378841E-2</v>
      </c>
      <c r="AZ294">
        <f t="shared" si="165"/>
        <v>522.39801758666124</v>
      </c>
      <c r="BB294">
        <f t="shared" si="154"/>
        <v>2.5569012626119729</v>
      </c>
    </row>
    <row r="295" spans="4:54" x14ac:dyDescent="0.55000000000000004">
      <c r="D295">
        <f t="shared" si="151"/>
        <v>4275</v>
      </c>
      <c r="E295">
        <f t="shared" si="146"/>
        <v>71.25</v>
      </c>
      <c r="F295">
        <v>39500</v>
      </c>
      <c r="H295">
        <f t="shared" si="168"/>
        <v>9875</v>
      </c>
      <c r="J295">
        <f t="shared" si="169"/>
        <v>816.11570247933889</v>
      </c>
      <c r="K295">
        <f t="shared" si="170"/>
        <v>519.84111632404927</v>
      </c>
      <c r="L295">
        <f>VLOOKUP(V295, Sheet2!E$6:F$261,2,TRUE)</f>
        <v>510.91999999999996</v>
      </c>
      <c r="M295">
        <f>VLOOKUP(L295,Sheet3!A$52:B$77,2,TRUE)</f>
        <v>1</v>
      </c>
      <c r="N295">
        <f t="shared" si="171"/>
        <v>5.4411163240492897</v>
      </c>
      <c r="O295">
        <f t="shared" si="172"/>
        <v>5.0411163240493124</v>
      </c>
      <c r="P295">
        <v>0</v>
      </c>
      <c r="Q295">
        <f t="shared" si="144"/>
        <v>3.5</v>
      </c>
      <c r="R295">
        <f t="shared" si="173"/>
        <v>32650.316793629627</v>
      </c>
      <c r="S295">
        <f t="shared" si="147"/>
        <v>3.5</v>
      </c>
      <c r="T295">
        <f t="shared" si="174"/>
        <v>5546.0803652578097</v>
      </c>
      <c r="V295">
        <f t="shared" si="175"/>
        <v>38196.397158887434</v>
      </c>
      <c r="W295">
        <f t="shared" si="176"/>
        <v>1303.6028411125662</v>
      </c>
      <c r="X295">
        <f t="shared" si="177"/>
        <v>26.933942998193519</v>
      </c>
      <c r="Y295">
        <f>VLOOKUP(K295,Sheet2!$A$6:$B$262,2,TRUE)</f>
        <v>342.68571428571431</v>
      </c>
      <c r="Z295">
        <f t="shared" si="178"/>
        <v>7.8596632060761479E-2</v>
      </c>
      <c r="AA295">
        <f t="shared" si="179"/>
        <v>519.91971295611006</v>
      </c>
      <c r="AD295">
        <f t="shared" si="156"/>
        <v>522.39801758666124</v>
      </c>
      <c r="AE295">
        <f>VLOOKUP(AU294,Sheet2!$E$6:$F$261,2,TRUE)</f>
        <v>510.68</v>
      </c>
      <c r="AF295">
        <f>VLOOKUP(AE295,Sheet3!A$52:B$77,2,TRUE)</f>
        <v>1</v>
      </c>
      <c r="AG295">
        <f t="shared" si="157"/>
        <v>5.9980175866612626</v>
      </c>
      <c r="AH295">
        <f t="shared" si="158"/>
        <v>0</v>
      </c>
      <c r="AI295">
        <f t="shared" si="167"/>
        <v>0</v>
      </c>
      <c r="AJ295">
        <f t="shared" si="145"/>
        <v>3.5</v>
      </c>
      <c r="AK295">
        <f t="shared" si="148"/>
        <v>37789.138019167876</v>
      </c>
      <c r="AM295">
        <f t="shared" si="159"/>
        <v>0.89801758666123987</v>
      </c>
      <c r="AN295">
        <f t="shared" si="160"/>
        <v>1</v>
      </c>
      <c r="AP295">
        <f t="shared" si="149"/>
        <v>1.55</v>
      </c>
      <c r="AQ295">
        <f>VLOOKUP(AE295,Sheet3!$K$52:$L$77,2,TRUE)</f>
        <v>1</v>
      </c>
      <c r="AR295">
        <f t="shared" si="166"/>
        <v>221.59922784426541</v>
      </c>
      <c r="AU295">
        <f t="shared" si="161"/>
        <v>38010.737247012141</v>
      </c>
      <c r="AV295">
        <f t="shared" si="162"/>
        <v>1489.2627529878591</v>
      </c>
      <c r="AW295">
        <f t="shared" si="163"/>
        <v>30.769891590658247</v>
      </c>
      <c r="AX295">
        <f>VLOOKUP(AD295,Sheet2!$A$6:$B$262,2,TRUE)</f>
        <v>376.97142857142859</v>
      </c>
      <c r="AY295">
        <f t="shared" si="164"/>
        <v>8.1623935551996249E-2</v>
      </c>
      <c r="AZ295">
        <f t="shared" si="165"/>
        <v>522.47964152221323</v>
      </c>
      <c r="BB295">
        <f t="shared" si="154"/>
        <v>2.5599285661031672</v>
      </c>
    </row>
    <row r="296" spans="4:54" x14ac:dyDescent="0.55000000000000004">
      <c r="D296">
        <f t="shared" si="151"/>
        <v>4290</v>
      </c>
      <c r="E296">
        <f t="shared" si="146"/>
        <v>71.5</v>
      </c>
      <c r="F296">
        <v>40200</v>
      </c>
      <c r="H296">
        <f t="shared" si="168"/>
        <v>10050</v>
      </c>
      <c r="J296">
        <f t="shared" si="169"/>
        <v>830.57851239669424</v>
      </c>
      <c r="K296">
        <f t="shared" si="170"/>
        <v>519.91971295611006</v>
      </c>
      <c r="L296">
        <f>VLOOKUP(V296, Sheet2!E$6:F$261,2,TRUE)</f>
        <v>511.15999999999997</v>
      </c>
      <c r="M296">
        <f>VLOOKUP(L296,Sheet3!A$52:B$77,2,TRUE)</f>
        <v>1</v>
      </c>
      <c r="N296">
        <f t="shared" si="171"/>
        <v>5.5197129561100837</v>
      </c>
      <c r="O296">
        <f t="shared" si="172"/>
        <v>5.1197129561101065</v>
      </c>
      <c r="P296">
        <v>0</v>
      </c>
      <c r="Q296">
        <f t="shared" si="144"/>
        <v>3.5</v>
      </c>
      <c r="R296">
        <f t="shared" si="173"/>
        <v>33360.31353823097</v>
      </c>
      <c r="S296">
        <f t="shared" si="147"/>
        <v>3.5</v>
      </c>
      <c r="T296">
        <f t="shared" si="174"/>
        <v>5676.2889960998118</v>
      </c>
      <c r="V296">
        <f t="shared" si="175"/>
        <v>39036.602534330785</v>
      </c>
      <c r="W296">
        <f t="shared" si="176"/>
        <v>1163.3974656692153</v>
      </c>
      <c r="X296">
        <f t="shared" si="177"/>
        <v>24.037137720438331</v>
      </c>
      <c r="Y296">
        <f>VLOOKUP(K296,Sheet2!$A$6:$B$262,2,TRUE)</f>
        <v>344.05714285714288</v>
      </c>
      <c r="Z296">
        <f t="shared" si="178"/>
        <v>6.986379506853857E-2</v>
      </c>
      <c r="AA296">
        <f t="shared" si="179"/>
        <v>519.98957675117856</v>
      </c>
      <c r="AD296">
        <f t="shared" si="156"/>
        <v>522.47964152221323</v>
      </c>
      <c r="AE296">
        <f>VLOOKUP(AU295,Sheet2!$E$6:$F$261,2,TRUE)</f>
        <v>510.91999999999996</v>
      </c>
      <c r="AF296">
        <f>VLOOKUP(AE296,Sheet3!A$52:B$77,2,TRUE)</f>
        <v>1</v>
      </c>
      <c r="AG296">
        <f t="shared" si="157"/>
        <v>6.0796415222132509</v>
      </c>
      <c r="AH296">
        <f t="shared" si="158"/>
        <v>0</v>
      </c>
      <c r="AI296">
        <f t="shared" si="167"/>
        <v>0</v>
      </c>
      <c r="AJ296">
        <f t="shared" si="145"/>
        <v>3.5</v>
      </c>
      <c r="AK296">
        <f t="shared" si="148"/>
        <v>38563.13583055987</v>
      </c>
      <c r="AM296">
        <f t="shared" si="159"/>
        <v>0.9796415222132282</v>
      </c>
      <c r="AN296">
        <f t="shared" si="160"/>
        <v>1</v>
      </c>
      <c r="AP296">
        <f t="shared" si="149"/>
        <v>1.55</v>
      </c>
      <c r="AQ296">
        <f>VLOOKUP(AE296,Sheet3!$K$52:$L$77,2,TRUE)</f>
        <v>1</v>
      </c>
      <c r="AR296">
        <f t="shared" si="166"/>
        <v>252.48858972588803</v>
      </c>
      <c r="AU296">
        <f t="shared" si="161"/>
        <v>38815.624420285756</v>
      </c>
      <c r="AV296">
        <f t="shared" si="162"/>
        <v>1384.3755797142439</v>
      </c>
      <c r="AW296">
        <f t="shared" si="163"/>
        <v>28.602801233765373</v>
      </c>
      <c r="AX296">
        <f>VLOOKUP(AD296,Sheet2!$A$6:$B$262,2,TRUE)</f>
        <v>378.34285714285716</v>
      </c>
      <c r="AY296">
        <f t="shared" si="164"/>
        <v>7.5600214709393446E-2</v>
      </c>
      <c r="AZ296">
        <f t="shared" si="165"/>
        <v>522.55524173692265</v>
      </c>
      <c r="BB296">
        <f t="shared" si="154"/>
        <v>2.5656649857440925</v>
      </c>
    </row>
    <row r="297" spans="4:54" x14ac:dyDescent="0.55000000000000004">
      <c r="D297">
        <f t="shared" si="151"/>
        <v>4305</v>
      </c>
      <c r="E297">
        <f t="shared" si="146"/>
        <v>71.75</v>
      </c>
      <c r="F297">
        <v>41000</v>
      </c>
      <c r="H297">
        <f t="shared" si="168"/>
        <v>10250</v>
      </c>
      <c r="J297">
        <f t="shared" si="169"/>
        <v>847.10743801652893</v>
      </c>
      <c r="K297">
        <f t="shared" si="170"/>
        <v>519.98957675117856</v>
      </c>
      <c r="L297">
        <f>VLOOKUP(V297, Sheet2!E$6:F$261,2,TRUE)</f>
        <v>511.15999999999997</v>
      </c>
      <c r="M297">
        <f>VLOOKUP(L297,Sheet3!A$52:B$77,2,TRUE)</f>
        <v>1</v>
      </c>
      <c r="N297">
        <f t="shared" si="171"/>
        <v>5.5895767511785834</v>
      </c>
      <c r="O297">
        <f t="shared" si="172"/>
        <v>5.1895767511786062</v>
      </c>
      <c r="P297">
        <v>0</v>
      </c>
      <c r="Q297">
        <f t="shared" si="144"/>
        <v>3.5</v>
      </c>
      <c r="R297">
        <f t="shared" si="173"/>
        <v>33995.682870179669</v>
      </c>
      <c r="S297">
        <f t="shared" si="147"/>
        <v>3.5</v>
      </c>
      <c r="T297">
        <f t="shared" si="174"/>
        <v>5792.8727554738807</v>
      </c>
      <c r="V297">
        <f t="shared" si="175"/>
        <v>39788.555625653549</v>
      </c>
      <c r="W297">
        <f t="shared" si="176"/>
        <v>1211.4443743464508</v>
      </c>
      <c r="X297">
        <f t="shared" si="177"/>
        <v>25.029842445174605</v>
      </c>
      <c r="Y297">
        <f>VLOOKUP(K297,Sheet2!$A$6:$B$262,2,TRUE)</f>
        <v>344.05714285714288</v>
      </c>
      <c r="Z297">
        <f t="shared" si="178"/>
        <v>7.2749085333093433E-2</v>
      </c>
      <c r="AA297">
        <f t="shared" si="179"/>
        <v>520.0623258365116</v>
      </c>
      <c r="AD297">
        <f t="shared" si="156"/>
        <v>522.55524173692265</v>
      </c>
      <c r="AE297">
        <f>VLOOKUP(AU296,Sheet2!$E$6:$F$261,2,TRUE)</f>
        <v>510.91999999999996</v>
      </c>
      <c r="AF297">
        <f>VLOOKUP(AE297,Sheet3!A$52:B$77,2,TRUE)</f>
        <v>1</v>
      </c>
      <c r="AG297">
        <f t="shared" si="157"/>
        <v>6.155241736922676</v>
      </c>
      <c r="AH297">
        <f t="shared" si="158"/>
        <v>0</v>
      </c>
      <c r="AI297">
        <f t="shared" si="167"/>
        <v>0</v>
      </c>
      <c r="AJ297">
        <f t="shared" si="145"/>
        <v>3.5</v>
      </c>
      <c r="AK297">
        <f t="shared" si="148"/>
        <v>39284.665007425647</v>
      </c>
      <c r="AM297">
        <f t="shared" si="159"/>
        <v>1.0552417369226532</v>
      </c>
      <c r="AN297">
        <f t="shared" si="160"/>
        <v>1</v>
      </c>
      <c r="AP297">
        <f t="shared" si="149"/>
        <v>1.55</v>
      </c>
      <c r="AQ297">
        <f>VLOOKUP(AE297,Sheet3!$K$52:$L$77,2,TRUE)</f>
        <v>1</v>
      </c>
      <c r="AR297">
        <f t="shared" si="166"/>
        <v>282.27272771647552</v>
      </c>
      <c r="AU297">
        <f t="shared" si="161"/>
        <v>39566.937735142121</v>
      </c>
      <c r="AV297">
        <f t="shared" si="162"/>
        <v>1433.0622648578792</v>
      </c>
      <c r="AW297">
        <f t="shared" si="163"/>
        <v>29.608724480534693</v>
      </c>
      <c r="AX297">
        <f>VLOOKUP(AD297,Sheet2!$A$6:$B$262,2,TRUE)</f>
        <v>379.71428571428572</v>
      </c>
      <c r="AY297">
        <f t="shared" si="164"/>
        <v>7.7976324817059003E-2</v>
      </c>
      <c r="AZ297">
        <f t="shared" si="165"/>
        <v>522.63321806173974</v>
      </c>
      <c r="BB297">
        <f t="shared" si="154"/>
        <v>2.5708922252281354</v>
      </c>
    </row>
    <row r="298" spans="4:54" x14ac:dyDescent="0.55000000000000004">
      <c r="D298">
        <f t="shared" si="151"/>
        <v>4320</v>
      </c>
      <c r="E298">
        <f t="shared" si="146"/>
        <v>72</v>
      </c>
      <c r="F298">
        <v>41700</v>
      </c>
      <c r="G298">
        <f>+SUM(F203:F298)/96</f>
        <v>12723.854166666666</v>
      </c>
      <c r="H298">
        <f t="shared" si="168"/>
        <v>10425</v>
      </c>
      <c r="J298">
        <f t="shared" si="169"/>
        <v>861.57024793388427</v>
      </c>
      <c r="K298">
        <f t="shared" si="170"/>
        <v>520.0623258365116</v>
      </c>
      <c r="L298">
        <f>VLOOKUP(V298, Sheet2!E$6:F$261,2,TRUE)</f>
        <v>511.4</v>
      </c>
      <c r="M298">
        <f>VLOOKUP(L298,Sheet3!A$52:B$77,2,TRUE)</f>
        <v>1</v>
      </c>
      <c r="N298">
        <f t="shared" si="171"/>
        <v>5.6623258365116271</v>
      </c>
      <c r="O298">
        <f t="shared" si="172"/>
        <v>5.2623258365116499</v>
      </c>
      <c r="P298">
        <v>0</v>
      </c>
      <c r="Q298">
        <f t="shared" si="144"/>
        <v>3.5</v>
      </c>
      <c r="R298">
        <f t="shared" si="173"/>
        <v>34661.525209403786</v>
      </c>
      <c r="S298">
        <f t="shared" si="147"/>
        <v>3.5</v>
      </c>
      <c r="T298">
        <f t="shared" si="174"/>
        <v>5915.1080655760252</v>
      </c>
      <c r="V298">
        <f t="shared" si="175"/>
        <v>40576.633274979809</v>
      </c>
      <c r="W298">
        <f t="shared" si="176"/>
        <v>1123.3667250201906</v>
      </c>
      <c r="X298">
        <f t="shared" si="177"/>
        <v>23.210056302070054</v>
      </c>
      <c r="Y298">
        <f>VLOOKUP(K298,Sheet2!$A$6:$B$262,2,TRUE)</f>
        <v>345.42857142857144</v>
      </c>
      <c r="Z298">
        <f t="shared" si="178"/>
        <v>6.7192057119309506E-2</v>
      </c>
      <c r="AA298">
        <f t="shared" si="179"/>
        <v>520.12951789363092</v>
      </c>
      <c r="AD298">
        <f t="shared" si="156"/>
        <v>522.63321806173974</v>
      </c>
      <c r="AE298">
        <f>VLOOKUP(AU297,Sheet2!$E$6:$F$261,2,TRUE)</f>
        <v>511.15999999999997</v>
      </c>
      <c r="AF298">
        <f>VLOOKUP(AE298,Sheet3!A$52:B$77,2,TRUE)</f>
        <v>1</v>
      </c>
      <c r="AG298">
        <f t="shared" si="157"/>
        <v>6.2332180617397626</v>
      </c>
      <c r="AH298">
        <f t="shared" si="158"/>
        <v>0</v>
      </c>
      <c r="AI298">
        <f t="shared" si="167"/>
        <v>0</v>
      </c>
      <c r="AJ298">
        <f t="shared" si="145"/>
        <v>3.5</v>
      </c>
      <c r="AK298">
        <f t="shared" si="148"/>
        <v>40033.527963337197</v>
      </c>
      <c r="AM298">
        <f t="shared" si="159"/>
        <v>1.1332180617397398</v>
      </c>
      <c r="AN298">
        <f t="shared" si="160"/>
        <v>1</v>
      </c>
      <c r="AP298">
        <f t="shared" si="149"/>
        <v>1.7</v>
      </c>
      <c r="AQ298">
        <f>VLOOKUP(AE298,Sheet3!$K$52:$L$77,2,TRUE)</f>
        <v>1</v>
      </c>
      <c r="AR298">
        <f t="shared" si="166"/>
        <v>344.53110332529235</v>
      </c>
      <c r="AU298">
        <f t="shared" si="161"/>
        <v>40378.059066662492</v>
      </c>
      <c r="AV298">
        <f t="shared" si="162"/>
        <v>1321.9409333375079</v>
      </c>
      <c r="AW298">
        <f t="shared" si="163"/>
        <v>27.31282920118818</v>
      </c>
      <c r="AX298">
        <f>VLOOKUP(AD298,Sheet2!$A$6:$B$262,2,TRUE)</f>
        <v>381.08571428571429</v>
      </c>
      <c r="AY298">
        <f t="shared" si="164"/>
        <v>7.1671091770999118E-2</v>
      </c>
      <c r="AZ298">
        <f t="shared" si="165"/>
        <v>522.70488915351075</v>
      </c>
      <c r="BB298">
        <f t="shared" si="154"/>
        <v>2.5753712598798302</v>
      </c>
    </row>
    <row r="299" spans="4:54" x14ac:dyDescent="0.55000000000000004">
      <c r="D299">
        <f t="shared" si="151"/>
        <v>4335</v>
      </c>
      <c r="E299">
        <f t="shared" si="146"/>
        <v>72.25</v>
      </c>
      <c r="F299">
        <v>42700</v>
      </c>
      <c r="H299">
        <f t="shared" si="168"/>
        <v>10675</v>
      </c>
      <c r="J299">
        <f t="shared" si="169"/>
        <v>882.23140495867767</v>
      </c>
      <c r="K299">
        <f t="shared" si="170"/>
        <v>520.12951789363092</v>
      </c>
      <c r="L299">
        <f>VLOOKUP(V299, Sheet2!E$6:F$261,2,TRUE)</f>
        <v>511.64</v>
      </c>
      <c r="M299">
        <f>VLOOKUP(L299,Sheet3!A$52:B$77,2,TRUE)</f>
        <v>1</v>
      </c>
      <c r="N299">
        <f t="shared" si="171"/>
        <v>5.7295178936309412</v>
      </c>
      <c r="O299">
        <f t="shared" si="172"/>
        <v>5.329517893630964</v>
      </c>
      <c r="P299">
        <v>0</v>
      </c>
      <c r="Q299">
        <f t="shared" si="144"/>
        <v>3.5</v>
      </c>
      <c r="R299">
        <f t="shared" si="173"/>
        <v>35280.319021268253</v>
      </c>
      <c r="S299">
        <f t="shared" si="147"/>
        <v>3.5</v>
      </c>
      <c r="T299">
        <f t="shared" si="174"/>
        <v>6028.7596076473073</v>
      </c>
      <c r="V299">
        <f t="shared" si="175"/>
        <v>41309.078628915559</v>
      </c>
      <c r="W299">
        <f t="shared" si="176"/>
        <v>1390.9213710844415</v>
      </c>
      <c r="X299">
        <f t="shared" si="177"/>
        <v>28.738044857116563</v>
      </c>
      <c r="Y299">
        <f>VLOOKUP(K299,Sheet2!$A$6:$B$262,2,TRUE)</f>
        <v>346.8</v>
      </c>
      <c r="Z299">
        <f t="shared" si="178"/>
        <v>8.2866334651431839E-2</v>
      </c>
      <c r="AA299">
        <f t="shared" si="179"/>
        <v>520.2123842282823</v>
      </c>
      <c r="AD299">
        <f t="shared" si="156"/>
        <v>522.70488915351075</v>
      </c>
      <c r="AE299">
        <f>VLOOKUP(AU298,Sheet2!$E$6:$F$261,2,TRUE)</f>
        <v>511.4</v>
      </c>
      <c r="AF299">
        <f>VLOOKUP(AE299,Sheet3!A$52:B$77,2,TRUE)</f>
        <v>1</v>
      </c>
      <c r="AG299">
        <f t="shared" si="157"/>
        <v>6.3048891535107714</v>
      </c>
      <c r="AH299">
        <f t="shared" si="158"/>
        <v>0</v>
      </c>
      <c r="AI299">
        <f t="shared" si="167"/>
        <v>0</v>
      </c>
      <c r="AJ299">
        <f t="shared" si="145"/>
        <v>3.5</v>
      </c>
      <c r="AK299">
        <f t="shared" si="148"/>
        <v>40725.98217828379</v>
      </c>
      <c r="AM299">
        <f t="shared" si="159"/>
        <v>1.2048891535107487</v>
      </c>
      <c r="AN299">
        <f t="shared" si="160"/>
        <v>1</v>
      </c>
      <c r="AP299">
        <f t="shared" si="149"/>
        <v>1.8</v>
      </c>
      <c r="AQ299">
        <f>VLOOKUP(AE299,Sheet3!$K$52:$L$77,2,TRUE)</f>
        <v>1</v>
      </c>
      <c r="AR299">
        <f t="shared" si="166"/>
        <v>399.94698674645309</v>
      </c>
      <c r="AU299">
        <f t="shared" si="161"/>
        <v>41125.92916503024</v>
      </c>
      <c r="AV299">
        <f t="shared" si="162"/>
        <v>1574.0708349697597</v>
      </c>
      <c r="AW299">
        <f t="shared" si="163"/>
        <v>32.522124689457847</v>
      </c>
      <c r="AX299">
        <f>VLOOKUP(AD299,Sheet2!$A$6:$B$262,2,TRUE)</f>
        <v>382.45714285714286</v>
      </c>
      <c r="AY299">
        <f t="shared" si="164"/>
        <v>8.5034690283208175E-2</v>
      </c>
      <c r="AZ299">
        <f t="shared" si="165"/>
        <v>522.78992384379399</v>
      </c>
      <c r="BB299">
        <f t="shared" si="154"/>
        <v>2.5775396155116823</v>
      </c>
    </row>
    <row r="300" spans="4:54" x14ac:dyDescent="0.55000000000000004">
      <c r="D300">
        <f t="shared" si="151"/>
        <v>4350</v>
      </c>
      <c r="E300">
        <f t="shared" si="146"/>
        <v>72.5</v>
      </c>
      <c r="F300">
        <v>43400</v>
      </c>
      <c r="H300">
        <f t="shared" si="168"/>
        <v>10850</v>
      </c>
      <c r="J300">
        <f t="shared" si="169"/>
        <v>896.69421487603302</v>
      </c>
      <c r="K300">
        <f t="shared" si="170"/>
        <v>520.2123842282823</v>
      </c>
      <c r="L300">
        <f>VLOOKUP(V300, Sheet2!E$6:F$261,2,TRUE)</f>
        <v>511.88</v>
      </c>
      <c r="M300">
        <f>VLOOKUP(L300,Sheet3!A$52:B$77,2,TRUE)</f>
        <v>1</v>
      </c>
      <c r="N300">
        <f t="shared" si="171"/>
        <v>5.8123842282823261</v>
      </c>
      <c r="O300">
        <f t="shared" si="172"/>
        <v>5.4123842282823489</v>
      </c>
      <c r="P300">
        <v>0</v>
      </c>
      <c r="Q300">
        <f t="shared" si="144"/>
        <v>3.5</v>
      </c>
      <c r="R300">
        <f t="shared" si="173"/>
        <v>36048.471674459281</v>
      </c>
      <c r="S300">
        <f t="shared" si="147"/>
        <v>3.5</v>
      </c>
      <c r="T300">
        <f t="shared" si="174"/>
        <v>6169.9125674888337</v>
      </c>
      <c r="V300">
        <f t="shared" si="175"/>
        <v>42218.384241948115</v>
      </c>
      <c r="W300">
        <f t="shared" si="176"/>
        <v>1181.6157580518848</v>
      </c>
      <c r="X300">
        <f t="shared" si="177"/>
        <v>24.413548720080261</v>
      </c>
      <c r="Y300">
        <f>VLOOKUP(K300,Sheet2!$A$6:$B$262,2,TRUE)</f>
        <v>348.17142857142858</v>
      </c>
      <c r="Z300">
        <f t="shared" si="178"/>
        <v>7.0119334088528565E-2</v>
      </c>
      <c r="AA300">
        <f t="shared" si="179"/>
        <v>520.28250356237083</v>
      </c>
      <c r="AD300">
        <f t="shared" si="156"/>
        <v>522.78992384379399</v>
      </c>
      <c r="AE300">
        <f>VLOOKUP(AU299,Sheet2!$E$6:$F$261,2,TRUE)</f>
        <v>511.64</v>
      </c>
      <c r="AF300">
        <f>VLOOKUP(AE300,Sheet3!A$52:B$77,2,TRUE)</f>
        <v>1</v>
      </c>
      <c r="AG300">
        <f t="shared" si="157"/>
        <v>6.3899238437940085</v>
      </c>
      <c r="AH300">
        <f t="shared" si="158"/>
        <v>0</v>
      </c>
      <c r="AI300">
        <f t="shared" si="167"/>
        <v>0</v>
      </c>
      <c r="AJ300">
        <f t="shared" si="145"/>
        <v>3.5</v>
      </c>
      <c r="AK300">
        <f t="shared" si="148"/>
        <v>41552.667298884066</v>
      </c>
      <c r="AM300">
        <f t="shared" si="159"/>
        <v>1.2899238437939857</v>
      </c>
      <c r="AN300">
        <f t="shared" si="160"/>
        <v>1</v>
      </c>
      <c r="AP300">
        <f t="shared" si="149"/>
        <v>1.8</v>
      </c>
      <c r="AQ300">
        <f>VLOOKUP(AE300,Sheet3!$K$52:$L$77,2,TRUE)</f>
        <v>1</v>
      </c>
      <c r="AR300">
        <f t="shared" si="166"/>
        <v>443.02465163291873</v>
      </c>
      <c r="AU300">
        <f t="shared" si="161"/>
        <v>41995.691950516986</v>
      </c>
      <c r="AV300">
        <f t="shared" si="162"/>
        <v>1404.3080494830137</v>
      </c>
      <c r="AW300">
        <f t="shared" si="163"/>
        <v>29.01462912154987</v>
      </c>
      <c r="AX300">
        <f>VLOOKUP(AD300,Sheet2!$A$6:$B$262,2,TRUE)</f>
        <v>382.45714285714286</v>
      </c>
      <c r="AY300">
        <f t="shared" si="164"/>
        <v>7.5863739672362582E-2</v>
      </c>
      <c r="AZ300">
        <f t="shared" si="165"/>
        <v>522.86578758346639</v>
      </c>
      <c r="BB300">
        <f t="shared" si="154"/>
        <v>2.583284021095551</v>
      </c>
    </row>
    <row r="301" spans="4:54" x14ac:dyDescent="0.55000000000000004">
      <c r="D301">
        <f t="shared" si="151"/>
        <v>4365</v>
      </c>
      <c r="E301">
        <f t="shared" si="146"/>
        <v>72.75</v>
      </c>
      <c r="F301">
        <v>44300</v>
      </c>
      <c r="H301">
        <f t="shared" si="168"/>
        <v>11075</v>
      </c>
      <c r="J301">
        <f t="shared" si="169"/>
        <v>915.28925619834706</v>
      </c>
      <c r="K301">
        <f t="shared" si="170"/>
        <v>520.28250356237083</v>
      </c>
      <c r="L301">
        <f>VLOOKUP(V301, Sheet2!E$6:F$261,2,TRUE)</f>
        <v>511.88</v>
      </c>
      <c r="M301">
        <f>VLOOKUP(L301,Sheet3!A$52:B$77,2,TRUE)</f>
        <v>1</v>
      </c>
      <c r="N301">
        <f t="shared" si="171"/>
        <v>5.8825035623708573</v>
      </c>
      <c r="O301">
        <f t="shared" si="172"/>
        <v>5.48250356237088</v>
      </c>
      <c r="P301">
        <v>0</v>
      </c>
      <c r="Q301">
        <f t="shared" si="144"/>
        <v>3.5</v>
      </c>
      <c r="R301">
        <f t="shared" si="173"/>
        <v>36702.756437785567</v>
      </c>
      <c r="S301">
        <f t="shared" si="147"/>
        <v>3.5</v>
      </c>
      <c r="T301">
        <f t="shared" si="174"/>
        <v>6290.2001386027823</v>
      </c>
      <c r="V301">
        <f t="shared" si="175"/>
        <v>42992.956576388351</v>
      </c>
      <c r="W301">
        <f t="shared" si="176"/>
        <v>1307.0434236116489</v>
      </c>
      <c r="X301">
        <f t="shared" si="177"/>
        <v>27.005029413463824</v>
      </c>
      <c r="Y301">
        <f>VLOOKUP(K301,Sheet2!$A$6:$B$262,2,TRUE)</f>
        <v>348.17142857142858</v>
      </c>
      <c r="Z301">
        <f t="shared" si="178"/>
        <v>7.7562451130086474E-2</v>
      </c>
      <c r="AA301">
        <f t="shared" si="179"/>
        <v>520.36006601350095</v>
      </c>
      <c r="AD301">
        <f t="shared" si="156"/>
        <v>522.86578758346639</v>
      </c>
      <c r="AE301">
        <f>VLOOKUP(AU300,Sheet2!$E$6:$F$261,2,TRUE)</f>
        <v>511.64</v>
      </c>
      <c r="AF301">
        <f>VLOOKUP(AE301,Sheet3!A$52:B$77,2,TRUE)</f>
        <v>1</v>
      </c>
      <c r="AG301">
        <f t="shared" si="157"/>
        <v>6.4657875834664083</v>
      </c>
      <c r="AH301">
        <f t="shared" si="158"/>
        <v>0</v>
      </c>
      <c r="AI301">
        <f t="shared" si="167"/>
        <v>0</v>
      </c>
      <c r="AJ301">
        <f t="shared" si="145"/>
        <v>3.5</v>
      </c>
      <c r="AK301">
        <f t="shared" si="148"/>
        <v>42294.85425840941</v>
      </c>
      <c r="AM301">
        <f t="shared" si="159"/>
        <v>1.3657875834663855</v>
      </c>
      <c r="AN301">
        <f t="shared" si="160"/>
        <v>1</v>
      </c>
      <c r="AP301">
        <f t="shared" si="149"/>
        <v>1.9</v>
      </c>
      <c r="AQ301">
        <f>VLOOKUP(AE301,Sheet3!$K$52:$L$77,2,TRUE)</f>
        <v>1</v>
      </c>
      <c r="AR301">
        <f t="shared" si="166"/>
        <v>509.49229775201377</v>
      </c>
      <c r="AU301">
        <f t="shared" si="161"/>
        <v>42804.346556161421</v>
      </c>
      <c r="AV301">
        <f t="shared" si="162"/>
        <v>1495.6534438385788</v>
      </c>
      <c r="AW301">
        <f t="shared" si="163"/>
        <v>30.901930657821879</v>
      </c>
      <c r="AX301">
        <f>VLOOKUP(AD301,Sheet2!$A$6:$B$262,2,TRUE)</f>
        <v>383.82857142857142</v>
      </c>
      <c r="AY301">
        <f t="shared" si="164"/>
        <v>8.050971959384888E-2</v>
      </c>
      <c r="AZ301">
        <f t="shared" si="165"/>
        <v>522.94629730306019</v>
      </c>
      <c r="BB301">
        <f t="shared" si="154"/>
        <v>2.5862312895592368</v>
      </c>
    </row>
    <row r="302" spans="4:54" x14ac:dyDescent="0.55000000000000004">
      <c r="D302">
        <f t="shared" si="151"/>
        <v>4380</v>
      </c>
      <c r="E302">
        <f t="shared" si="146"/>
        <v>73</v>
      </c>
      <c r="F302">
        <v>45400</v>
      </c>
      <c r="H302">
        <f t="shared" si="168"/>
        <v>11350</v>
      </c>
      <c r="J302">
        <f t="shared" si="169"/>
        <v>938.01652892561981</v>
      </c>
      <c r="K302">
        <f t="shared" si="170"/>
        <v>520.36006601350095</v>
      </c>
      <c r="L302">
        <f>VLOOKUP(V302, Sheet2!E$6:F$261,2,TRUE)</f>
        <v>512.12</v>
      </c>
      <c r="M302">
        <f>VLOOKUP(L302,Sheet3!A$52:B$77,2,TRUE)</f>
        <v>1</v>
      </c>
      <c r="N302">
        <f t="shared" si="171"/>
        <v>5.9600660135009775</v>
      </c>
      <c r="O302">
        <f t="shared" si="172"/>
        <v>5.5600660135010003</v>
      </c>
      <c r="P302">
        <v>0</v>
      </c>
      <c r="Q302">
        <f t="shared" si="144"/>
        <v>3.5</v>
      </c>
      <c r="R302">
        <f t="shared" si="173"/>
        <v>37431.048147118418</v>
      </c>
      <c r="S302">
        <f t="shared" si="147"/>
        <v>3.5</v>
      </c>
      <c r="T302">
        <f t="shared" si="174"/>
        <v>6424.1548662871883</v>
      </c>
      <c r="V302">
        <f t="shared" si="175"/>
        <v>43855.203013405604</v>
      </c>
      <c r="W302">
        <f t="shared" si="176"/>
        <v>1544.796986594396</v>
      </c>
      <c r="X302">
        <f t="shared" si="177"/>
        <v>31.917293111454462</v>
      </c>
      <c r="Y302">
        <f>VLOOKUP(K302,Sheet2!$A$6:$B$262,2,TRUE)</f>
        <v>349.54285714285714</v>
      </c>
      <c r="Z302">
        <f t="shared" si="178"/>
        <v>9.1311530072004751E-2</v>
      </c>
      <c r="AA302">
        <f t="shared" si="179"/>
        <v>520.4513775435729</v>
      </c>
      <c r="AD302">
        <f t="shared" si="156"/>
        <v>522.94629730306019</v>
      </c>
      <c r="AE302">
        <f>VLOOKUP(AU301,Sheet2!$E$6:$F$261,2,TRUE)</f>
        <v>511.88</v>
      </c>
      <c r="AF302">
        <f>VLOOKUP(AE302,Sheet3!A$52:B$77,2,TRUE)</f>
        <v>1</v>
      </c>
      <c r="AG302">
        <f t="shared" si="157"/>
        <v>6.5462973030602143</v>
      </c>
      <c r="AH302">
        <f t="shared" si="158"/>
        <v>0</v>
      </c>
      <c r="AI302">
        <f t="shared" si="167"/>
        <v>0</v>
      </c>
      <c r="AJ302">
        <f t="shared" si="145"/>
        <v>3.5</v>
      </c>
      <c r="AK302">
        <f t="shared" si="148"/>
        <v>43087.269298451276</v>
      </c>
      <c r="AM302">
        <f t="shared" si="159"/>
        <v>1.4462973030601916</v>
      </c>
      <c r="AN302">
        <f t="shared" si="160"/>
        <v>1</v>
      </c>
      <c r="AP302">
        <f t="shared" si="149"/>
        <v>2</v>
      </c>
      <c r="AQ302">
        <f>VLOOKUP(AE302,Sheet3!$K$52:$L$77,2,TRUE)</f>
        <v>1</v>
      </c>
      <c r="AR302">
        <f t="shared" si="166"/>
        <v>584.42076974361748</v>
      </c>
      <c r="AU302">
        <f t="shared" si="161"/>
        <v>43671.69006819489</v>
      </c>
      <c r="AV302">
        <f t="shared" si="162"/>
        <v>1728.30993180511</v>
      </c>
      <c r="AW302">
        <f t="shared" si="163"/>
        <v>35.708882888535328</v>
      </c>
      <c r="AX302">
        <f>VLOOKUP(AD302,Sheet2!$A$6:$B$262,2,TRUE)</f>
        <v>385.2</v>
      </c>
      <c r="AY302">
        <f t="shared" si="164"/>
        <v>9.2702188184151949E-2</v>
      </c>
      <c r="AZ302">
        <f t="shared" si="165"/>
        <v>523.03899949124434</v>
      </c>
      <c r="BB302">
        <f t="shared" si="154"/>
        <v>2.5876219476714368</v>
      </c>
    </row>
    <row r="303" spans="4:54" x14ac:dyDescent="0.55000000000000004">
      <c r="D303">
        <f t="shared" si="151"/>
        <v>4395</v>
      </c>
      <c r="E303">
        <f t="shared" si="146"/>
        <v>73.25</v>
      </c>
      <c r="F303">
        <v>46200</v>
      </c>
      <c r="H303">
        <f t="shared" si="168"/>
        <v>11550</v>
      </c>
      <c r="J303">
        <f t="shared" si="169"/>
        <v>954.5454545454545</v>
      </c>
      <c r="K303">
        <f t="shared" si="170"/>
        <v>520.4513775435729</v>
      </c>
      <c r="L303">
        <f>VLOOKUP(V303, Sheet2!E$6:F$261,2,TRUE)</f>
        <v>512.36</v>
      </c>
      <c r="M303">
        <f>VLOOKUP(L303,Sheet3!A$52:B$77,2,TRUE)</f>
        <v>1</v>
      </c>
      <c r="N303">
        <f t="shared" si="171"/>
        <v>6.0513775435729258</v>
      </c>
      <c r="O303">
        <f t="shared" si="172"/>
        <v>5.6513775435729485</v>
      </c>
      <c r="P303">
        <v>0</v>
      </c>
      <c r="Q303">
        <f t="shared" si="144"/>
        <v>3.5</v>
      </c>
      <c r="R303">
        <f t="shared" si="173"/>
        <v>38294.531206210951</v>
      </c>
      <c r="S303">
        <f t="shared" si="147"/>
        <v>3.5</v>
      </c>
      <c r="T303">
        <f t="shared" si="174"/>
        <v>6583.0561949042822</v>
      </c>
      <c r="V303">
        <f t="shared" si="175"/>
        <v>44877.587401115234</v>
      </c>
      <c r="W303">
        <f t="shared" si="176"/>
        <v>1322.4125988847663</v>
      </c>
      <c r="X303">
        <f t="shared" si="177"/>
        <v>27.322574357123273</v>
      </c>
      <c r="Y303">
        <f>VLOOKUP(K303,Sheet2!$A$6:$B$262,2,TRUE)</f>
        <v>350.91428571428571</v>
      </c>
      <c r="Z303">
        <f t="shared" si="178"/>
        <v>7.7861105886607607E-2</v>
      </c>
      <c r="AA303">
        <f t="shared" si="179"/>
        <v>520.52923864945956</v>
      </c>
      <c r="AD303">
        <f t="shared" si="156"/>
        <v>523.03899949124434</v>
      </c>
      <c r="AE303">
        <f>VLOOKUP(AU302,Sheet2!$E$6:$F$261,2,TRUE)</f>
        <v>512.12</v>
      </c>
      <c r="AF303">
        <f>VLOOKUP(AE303,Sheet3!A$52:B$77,2,TRUE)</f>
        <v>1</v>
      </c>
      <c r="AG303">
        <f t="shared" si="157"/>
        <v>6.6389994912443626</v>
      </c>
      <c r="AH303">
        <f t="shared" si="158"/>
        <v>0</v>
      </c>
      <c r="AI303">
        <f t="shared" si="167"/>
        <v>0</v>
      </c>
      <c r="AJ303">
        <f t="shared" si="145"/>
        <v>3.5</v>
      </c>
      <c r="AK303">
        <f t="shared" si="148"/>
        <v>44005.740810994401</v>
      </c>
      <c r="AM303">
        <f t="shared" si="159"/>
        <v>1.5389994912443399</v>
      </c>
      <c r="AN303">
        <f t="shared" si="160"/>
        <v>1</v>
      </c>
      <c r="AP303">
        <f t="shared" si="149"/>
        <v>2.1</v>
      </c>
      <c r="AQ303">
        <f>VLOOKUP(AE303,Sheet3!$K$52:$L$77,2,TRUE)</f>
        <v>1</v>
      </c>
      <c r="AR303">
        <f t="shared" si="166"/>
        <v>673.57551348617278</v>
      </c>
      <c r="AU303">
        <f t="shared" si="161"/>
        <v>44679.316324480576</v>
      </c>
      <c r="AV303">
        <f t="shared" si="162"/>
        <v>1520.6836755194236</v>
      </c>
      <c r="AW303">
        <f t="shared" si="163"/>
        <v>31.419084204946767</v>
      </c>
      <c r="AX303">
        <f>VLOOKUP(AD303,Sheet2!$A$6:$B$262,2,TRUE)</f>
        <v>386.57142857142856</v>
      </c>
      <c r="AY303">
        <f t="shared" si="164"/>
        <v>8.127627104014315E-2</v>
      </c>
      <c r="AZ303">
        <f t="shared" si="165"/>
        <v>523.12027576228445</v>
      </c>
      <c r="BB303">
        <f t="shared" si="154"/>
        <v>2.5910371128248926</v>
      </c>
    </row>
    <row r="304" spans="4:54" x14ac:dyDescent="0.55000000000000004">
      <c r="D304">
        <f t="shared" si="151"/>
        <v>4410</v>
      </c>
      <c r="E304">
        <f t="shared" si="146"/>
        <v>73.5</v>
      </c>
      <c r="F304">
        <v>47000</v>
      </c>
      <c r="H304">
        <f t="shared" si="168"/>
        <v>11750</v>
      </c>
      <c r="J304">
        <f t="shared" si="169"/>
        <v>971.07438016528931</v>
      </c>
      <c r="K304">
        <f t="shared" si="170"/>
        <v>520.52923864945956</v>
      </c>
      <c r="L304">
        <f>VLOOKUP(V304, Sheet2!E$6:F$261,2,TRUE)</f>
        <v>512.59999999999991</v>
      </c>
      <c r="M304">
        <f>VLOOKUP(L304,Sheet3!A$52:B$77,2,TRUE)</f>
        <v>1</v>
      </c>
      <c r="N304">
        <f t="shared" si="171"/>
        <v>6.1292386494595803</v>
      </c>
      <c r="O304">
        <f t="shared" si="172"/>
        <v>5.729238649459603</v>
      </c>
      <c r="P304">
        <v>0</v>
      </c>
      <c r="Q304">
        <f t="shared" si="144"/>
        <v>3.5</v>
      </c>
      <c r="R304">
        <f t="shared" si="173"/>
        <v>39035.988433153783</v>
      </c>
      <c r="S304">
        <f t="shared" si="147"/>
        <v>3.5</v>
      </c>
      <c r="T304">
        <f t="shared" si="174"/>
        <v>6719.5694903450621</v>
      </c>
      <c r="V304">
        <f t="shared" si="175"/>
        <v>45755.557923498847</v>
      </c>
      <c r="W304">
        <f t="shared" si="176"/>
        <v>1244.4420765011528</v>
      </c>
      <c r="X304">
        <f t="shared" si="177"/>
        <v>25.711613150850262</v>
      </c>
      <c r="Y304">
        <f>VLOOKUP(K304,Sheet2!$A$6:$B$262,2,TRUE)</f>
        <v>352.28571428571428</v>
      </c>
      <c r="Z304">
        <f t="shared" si="178"/>
        <v>7.2985114377920449E-2</v>
      </c>
      <c r="AA304">
        <f t="shared" si="179"/>
        <v>520.60222376383751</v>
      </c>
      <c r="AD304">
        <f t="shared" si="156"/>
        <v>523.12027576228445</v>
      </c>
      <c r="AE304">
        <f>VLOOKUP(AU303,Sheet2!$E$6:$F$261,2,TRUE)</f>
        <v>512.36</v>
      </c>
      <c r="AF304">
        <f>VLOOKUP(AE304,Sheet3!A$52:B$77,2,TRUE)</f>
        <v>1</v>
      </c>
      <c r="AG304">
        <f t="shared" si="157"/>
        <v>6.7202757622844729</v>
      </c>
      <c r="AH304">
        <f t="shared" si="158"/>
        <v>0</v>
      </c>
      <c r="AI304">
        <f t="shared" si="167"/>
        <v>0</v>
      </c>
      <c r="AJ304">
        <f t="shared" si="145"/>
        <v>3.5</v>
      </c>
      <c r="AK304">
        <f t="shared" si="148"/>
        <v>44816.302725453425</v>
      </c>
      <c r="AM304">
        <f t="shared" si="159"/>
        <v>1.6202757622844501</v>
      </c>
      <c r="AN304">
        <f t="shared" si="160"/>
        <v>1</v>
      </c>
      <c r="AP304">
        <f t="shared" si="149"/>
        <v>2.1</v>
      </c>
      <c r="AQ304">
        <f>VLOOKUP(AE304,Sheet3!$K$52:$L$77,2,TRUE)</f>
        <v>1</v>
      </c>
      <c r="AR304">
        <f t="shared" si="166"/>
        <v>727.63231712557558</v>
      </c>
      <c r="AU304">
        <f t="shared" si="161"/>
        <v>45543.935042579003</v>
      </c>
      <c r="AV304">
        <f t="shared" si="162"/>
        <v>1456.0649574209965</v>
      </c>
      <c r="AW304">
        <f t="shared" si="163"/>
        <v>30.083986723574306</v>
      </c>
      <c r="AX304">
        <f>VLOOKUP(AD304,Sheet2!$A$6:$B$262,2,TRUE)</f>
        <v>387.94285714285712</v>
      </c>
      <c r="AY304">
        <f t="shared" si="164"/>
        <v>7.7547469091552565E-2</v>
      </c>
      <c r="AZ304">
        <f t="shared" si="165"/>
        <v>523.19782323137599</v>
      </c>
      <c r="BB304">
        <f t="shared" si="154"/>
        <v>2.5955994675384773</v>
      </c>
    </row>
    <row r="305" spans="4:54" x14ac:dyDescent="0.55000000000000004">
      <c r="D305">
        <f t="shared" si="151"/>
        <v>4425</v>
      </c>
      <c r="E305">
        <f t="shared" si="146"/>
        <v>73.75</v>
      </c>
      <c r="F305">
        <v>48300</v>
      </c>
      <c r="H305">
        <f t="shared" si="168"/>
        <v>12075</v>
      </c>
      <c r="J305">
        <f t="shared" si="169"/>
        <v>997.93388429752065</v>
      </c>
      <c r="K305">
        <f t="shared" si="170"/>
        <v>520.60222376383751</v>
      </c>
      <c r="L305">
        <f>VLOOKUP(V305, Sheet2!E$6:F$261,2,TRUE)</f>
        <v>512.83999999999992</v>
      </c>
      <c r="M305">
        <f>VLOOKUP(L305,Sheet3!A$52:B$77,2,TRUE)</f>
        <v>1</v>
      </c>
      <c r="N305">
        <f t="shared" si="171"/>
        <v>6.2022237638375373</v>
      </c>
      <c r="O305">
        <f t="shared" si="172"/>
        <v>5.80222376383756</v>
      </c>
      <c r="P305">
        <v>0</v>
      </c>
      <c r="Q305">
        <f t="shared" si="144"/>
        <v>3.5</v>
      </c>
      <c r="R305">
        <f t="shared" si="173"/>
        <v>39735.303033363241</v>
      </c>
      <c r="S305">
        <f t="shared" si="147"/>
        <v>3.5</v>
      </c>
      <c r="T305">
        <f t="shared" si="174"/>
        <v>6848.3790522627178</v>
      </c>
      <c r="V305">
        <f t="shared" si="175"/>
        <v>46583.682085625958</v>
      </c>
      <c r="W305">
        <f t="shared" si="176"/>
        <v>1716.3179143740417</v>
      </c>
      <c r="X305">
        <f t="shared" si="177"/>
        <v>35.461113933347974</v>
      </c>
      <c r="Y305">
        <f>VLOOKUP(K305,Sheet2!$A$6:$B$262,2,TRUE)</f>
        <v>353.65714285714284</v>
      </c>
      <c r="Z305">
        <f t="shared" si="178"/>
        <v>0.10026975179085305</v>
      </c>
      <c r="AA305">
        <f t="shared" si="179"/>
        <v>520.70249351562836</v>
      </c>
      <c r="AD305">
        <f t="shared" si="156"/>
        <v>523.19782323137599</v>
      </c>
      <c r="AE305">
        <f>VLOOKUP(AU304,Sheet2!$E$6:$F$261,2,TRUE)</f>
        <v>512.59999999999991</v>
      </c>
      <c r="AF305">
        <f>VLOOKUP(AE305,Sheet3!A$52:B$77,2,TRUE)</f>
        <v>1</v>
      </c>
      <c r="AG305">
        <f t="shared" si="157"/>
        <v>6.7978232313760145</v>
      </c>
      <c r="AH305">
        <f t="shared" si="158"/>
        <v>0</v>
      </c>
      <c r="AI305">
        <f t="shared" si="167"/>
        <v>0</v>
      </c>
      <c r="AJ305">
        <f t="shared" si="145"/>
        <v>3.5</v>
      </c>
      <c r="AK305">
        <f t="shared" si="148"/>
        <v>45594.26133020893</v>
      </c>
      <c r="AM305">
        <f t="shared" si="159"/>
        <v>1.6978232313759918</v>
      </c>
      <c r="AN305">
        <f t="shared" si="160"/>
        <v>1</v>
      </c>
      <c r="AP305">
        <f t="shared" si="149"/>
        <v>2.1</v>
      </c>
      <c r="AQ305">
        <f>VLOOKUP(AE305,Sheet3!$K$52:$L$77,2,TRUE)</f>
        <v>1</v>
      </c>
      <c r="AR305">
        <f t="shared" si="166"/>
        <v>780.48989403732389</v>
      </c>
      <c r="AU305">
        <f t="shared" si="161"/>
        <v>46374.751224246254</v>
      </c>
      <c r="AV305">
        <f t="shared" si="162"/>
        <v>1925.2487757537456</v>
      </c>
      <c r="AW305">
        <f t="shared" si="163"/>
        <v>39.777867267639373</v>
      </c>
      <c r="AX305">
        <f>VLOOKUP(AD305,Sheet2!$A$6:$B$262,2,TRUE)</f>
        <v>387.94285714285712</v>
      </c>
      <c r="AY305">
        <f t="shared" si="164"/>
        <v>0.10253537740222257</v>
      </c>
      <c r="AZ305">
        <f t="shared" si="165"/>
        <v>523.3003586087782</v>
      </c>
      <c r="BB305">
        <f t="shared" si="154"/>
        <v>2.597865093149835</v>
      </c>
    </row>
    <row r="306" spans="4:54" x14ac:dyDescent="0.55000000000000004">
      <c r="D306">
        <f t="shared" si="151"/>
        <v>4440</v>
      </c>
      <c r="E306">
        <f t="shared" si="146"/>
        <v>74</v>
      </c>
      <c r="F306">
        <v>48700</v>
      </c>
      <c r="H306">
        <f t="shared" si="168"/>
        <v>12175</v>
      </c>
      <c r="J306">
        <f t="shared" si="169"/>
        <v>1006.1983471074381</v>
      </c>
      <c r="K306">
        <f t="shared" si="170"/>
        <v>520.70249351562836</v>
      </c>
      <c r="L306">
        <f>VLOOKUP(V306, Sheet2!E$6:F$261,2,TRUE)</f>
        <v>513.07999999999993</v>
      </c>
      <c r="M306">
        <f>VLOOKUP(L306,Sheet3!A$52:B$77,2,TRUE)</f>
        <v>1</v>
      </c>
      <c r="N306">
        <f t="shared" si="171"/>
        <v>6.3024935156283846</v>
      </c>
      <c r="O306">
        <f t="shared" si="172"/>
        <v>5.9024935156284073</v>
      </c>
      <c r="P306">
        <v>0</v>
      </c>
      <c r="Q306">
        <f t="shared" si="144"/>
        <v>3.5</v>
      </c>
      <c r="R306">
        <f t="shared" si="173"/>
        <v>40702.772705061005</v>
      </c>
      <c r="S306">
        <f t="shared" si="147"/>
        <v>3.5</v>
      </c>
      <c r="T306">
        <f t="shared" si="174"/>
        <v>7026.6667665301893</v>
      </c>
      <c r="V306">
        <f t="shared" si="175"/>
        <v>47729.439471591191</v>
      </c>
      <c r="W306">
        <f t="shared" si="176"/>
        <v>970.56052840880875</v>
      </c>
      <c r="X306">
        <f t="shared" si="177"/>
        <v>20.05290347952084</v>
      </c>
      <c r="Y306">
        <f>VLOOKUP(K306,Sheet2!$A$6:$B$262,2,TRUE)</f>
        <v>355.02857142857141</v>
      </c>
      <c r="Z306">
        <f t="shared" si="178"/>
        <v>5.6482506179239451E-2</v>
      </c>
      <c r="AA306">
        <f t="shared" si="179"/>
        <v>520.7589760218076</v>
      </c>
      <c r="AD306">
        <f t="shared" si="156"/>
        <v>523.3003586087782</v>
      </c>
      <c r="AE306">
        <f>VLOOKUP(AU305,Sheet2!$E$6:$F$261,2,TRUE)</f>
        <v>512.83999999999992</v>
      </c>
      <c r="AF306">
        <f>VLOOKUP(AE306,Sheet3!A$52:B$77,2,TRUE)</f>
        <v>1</v>
      </c>
      <c r="AG306">
        <f t="shared" si="157"/>
        <v>6.9003586087782196</v>
      </c>
      <c r="AH306">
        <f t="shared" si="158"/>
        <v>0</v>
      </c>
      <c r="AI306">
        <f t="shared" si="167"/>
        <v>0</v>
      </c>
      <c r="AJ306">
        <f t="shared" si="145"/>
        <v>3.5</v>
      </c>
      <c r="AK306">
        <f t="shared" si="148"/>
        <v>46629.727295264973</v>
      </c>
      <c r="AM306">
        <f t="shared" si="159"/>
        <v>1.8003586087781969</v>
      </c>
      <c r="AN306">
        <f t="shared" si="160"/>
        <v>1</v>
      </c>
      <c r="AP306">
        <f t="shared" si="149"/>
        <v>2.2000000000000002</v>
      </c>
      <c r="AQ306">
        <f>VLOOKUP(AE306,Sheet3!$K$52:$L$77,2,TRUE)</f>
        <v>1</v>
      </c>
      <c r="AR306">
        <f t="shared" si="166"/>
        <v>892.83353096350925</v>
      </c>
      <c r="AU306">
        <f t="shared" si="161"/>
        <v>47522.56082622848</v>
      </c>
      <c r="AV306">
        <f t="shared" si="162"/>
        <v>1177.4391737715196</v>
      </c>
      <c r="AW306">
        <f t="shared" si="163"/>
        <v>24.327255656436357</v>
      </c>
      <c r="AX306">
        <f>VLOOKUP(AD306,Sheet2!$A$6:$B$262,2,TRUE)</f>
        <v>390.68571428571431</v>
      </c>
      <c r="AY306">
        <f t="shared" si="164"/>
        <v>6.2268096239233031E-2</v>
      </c>
      <c r="AZ306">
        <f t="shared" si="165"/>
        <v>523.36262670501742</v>
      </c>
      <c r="BB306">
        <f t="shared" si="154"/>
        <v>2.6036506832098212</v>
      </c>
    </row>
    <row r="307" spans="4:54" x14ac:dyDescent="0.55000000000000004">
      <c r="D307">
        <f t="shared" si="151"/>
        <v>4455</v>
      </c>
      <c r="E307">
        <f t="shared" si="146"/>
        <v>74.25</v>
      </c>
      <c r="F307">
        <v>49400</v>
      </c>
      <c r="H307">
        <f t="shared" si="168"/>
        <v>12350</v>
      </c>
      <c r="J307">
        <f t="shared" si="169"/>
        <v>1020.6611570247934</v>
      </c>
      <c r="K307">
        <f t="shared" si="170"/>
        <v>520.7589760218076</v>
      </c>
      <c r="L307">
        <f>VLOOKUP(V307, Sheet2!E$6:F$261,2,TRUE)</f>
        <v>513.31999999999994</v>
      </c>
      <c r="M307">
        <f>VLOOKUP(L307,Sheet3!A$52:B$77,2,TRUE)</f>
        <v>1</v>
      </c>
      <c r="N307">
        <f t="shared" si="171"/>
        <v>6.3589760218076208</v>
      </c>
      <c r="O307">
        <f t="shared" si="172"/>
        <v>5.9589760218076435</v>
      </c>
      <c r="P307">
        <v>0</v>
      </c>
      <c r="Q307">
        <f t="shared" si="144"/>
        <v>3.5</v>
      </c>
      <c r="R307">
        <f t="shared" si="173"/>
        <v>41251.159893675693</v>
      </c>
      <c r="S307">
        <f t="shared" si="147"/>
        <v>3.5</v>
      </c>
      <c r="T307">
        <f t="shared" si="174"/>
        <v>7127.7676936868584</v>
      </c>
      <c r="V307">
        <f t="shared" si="175"/>
        <v>48378.927587362552</v>
      </c>
      <c r="W307">
        <f t="shared" si="176"/>
        <v>1021.072412637448</v>
      </c>
      <c r="X307">
        <f t="shared" si="177"/>
        <v>21.09653745118694</v>
      </c>
      <c r="Y307">
        <f>VLOOKUP(K307,Sheet2!$A$6:$B$262,2,TRUE)</f>
        <v>355.02857142857141</v>
      </c>
      <c r="Z307">
        <f t="shared" si="178"/>
        <v>5.9422083598224928E-2</v>
      </c>
      <c r="AA307">
        <f t="shared" si="179"/>
        <v>520.81839810540578</v>
      </c>
      <c r="AD307">
        <f t="shared" si="156"/>
        <v>523.36262670501742</v>
      </c>
      <c r="AE307">
        <f>VLOOKUP(AU306,Sheet2!$E$6:$F$261,2,TRUE)</f>
        <v>513.07999999999993</v>
      </c>
      <c r="AF307">
        <f>VLOOKUP(AE307,Sheet3!K$52:L$77,2,TRUE)</f>
        <v>1</v>
      </c>
      <c r="AG307">
        <f t="shared" si="157"/>
        <v>6.962626705017442</v>
      </c>
      <c r="AH307">
        <f t="shared" si="158"/>
        <v>0</v>
      </c>
      <c r="AI307">
        <f t="shared" si="167"/>
        <v>0</v>
      </c>
      <c r="AJ307">
        <f t="shared" si="145"/>
        <v>3.5</v>
      </c>
      <c r="AK307">
        <f t="shared" si="148"/>
        <v>47262.321558475931</v>
      </c>
      <c r="AM307">
        <f t="shared" si="159"/>
        <v>1.8626267050174192</v>
      </c>
      <c r="AN307">
        <f t="shared" si="160"/>
        <v>1</v>
      </c>
      <c r="AP307">
        <f t="shared" si="149"/>
        <v>2.2000000000000002</v>
      </c>
      <c r="AQ307">
        <f>VLOOKUP(AE307,Sheet3!$K$52:$L$77,2,TRUE)</f>
        <v>1</v>
      </c>
      <c r="AR307">
        <f t="shared" si="166"/>
        <v>939.55173843049909</v>
      </c>
      <c r="AU307">
        <f t="shared" si="161"/>
        <v>48201.873296906429</v>
      </c>
      <c r="AV307">
        <f t="shared" si="162"/>
        <v>1198.1267030935705</v>
      </c>
      <c r="AW307">
        <f t="shared" si="163"/>
        <v>24.754683948214268</v>
      </c>
      <c r="AX307">
        <f>VLOOKUP(AD307,Sheet2!$A$6:$B$262,2,TRUE)</f>
        <v>390.68571428571431</v>
      </c>
      <c r="AY307">
        <f t="shared" si="164"/>
        <v>6.3362142620118425E-2</v>
      </c>
      <c r="AZ307">
        <f t="shared" si="165"/>
        <v>523.42598884763754</v>
      </c>
      <c r="BB307">
        <f t="shared" si="154"/>
        <v>2.6075907422317641</v>
      </c>
    </row>
    <row r="308" spans="4:54" x14ac:dyDescent="0.55000000000000004">
      <c r="D308">
        <f t="shared" si="151"/>
        <v>4470</v>
      </c>
      <c r="E308">
        <f t="shared" si="146"/>
        <v>74.5</v>
      </c>
      <c r="F308">
        <v>50500</v>
      </c>
      <c r="H308">
        <f t="shared" si="168"/>
        <v>12625</v>
      </c>
      <c r="J308">
        <f t="shared" si="169"/>
        <v>1043.388429752066</v>
      </c>
      <c r="K308">
        <f t="shared" si="170"/>
        <v>520.81839810540578</v>
      </c>
      <c r="L308">
        <f>VLOOKUP(V308, Sheet2!E$6:F$261,2,TRUE)</f>
        <v>513.55999999999995</v>
      </c>
      <c r="M308">
        <f>VLOOKUP(L308,Sheet3!A$52:B$77,2,TRUE)</f>
        <v>1</v>
      </c>
      <c r="N308">
        <f t="shared" si="171"/>
        <v>6.4183981054057995</v>
      </c>
      <c r="O308">
        <f t="shared" si="172"/>
        <v>6.0183981054058222</v>
      </c>
      <c r="P308">
        <v>0</v>
      </c>
      <c r="Q308">
        <f t="shared" si="144"/>
        <v>3.5</v>
      </c>
      <c r="R308">
        <f t="shared" si="173"/>
        <v>41830.721937036513</v>
      </c>
      <c r="S308">
        <f t="shared" si="147"/>
        <v>3.5</v>
      </c>
      <c r="T308">
        <f t="shared" si="174"/>
        <v>7234.6487111816459</v>
      </c>
      <c r="V308">
        <f t="shared" si="175"/>
        <v>49065.370648218159</v>
      </c>
      <c r="W308">
        <f t="shared" si="176"/>
        <v>1434.6293517818413</v>
      </c>
      <c r="X308">
        <f t="shared" si="177"/>
        <v>29.641102309542177</v>
      </c>
      <c r="Y308">
        <f>VLOOKUP(K308,Sheet2!$A$6:$B$262,2,TRUE)</f>
        <v>356.4</v>
      </c>
      <c r="Z308">
        <f t="shared" si="178"/>
        <v>8.3168076064933164E-2</v>
      </c>
      <c r="AA308">
        <f t="shared" si="179"/>
        <v>520.90156618147068</v>
      </c>
      <c r="AD308">
        <f t="shared" si="156"/>
        <v>523.42598884763754</v>
      </c>
      <c r="AE308">
        <f>VLOOKUP(AU307,Sheet2!$E$6:$F$261,2,TRUE)</f>
        <v>513.31999999999994</v>
      </c>
      <c r="AF308">
        <f>VLOOKUP(AE308,Sheet3!K$52:L$77,2,TRUE)</f>
        <v>1</v>
      </c>
      <c r="AG308">
        <f t="shared" si="157"/>
        <v>7.0259888476375636</v>
      </c>
      <c r="AH308">
        <f t="shared" si="158"/>
        <v>0</v>
      </c>
      <c r="AI308">
        <f t="shared" si="167"/>
        <v>0</v>
      </c>
      <c r="AJ308">
        <f t="shared" si="145"/>
        <v>3.5</v>
      </c>
      <c r="AK308">
        <f t="shared" si="148"/>
        <v>47908.940608840967</v>
      </c>
      <c r="AM308">
        <f t="shared" si="159"/>
        <v>1.9259888476375409</v>
      </c>
      <c r="AN308">
        <f t="shared" si="160"/>
        <v>1</v>
      </c>
      <c r="AP308">
        <f t="shared" si="149"/>
        <v>2.2999999999999998</v>
      </c>
      <c r="AQ308">
        <f>VLOOKUP(AE308,Sheet3!$K$52:$L$77,2,TRUE)</f>
        <v>1</v>
      </c>
      <c r="AR308">
        <f t="shared" si="166"/>
        <v>1032.8036635589328</v>
      </c>
      <c r="AU308">
        <f t="shared" si="161"/>
        <v>48941.744272399897</v>
      </c>
      <c r="AV308">
        <f t="shared" si="162"/>
        <v>1558.2557276001025</v>
      </c>
      <c r="AW308">
        <f t="shared" si="163"/>
        <v>32.195366272729387</v>
      </c>
      <c r="AX308">
        <f>VLOOKUP(AD308,Sheet2!$A$6:$B$262,2,TRUE)</f>
        <v>392.05714285714288</v>
      </c>
      <c r="AY308">
        <f t="shared" si="164"/>
        <v>8.2119065700738125E-2</v>
      </c>
      <c r="AZ308">
        <f t="shared" si="165"/>
        <v>523.50810791333834</v>
      </c>
      <c r="BB308">
        <f t="shared" si="154"/>
        <v>2.6065417318676509</v>
      </c>
    </row>
    <row r="309" spans="4:54" x14ac:dyDescent="0.55000000000000004">
      <c r="D309">
        <f t="shared" si="151"/>
        <v>4485</v>
      </c>
      <c r="E309">
        <f t="shared" si="146"/>
        <v>74.75</v>
      </c>
      <c r="F309">
        <v>51700</v>
      </c>
      <c r="H309">
        <f t="shared" si="168"/>
        <v>12925</v>
      </c>
      <c r="J309">
        <f t="shared" si="169"/>
        <v>1068.1818181818182</v>
      </c>
      <c r="K309">
        <f t="shared" si="170"/>
        <v>520.90156618147068</v>
      </c>
      <c r="L309">
        <f>VLOOKUP(V309, Sheet2!E$6:F$261,2,TRUE)</f>
        <v>513.79999999999995</v>
      </c>
      <c r="M309">
        <f>VLOOKUP(L309,Sheet3!A$52:B$77,2,TRUE)</f>
        <v>1</v>
      </c>
      <c r="N309">
        <f t="shared" si="171"/>
        <v>6.5015661814707073</v>
      </c>
      <c r="O309">
        <f t="shared" si="172"/>
        <v>6.10156618147073</v>
      </c>
      <c r="P309">
        <v>0</v>
      </c>
      <c r="Q309">
        <f t="shared" si="144"/>
        <v>3.5</v>
      </c>
      <c r="R309">
        <f t="shared" si="173"/>
        <v>42646.398918162369</v>
      </c>
      <c r="S309">
        <f t="shared" si="147"/>
        <v>3.5</v>
      </c>
      <c r="T309">
        <f t="shared" si="174"/>
        <v>7385.1287221657531</v>
      </c>
      <c r="V309">
        <f t="shared" si="175"/>
        <v>50031.527640328124</v>
      </c>
      <c r="W309">
        <f t="shared" si="176"/>
        <v>1668.4723596718759</v>
      </c>
      <c r="X309">
        <f t="shared" si="177"/>
        <v>34.472569414708182</v>
      </c>
      <c r="Y309">
        <f>VLOOKUP(K309,Sheet2!$A$6:$B$262,2,TRUE)</f>
        <v>357.7714285714286</v>
      </c>
      <c r="Z309">
        <f t="shared" si="178"/>
        <v>9.6353612004055761E-2</v>
      </c>
      <c r="AA309">
        <f t="shared" si="179"/>
        <v>520.99791979347469</v>
      </c>
      <c r="AD309">
        <f t="shared" si="156"/>
        <v>523.50810791333834</v>
      </c>
      <c r="AE309">
        <f>VLOOKUP(AU308,Sheet2!$E$6:$F$261,2,TRUE)</f>
        <v>513.31999999999994</v>
      </c>
      <c r="AF309">
        <f>VLOOKUP(AE309,Sheet3!K$52:L$77,2,TRUE)</f>
        <v>1</v>
      </c>
      <c r="AG309">
        <f t="shared" si="157"/>
        <v>7.1081079133383582</v>
      </c>
      <c r="AH309">
        <f t="shared" si="158"/>
        <v>0</v>
      </c>
      <c r="AI309">
        <f t="shared" si="167"/>
        <v>0</v>
      </c>
      <c r="AJ309">
        <f t="shared" si="145"/>
        <v>3.5</v>
      </c>
      <c r="AK309">
        <f t="shared" si="148"/>
        <v>48751.322580135224</v>
      </c>
      <c r="AM309">
        <f t="shared" si="159"/>
        <v>2.0081079133383355</v>
      </c>
      <c r="AN309">
        <f t="shared" si="160"/>
        <v>1</v>
      </c>
      <c r="AP309">
        <f t="shared" si="149"/>
        <v>2.2999999999999998</v>
      </c>
      <c r="AQ309">
        <f>VLOOKUP(AE309,Sheet3!$K$52:$L$77,2,TRUE)</f>
        <v>1</v>
      </c>
      <c r="AR309">
        <f t="shared" si="166"/>
        <v>1099.5568516398046</v>
      </c>
      <c r="AU309">
        <f t="shared" si="161"/>
        <v>49850.879431775029</v>
      </c>
      <c r="AV309">
        <f t="shared" si="162"/>
        <v>1849.1205682249711</v>
      </c>
      <c r="AW309">
        <f t="shared" si="163"/>
        <v>38.204970417871301</v>
      </c>
      <c r="AX309">
        <f>VLOOKUP(AD309,Sheet2!$A$6:$B$262,2,TRUE)</f>
        <v>393.42857142857144</v>
      </c>
      <c r="AY309">
        <f t="shared" si="164"/>
        <v>9.7107767946659082E-2</v>
      </c>
      <c r="AZ309">
        <f t="shared" si="165"/>
        <v>523.60521568128502</v>
      </c>
      <c r="BB309">
        <f t="shared" si="154"/>
        <v>2.6072958878103236</v>
      </c>
    </row>
    <row r="310" spans="4:54" x14ac:dyDescent="0.55000000000000004">
      <c r="D310">
        <f t="shared" si="151"/>
        <v>4500</v>
      </c>
      <c r="E310">
        <f t="shared" si="146"/>
        <v>75</v>
      </c>
      <c r="F310">
        <v>52300</v>
      </c>
      <c r="H310">
        <f t="shared" si="168"/>
        <v>13075</v>
      </c>
      <c r="J310">
        <f t="shared" si="169"/>
        <v>1080.5785123966941</v>
      </c>
      <c r="K310">
        <f t="shared" si="170"/>
        <v>520.99791979347469</v>
      </c>
      <c r="L310">
        <f>VLOOKUP(V310, Sheet2!E$6:F$261,2,TRUE)</f>
        <v>513.94482758620688</v>
      </c>
      <c r="M310">
        <f>VLOOKUP(L310,Sheet3!A$52:B$77,2,TRUE)</f>
        <v>1</v>
      </c>
      <c r="N310">
        <f t="shared" si="171"/>
        <v>6.5979197934747162</v>
      </c>
      <c r="O310">
        <f t="shared" si="172"/>
        <v>6.197919793474739</v>
      </c>
      <c r="P310">
        <v>0</v>
      </c>
      <c r="Q310">
        <f t="shared" si="144"/>
        <v>3.5</v>
      </c>
      <c r="R310">
        <f t="shared" si="173"/>
        <v>43597.936163868733</v>
      </c>
      <c r="S310">
        <f t="shared" si="147"/>
        <v>3.5</v>
      </c>
      <c r="T310">
        <f t="shared" si="174"/>
        <v>7560.752255819023</v>
      </c>
      <c r="V310">
        <f t="shared" si="175"/>
        <v>51158.688419687758</v>
      </c>
      <c r="W310">
        <f t="shared" si="176"/>
        <v>1141.3115803122419</v>
      </c>
      <c r="X310">
        <f t="shared" si="177"/>
        <v>23.58081777504632</v>
      </c>
      <c r="Y310">
        <f>VLOOKUP(K310,Sheet2!$A$6:$B$262,2,TRUE)</f>
        <v>357.7714285714286</v>
      </c>
      <c r="Z310">
        <f t="shared" si="178"/>
        <v>6.5910287663841327E-2</v>
      </c>
      <c r="AA310">
        <f t="shared" si="179"/>
        <v>521.06383008113858</v>
      </c>
      <c r="AD310">
        <f t="shared" si="156"/>
        <v>523.60521568128502</v>
      </c>
      <c r="AE310">
        <f>VLOOKUP(AU309,Sheet2!$E$6:$F$261,2,TRUE)</f>
        <v>513.55999999999995</v>
      </c>
      <c r="AF310">
        <f>VLOOKUP(AE310,Sheet3!K$52:L$77,2,TRUE)</f>
        <v>1</v>
      </c>
      <c r="AG310">
        <f t="shared" si="157"/>
        <v>7.2052156812850399</v>
      </c>
      <c r="AH310">
        <f t="shared" si="158"/>
        <v>0</v>
      </c>
      <c r="AI310">
        <f t="shared" si="167"/>
        <v>0</v>
      </c>
      <c r="AJ310">
        <f t="shared" si="145"/>
        <v>3.5</v>
      </c>
      <c r="AK310">
        <f t="shared" si="148"/>
        <v>49753.754826199503</v>
      </c>
      <c r="AM310">
        <f t="shared" si="159"/>
        <v>2.1052156812850171</v>
      </c>
      <c r="AN310">
        <f t="shared" si="160"/>
        <v>1</v>
      </c>
      <c r="AP310">
        <f t="shared" si="149"/>
        <v>2.4</v>
      </c>
      <c r="AQ310">
        <f>VLOOKUP(AE310,Sheet3!$K$52:$L$77,2,TRUE)</f>
        <v>1</v>
      </c>
      <c r="AR310">
        <f t="shared" si="166"/>
        <v>1231.587912720883</v>
      </c>
      <c r="AU310">
        <f t="shared" si="161"/>
        <v>50985.342738920386</v>
      </c>
      <c r="AV310">
        <f t="shared" si="162"/>
        <v>1314.6572610796138</v>
      </c>
      <c r="AW310">
        <f t="shared" si="163"/>
        <v>27.162340104950701</v>
      </c>
      <c r="AX310">
        <f>VLOOKUP(AD310,Sheet2!$A$6:$B$262,2,TRUE)</f>
        <v>394.8</v>
      </c>
      <c r="AY310">
        <f t="shared" si="164"/>
        <v>6.8800253558639057E-2</v>
      </c>
      <c r="AZ310">
        <f t="shared" si="165"/>
        <v>523.67401593484362</v>
      </c>
      <c r="BB310">
        <f t="shared" si="154"/>
        <v>2.6101858537050475</v>
      </c>
    </row>
    <row r="311" spans="4:54" x14ac:dyDescent="0.55000000000000004">
      <c r="D311">
        <f t="shared" si="151"/>
        <v>4515</v>
      </c>
      <c r="E311">
        <f t="shared" si="146"/>
        <v>75.25</v>
      </c>
      <c r="F311">
        <v>53100</v>
      </c>
      <c r="H311">
        <f t="shared" si="168"/>
        <v>13275</v>
      </c>
      <c r="J311">
        <f t="shared" si="169"/>
        <v>1097.1074380165289</v>
      </c>
      <c r="K311">
        <f t="shared" si="170"/>
        <v>521.06383008113858</v>
      </c>
      <c r="L311">
        <f>VLOOKUP(V311, Sheet2!E$6:F$261,2,TRUE)</f>
        <v>513.94482758620688</v>
      </c>
      <c r="M311">
        <f>VLOOKUP(L311,Sheet3!A$52:B$77,2,TRUE)</f>
        <v>1</v>
      </c>
      <c r="N311">
        <f t="shared" si="171"/>
        <v>6.6638300811385989</v>
      </c>
      <c r="O311">
        <f t="shared" si="172"/>
        <v>6.2638300811386216</v>
      </c>
      <c r="P311">
        <v>0</v>
      </c>
      <c r="Q311">
        <f t="shared" si="144"/>
        <v>3.5</v>
      </c>
      <c r="R311">
        <f t="shared" si="173"/>
        <v>44252.850988301354</v>
      </c>
      <c r="S311">
        <f t="shared" si="147"/>
        <v>3.5</v>
      </c>
      <c r="T311">
        <f t="shared" si="174"/>
        <v>7681.6768273408406</v>
      </c>
      <c r="V311">
        <f t="shared" si="175"/>
        <v>51934.527815642192</v>
      </c>
      <c r="W311">
        <f t="shared" si="176"/>
        <v>1165.4721843578081</v>
      </c>
      <c r="X311">
        <f t="shared" si="177"/>
        <v>24.080003809045625</v>
      </c>
      <c r="Y311">
        <f>VLOOKUP(K311,Sheet2!$A$6:$B$262,2,TRUE)</f>
        <v>359.14285714285717</v>
      </c>
      <c r="Z311">
        <f t="shared" si="178"/>
        <v>6.704853884778017E-2</v>
      </c>
      <c r="AA311">
        <f t="shared" si="179"/>
        <v>521.13087861998633</v>
      </c>
      <c r="AD311">
        <f t="shared" si="156"/>
        <v>523.67401593484362</v>
      </c>
      <c r="AE311">
        <f>VLOOKUP(AU310,Sheet2!$E$6:$F$261,2,TRUE)</f>
        <v>513.79999999999995</v>
      </c>
      <c r="AF311">
        <f>VLOOKUP(AE311,Sheet3!K$52:L$77,2,TRUE)</f>
        <v>1</v>
      </c>
      <c r="AG311">
        <f t="shared" si="157"/>
        <v>7.2740159348436464</v>
      </c>
      <c r="AH311">
        <f t="shared" si="158"/>
        <v>0</v>
      </c>
      <c r="AI311">
        <f t="shared" si="167"/>
        <v>0</v>
      </c>
      <c r="AJ311">
        <f t="shared" si="145"/>
        <v>3.5</v>
      </c>
      <c r="AK311">
        <f t="shared" si="148"/>
        <v>50468.07683711531</v>
      </c>
      <c r="AM311">
        <f t="shared" si="159"/>
        <v>2.1740159348436237</v>
      </c>
      <c r="AN311">
        <f t="shared" si="160"/>
        <v>1</v>
      </c>
      <c r="AP311">
        <f t="shared" si="149"/>
        <v>2.4</v>
      </c>
      <c r="AQ311">
        <f>VLOOKUP(AE311,Sheet3!$K$52:$L$77,2,TRUE)</f>
        <v>1</v>
      </c>
      <c r="AR311">
        <f t="shared" si="166"/>
        <v>1292.4525505917593</v>
      </c>
      <c r="AU311">
        <f t="shared" si="161"/>
        <v>51760.529387707073</v>
      </c>
      <c r="AV311">
        <f t="shared" si="162"/>
        <v>1339.4706122929274</v>
      </c>
      <c r="AW311">
        <f t="shared" si="163"/>
        <v>27.675012650680319</v>
      </c>
      <c r="AX311">
        <f>VLOOKUP(AD311,Sheet2!$A$6:$B$262,2,TRUE)</f>
        <v>394.8</v>
      </c>
      <c r="AY311">
        <f t="shared" si="164"/>
        <v>7.00988162377921E-2</v>
      </c>
      <c r="AZ311">
        <f t="shared" si="165"/>
        <v>523.74411475108138</v>
      </c>
      <c r="BB311">
        <f t="shared" si="154"/>
        <v>2.61323613109505</v>
      </c>
    </row>
    <row r="312" spans="4:54" x14ac:dyDescent="0.55000000000000004">
      <c r="D312">
        <f t="shared" si="151"/>
        <v>4530</v>
      </c>
      <c r="E312">
        <f t="shared" si="146"/>
        <v>75.5</v>
      </c>
      <c r="F312">
        <v>53700</v>
      </c>
      <c r="H312">
        <f t="shared" si="168"/>
        <v>13425</v>
      </c>
      <c r="J312">
        <f t="shared" si="169"/>
        <v>1109.504132231405</v>
      </c>
      <c r="K312">
        <f t="shared" si="170"/>
        <v>521.13087861998633</v>
      </c>
      <c r="L312">
        <f>VLOOKUP(V312, Sheet2!E$6:F$261,2,TRUE)</f>
        <v>514.0896551724137</v>
      </c>
      <c r="M312">
        <f>VLOOKUP(L312,Sheet3!A$52:B$77,2,TRUE)</f>
        <v>1</v>
      </c>
      <c r="N312">
        <f t="shared" si="171"/>
        <v>6.7308786199863562</v>
      </c>
      <c r="O312">
        <f t="shared" si="172"/>
        <v>6.3308786199863789</v>
      </c>
      <c r="P312">
        <v>0</v>
      </c>
      <c r="Q312">
        <f t="shared" si="144"/>
        <v>3.5</v>
      </c>
      <c r="R312">
        <f t="shared" si="173"/>
        <v>44922.40735781347</v>
      </c>
      <c r="S312">
        <f t="shared" si="147"/>
        <v>3.5</v>
      </c>
      <c r="T312">
        <f t="shared" si="174"/>
        <v>7805.3442215870418</v>
      </c>
      <c r="V312">
        <f t="shared" si="175"/>
        <v>52727.751579400516</v>
      </c>
      <c r="W312">
        <f t="shared" si="176"/>
        <v>972.24842059948423</v>
      </c>
      <c r="X312">
        <f t="shared" si="177"/>
        <v>20.087777285113312</v>
      </c>
      <c r="Y312">
        <f>VLOOKUP(K312,Sheet2!$A$6:$B$262,2,TRUE)</f>
        <v>360.51428571428573</v>
      </c>
      <c r="Z312">
        <f t="shared" si="178"/>
        <v>5.5719781659452045E-2</v>
      </c>
      <c r="AA312">
        <f t="shared" si="179"/>
        <v>521.18659840164582</v>
      </c>
      <c r="AD312">
        <f t="shared" si="156"/>
        <v>523.74411475108138</v>
      </c>
      <c r="AE312">
        <f>VLOOKUP(AU311,Sheet2!$E$6:$F$261,2,TRUE)</f>
        <v>513.94482758620688</v>
      </c>
      <c r="AF312">
        <f>VLOOKUP(AE312,Sheet3!K$52:L$77,2,TRUE)</f>
        <v>1</v>
      </c>
      <c r="AG312">
        <f t="shared" si="157"/>
        <v>7.3441147510814062</v>
      </c>
      <c r="AH312">
        <f t="shared" si="158"/>
        <v>0</v>
      </c>
      <c r="AI312">
        <f t="shared" si="167"/>
        <v>0</v>
      </c>
      <c r="AJ312">
        <f t="shared" si="145"/>
        <v>3.5</v>
      </c>
      <c r="AK312">
        <f t="shared" si="148"/>
        <v>51199.363802770305</v>
      </c>
      <c r="AM312">
        <f t="shared" si="159"/>
        <v>2.2441147510813835</v>
      </c>
      <c r="AN312">
        <f t="shared" si="160"/>
        <v>1</v>
      </c>
      <c r="AP312">
        <f t="shared" si="149"/>
        <v>2.4</v>
      </c>
      <c r="AQ312">
        <f>VLOOKUP(AE312,Sheet3!$K$52:$L$77,2,TRUE)</f>
        <v>1</v>
      </c>
      <c r="AR312">
        <f t="shared" si="166"/>
        <v>1355.4643950289565</v>
      </c>
      <c r="AU312">
        <f t="shared" si="161"/>
        <v>52554.828197799259</v>
      </c>
      <c r="AV312">
        <f t="shared" si="162"/>
        <v>1145.1718022007408</v>
      </c>
      <c r="AW312">
        <f t="shared" si="163"/>
        <v>23.66057442563514</v>
      </c>
      <c r="AX312">
        <f>VLOOKUP(AD312,Sheet2!$A$6:$B$262,2,TRUE)</f>
        <v>396.17142857142858</v>
      </c>
      <c r="AY312">
        <f t="shared" si="164"/>
        <v>5.972307117389513E-2</v>
      </c>
      <c r="AZ312">
        <f t="shared" si="165"/>
        <v>523.80383782225533</v>
      </c>
      <c r="BB312">
        <f t="shared" si="154"/>
        <v>2.6172394206095078</v>
      </c>
    </row>
    <row r="313" spans="4:54" x14ac:dyDescent="0.55000000000000004">
      <c r="D313">
        <f t="shared" si="151"/>
        <v>4545</v>
      </c>
      <c r="E313">
        <f t="shared" si="146"/>
        <v>75.75</v>
      </c>
      <c r="F313">
        <v>54600</v>
      </c>
      <c r="H313">
        <f t="shared" si="168"/>
        <v>13650</v>
      </c>
      <c r="J313">
        <f t="shared" si="169"/>
        <v>1128.0991735537191</v>
      </c>
      <c r="K313">
        <f t="shared" si="170"/>
        <v>521.18659840164582</v>
      </c>
      <c r="L313">
        <f>VLOOKUP(V313, Sheet2!E$6:F$261,2,TRUE)</f>
        <v>514.23448275862063</v>
      </c>
      <c r="M313">
        <f>VLOOKUP(L313,Sheet3!A$52:B$77,2,TRUE)</f>
        <v>1</v>
      </c>
      <c r="N313">
        <f t="shared" si="171"/>
        <v>6.7865984016458469</v>
      </c>
      <c r="O313">
        <f t="shared" si="172"/>
        <v>6.3865984016458697</v>
      </c>
      <c r="P313">
        <v>0</v>
      </c>
      <c r="Q313">
        <f t="shared" si="144"/>
        <v>3.5</v>
      </c>
      <c r="R313">
        <f t="shared" si="173"/>
        <v>45481.377439248965</v>
      </c>
      <c r="S313">
        <f t="shared" si="147"/>
        <v>3.5</v>
      </c>
      <c r="T313">
        <f t="shared" si="174"/>
        <v>7908.6160534307646</v>
      </c>
      <c r="V313">
        <f t="shared" si="175"/>
        <v>53389.993492679729</v>
      </c>
      <c r="W313">
        <f t="shared" si="176"/>
        <v>1210.0065073202713</v>
      </c>
      <c r="X313">
        <f t="shared" si="177"/>
        <v>25.000134448765937</v>
      </c>
      <c r="Y313">
        <f>VLOOKUP(K313,Sheet2!$A$6:$B$262,2,TRUE)</f>
        <v>360.51428571428573</v>
      </c>
      <c r="Z313">
        <f t="shared" si="178"/>
        <v>6.9345752552449499E-2</v>
      </c>
      <c r="AA313">
        <f t="shared" si="179"/>
        <v>521.25594415419823</v>
      </c>
      <c r="AD313">
        <f t="shared" si="156"/>
        <v>523.80383782225533</v>
      </c>
      <c r="AE313">
        <f>VLOOKUP(AU312,Sheet2!$E$6:$F$261,2,TRUE)</f>
        <v>514.0896551724137</v>
      </c>
      <c r="AF313">
        <f>VLOOKUP(AE313,Sheet3!K$52:L$77,2,TRUE)</f>
        <v>1</v>
      </c>
      <c r="AG313">
        <f t="shared" si="157"/>
        <v>7.4038378222553547</v>
      </c>
      <c r="AH313">
        <f t="shared" si="158"/>
        <v>0</v>
      </c>
      <c r="AI313">
        <f t="shared" si="167"/>
        <v>0</v>
      </c>
      <c r="AJ313">
        <f t="shared" si="145"/>
        <v>3.5</v>
      </c>
      <c r="AK313">
        <f t="shared" si="148"/>
        <v>51825.1692609417</v>
      </c>
      <c r="AM313">
        <f t="shared" si="159"/>
        <v>2.303837822255332</v>
      </c>
      <c r="AN313">
        <f t="shared" si="160"/>
        <v>1</v>
      </c>
      <c r="AP313">
        <f t="shared" si="149"/>
        <v>2.5</v>
      </c>
      <c r="AQ313">
        <f>VLOOKUP(AE313,Sheet3!$K$52:$L$77,2,TRUE)</f>
        <v>1</v>
      </c>
      <c r="AR313">
        <f t="shared" si="166"/>
        <v>1468.6798827409573</v>
      </c>
      <c r="AU313">
        <f t="shared" si="161"/>
        <v>53293.849143682659</v>
      </c>
      <c r="AV313">
        <f t="shared" si="162"/>
        <v>1306.1508563173411</v>
      </c>
      <c r="AW313">
        <f t="shared" si="163"/>
        <v>26.986587940440934</v>
      </c>
      <c r="AX313">
        <f>VLOOKUP(AD313,Sheet2!$A$6:$B$262,2,TRUE)</f>
        <v>397.54285714285714</v>
      </c>
      <c r="AY313">
        <f t="shared" si="164"/>
        <v>6.7883468299226146E-2</v>
      </c>
      <c r="AZ313">
        <f t="shared" si="165"/>
        <v>523.87172129055455</v>
      </c>
      <c r="BB313">
        <f t="shared" si="154"/>
        <v>2.6157771363563143</v>
      </c>
    </row>
    <row r="314" spans="4:54" x14ac:dyDescent="0.55000000000000004">
      <c r="D314">
        <f t="shared" si="151"/>
        <v>4560</v>
      </c>
      <c r="E314">
        <f t="shared" si="146"/>
        <v>76</v>
      </c>
      <c r="F314">
        <v>55100</v>
      </c>
      <c r="H314">
        <f t="shared" si="168"/>
        <v>13775</v>
      </c>
      <c r="J314">
        <f t="shared" si="169"/>
        <v>1138.4297520661157</v>
      </c>
      <c r="K314">
        <f t="shared" si="170"/>
        <v>521.25594415419823</v>
      </c>
      <c r="L314">
        <f>VLOOKUP(V314, Sheet2!E$6:F$261,2,TRUE)</f>
        <v>514.37931034482756</v>
      </c>
      <c r="M314">
        <f>VLOOKUP(L314,Sheet3!A$52:B$77,2,TRUE)</f>
        <v>1</v>
      </c>
      <c r="N314">
        <f t="shared" si="171"/>
        <v>6.8559441541982551</v>
      </c>
      <c r="O314">
        <f t="shared" si="172"/>
        <v>6.4559441541982778</v>
      </c>
      <c r="P314">
        <v>0</v>
      </c>
      <c r="Q314">
        <f t="shared" si="144"/>
        <v>3.5</v>
      </c>
      <c r="R314">
        <f t="shared" si="173"/>
        <v>46180.251145424947</v>
      </c>
      <c r="S314">
        <f t="shared" si="147"/>
        <v>3.5</v>
      </c>
      <c r="T314">
        <f t="shared" si="174"/>
        <v>8037.7728265441629</v>
      </c>
      <c r="V314">
        <f t="shared" si="175"/>
        <v>54218.023971969109</v>
      </c>
      <c r="W314">
        <f t="shared" si="176"/>
        <v>881.97602803089103</v>
      </c>
      <c r="X314">
        <f t="shared" si="177"/>
        <v>18.222645207249816</v>
      </c>
      <c r="Y314">
        <f>VLOOKUP(K314,Sheet2!$A$6:$B$262,2,TRUE)</f>
        <v>361.8857142857143</v>
      </c>
      <c r="Z314">
        <f t="shared" si="178"/>
        <v>5.0354696214569991E-2</v>
      </c>
      <c r="AA314">
        <f t="shared" si="179"/>
        <v>521.30629885041276</v>
      </c>
      <c r="AD314">
        <f t="shared" si="156"/>
        <v>523.87172129055455</v>
      </c>
      <c r="AE314">
        <f>VLOOKUP(AU313,Sheet2!$E$6:$F$261,2,TRUE)</f>
        <v>514.23448275862063</v>
      </c>
      <c r="AF314">
        <f>VLOOKUP(AE314,Sheet3!K$52:L$77,2,TRUE)</f>
        <v>1</v>
      </c>
      <c r="AG314">
        <f t="shared" si="157"/>
        <v>7.4717212905545694</v>
      </c>
      <c r="AH314">
        <f t="shared" si="158"/>
        <v>0</v>
      </c>
      <c r="AI314">
        <f t="shared" si="167"/>
        <v>0</v>
      </c>
      <c r="AJ314">
        <f t="shared" si="145"/>
        <v>3.5</v>
      </c>
      <c r="AK314">
        <f t="shared" si="148"/>
        <v>52539.553624315195</v>
      </c>
      <c r="AM314">
        <f t="shared" si="159"/>
        <v>2.3717212905545466</v>
      </c>
      <c r="AN314">
        <f t="shared" si="160"/>
        <v>1</v>
      </c>
      <c r="AP314">
        <f t="shared" si="149"/>
        <v>2.5</v>
      </c>
      <c r="AQ314">
        <f>VLOOKUP(AE314,Sheet3!$K$52:$L$77,2,TRUE)</f>
        <v>1</v>
      </c>
      <c r="AR314">
        <f t="shared" si="166"/>
        <v>1534.0685576005833</v>
      </c>
      <c r="AU314">
        <f t="shared" si="161"/>
        <v>54073.62218191578</v>
      </c>
      <c r="AV314">
        <f t="shared" si="162"/>
        <v>1026.3778180842201</v>
      </c>
      <c r="AW314">
        <f t="shared" si="163"/>
        <v>21.206153266202893</v>
      </c>
      <c r="AX314">
        <f>VLOOKUP(AD314,Sheet2!$A$6:$B$262,2,TRUE)</f>
        <v>397.54285714285714</v>
      </c>
      <c r="AY314">
        <f t="shared" si="164"/>
        <v>5.3343061974780885E-2</v>
      </c>
      <c r="AZ314">
        <f t="shared" si="165"/>
        <v>523.92506435252938</v>
      </c>
      <c r="BB314">
        <f t="shared" si="154"/>
        <v>2.6187655021166165</v>
      </c>
    </row>
    <row r="315" spans="4:54" x14ac:dyDescent="0.55000000000000004">
      <c r="D315">
        <f t="shared" si="151"/>
        <v>4575</v>
      </c>
      <c r="E315">
        <f t="shared" si="146"/>
        <v>76.25</v>
      </c>
      <c r="F315">
        <v>55500</v>
      </c>
      <c r="H315">
        <f t="shared" si="168"/>
        <v>13875</v>
      </c>
      <c r="J315">
        <f t="shared" si="169"/>
        <v>1146.6942148760331</v>
      </c>
      <c r="K315">
        <f t="shared" si="170"/>
        <v>521.30629885041276</v>
      </c>
      <c r="L315">
        <f>VLOOKUP(V315, Sheet2!E$6:F$261,2,TRUE)</f>
        <v>514.37931034482756</v>
      </c>
      <c r="M315">
        <f>VLOOKUP(L315,Sheet3!A$52:B$77,2,TRUE)</f>
        <v>1</v>
      </c>
      <c r="N315">
        <f t="shared" si="171"/>
        <v>6.9062988504127816</v>
      </c>
      <c r="O315">
        <f t="shared" si="172"/>
        <v>6.5062988504128043</v>
      </c>
      <c r="P315">
        <v>0</v>
      </c>
      <c r="Q315">
        <f t="shared" si="144"/>
        <v>3.5</v>
      </c>
      <c r="R315">
        <f t="shared" si="173"/>
        <v>46689.95274167318</v>
      </c>
      <c r="S315">
        <f t="shared" si="147"/>
        <v>3.5</v>
      </c>
      <c r="T315">
        <f t="shared" si="174"/>
        <v>8131.9947851849038</v>
      </c>
      <c r="V315">
        <f t="shared" si="175"/>
        <v>54821.947526858086</v>
      </c>
      <c r="W315">
        <f t="shared" si="176"/>
        <v>678.05247314191365</v>
      </c>
      <c r="X315">
        <f t="shared" si="177"/>
        <v>14.009348618634581</v>
      </c>
      <c r="Y315">
        <f>VLOOKUP(K315,Sheet2!$A$6:$B$262,2,TRUE)</f>
        <v>363.25714285714287</v>
      </c>
      <c r="Z315">
        <f t="shared" si="178"/>
        <v>3.8565927454161576E-2</v>
      </c>
      <c r="AA315">
        <f t="shared" si="179"/>
        <v>521.34486477786697</v>
      </c>
      <c r="AD315">
        <f t="shared" si="156"/>
        <v>523.92506435252938</v>
      </c>
      <c r="AE315">
        <f>VLOOKUP(AU314,Sheet2!$E$6:$F$261,2,TRUE)</f>
        <v>514.37931034482756</v>
      </c>
      <c r="AF315">
        <f>VLOOKUP(AE315,Sheet3!K$52:L$77,2,TRUE)</f>
        <v>1</v>
      </c>
      <c r="AG315">
        <f t="shared" si="157"/>
        <v>7.5250643525293981</v>
      </c>
      <c r="AH315">
        <f t="shared" si="158"/>
        <v>0</v>
      </c>
      <c r="AI315">
        <f t="shared" si="167"/>
        <v>0</v>
      </c>
      <c r="AJ315">
        <f t="shared" si="145"/>
        <v>3.5</v>
      </c>
      <c r="AK315">
        <f t="shared" si="148"/>
        <v>53103.202245455803</v>
      </c>
      <c r="AM315">
        <f t="shared" si="159"/>
        <v>2.4250643525293754</v>
      </c>
      <c r="AN315">
        <f t="shared" si="160"/>
        <v>1</v>
      </c>
      <c r="AP315">
        <f t="shared" si="149"/>
        <v>2.5</v>
      </c>
      <c r="AQ315">
        <f>VLOOKUP(AE315,Sheet3!$K$52:$L$77,2,TRUE)</f>
        <v>1</v>
      </c>
      <c r="AR315">
        <f t="shared" si="166"/>
        <v>1586.1132457543499</v>
      </c>
      <c r="AU315">
        <f t="shared" si="161"/>
        <v>54689.315491210153</v>
      </c>
      <c r="AV315">
        <f t="shared" si="162"/>
        <v>810.68450878984731</v>
      </c>
      <c r="AW315">
        <f t="shared" si="163"/>
        <v>16.749679933674532</v>
      </c>
      <c r="AX315">
        <f>VLOOKUP(AD315,Sheet2!$A$6:$B$262,2,TRUE)</f>
        <v>398.91428571428571</v>
      </c>
      <c r="AY315">
        <f t="shared" si="164"/>
        <v>4.1988167717992311E-2</v>
      </c>
      <c r="AZ315">
        <f t="shared" si="165"/>
        <v>523.96705252024742</v>
      </c>
      <c r="BB315">
        <f t="shared" si="154"/>
        <v>2.6221877423804472</v>
      </c>
    </row>
    <row r="316" spans="4:54" x14ac:dyDescent="0.55000000000000004">
      <c r="D316">
        <f t="shared" si="151"/>
        <v>4590</v>
      </c>
      <c r="E316">
        <f t="shared" si="146"/>
        <v>76.5</v>
      </c>
      <c r="F316">
        <v>55500</v>
      </c>
      <c r="H316">
        <f t="shared" si="168"/>
        <v>13875</v>
      </c>
      <c r="J316">
        <f t="shared" si="169"/>
        <v>1146.6942148760331</v>
      </c>
      <c r="K316">
        <f t="shared" si="170"/>
        <v>521.34486477786697</v>
      </c>
      <c r="L316">
        <f>VLOOKUP(V316, Sheet2!E$6:F$261,2,TRUE)</f>
        <v>514.52413793103449</v>
      </c>
      <c r="M316">
        <f>VLOOKUP(L316,Sheet3!A$52:B$77,2,TRUE)</f>
        <v>1</v>
      </c>
      <c r="N316">
        <f t="shared" si="171"/>
        <v>6.9448647778669965</v>
      </c>
      <c r="O316">
        <f t="shared" si="172"/>
        <v>6.5448647778670193</v>
      </c>
      <c r="P316">
        <v>0</v>
      </c>
      <c r="Q316">
        <f t="shared" si="144"/>
        <v>3.5</v>
      </c>
      <c r="R316">
        <f t="shared" si="173"/>
        <v>47081.584961453533</v>
      </c>
      <c r="S316">
        <f t="shared" si="147"/>
        <v>3.5</v>
      </c>
      <c r="T316">
        <f t="shared" si="174"/>
        <v>8204.4051241579018</v>
      </c>
      <c r="V316">
        <f t="shared" si="175"/>
        <v>55285.990085611433</v>
      </c>
      <c r="W316">
        <f t="shared" si="176"/>
        <v>214.00991438856727</v>
      </c>
      <c r="X316">
        <f t="shared" si="177"/>
        <v>4.4216924460447782</v>
      </c>
      <c r="Y316">
        <f>VLOOKUP(K316,Sheet2!$A$6:$B$262,2,TRUE)</f>
        <v>363.25714285714287</v>
      </c>
      <c r="Z316">
        <f t="shared" si="178"/>
        <v>1.2172348246937803E-2</v>
      </c>
      <c r="AA316">
        <f t="shared" si="179"/>
        <v>521.35703712611394</v>
      </c>
      <c r="AD316">
        <f t="shared" si="156"/>
        <v>523.96705252024742</v>
      </c>
      <c r="AE316">
        <f>VLOOKUP(AU315,Sheet2!$E$6:$F$261,2,TRUE)</f>
        <v>514.37931034482756</v>
      </c>
      <c r="AF316">
        <f>VLOOKUP(AE316,Sheet3!K$52:L$77,2,TRUE)</f>
        <v>1</v>
      </c>
      <c r="AG316">
        <f t="shared" si="157"/>
        <v>7.5670525202474437</v>
      </c>
      <c r="AH316">
        <f t="shared" si="158"/>
        <v>0</v>
      </c>
      <c r="AI316">
        <f t="shared" si="167"/>
        <v>0</v>
      </c>
      <c r="AJ316">
        <f t="shared" si="145"/>
        <v>3.5</v>
      </c>
      <c r="AK316">
        <f t="shared" si="148"/>
        <v>53548.277560299364</v>
      </c>
      <c r="AM316">
        <f t="shared" si="159"/>
        <v>2.4670525202474209</v>
      </c>
      <c r="AN316">
        <f t="shared" si="160"/>
        <v>1</v>
      </c>
      <c r="AP316">
        <f t="shared" si="149"/>
        <v>2.5</v>
      </c>
      <c r="AQ316">
        <f>VLOOKUP(AE316,Sheet3!$K$52:$L$77,2,TRUE)</f>
        <v>1</v>
      </c>
      <c r="AR316">
        <f t="shared" si="166"/>
        <v>1627.4845825190243</v>
      </c>
      <c r="AU316">
        <f t="shared" si="161"/>
        <v>55175.762142818392</v>
      </c>
      <c r="AV316">
        <f t="shared" si="162"/>
        <v>324.23785718160798</v>
      </c>
      <c r="AW316">
        <f t="shared" si="163"/>
        <v>6.6991292806117348</v>
      </c>
      <c r="AX316">
        <f>VLOOKUP(AD316,Sheet2!$A$6:$B$262,2,TRUE)</f>
        <v>398.91428571428571</v>
      </c>
      <c r="AY316">
        <f t="shared" si="164"/>
        <v>1.6793405301633771E-2</v>
      </c>
      <c r="AZ316">
        <f t="shared" si="165"/>
        <v>523.98384592554908</v>
      </c>
      <c r="BB316">
        <f t="shared" si="154"/>
        <v>2.626808799435139</v>
      </c>
    </row>
    <row r="317" spans="4:54" x14ac:dyDescent="0.55000000000000004">
      <c r="D317">
        <f t="shared" si="151"/>
        <v>4605</v>
      </c>
      <c r="E317">
        <f t="shared" si="146"/>
        <v>76.75</v>
      </c>
      <c r="F317">
        <v>55600</v>
      </c>
      <c r="H317">
        <f t="shared" si="168"/>
        <v>13900</v>
      </c>
      <c r="J317">
        <f t="shared" si="169"/>
        <v>1148.7603305785124</v>
      </c>
      <c r="K317">
        <f t="shared" si="170"/>
        <v>521.35703712611394</v>
      </c>
      <c r="L317">
        <f>VLOOKUP(V317, Sheet2!E$6:F$261,2,TRUE)</f>
        <v>514.52413793103449</v>
      </c>
      <c r="M317">
        <f>VLOOKUP(L317,Sheet3!A$52:B$77,2,TRUE)</f>
        <v>1</v>
      </c>
      <c r="N317">
        <f t="shared" si="171"/>
        <v>6.9570371261139599</v>
      </c>
      <c r="O317">
        <f t="shared" si="172"/>
        <v>6.5570371261139826</v>
      </c>
      <c r="P317">
        <v>0</v>
      </c>
      <c r="Q317">
        <f t="shared" si="144"/>
        <v>3.5</v>
      </c>
      <c r="R317">
        <f t="shared" si="173"/>
        <v>47205.419876203494</v>
      </c>
      <c r="S317">
        <f t="shared" si="147"/>
        <v>3.5</v>
      </c>
      <c r="T317">
        <f t="shared" si="174"/>
        <v>8227.303984387725</v>
      </c>
      <c r="V317">
        <f t="shared" si="175"/>
        <v>55432.723860591221</v>
      </c>
      <c r="W317">
        <f t="shared" si="176"/>
        <v>167.27613940877927</v>
      </c>
      <c r="X317">
        <f t="shared" si="177"/>
        <v>3.4561185828260181</v>
      </c>
      <c r="Y317">
        <f>VLOOKUP(K317,Sheet2!$A$6:$B$262,2,TRUE)</f>
        <v>363.25714285714287</v>
      </c>
      <c r="Z317">
        <f t="shared" si="178"/>
        <v>9.514248104366102E-3</v>
      </c>
      <c r="AA317">
        <f t="shared" si="179"/>
        <v>521.36655137421826</v>
      </c>
      <c r="AD317">
        <f t="shared" si="156"/>
        <v>523.98384592554908</v>
      </c>
      <c r="AE317">
        <f>VLOOKUP(AU316,Sheet2!$E$6:$F$261,2,TRUE)</f>
        <v>514.52413793103449</v>
      </c>
      <c r="AF317">
        <f>VLOOKUP(AE317,Sheet3!K$52:L$77,2,TRUE)</f>
        <v>1</v>
      </c>
      <c r="AG317">
        <f t="shared" si="157"/>
        <v>7.5838459255490989</v>
      </c>
      <c r="AH317">
        <f t="shared" si="158"/>
        <v>0</v>
      </c>
      <c r="AI317">
        <f t="shared" si="167"/>
        <v>0</v>
      </c>
      <c r="AJ317">
        <f t="shared" si="145"/>
        <v>3.5</v>
      </c>
      <c r="AK317">
        <f t="shared" si="148"/>
        <v>53726.634324906103</v>
      </c>
      <c r="AM317">
        <f t="shared" si="159"/>
        <v>2.4838459255490761</v>
      </c>
      <c r="AN317">
        <f t="shared" si="160"/>
        <v>1</v>
      </c>
      <c r="AP317">
        <f t="shared" si="149"/>
        <v>2.5</v>
      </c>
      <c r="AQ317">
        <f>VLOOKUP(AE317,Sheet3!$K$52:$L$77,2,TRUE)</f>
        <v>1</v>
      </c>
      <c r="AR317">
        <f t="shared" si="166"/>
        <v>1644.1304380878128</v>
      </c>
      <c r="AU317">
        <f t="shared" si="161"/>
        <v>55370.764762993917</v>
      </c>
      <c r="AV317">
        <f t="shared" si="162"/>
        <v>229.23523700608348</v>
      </c>
      <c r="AW317">
        <f t="shared" si="163"/>
        <v>4.7362652273984187</v>
      </c>
      <c r="AX317">
        <f>VLOOKUP(AD317,Sheet2!$A$6:$B$262,2,TRUE)</f>
        <v>398.91428571428571</v>
      </c>
      <c r="AY317">
        <f t="shared" si="164"/>
        <v>1.1872889482806522E-2</v>
      </c>
      <c r="AZ317">
        <f t="shared" si="165"/>
        <v>523.99571881503186</v>
      </c>
      <c r="BB317">
        <f t="shared" si="154"/>
        <v>2.6291674408136032</v>
      </c>
    </row>
    <row r="318" spans="4:54" x14ac:dyDescent="0.55000000000000004">
      <c r="D318">
        <f t="shared" si="151"/>
        <v>4620</v>
      </c>
      <c r="E318">
        <f t="shared" si="146"/>
        <v>77</v>
      </c>
      <c r="F318">
        <v>55600</v>
      </c>
      <c r="H318">
        <f t="shared" si="168"/>
        <v>13900</v>
      </c>
      <c r="J318">
        <f t="shared" si="169"/>
        <v>1148.7603305785124</v>
      </c>
      <c r="K318">
        <f t="shared" si="170"/>
        <v>521.36655137421826</v>
      </c>
      <c r="L318">
        <f>VLOOKUP(V318, Sheet2!E$6:F$261,2,TRUE)</f>
        <v>514.52413793103449</v>
      </c>
      <c r="M318">
        <f>VLOOKUP(L318,Sheet3!A$52:B$77,2,TRUE)</f>
        <v>1</v>
      </c>
      <c r="N318">
        <f t="shared" si="171"/>
        <v>6.9665513742182839</v>
      </c>
      <c r="O318">
        <f t="shared" si="172"/>
        <v>6.5665513742183066</v>
      </c>
      <c r="P318">
        <v>0</v>
      </c>
      <c r="Q318">
        <f t="shared" si="144"/>
        <v>3.5</v>
      </c>
      <c r="R318">
        <f t="shared" si="173"/>
        <v>47302.288180728756</v>
      </c>
      <c r="S318">
        <f t="shared" si="147"/>
        <v>3.5</v>
      </c>
      <c r="T318">
        <f t="shared" si="174"/>
        <v>8245.2171815613929</v>
      </c>
      <c r="V318">
        <f t="shared" si="175"/>
        <v>55547.505362290147</v>
      </c>
      <c r="W318">
        <f t="shared" si="176"/>
        <v>52.494637709853123</v>
      </c>
      <c r="X318">
        <f t="shared" si="177"/>
        <v>1.0845999526829158</v>
      </c>
      <c r="Y318">
        <f>VLOOKUP(K318,Sheet2!$A$6:$B$262,2,TRUE)</f>
        <v>363.25714285714287</v>
      </c>
      <c r="Z318">
        <f t="shared" si="178"/>
        <v>2.9857635947697068E-3</v>
      </c>
      <c r="AA318">
        <f t="shared" si="179"/>
        <v>521.36953713781304</v>
      </c>
      <c r="AD318">
        <f t="shared" si="156"/>
        <v>523.99571881503186</v>
      </c>
      <c r="AE318">
        <f>VLOOKUP(AU317,Sheet2!$E$6:$F$261,2,TRUE)</f>
        <v>514.52413793103449</v>
      </c>
      <c r="AF318">
        <f>VLOOKUP(AE318,Sheet3!K$52:L$77,2,TRUE)</f>
        <v>1</v>
      </c>
      <c r="AG318">
        <f t="shared" si="157"/>
        <v>7.5957188150318871</v>
      </c>
      <c r="AH318">
        <f t="shared" si="158"/>
        <v>0</v>
      </c>
      <c r="AI318">
        <f t="shared" si="167"/>
        <v>0</v>
      </c>
      <c r="AJ318">
        <f t="shared" si="145"/>
        <v>3.5</v>
      </c>
      <c r="AK318">
        <f t="shared" si="148"/>
        <v>53852.851285620316</v>
      </c>
      <c r="AM318">
        <f t="shared" si="159"/>
        <v>2.4957188150318643</v>
      </c>
      <c r="AN318">
        <f t="shared" si="160"/>
        <v>1</v>
      </c>
      <c r="AP318">
        <f t="shared" si="149"/>
        <v>2.5</v>
      </c>
      <c r="AQ318">
        <f>VLOOKUP(AE318,Sheet3!$K$52:$L$77,2,TRUE)</f>
        <v>1</v>
      </c>
      <c r="AR318">
        <f t="shared" si="166"/>
        <v>1655.9330347392779</v>
      </c>
      <c r="AU318">
        <f t="shared" si="161"/>
        <v>55508.784320359591</v>
      </c>
      <c r="AV318">
        <f t="shared" si="162"/>
        <v>91.21567964040878</v>
      </c>
      <c r="AW318">
        <f t="shared" si="163"/>
        <v>1.8846214801737351</v>
      </c>
      <c r="AX318">
        <f>VLOOKUP(AD318,Sheet2!$A$6:$B$262,2,TRUE)</f>
        <v>398.91428571428571</v>
      </c>
      <c r="AY318">
        <f t="shared" si="164"/>
        <v>4.7243770094600153E-3</v>
      </c>
      <c r="AZ318">
        <f t="shared" si="165"/>
        <v>524.0004431920413</v>
      </c>
      <c r="BB318">
        <f t="shared" si="154"/>
        <v>2.6309060542282623</v>
      </c>
    </row>
    <row r="319" spans="4:54" x14ac:dyDescent="0.55000000000000004">
      <c r="D319">
        <f t="shared" si="151"/>
        <v>4635</v>
      </c>
      <c r="E319">
        <f t="shared" si="146"/>
        <v>77.25</v>
      </c>
      <c r="F319">
        <v>55600</v>
      </c>
      <c r="H319">
        <f t="shared" si="168"/>
        <v>13900</v>
      </c>
      <c r="J319">
        <f t="shared" si="169"/>
        <v>1148.7603305785124</v>
      </c>
      <c r="K319">
        <f t="shared" si="170"/>
        <v>521.36953713781304</v>
      </c>
      <c r="L319">
        <f>VLOOKUP(V319, Sheet2!E$6:F$261,2,TRUE)</f>
        <v>514.52413793103449</v>
      </c>
      <c r="M319">
        <f>VLOOKUP(L319,Sheet3!A$52:B$77,2,TRUE)</f>
        <v>1</v>
      </c>
      <c r="N319">
        <f t="shared" si="171"/>
        <v>6.9695371378130631</v>
      </c>
      <c r="O319">
        <f t="shared" si="172"/>
        <v>6.5695371378130858</v>
      </c>
      <c r="P319">
        <v>0</v>
      </c>
      <c r="Q319">
        <f t="shared" si="144"/>
        <v>3.5</v>
      </c>
      <c r="R319">
        <f t="shared" si="173"/>
        <v>47332.701058059443</v>
      </c>
      <c r="S319">
        <f t="shared" si="147"/>
        <v>3.5</v>
      </c>
      <c r="T319">
        <f t="shared" si="174"/>
        <v>8250.8413820238584</v>
      </c>
      <c r="V319">
        <f t="shared" si="175"/>
        <v>55583.5424400833</v>
      </c>
      <c r="W319">
        <f t="shared" si="176"/>
        <v>16.45755991670012</v>
      </c>
      <c r="X319">
        <f t="shared" si="177"/>
        <v>0.3400322296838868</v>
      </c>
      <c r="Y319">
        <f>VLOOKUP(K319,Sheet2!$A$6:$B$262,2,TRUE)</f>
        <v>363.25714285714287</v>
      </c>
      <c r="Z319">
        <f t="shared" si="178"/>
        <v>9.3606481350763237E-4</v>
      </c>
      <c r="AA319">
        <f t="shared" si="179"/>
        <v>521.3704732026265</v>
      </c>
      <c r="AD319">
        <f t="shared" si="156"/>
        <v>524.0004431920413</v>
      </c>
      <c r="AE319">
        <f>VLOOKUP(AU318,Sheet2!$E$6:$F$261,2,TRUE)</f>
        <v>514.52413793103449</v>
      </c>
      <c r="AF319">
        <f>VLOOKUP(AE319,Sheet3!K$52:L$77,2,TRUE)</f>
        <v>1</v>
      </c>
      <c r="AG319">
        <f t="shared" si="157"/>
        <v>7.6004431920413253</v>
      </c>
      <c r="AH319">
        <f t="shared" si="158"/>
        <v>0</v>
      </c>
      <c r="AI319">
        <f t="shared" si="167"/>
        <v>0</v>
      </c>
      <c r="AJ319">
        <f t="shared" si="145"/>
        <v>3.5</v>
      </c>
      <c r="AK319">
        <f t="shared" si="148"/>
        <v>53903.102105013699</v>
      </c>
      <c r="AM319">
        <f t="shared" si="159"/>
        <v>2.5004431920413026</v>
      </c>
      <c r="AN319">
        <f t="shared" si="160"/>
        <v>1</v>
      </c>
      <c r="AP319">
        <f t="shared" si="149"/>
        <v>2.7</v>
      </c>
      <c r="AQ319">
        <f>VLOOKUP(AE319,Sheet3!$K$52:$L$77,2,TRUE)</f>
        <v>1</v>
      </c>
      <c r="AR319">
        <f t="shared" si="166"/>
        <v>1793.4882434840838</v>
      </c>
      <c r="AU319">
        <f t="shared" si="161"/>
        <v>55696.590348497783</v>
      </c>
      <c r="AV319">
        <f t="shared" si="162"/>
        <v>-96.590348497782543</v>
      </c>
      <c r="AW319">
        <f t="shared" si="163"/>
        <v>-1.9956683573922014</v>
      </c>
      <c r="AX319">
        <f>VLOOKUP(AD319,Sheet2!$A$6:$B$262,2,TRUE)</f>
        <v>400.28571428571428</v>
      </c>
      <c r="AY319">
        <f t="shared" si="164"/>
        <v>-4.9856097436636014E-3</v>
      </c>
      <c r="AZ319">
        <f t="shared" si="165"/>
        <v>523.9954575822976</v>
      </c>
      <c r="BB319">
        <f t="shared" si="154"/>
        <v>2.6249843796711048</v>
      </c>
    </row>
    <row r="320" spans="4:54" x14ac:dyDescent="0.55000000000000004">
      <c r="D320">
        <f t="shared" si="151"/>
        <v>4650</v>
      </c>
      <c r="E320">
        <f t="shared" si="146"/>
        <v>77.5</v>
      </c>
      <c r="F320">
        <v>55600</v>
      </c>
      <c r="H320">
        <f t="shared" si="168"/>
        <v>13900</v>
      </c>
      <c r="J320">
        <f t="shared" si="169"/>
        <v>1148.7603305785124</v>
      </c>
      <c r="K320">
        <f t="shared" si="170"/>
        <v>521.3704732026265</v>
      </c>
      <c r="L320">
        <f>VLOOKUP(V320, Sheet2!E$6:F$261,2,TRUE)</f>
        <v>514.52413793103449</v>
      </c>
      <c r="M320">
        <f>VLOOKUP(L320,Sheet3!A$52:B$77,2,TRUE)</f>
        <v>1</v>
      </c>
      <c r="N320">
        <f t="shared" si="171"/>
        <v>6.9704732026265219</v>
      </c>
      <c r="O320">
        <f t="shared" si="172"/>
        <v>6.5704732026265447</v>
      </c>
      <c r="P320">
        <v>0</v>
      </c>
      <c r="Q320">
        <f t="shared" si="144"/>
        <v>3.5</v>
      </c>
      <c r="R320">
        <f t="shared" si="173"/>
        <v>47342.237121091151</v>
      </c>
      <c r="S320">
        <f t="shared" si="147"/>
        <v>3.5</v>
      </c>
      <c r="T320">
        <f t="shared" si="174"/>
        <v>8252.6048846678623</v>
      </c>
      <c r="V320">
        <f t="shared" si="175"/>
        <v>55594.842005759012</v>
      </c>
      <c r="W320">
        <f t="shared" si="176"/>
        <v>5.1579942409880459</v>
      </c>
      <c r="X320">
        <f t="shared" si="177"/>
        <v>0.106570128946034</v>
      </c>
      <c r="Y320">
        <f>VLOOKUP(K320,Sheet2!$A$6:$B$262,2,TRUE)</f>
        <v>363.25714285714287</v>
      </c>
      <c r="Z320">
        <f t="shared" si="178"/>
        <v>2.9337380156608384E-4</v>
      </c>
      <c r="AA320">
        <f t="shared" si="179"/>
        <v>521.37076657642808</v>
      </c>
      <c r="AD320">
        <f t="shared" si="156"/>
        <v>523.9954575822976</v>
      </c>
      <c r="AE320">
        <f>VLOOKUP(AU319,Sheet2!$E$6:$F$261,2,TRUE)</f>
        <v>514.52413793103449</v>
      </c>
      <c r="AF320">
        <f>VLOOKUP(AE320,Sheet3!K$52:L$77,2,TRUE)</f>
        <v>1</v>
      </c>
      <c r="AG320">
        <f t="shared" si="157"/>
        <v>7.5954575822976267</v>
      </c>
      <c r="AH320">
        <f t="shared" si="158"/>
        <v>0</v>
      </c>
      <c r="AI320">
        <f t="shared" si="167"/>
        <v>0</v>
      </c>
      <c r="AJ320">
        <f t="shared" si="145"/>
        <v>3.5</v>
      </c>
      <c r="AK320">
        <f t="shared" si="148"/>
        <v>53850.073140396758</v>
      </c>
      <c r="AM320">
        <f t="shared" si="159"/>
        <v>2.4954575822976039</v>
      </c>
      <c r="AN320">
        <f t="shared" si="160"/>
        <v>1</v>
      </c>
      <c r="AP320">
        <f t="shared" si="149"/>
        <v>2.5</v>
      </c>
      <c r="AQ320">
        <f>VLOOKUP(AE320,Sheet3!$K$52:$L$77,2,TRUE)</f>
        <v>1</v>
      </c>
      <c r="AR320">
        <f t="shared" si="166"/>
        <v>1655.6730459586581</v>
      </c>
      <c r="AU320">
        <f t="shared" si="161"/>
        <v>55505.74618635542</v>
      </c>
      <c r="AV320">
        <f t="shared" si="162"/>
        <v>94.253813644580077</v>
      </c>
      <c r="AW320">
        <f t="shared" si="163"/>
        <v>1.9473928438962826</v>
      </c>
      <c r="AX320">
        <f>VLOOKUP(AD320,Sheet2!$A$6:$B$262,2,TRUE)</f>
        <v>398.91428571428571</v>
      </c>
      <c r="AY320">
        <f t="shared" si="164"/>
        <v>4.8817325265986169E-3</v>
      </c>
      <c r="AZ320">
        <f t="shared" si="165"/>
        <v>524.00033931482426</v>
      </c>
      <c r="BB320">
        <f t="shared" si="154"/>
        <v>2.6295727383961776</v>
      </c>
    </row>
    <row r="321" spans="4:54" x14ac:dyDescent="0.55000000000000004">
      <c r="D321">
        <f t="shared" si="151"/>
        <v>4665</v>
      </c>
      <c r="E321">
        <f t="shared" si="146"/>
        <v>77.75</v>
      </c>
      <c r="F321">
        <v>59500</v>
      </c>
      <c r="H321">
        <f t="shared" si="168"/>
        <v>14875</v>
      </c>
      <c r="J321">
        <f t="shared" si="169"/>
        <v>1229.3388429752067</v>
      </c>
      <c r="K321">
        <f t="shared" si="170"/>
        <v>521.37076657642808</v>
      </c>
      <c r="L321">
        <f>VLOOKUP(V321, Sheet2!E$6:F$261,2,TRUE)</f>
        <v>514.52413793103449</v>
      </c>
      <c r="M321">
        <f>VLOOKUP(L321,Sheet3!A$52:B$77,2,TRUE)</f>
        <v>1</v>
      </c>
      <c r="N321">
        <f t="shared" si="171"/>
        <v>6.9707665764281046</v>
      </c>
      <c r="O321">
        <f t="shared" si="172"/>
        <v>6.5707665764281273</v>
      </c>
      <c r="P321">
        <v>0</v>
      </c>
      <c r="Q321">
        <f t="shared" si="144"/>
        <v>3.5</v>
      </c>
      <c r="R321">
        <f t="shared" si="173"/>
        <v>47345.225968006183</v>
      </c>
      <c r="S321">
        <f t="shared" si="147"/>
        <v>3.5</v>
      </c>
      <c r="T321">
        <f t="shared" si="174"/>
        <v>8253.1576131439124</v>
      </c>
      <c r="V321">
        <f t="shared" si="175"/>
        <v>55598.383581150098</v>
      </c>
      <c r="W321">
        <f t="shared" si="176"/>
        <v>3901.6164188499024</v>
      </c>
      <c r="X321">
        <f t="shared" si="177"/>
        <v>80.611909480369889</v>
      </c>
      <c r="Y321">
        <f>VLOOKUP(K321,Sheet2!$A$6:$B$262,2,TRUE)</f>
        <v>363.25714285714287</v>
      </c>
      <c r="Z321">
        <f t="shared" si="178"/>
        <v>0.2219141758544082</v>
      </c>
      <c r="AA321">
        <f t="shared" si="179"/>
        <v>521.59268075228249</v>
      </c>
      <c r="AD321">
        <f t="shared" si="156"/>
        <v>524.00033931482426</v>
      </c>
      <c r="AE321">
        <f>VLOOKUP(AU320,Sheet2!$E$6:$F$261,2,TRUE)</f>
        <v>514.52413793103449</v>
      </c>
      <c r="AF321">
        <f>VLOOKUP(AE321,Sheet3!K$52:L$77,2,TRUE)</f>
        <v>1</v>
      </c>
      <c r="AG321">
        <f t="shared" si="157"/>
        <v>7.6003393148242822</v>
      </c>
      <c r="AH321">
        <f t="shared" si="158"/>
        <v>0</v>
      </c>
      <c r="AI321">
        <f t="shared" si="167"/>
        <v>0</v>
      </c>
      <c r="AJ321">
        <f t="shared" si="145"/>
        <v>3.5</v>
      </c>
      <c r="AK321">
        <f t="shared" si="148"/>
        <v>53901.997047394681</v>
      </c>
      <c r="AM321">
        <f t="shared" si="159"/>
        <v>2.5003393148242594</v>
      </c>
      <c r="AN321">
        <f t="shared" si="160"/>
        <v>1</v>
      </c>
      <c r="AP321">
        <f t="shared" si="149"/>
        <v>2.7</v>
      </c>
      <c r="AQ321">
        <f>VLOOKUP(AE321,Sheet3!$K$52:$L$77,2,TRUE)</f>
        <v>1</v>
      </c>
      <c r="AR321">
        <f t="shared" si="166"/>
        <v>1793.3764829170793</v>
      </c>
      <c r="AU321">
        <f t="shared" si="161"/>
        <v>55695.373530311757</v>
      </c>
      <c r="AV321">
        <f t="shared" si="162"/>
        <v>3804.6264696882427</v>
      </c>
      <c r="AW321">
        <f t="shared" si="163"/>
        <v>78.607984910914112</v>
      </c>
      <c r="AX321">
        <f>VLOOKUP(AD321,Sheet2!$A$6:$B$262,2,TRUE)</f>
        <v>400.28571428571428</v>
      </c>
      <c r="AY321">
        <f t="shared" si="164"/>
        <v>0.19637969106937858</v>
      </c>
      <c r="AZ321">
        <f t="shared" si="165"/>
        <v>524.19671900589367</v>
      </c>
      <c r="BB321">
        <f t="shared" si="154"/>
        <v>2.6040382536111792</v>
      </c>
    </row>
    <row r="322" spans="4:54" x14ac:dyDescent="0.55000000000000004">
      <c r="D322">
        <f t="shared" si="151"/>
        <v>4680</v>
      </c>
      <c r="E322">
        <f t="shared" si="146"/>
        <v>78</v>
      </c>
      <c r="F322">
        <v>60000</v>
      </c>
      <c r="H322">
        <f t="shared" si="168"/>
        <v>15000</v>
      </c>
      <c r="J322">
        <f t="shared" si="169"/>
        <v>1239.6694214876034</v>
      </c>
      <c r="K322">
        <f t="shared" si="170"/>
        <v>521.59268075228249</v>
      </c>
      <c r="L322">
        <f>VLOOKUP(V322, Sheet2!E$6:F$261,2,TRUE)</f>
        <v>514.95862068965516</v>
      </c>
      <c r="M322">
        <f>VLOOKUP(L322,Sheet3!A$52:B$77,2,TRUE)</f>
        <v>1</v>
      </c>
      <c r="N322">
        <f t="shared" si="171"/>
        <v>7.1926807522825129</v>
      </c>
      <c r="O322">
        <f t="shared" si="172"/>
        <v>6.7926807522825357</v>
      </c>
      <c r="P322">
        <v>0</v>
      </c>
      <c r="Q322">
        <f t="shared" si="144"/>
        <v>3.5</v>
      </c>
      <c r="R322">
        <f t="shared" si="173"/>
        <v>49623.976241976132</v>
      </c>
      <c r="S322">
        <f t="shared" si="147"/>
        <v>3.5</v>
      </c>
      <c r="T322">
        <f t="shared" si="174"/>
        <v>8674.768337981197</v>
      </c>
      <c r="V322">
        <f t="shared" si="175"/>
        <v>58298.744579957332</v>
      </c>
      <c r="W322">
        <f t="shared" si="176"/>
        <v>1701.2554200426675</v>
      </c>
      <c r="X322">
        <f t="shared" si="177"/>
        <v>35.149905372782385</v>
      </c>
      <c r="Y322">
        <f>VLOOKUP(K322,Sheet2!$A$6:$B$262,2,TRUE)</f>
        <v>366</v>
      </c>
      <c r="Z322">
        <f t="shared" si="178"/>
        <v>9.6037992821809789E-2</v>
      </c>
      <c r="AA322">
        <f t="shared" si="179"/>
        <v>521.68871874510432</v>
      </c>
      <c r="AD322">
        <f t="shared" si="156"/>
        <v>524.19671900589367</v>
      </c>
      <c r="AE322">
        <f>VLOOKUP(AU321,Sheet2!$E$6:$F$261,2,TRUE)</f>
        <v>514.52413793103449</v>
      </c>
      <c r="AF322">
        <f>VLOOKUP(AE322,Sheet3!K$52:L$77,2,TRUE)</f>
        <v>1</v>
      </c>
      <c r="AG322">
        <f t="shared" si="157"/>
        <v>7.7967190058936922</v>
      </c>
      <c r="AH322">
        <f t="shared" si="158"/>
        <v>0</v>
      </c>
      <c r="AI322">
        <f t="shared" si="167"/>
        <v>0</v>
      </c>
      <c r="AJ322">
        <f t="shared" si="145"/>
        <v>3.5</v>
      </c>
      <c r="AK322">
        <f t="shared" si="148"/>
        <v>56004.536485480814</v>
      </c>
      <c r="AM322">
        <f t="shared" si="159"/>
        <v>2.6967190058936694</v>
      </c>
      <c r="AN322">
        <f t="shared" si="160"/>
        <v>1</v>
      </c>
      <c r="AP322">
        <f t="shared" si="149"/>
        <v>2.8</v>
      </c>
      <c r="AQ322">
        <f>VLOOKUP(AE322,Sheet3!$K$52:$L$77,2,TRUE)</f>
        <v>1</v>
      </c>
      <c r="AR322">
        <f t="shared" si="166"/>
        <v>2083.1515061302589</v>
      </c>
      <c r="AU322">
        <f t="shared" si="161"/>
        <v>58087.68799161107</v>
      </c>
      <c r="AV322">
        <f t="shared" si="162"/>
        <v>1912.3120083889298</v>
      </c>
      <c r="AW322">
        <f t="shared" si="163"/>
        <v>39.51057868572169</v>
      </c>
      <c r="AX322">
        <f>VLOOKUP(AD322,Sheet2!$A$6:$B$262,2,TRUE)</f>
        <v>401.65714285714284</v>
      </c>
      <c r="AY322">
        <f t="shared" si="164"/>
        <v>9.8368918338331141E-2</v>
      </c>
      <c r="AZ322">
        <f t="shared" si="165"/>
        <v>524.29508792423201</v>
      </c>
      <c r="BB322">
        <f t="shared" si="154"/>
        <v>2.6063691791276824</v>
      </c>
    </row>
    <row r="323" spans="4:54" x14ac:dyDescent="0.55000000000000004">
      <c r="D323">
        <f t="shared" si="151"/>
        <v>4695</v>
      </c>
      <c r="E323">
        <f t="shared" si="146"/>
        <v>78.25</v>
      </c>
      <c r="F323">
        <v>60400</v>
      </c>
      <c r="H323">
        <f t="shared" si="168"/>
        <v>15100</v>
      </c>
      <c r="J323">
        <f t="shared" si="169"/>
        <v>1247.9338842975208</v>
      </c>
      <c r="K323">
        <f t="shared" si="170"/>
        <v>521.68871874510432</v>
      </c>
      <c r="L323">
        <f>VLOOKUP(V323, Sheet2!E$6:F$261,2,TRUE)</f>
        <v>515.10344827586209</v>
      </c>
      <c r="M323">
        <f>VLOOKUP(L323,Sheet3!A$52:B$77,2,TRUE)</f>
        <v>1</v>
      </c>
      <c r="N323">
        <f t="shared" si="171"/>
        <v>7.2887187451043474</v>
      </c>
      <c r="O323">
        <f t="shared" si="172"/>
        <v>6.8887187451043701</v>
      </c>
      <c r="P323">
        <v>0</v>
      </c>
      <c r="Q323">
        <f t="shared" si="144"/>
        <v>3.5</v>
      </c>
      <c r="R323">
        <f t="shared" si="173"/>
        <v>50621.169172265007</v>
      </c>
      <c r="S323">
        <f t="shared" si="147"/>
        <v>3.5</v>
      </c>
      <c r="T323">
        <f t="shared" si="174"/>
        <v>8859.3887800890152</v>
      </c>
      <c r="V323">
        <f t="shared" si="175"/>
        <v>59480.557952354022</v>
      </c>
      <c r="W323">
        <f t="shared" si="176"/>
        <v>919.44204764597816</v>
      </c>
      <c r="X323">
        <f t="shared" si="177"/>
        <v>18.996736521611119</v>
      </c>
      <c r="Y323">
        <f>VLOOKUP(K323,Sheet2!$A$6:$B$262,2,TRUE)</f>
        <v>367.37142857142857</v>
      </c>
      <c r="Z323">
        <f t="shared" si="178"/>
        <v>5.1709890982764753E-2</v>
      </c>
      <c r="AA323">
        <f t="shared" si="179"/>
        <v>521.74042863608713</v>
      </c>
      <c r="AD323">
        <f t="shared" si="156"/>
        <v>524.29508792423201</v>
      </c>
      <c r="AE323">
        <f>VLOOKUP(AU322,Sheet2!$E$6:$F$261,2,TRUE)</f>
        <v>514.95862068965516</v>
      </c>
      <c r="AF323">
        <f>VLOOKUP(AE323,Sheet3!K$52:L$77,2,TRUE)</f>
        <v>1</v>
      </c>
      <c r="AG323">
        <f t="shared" si="157"/>
        <v>7.8950879242320298</v>
      </c>
      <c r="AH323">
        <f t="shared" si="158"/>
        <v>0</v>
      </c>
      <c r="AI323">
        <f t="shared" si="167"/>
        <v>0</v>
      </c>
      <c r="AJ323">
        <f t="shared" si="145"/>
        <v>3.5</v>
      </c>
      <c r="AK323">
        <f t="shared" si="148"/>
        <v>57067.761798045314</v>
      </c>
      <c r="AM323">
        <f t="shared" si="159"/>
        <v>2.795087924232007</v>
      </c>
      <c r="AN323">
        <f t="shared" si="160"/>
        <v>1</v>
      </c>
      <c r="AP323">
        <f t="shared" si="149"/>
        <v>2.8</v>
      </c>
      <c r="AQ323">
        <f>VLOOKUP(AE323,Sheet3!$K$52:$L$77,2,TRUE)</f>
        <v>1</v>
      </c>
      <c r="AR323">
        <f t="shared" si="166"/>
        <v>2198.1661911676847</v>
      </c>
      <c r="AU323">
        <f t="shared" si="161"/>
        <v>59265.927989213</v>
      </c>
      <c r="AV323">
        <f t="shared" si="162"/>
        <v>1134.0720107870002</v>
      </c>
      <c r="AW323">
        <f t="shared" si="163"/>
        <v>23.431239892293391</v>
      </c>
      <c r="AX323">
        <f>VLOOKUP(AD323,Sheet2!$A$6:$B$262,2,TRUE)</f>
        <v>403.02857142857141</v>
      </c>
      <c r="AY323">
        <f t="shared" si="164"/>
        <v>5.8137912677603057E-2</v>
      </c>
      <c r="AZ323">
        <f t="shared" si="165"/>
        <v>524.35322583690959</v>
      </c>
      <c r="BB323">
        <f t="shared" si="154"/>
        <v>2.612797200822456</v>
      </c>
    </row>
    <row r="324" spans="4:54" x14ac:dyDescent="0.55000000000000004">
      <c r="D324">
        <f t="shared" si="151"/>
        <v>4710</v>
      </c>
      <c r="E324">
        <f t="shared" si="146"/>
        <v>78.5</v>
      </c>
      <c r="F324">
        <v>61000</v>
      </c>
      <c r="H324">
        <f t="shared" si="168"/>
        <v>15250</v>
      </c>
      <c r="J324">
        <f t="shared" si="169"/>
        <v>1260.3305785123966</v>
      </c>
      <c r="K324">
        <f t="shared" si="170"/>
        <v>521.74042863608713</v>
      </c>
      <c r="L324">
        <f>VLOOKUP(V324, Sheet2!E$6:F$261,2,TRUE)</f>
        <v>515.24827586206891</v>
      </c>
      <c r="M324">
        <f>VLOOKUP(L324,Sheet3!A$52:B$77,2,TRUE)</f>
        <v>1</v>
      </c>
      <c r="N324">
        <f t="shared" si="171"/>
        <v>7.3404286360871538</v>
      </c>
      <c r="O324">
        <f t="shared" si="172"/>
        <v>6.9404286360871765</v>
      </c>
      <c r="P324">
        <v>0</v>
      </c>
      <c r="Q324">
        <f t="shared" si="144"/>
        <v>3.5</v>
      </c>
      <c r="R324">
        <f t="shared" si="173"/>
        <v>51160.822113430804</v>
      </c>
      <c r="S324">
        <f t="shared" si="147"/>
        <v>3.5</v>
      </c>
      <c r="T324">
        <f t="shared" si="174"/>
        <v>8959.3297161857972</v>
      </c>
      <c r="V324">
        <f t="shared" si="175"/>
        <v>60120.151829616603</v>
      </c>
      <c r="W324">
        <f t="shared" si="176"/>
        <v>879.84817038339679</v>
      </c>
      <c r="X324">
        <f t="shared" si="177"/>
        <v>18.178681206268529</v>
      </c>
      <c r="Y324">
        <f>VLOOKUP(K324,Sheet2!$A$6:$B$262,2,TRUE)</f>
        <v>368.74285714285713</v>
      </c>
      <c r="Z324">
        <f t="shared" si="178"/>
        <v>4.9299073471207072E-2</v>
      </c>
      <c r="AA324">
        <f t="shared" si="179"/>
        <v>521.78972770955829</v>
      </c>
      <c r="AD324">
        <f t="shared" si="156"/>
        <v>524.35322583690959</v>
      </c>
      <c r="AE324">
        <f>VLOOKUP(AU323,Sheet2!$E$6:$F$261,2,TRUE)</f>
        <v>515.10344827586209</v>
      </c>
      <c r="AF324">
        <f>VLOOKUP(AE324,Sheet3!K$52:L$77,2,TRUE)</f>
        <v>1</v>
      </c>
      <c r="AG324">
        <f t="shared" si="157"/>
        <v>7.9532258369096098</v>
      </c>
      <c r="AH324">
        <f t="shared" si="158"/>
        <v>0</v>
      </c>
      <c r="AI324">
        <f t="shared" si="167"/>
        <v>0</v>
      </c>
      <c r="AJ324">
        <f t="shared" si="145"/>
        <v>3.5</v>
      </c>
      <c r="AK324">
        <f t="shared" si="148"/>
        <v>57699.274902155441</v>
      </c>
      <c r="AM324">
        <f t="shared" si="159"/>
        <v>2.8532258369095871</v>
      </c>
      <c r="AN324">
        <f t="shared" si="160"/>
        <v>1</v>
      </c>
      <c r="AP324">
        <f t="shared" si="149"/>
        <v>2.9</v>
      </c>
      <c r="AQ324">
        <f>VLOOKUP(AE324,Sheet3!$K$52:$L$77,2,TRUE)</f>
        <v>1</v>
      </c>
      <c r="AR324">
        <f t="shared" si="166"/>
        <v>2348.0724971244031</v>
      </c>
      <c r="AU324">
        <f t="shared" si="161"/>
        <v>60047.347399279846</v>
      </c>
      <c r="AV324">
        <f t="shared" si="162"/>
        <v>952.65260072015371</v>
      </c>
      <c r="AW324">
        <f t="shared" si="163"/>
        <v>19.682904973556894</v>
      </c>
      <c r="AX324">
        <f>VLOOKUP(AD324,Sheet2!$A$6:$B$262,2,TRUE)</f>
        <v>404.4</v>
      </c>
      <c r="AY324">
        <f t="shared" si="164"/>
        <v>4.8671871843612498E-2</v>
      </c>
      <c r="AZ324">
        <f t="shared" si="165"/>
        <v>524.40189770875315</v>
      </c>
      <c r="BB324">
        <f t="shared" si="154"/>
        <v>2.6121699991948617</v>
      </c>
    </row>
    <row r="325" spans="4:54" x14ac:dyDescent="0.55000000000000004">
      <c r="D325">
        <f t="shared" si="151"/>
        <v>4725</v>
      </c>
      <c r="E325">
        <f t="shared" si="146"/>
        <v>78.75</v>
      </c>
      <c r="F325">
        <v>61000</v>
      </c>
      <c r="H325">
        <f t="shared" si="168"/>
        <v>15250</v>
      </c>
      <c r="J325">
        <f t="shared" si="169"/>
        <v>1260.3305785123966</v>
      </c>
      <c r="K325">
        <f t="shared" si="170"/>
        <v>521.78972770955829</v>
      </c>
      <c r="L325">
        <f>VLOOKUP(V325, Sheet2!E$6:F$261,2,TRUE)</f>
        <v>515.24827586206891</v>
      </c>
      <c r="M325">
        <f>VLOOKUP(L325,Sheet3!A$52:B$77,2,TRUE)</f>
        <v>1</v>
      </c>
      <c r="N325">
        <f t="shared" si="171"/>
        <v>7.3897277095583149</v>
      </c>
      <c r="O325">
        <f t="shared" si="172"/>
        <v>6.9897277095583377</v>
      </c>
      <c r="P325">
        <v>0</v>
      </c>
      <c r="Q325">
        <f t="shared" si="144"/>
        <v>3.5</v>
      </c>
      <c r="R325">
        <f t="shared" si="173"/>
        <v>51677.088533025344</v>
      </c>
      <c r="S325">
        <f t="shared" si="147"/>
        <v>3.5</v>
      </c>
      <c r="T325">
        <f t="shared" si="174"/>
        <v>9054.958551668873</v>
      </c>
      <c r="V325">
        <f t="shared" si="175"/>
        <v>60732.047084694219</v>
      </c>
      <c r="W325">
        <f t="shared" si="176"/>
        <v>267.95291530578106</v>
      </c>
      <c r="X325">
        <f t="shared" si="177"/>
        <v>5.536217258383906</v>
      </c>
      <c r="Y325">
        <f>VLOOKUP(K325,Sheet2!$A$6:$B$262,2,TRUE)</f>
        <v>368.74285714285713</v>
      </c>
      <c r="Z325">
        <f t="shared" si="178"/>
        <v>1.501376135467509E-2</v>
      </c>
      <c r="AA325">
        <f t="shared" si="179"/>
        <v>521.80474147091297</v>
      </c>
      <c r="AD325">
        <f t="shared" si="156"/>
        <v>524.40189770875315</v>
      </c>
      <c r="AE325">
        <f>VLOOKUP(AU324,Sheet2!$E$6:$F$261,2,TRUE)</f>
        <v>515.24827586206891</v>
      </c>
      <c r="AF325">
        <f>VLOOKUP(AE325,Sheet3!K$52:L$77,2,TRUE)</f>
        <v>1</v>
      </c>
      <c r="AG325">
        <f t="shared" si="157"/>
        <v>8.0018977087531766</v>
      </c>
      <c r="AH325">
        <f t="shared" si="158"/>
        <v>0</v>
      </c>
      <c r="AI325">
        <f t="shared" si="167"/>
        <v>0</v>
      </c>
      <c r="AJ325">
        <f t="shared" si="145"/>
        <v>3.5</v>
      </c>
      <c r="AK325">
        <f t="shared" si="148"/>
        <v>58229.74341542567</v>
      </c>
      <c r="AM325">
        <f t="shared" si="159"/>
        <v>2.9018977087531539</v>
      </c>
      <c r="AN325">
        <f t="shared" si="160"/>
        <v>1</v>
      </c>
      <c r="AP325">
        <f t="shared" si="149"/>
        <v>2.9</v>
      </c>
      <c r="AQ325">
        <f>VLOOKUP(AE325,Sheet3!$K$52:$L$77,2,TRUE)</f>
        <v>1</v>
      </c>
      <c r="AR325">
        <f t="shared" si="166"/>
        <v>2408.4100400743441</v>
      </c>
      <c r="AU325">
        <f t="shared" si="161"/>
        <v>60638.153455500011</v>
      </c>
      <c r="AV325">
        <f t="shared" si="162"/>
        <v>361.84654449998925</v>
      </c>
      <c r="AW325">
        <f t="shared" si="163"/>
        <v>7.4761682747931664</v>
      </c>
      <c r="AX325">
        <f>VLOOKUP(AD325,Sheet2!$A$6:$B$262,2,TRUE)</f>
        <v>405.7714285714286</v>
      </c>
      <c r="AY325">
        <f t="shared" si="164"/>
        <v>1.8424580313882607E-2</v>
      </c>
      <c r="AZ325">
        <f t="shared" si="165"/>
        <v>524.42032228906703</v>
      </c>
      <c r="BB325">
        <f t="shared" si="154"/>
        <v>2.6155808181540579</v>
      </c>
    </row>
    <row r="326" spans="4:54" x14ac:dyDescent="0.55000000000000004">
      <c r="D326">
        <f t="shared" si="151"/>
        <v>4740</v>
      </c>
      <c r="E326">
        <f t="shared" si="146"/>
        <v>79</v>
      </c>
      <c r="F326">
        <v>61000</v>
      </c>
      <c r="H326">
        <f t="shared" si="168"/>
        <v>15250</v>
      </c>
      <c r="J326">
        <f t="shared" si="169"/>
        <v>1260.3305785123966</v>
      </c>
      <c r="K326">
        <f t="shared" si="170"/>
        <v>521.80474147091297</v>
      </c>
      <c r="L326">
        <f>VLOOKUP(V326, Sheet2!E$6:F$261,2,TRUE)</f>
        <v>515.24827586206891</v>
      </c>
      <c r="M326">
        <f>VLOOKUP(L326,Sheet3!A$52:B$77,2,TRUE)</f>
        <v>1</v>
      </c>
      <c r="N326">
        <f t="shared" si="171"/>
        <v>7.4047414709129953</v>
      </c>
      <c r="O326">
        <f t="shared" si="172"/>
        <v>7.004741470913018</v>
      </c>
      <c r="P326">
        <v>0</v>
      </c>
      <c r="Q326">
        <f t="shared" si="144"/>
        <v>3.5</v>
      </c>
      <c r="R326">
        <f t="shared" si="173"/>
        <v>51834.657550940734</v>
      </c>
      <c r="S326">
        <f t="shared" si="147"/>
        <v>3.5</v>
      </c>
      <c r="T326">
        <f t="shared" si="174"/>
        <v>9084.1489515106732</v>
      </c>
      <c r="V326">
        <f t="shared" si="175"/>
        <v>60918.806502451407</v>
      </c>
      <c r="W326">
        <f t="shared" si="176"/>
        <v>81.193497548592859</v>
      </c>
      <c r="X326">
        <f t="shared" si="177"/>
        <v>1.6775516022436541</v>
      </c>
      <c r="Y326">
        <f>VLOOKUP(K326,Sheet2!$A$6:$B$262,2,TRUE)</f>
        <v>370.1142857142857</v>
      </c>
      <c r="Z326">
        <f t="shared" si="178"/>
        <v>4.532523242128138E-3</v>
      </c>
      <c r="AA326">
        <f t="shared" si="179"/>
        <v>521.80927399415509</v>
      </c>
      <c r="AD326">
        <f t="shared" si="156"/>
        <v>524.42032228906703</v>
      </c>
      <c r="AE326">
        <f>VLOOKUP(AU325,Sheet2!$E$6:$F$261,2,TRUE)</f>
        <v>515.24827586206891</v>
      </c>
      <c r="AF326">
        <f>VLOOKUP(AE326,Sheet3!K$52:L$77,2,TRUE)</f>
        <v>1</v>
      </c>
      <c r="AG326">
        <f t="shared" si="157"/>
        <v>8.0203222890670531</v>
      </c>
      <c r="AH326">
        <f t="shared" si="158"/>
        <v>0</v>
      </c>
      <c r="AI326">
        <f t="shared" si="167"/>
        <v>0</v>
      </c>
      <c r="AJ326">
        <f t="shared" si="145"/>
        <v>3.5</v>
      </c>
      <c r="AK326">
        <f t="shared" si="148"/>
        <v>58430.972415929806</v>
      </c>
      <c r="AM326">
        <f t="shared" si="159"/>
        <v>2.9203222890670304</v>
      </c>
      <c r="AN326">
        <f t="shared" si="160"/>
        <v>1</v>
      </c>
      <c r="AP326">
        <f t="shared" si="149"/>
        <v>2.9</v>
      </c>
      <c r="AQ326">
        <f>VLOOKUP(AE326,Sheet3!$K$52:$L$77,2,TRUE)</f>
        <v>1</v>
      </c>
      <c r="AR326">
        <f t="shared" si="166"/>
        <v>2431.3834398166441</v>
      </c>
      <c r="AU326">
        <f t="shared" si="161"/>
        <v>60862.355855746449</v>
      </c>
      <c r="AV326">
        <f t="shared" si="162"/>
        <v>137.64414425355062</v>
      </c>
      <c r="AW326">
        <f t="shared" si="163"/>
        <v>2.8438872779659219</v>
      </c>
      <c r="AX326">
        <f>VLOOKUP(AD326,Sheet2!$A$6:$B$262,2,TRUE)</f>
        <v>405.7714285714286</v>
      </c>
      <c r="AY326">
        <f t="shared" si="164"/>
        <v>7.0085941929874142E-3</v>
      </c>
      <c r="AZ326">
        <f t="shared" si="165"/>
        <v>524.42733088325997</v>
      </c>
      <c r="BB326">
        <f t="shared" si="154"/>
        <v>2.6180568891048779</v>
      </c>
    </row>
    <row r="327" spans="4:54" x14ac:dyDescent="0.55000000000000004">
      <c r="D327">
        <f t="shared" si="151"/>
        <v>4755</v>
      </c>
      <c r="E327">
        <f t="shared" si="146"/>
        <v>79.25</v>
      </c>
      <c r="F327">
        <v>61000</v>
      </c>
      <c r="H327">
        <f t="shared" si="168"/>
        <v>15250</v>
      </c>
      <c r="J327">
        <f t="shared" si="169"/>
        <v>1260.3305785123966</v>
      </c>
      <c r="K327">
        <f t="shared" si="170"/>
        <v>521.80927399415509</v>
      </c>
      <c r="L327">
        <f>VLOOKUP(V327, Sheet2!E$6:F$261,2,TRUE)</f>
        <v>515.24827586206891</v>
      </c>
      <c r="M327">
        <f>VLOOKUP(L327,Sheet3!A$52:B$77,2,TRUE)</f>
        <v>1</v>
      </c>
      <c r="N327">
        <f t="shared" si="171"/>
        <v>7.4092739941551145</v>
      </c>
      <c r="O327">
        <f t="shared" si="172"/>
        <v>7.0092739941551372</v>
      </c>
      <c r="P327">
        <v>0</v>
      </c>
      <c r="Q327">
        <f t="shared" si="144"/>
        <v>3.5</v>
      </c>
      <c r="R327">
        <f t="shared" si="173"/>
        <v>51882.257674448636</v>
      </c>
      <c r="S327">
        <f t="shared" si="147"/>
        <v>3.5</v>
      </c>
      <c r="T327">
        <f t="shared" si="174"/>
        <v>9092.9674303138854</v>
      </c>
      <c r="V327">
        <f t="shared" si="175"/>
        <v>60975.225104762518</v>
      </c>
      <c r="W327">
        <f t="shared" si="176"/>
        <v>24.774895237482269</v>
      </c>
      <c r="X327">
        <f t="shared" si="177"/>
        <v>0.51187800077442702</v>
      </c>
      <c r="Y327">
        <f>VLOOKUP(K327,Sheet2!$A$6:$B$262,2,TRUE)</f>
        <v>370.1142857142857</v>
      </c>
      <c r="Z327">
        <f t="shared" si="178"/>
        <v>1.3830268663814224E-3</v>
      </c>
      <c r="AA327">
        <f t="shared" si="179"/>
        <v>521.81065702102148</v>
      </c>
      <c r="AD327">
        <f t="shared" si="156"/>
        <v>524.42733088325997</v>
      </c>
      <c r="AE327">
        <f>VLOOKUP(AU326,Sheet2!$E$6:$F$261,2,TRUE)</f>
        <v>515.24827586206891</v>
      </c>
      <c r="AF327">
        <f>VLOOKUP(AE327,Sheet3!K$52:L$77,2,TRUE)</f>
        <v>1</v>
      </c>
      <c r="AG327">
        <f t="shared" si="157"/>
        <v>8.0273308832599923</v>
      </c>
      <c r="AH327">
        <f t="shared" si="158"/>
        <v>0</v>
      </c>
      <c r="AI327">
        <f t="shared" si="167"/>
        <v>0</v>
      </c>
      <c r="AJ327">
        <f t="shared" si="145"/>
        <v>3.5</v>
      </c>
      <c r="AK327">
        <f t="shared" si="148"/>
        <v>58507.579392152104</v>
      </c>
      <c r="AM327">
        <f t="shared" si="159"/>
        <v>2.9273308832599696</v>
      </c>
      <c r="AN327">
        <f t="shared" si="160"/>
        <v>1</v>
      </c>
      <c r="AP327">
        <f t="shared" si="149"/>
        <v>2.9</v>
      </c>
      <c r="AQ327">
        <f>VLOOKUP(AE327,Sheet3!$K$52:$L$77,2,TRUE)</f>
        <v>1</v>
      </c>
      <c r="AR327">
        <f t="shared" si="166"/>
        <v>2440.141445699132</v>
      </c>
      <c r="AU327">
        <f t="shared" si="161"/>
        <v>60947.720837851237</v>
      </c>
      <c r="AV327">
        <f t="shared" si="162"/>
        <v>52.279162148763135</v>
      </c>
      <c r="AW327">
        <f t="shared" si="163"/>
        <v>1.0801479782802301</v>
      </c>
      <c r="AX327">
        <f>VLOOKUP(AD327,Sheet2!$A$6:$B$262,2,TRUE)</f>
        <v>405.7714285714286</v>
      </c>
      <c r="AY327">
        <f t="shared" si="164"/>
        <v>2.6619616420087348E-3</v>
      </c>
      <c r="AZ327">
        <f t="shared" si="165"/>
        <v>524.42999284490202</v>
      </c>
      <c r="BB327">
        <f t="shared" si="154"/>
        <v>2.6193358238805331</v>
      </c>
    </row>
    <row r="328" spans="4:54" x14ac:dyDescent="0.55000000000000004">
      <c r="D328">
        <f t="shared" si="151"/>
        <v>4770</v>
      </c>
      <c r="E328">
        <f t="shared" si="146"/>
        <v>79.5</v>
      </c>
      <c r="F328">
        <v>61000</v>
      </c>
      <c r="H328">
        <f t="shared" si="168"/>
        <v>15250</v>
      </c>
      <c r="J328">
        <f t="shared" si="169"/>
        <v>1260.3305785123966</v>
      </c>
      <c r="K328">
        <f t="shared" si="170"/>
        <v>521.81065702102148</v>
      </c>
      <c r="L328">
        <f>VLOOKUP(V328, Sheet2!E$6:F$261,2,TRUE)</f>
        <v>515.24827586206891</v>
      </c>
      <c r="M328">
        <f>VLOOKUP(L328,Sheet3!A$52:B$77,2,TRUE)</f>
        <v>1</v>
      </c>
      <c r="N328">
        <f t="shared" si="171"/>
        <v>7.4106570210215068</v>
      </c>
      <c r="O328">
        <f t="shared" si="172"/>
        <v>7.0106570210215295</v>
      </c>
      <c r="P328">
        <v>0</v>
      </c>
      <c r="Q328">
        <f t="shared" si="144"/>
        <v>3.5</v>
      </c>
      <c r="R328">
        <f t="shared" si="173"/>
        <v>51896.784989404208</v>
      </c>
      <c r="S328">
        <f t="shared" si="147"/>
        <v>3.5</v>
      </c>
      <c r="T328">
        <f t="shared" si="174"/>
        <v>9095.658815738514</v>
      </c>
      <c r="V328">
        <f t="shared" si="175"/>
        <v>60992.443805142721</v>
      </c>
      <c r="W328">
        <f t="shared" si="176"/>
        <v>7.556194857279479</v>
      </c>
      <c r="X328">
        <f t="shared" si="177"/>
        <v>0.15611972845618757</v>
      </c>
      <c r="Y328">
        <f>VLOOKUP(K328,Sheet2!$A$6:$B$262,2,TRUE)</f>
        <v>370.1142857142857</v>
      </c>
      <c r="Z328">
        <f t="shared" si="178"/>
        <v>4.2181492172043886E-4</v>
      </c>
      <c r="AA328">
        <f t="shared" si="179"/>
        <v>521.81107883594325</v>
      </c>
      <c r="AD328">
        <f t="shared" si="156"/>
        <v>524.42999284490202</v>
      </c>
      <c r="AE328">
        <f>VLOOKUP(AU327,Sheet2!$E$6:$F$261,2,TRUE)</f>
        <v>515.24827586206891</v>
      </c>
      <c r="AF328">
        <f>VLOOKUP(AE328,Sheet3!K$52:L$77,2,TRUE)</f>
        <v>1</v>
      </c>
      <c r="AG328">
        <f t="shared" si="157"/>
        <v>8.0299928449020399</v>
      </c>
      <c r="AH328">
        <f t="shared" si="158"/>
        <v>0</v>
      </c>
      <c r="AI328">
        <f t="shared" si="167"/>
        <v>0</v>
      </c>
      <c r="AJ328">
        <f t="shared" si="145"/>
        <v>3.5</v>
      </c>
      <c r="AK328">
        <f t="shared" si="148"/>
        <v>58536.684554016567</v>
      </c>
      <c r="AM328">
        <f t="shared" si="159"/>
        <v>2.9299928449020172</v>
      </c>
      <c r="AN328">
        <f t="shared" si="160"/>
        <v>1</v>
      </c>
      <c r="AP328">
        <f t="shared" si="149"/>
        <v>2.9</v>
      </c>
      <c r="AQ328">
        <f>VLOOKUP(AE328,Sheet3!$K$52:$L$77,2,TRUE)</f>
        <v>1</v>
      </c>
      <c r="AR328">
        <f t="shared" si="166"/>
        <v>2443.4706078162531</v>
      </c>
      <c r="AU328">
        <f t="shared" si="161"/>
        <v>60980.155161832823</v>
      </c>
      <c r="AV328">
        <f t="shared" si="162"/>
        <v>19.844838167176931</v>
      </c>
      <c r="AW328">
        <f t="shared" si="163"/>
        <v>0.41001731750365561</v>
      </c>
      <c r="AX328">
        <f>VLOOKUP(AD328,Sheet2!$A$6:$B$262,2,TRUE)</f>
        <v>405.7714285714286</v>
      </c>
      <c r="AY328">
        <f t="shared" si="164"/>
        <v>1.0104637454321887E-3</v>
      </c>
      <c r="AZ328">
        <f t="shared" si="165"/>
        <v>524.4310033086474</v>
      </c>
      <c r="BB328">
        <f t="shared" si="154"/>
        <v>2.619924472704156</v>
      </c>
    </row>
    <row r="329" spans="4:54" x14ac:dyDescent="0.55000000000000004">
      <c r="D329">
        <f t="shared" si="151"/>
        <v>4785</v>
      </c>
      <c r="E329">
        <f t="shared" si="146"/>
        <v>79.75</v>
      </c>
      <c r="F329">
        <v>61100</v>
      </c>
      <c r="H329">
        <f t="shared" si="168"/>
        <v>15275</v>
      </c>
      <c r="J329">
        <f t="shared" si="169"/>
        <v>1262.3966942148761</v>
      </c>
      <c r="K329">
        <f t="shared" si="170"/>
        <v>521.81107883594325</v>
      </c>
      <c r="L329">
        <f>VLOOKUP(V329, Sheet2!E$6:F$261,2,TRUE)</f>
        <v>515.24827586206891</v>
      </c>
      <c r="M329">
        <f>VLOOKUP(L329,Sheet3!A$52:B$77,2,TRUE)</f>
        <v>1</v>
      </c>
      <c r="N329">
        <f t="shared" si="171"/>
        <v>7.4110788359432718</v>
      </c>
      <c r="O329">
        <f t="shared" si="172"/>
        <v>7.0110788359432945</v>
      </c>
      <c r="P329">
        <v>0</v>
      </c>
      <c r="Q329">
        <f t="shared" si="144"/>
        <v>3.5</v>
      </c>
      <c r="R329">
        <f t="shared" si="173"/>
        <v>51901.216003363283</v>
      </c>
      <c r="S329">
        <f t="shared" si="147"/>
        <v>3.5</v>
      </c>
      <c r="T329">
        <f t="shared" si="174"/>
        <v>9096.4797250293541</v>
      </c>
      <c r="V329">
        <f t="shared" si="175"/>
        <v>60997.695728392639</v>
      </c>
      <c r="W329">
        <f t="shared" si="176"/>
        <v>102.30427160736144</v>
      </c>
      <c r="X329">
        <f t="shared" si="177"/>
        <v>2.1137246199868067</v>
      </c>
      <c r="Y329">
        <f>VLOOKUP(K329,Sheet2!$A$6:$B$262,2,TRUE)</f>
        <v>370.1142857142857</v>
      </c>
      <c r="Z329">
        <f t="shared" si="178"/>
        <v>5.7110052261493162E-3</v>
      </c>
      <c r="AA329">
        <f t="shared" si="179"/>
        <v>521.81678984116945</v>
      </c>
      <c r="AD329">
        <f t="shared" si="156"/>
        <v>524.4310033086474</v>
      </c>
      <c r="AE329">
        <f>VLOOKUP(AU328,Sheet2!$E$6:$F$261,2,TRUE)</f>
        <v>515.24827586206891</v>
      </c>
      <c r="AF329">
        <f>VLOOKUP(AE329,Sheet3!K$52:L$77,2,TRUE)</f>
        <v>1</v>
      </c>
      <c r="AG329">
        <f t="shared" si="157"/>
        <v>8.0310033086474277</v>
      </c>
      <c r="AH329">
        <f t="shared" si="158"/>
        <v>0</v>
      </c>
      <c r="AI329">
        <f t="shared" si="167"/>
        <v>0</v>
      </c>
      <c r="AJ329">
        <f t="shared" si="145"/>
        <v>3.5</v>
      </c>
      <c r="AK329">
        <f t="shared" si="148"/>
        <v>58547.733952079172</v>
      </c>
      <c r="AM329">
        <f t="shared" si="159"/>
        <v>2.931003308647405</v>
      </c>
      <c r="AN329">
        <f t="shared" si="160"/>
        <v>1</v>
      </c>
      <c r="AP329">
        <f t="shared" si="149"/>
        <v>2.9</v>
      </c>
      <c r="AQ329">
        <f>VLOOKUP(AE329,Sheet3!$K$52:$L$77,2,TRUE)</f>
        <v>1</v>
      </c>
      <c r="AR329">
        <f t="shared" si="166"/>
        <v>2444.7347327412822</v>
      </c>
      <c r="AU329">
        <f t="shared" si="161"/>
        <v>60992.468684820451</v>
      </c>
      <c r="AV329">
        <f t="shared" si="162"/>
        <v>107.53131517954898</v>
      </c>
      <c r="AW329">
        <f t="shared" si="163"/>
        <v>2.2217213880072104</v>
      </c>
      <c r="AX329">
        <f>VLOOKUP(AD329,Sheet2!$A$6:$B$262,2,TRUE)</f>
        <v>405.7714285714286</v>
      </c>
      <c r="AY329">
        <f t="shared" si="164"/>
        <v>5.4753026742889984E-3</v>
      </c>
      <c r="AZ329">
        <f t="shared" si="165"/>
        <v>524.43647861132172</v>
      </c>
      <c r="BB329">
        <f t="shared" si="154"/>
        <v>2.6196887701522655</v>
      </c>
    </row>
    <row r="330" spans="4:54" x14ac:dyDescent="0.55000000000000004">
      <c r="D330">
        <f t="shared" si="151"/>
        <v>4800</v>
      </c>
      <c r="E330">
        <f t="shared" si="146"/>
        <v>80</v>
      </c>
      <c r="F330">
        <v>61100</v>
      </c>
      <c r="H330">
        <f t="shared" si="168"/>
        <v>15275</v>
      </c>
      <c r="J330">
        <f t="shared" si="169"/>
        <v>1262.3966942148761</v>
      </c>
      <c r="K330">
        <f t="shared" si="170"/>
        <v>521.81678984116945</v>
      </c>
      <c r="L330">
        <f>VLOOKUP(V330, Sheet2!E$6:F$261,2,TRUE)</f>
        <v>515.39310344827584</v>
      </c>
      <c r="M330">
        <f>VLOOKUP(L330,Sheet3!A$52:B$77,2,TRUE)</f>
        <v>1</v>
      </c>
      <c r="N330">
        <f t="shared" si="171"/>
        <v>7.416789841169475</v>
      </c>
      <c r="O330">
        <f t="shared" si="172"/>
        <v>7.0167898411694978</v>
      </c>
      <c r="P330">
        <v>0</v>
      </c>
      <c r="Q330">
        <f t="shared" ref="Q330:Q393" si="180">VLOOKUP(N330,$A$8:$B$28,2,TRUE)</f>
        <v>3.5</v>
      </c>
      <c r="R330">
        <f t="shared" si="173"/>
        <v>51961.220467971238</v>
      </c>
      <c r="S330">
        <f t="shared" si="147"/>
        <v>3.5</v>
      </c>
      <c r="T330">
        <f t="shared" si="174"/>
        <v>9107.5965493261428</v>
      </c>
      <c r="V330">
        <f t="shared" si="175"/>
        <v>61068.817017297377</v>
      </c>
      <c r="W330">
        <f t="shared" si="176"/>
        <v>31.182982702623121</v>
      </c>
      <c r="X330">
        <f t="shared" si="177"/>
        <v>0.6442765021203124</v>
      </c>
      <c r="Y330">
        <f>VLOOKUP(K330,Sheet2!$A$6:$B$262,2,TRUE)</f>
        <v>370.1142857142857</v>
      </c>
      <c r="Z330">
        <f t="shared" si="178"/>
        <v>1.7407501601212703E-3</v>
      </c>
      <c r="AA330">
        <f t="shared" si="179"/>
        <v>521.81853059132959</v>
      </c>
      <c r="AD330">
        <f t="shared" si="156"/>
        <v>524.43647861132172</v>
      </c>
      <c r="AE330">
        <f>VLOOKUP(AU329,Sheet2!$E$6:$F$261,2,TRUE)</f>
        <v>515.24827586206891</v>
      </c>
      <c r="AF330">
        <f>VLOOKUP(AE330,Sheet3!K$52:L$77,2,TRUE)</f>
        <v>1</v>
      </c>
      <c r="AG330">
        <f t="shared" si="157"/>
        <v>8.0364786113217406</v>
      </c>
      <c r="AH330">
        <f t="shared" si="158"/>
        <v>0</v>
      </c>
      <c r="AI330">
        <f t="shared" si="167"/>
        <v>0</v>
      </c>
      <c r="AJ330">
        <f t="shared" ref="AJ330:AJ393" si="181">VLOOKUP(AG330,$A$8:$B$28,2,TRUE)</f>
        <v>3.5</v>
      </c>
      <c r="AK330">
        <f t="shared" si="148"/>
        <v>58607.618349577679</v>
      </c>
      <c r="AM330">
        <f t="shared" si="159"/>
        <v>2.9364786113217178</v>
      </c>
      <c r="AN330">
        <f t="shared" si="160"/>
        <v>1</v>
      </c>
      <c r="AP330">
        <f t="shared" si="149"/>
        <v>2.9</v>
      </c>
      <c r="AQ330">
        <f>VLOOKUP(AE330,Sheet3!$K$52:$L$77,2,TRUE)</f>
        <v>1</v>
      </c>
      <c r="AR330">
        <f t="shared" si="166"/>
        <v>2451.5883135383551</v>
      </c>
      <c r="AU330">
        <f t="shared" si="161"/>
        <v>61059.206663116034</v>
      </c>
      <c r="AV330">
        <f t="shared" si="162"/>
        <v>40.793336883965821</v>
      </c>
      <c r="AW330">
        <f t="shared" si="163"/>
        <v>0.84283753892491364</v>
      </c>
      <c r="AX330">
        <f>VLOOKUP(AD330,Sheet2!$A$6:$B$262,2,TRUE)</f>
        <v>405.7714285714286</v>
      </c>
      <c r="AY330">
        <f t="shared" si="164"/>
        <v>2.077123916516827E-3</v>
      </c>
      <c r="AZ330">
        <f t="shared" si="165"/>
        <v>524.4385557352382</v>
      </c>
      <c r="BB330">
        <f t="shared" si="154"/>
        <v>2.620025143908606</v>
      </c>
    </row>
    <row r="331" spans="4:54" x14ac:dyDescent="0.55000000000000004">
      <c r="D331">
        <f t="shared" si="151"/>
        <v>4815</v>
      </c>
      <c r="E331">
        <f t="shared" ref="E331:E394" si="182">+D331/60</f>
        <v>80.25</v>
      </c>
      <c r="F331">
        <v>61100</v>
      </c>
      <c r="H331">
        <f t="shared" si="168"/>
        <v>15275</v>
      </c>
      <c r="J331">
        <f t="shared" si="169"/>
        <v>1262.3966942148761</v>
      </c>
      <c r="K331">
        <f t="shared" si="170"/>
        <v>521.81853059132959</v>
      </c>
      <c r="L331">
        <f>VLOOKUP(V331, Sheet2!E$6:F$261,2,TRUE)</f>
        <v>515.39310344827584</v>
      </c>
      <c r="M331">
        <f>VLOOKUP(L331,Sheet3!A$52:B$77,2,TRUE)</f>
        <v>1</v>
      </c>
      <c r="N331">
        <f t="shared" si="171"/>
        <v>7.4185305913296133</v>
      </c>
      <c r="O331">
        <f t="shared" si="172"/>
        <v>7.0185305913296361</v>
      </c>
      <c r="P331">
        <v>0</v>
      </c>
      <c r="Q331">
        <f t="shared" si="180"/>
        <v>3.5</v>
      </c>
      <c r="R331">
        <f t="shared" si="173"/>
        <v>51979.51479986796</v>
      </c>
      <c r="S331">
        <f t="shared" ref="S331:S394" si="183">VLOOKUP(O331,$A$8:$B$28,2,TRUE)</f>
        <v>3.5</v>
      </c>
      <c r="T331">
        <f t="shared" si="174"/>
        <v>9110.9859268945693</v>
      </c>
      <c r="V331">
        <f t="shared" si="175"/>
        <v>61090.500726762533</v>
      </c>
      <c r="W331">
        <f t="shared" si="176"/>
        <v>9.4992732374666957</v>
      </c>
      <c r="X331">
        <f t="shared" si="177"/>
        <v>0.19626597598071685</v>
      </c>
      <c r="Y331">
        <f>VLOOKUP(K331,Sheet2!$A$6:$B$262,2,TRUE)</f>
        <v>370.1142857142857</v>
      </c>
      <c r="Z331">
        <f t="shared" si="178"/>
        <v>5.3028478920218386E-4</v>
      </c>
      <c r="AA331">
        <f t="shared" si="179"/>
        <v>521.81906087611878</v>
      </c>
      <c r="AD331">
        <f t="shared" si="156"/>
        <v>524.4385557352382</v>
      </c>
      <c r="AE331">
        <f>VLOOKUP(AU330,Sheet2!$E$6:$F$261,2,TRUE)</f>
        <v>515.39310344827584</v>
      </c>
      <c r="AF331">
        <f>VLOOKUP(AE331,Sheet3!K$52:L$77,2,TRUE)</f>
        <v>1</v>
      </c>
      <c r="AG331">
        <f t="shared" si="157"/>
        <v>8.0385557352382193</v>
      </c>
      <c r="AH331">
        <f t="shared" si="158"/>
        <v>0</v>
      </c>
      <c r="AI331">
        <f t="shared" si="167"/>
        <v>0</v>
      </c>
      <c r="AJ331">
        <f t="shared" si="181"/>
        <v>3.5</v>
      </c>
      <c r="AK331">
        <f t="shared" ref="AK331:AK394" si="184">+AJ331*$AD$3*POWER(AG331,1.5)*AF331</f>
        <v>58630.341576496248</v>
      </c>
      <c r="AM331">
        <f t="shared" si="159"/>
        <v>2.9385557352381966</v>
      </c>
      <c r="AN331">
        <f t="shared" si="160"/>
        <v>1</v>
      </c>
      <c r="AP331">
        <f t="shared" ref="AP331:AP394" si="185">+VLOOKUP(AM331,$A$8:$B$28,2,TRUE)</f>
        <v>2.9</v>
      </c>
      <c r="AQ331">
        <f>VLOOKUP(AE331,Sheet3!$K$52:$L$77,2,TRUE)</f>
        <v>1</v>
      </c>
      <c r="AR331">
        <f t="shared" si="166"/>
        <v>2454.1899771929357</v>
      </c>
      <c r="AU331">
        <f t="shared" si="161"/>
        <v>61084.531553689187</v>
      </c>
      <c r="AV331">
        <f t="shared" si="162"/>
        <v>15.468446310813306</v>
      </c>
      <c r="AW331">
        <f t="shared" si="163"/>
        <v>0.31959599815729972</v>
      </c>
      <c r="AX331">
        <f>VLOOKUP(AD331,Sheet2!$A$6:$B$262,2,TRUE)</f>
        <v>405.7714285714286</v>
      </c>
      <c r="AY331">
        <f t="shared" si="164"/>
        <v>7.8762568198179755E-4</v>
      </c>
      <c r="AZ331">
        <f t="shared" si="165"/>
        <v>524.43934336092013</v>
      </c>
      <c r="BB331">
        <f t="shared" si="154"/>
        <v>2.6202824848013506</v>
      </c>
    </row>
    <row r="332" spans="4:54" x14ac:dyDescent="0.55000000000000004">
      <c r="D332">
        <f t="shared" ref="D332:D395" si="186">+D331+15</f>
        <v>4830</v>
      </c>
      <c r="E332">
        <f t="shared" si="182"/>
        <v>80.5</v>
      </c>
      <c r="F332">
        <v>61200</v>
      </c>
      <c r="H332">
        <f t="shared" si="168"/>
        <v>15300</v>
      </c>
      <c r="J332">
        <f t="shared" si="169"/>
        <v>1264.4628099173553</v>
      </c>
      <c r="K332">
        <f t="shared" si="170"/>
        <v>521.81906087611878</v>
      </c>
      <c r="L332">
        <f>VLOOKUP(V332, Sheet2!E$6:F$261,2,TRUE)</f>
        <v>515.39310344827584</v>
      </c>
      <c r="M332">
        <f>VLOOKUP(L332,Sheet3!A$52:B$77,2,TRUE)</f>
        <v>1</v>
      </c>
      <c r="N332">
        <f t="shared" si="171"/>
        <v>7.4190608761188059</v>
      </c>
      <c r="O332">
        <f t="shared" si="172"/>
        <v>7.0190608761188287</v>
      </c>
      <c r="P332">
        <v>0</v>
      </c>
      <c r="Q332">
        <f t="shared" si="180"/>
        <v>3.5</v>
      </c>
      <c r="R332">
        <f t="shared" si="173"/>
        <v>51985.088229459863</v>
      </c>
      <c r="S332">
        <f t="shared" si="183"/>
        <v>3.5</v>
      </c>
      <c r="T332">
        <f t="shared" si="174"/>
        <v>9112.0185166468527</v>
      </c>
      <c r="V332">
        <f t="shared" si="175"/>
        <v>61097.106746106714</v>
      </c>
      <c r="W332">
        <f t="shared" si="176"/>
        <v>102.89325389328587</v>
      </c>
      <c r="X332">
        <f t="shared" si="177"/>
        <v>2.1258936754811133</v>
      </c>
      <c r="Y332">
        <f>VLOOKUP(K332,Sheet2!$A$6:$B$262,2,TRUE)</f>
        <v>370.1142857142857</v>
      </c>
      <c r="Z332">
        <f t="shared" si="178"/>
        <v>5.74388440959078E-3</v>
      </c>
      <c r="AA332">
        <f t="shared" si="179"/>
        <v>521.82480476052842</v>
      </c>
      <c r="AD332">
        <f t="shared" si="156"/>
        <v>524.43934336092013</v>
      </c>
      <c r="AE332">
        <f>VLOOKUP(AU331,Sheet2!$E$6:$F$261,2,TRUE)</f>
        <v>515.39310344827584</v>
      </c>
      <c r="AF332">
        <f>VLOOKUP(AE332,Sheet3!K$52:L$77,2,TRUE)</f>
        <v>1</v>
      </c>
      <c r="AG332">
        <f t="shared" si="157"/>
        <v>8.0393433609201566</v>
      </c>
      <c r="AH332">
        <f t="shared" si="158"/>
        <v>0</v>
      </c>
      <c r="AI332">
        <f t="shared" si="167"/>
        <v>0</v>
      </c>
      <c r="AJ332">
        <f t="shared" si="181"/>
        <v>3.5</v>
      </c>
      <c r="AK332">
        <f t="shared" si="184"/>
        <v>58638.958776294799</v>
      </c>
      <c r="AM332">
        <f t="shared" si="159"/>
        <v>2.9393433609201338</v>
      </c>
      <c r="AN332">
        <f t="shared" si="160"/>
        <v>1</v>
      </c>
      <c r="AP332">
        <f t="shared" si="185"/>
        <v>2.9</v>
      </c>
      <c r="AQ332">
        <f>VLOOKUP(AE332,Sheet3!$K$52:$L$77,2,TRUE)</f>
        <v>1</v>
      </c>
      <c r="AR332">
        <f t="shared" si="166"/>
        <v>2455.1767438639945</v>
      </c>
      <c r="AU332">
        <f t="shared" si="161"/>
        <v>61094.135520158794</v>
      </c>
      <c r="AV332">
        <f t="shared" si="162"/>
        <v>105.86447984120605</v>
      </c>
      <c r="AW332">
        <f t="shared" si="163"/>
        <v>2.1872826413472324</v>
      </c>
      <c r="AX332">
        <f>VLOOKUP(AD332,Sheet2!$A$6:$B$262,2,TRUE)</f>
        <v>405.7714285714286</v>
      </c>
      <c r="AY332">
        <f t="shared" si="164"/>
        <v>5.3904303934060784E-3</v>
      </c>
      <c r="AZ332">
        <f t="shared" si="165"/>
        <v>524.44473379131352</v>
      </c>
      <c r="BB332">
        <f t="shared" ref="BB332:BB395" si="187">+AZ332-AA332</f>
        <v>2.6199290307851015</v>
      </c>
    </row>
    <row r="333" spans="4:54" x14ac:dyDescent="0.55000000000000004">
      <c r="D333">
        <f t="shared" si="186"/>
        <v>4845</v>
      </c>
      <c r="E333">
        <f t="shared" si="182"/>
        <v>80.75</v>
      </c>
      <c r="F333">
        <v>61200</v>
      </c>
      <c r="H333">
        <f t="shared" si="168"/>
        <v>15300</v>
      </c>
      <c r="J333">
        <f t="shared" si="169"/>
        <v>1264.4628099173553</v>
      </c>
      <c r="K333">
        <f t="shared" si="170"/>
        <v>521.82480476052842</v>
      </c>
      <c r="L333">
        <f>VLOOKUP(V333, Sheet2!E$6:F$261,2,TRUE)</f>
        <v>515.39310344827584</v>
      </c>
      <c r="M333">
        <f>VLOOKUP(L333,Sheet3!A$52:B$77,2,TRUE)</f>
        <v>1</v>
      </c>
      <c r="N333">
        <f t="shared" si="171"/>
        <v>7.4248047605284455</v>
      </c>
      <c r="O333">
        <f t="shared" si="172"/>
        <v>7.0248047605284683</v>
      </c>
      <c r="P333">
        <v>0</v>
      </c>
      <c r="Q333">
        <f t="shared" si="180"/>
        <v>3.5</v>
      </c>
      <c r="R333">
        <f t="shared" si="173"/>
        <v>52045.470694803946</v>
      </c>
      <c r="S333">
        <f t="shared" si="183"/>
        <v>3.5</v>
      </c>
      <c r="T333">
        <f t="shared" si="174"/>
        <v>9123.2057156257833</v>
      </c>
      <c r="V333">
        <f t="shared" si="175"/>
        <v>61168.676410429733</v>
      </c>
      <c r="W333">
        <f t="shared" si="176"/>
        <v>31.323589570267359</v>
      </c>
      <c r="X333">
        <f t="shared" si="177"/>
        <v>0.6471816026914744</v>
      </c>
      <c r="Y333">
        <f>VLOOKUP(K333,Sheet2!$A$6:$B$262,2,TRUE)</f>
        <v>370.1142857142857</v>
      </c>
      <c r="Z333">
        <f t="shared" si="178"/>
        <v>1.7485993588236533E-3</v>
      </c>
      <c r="AA333">
        <f t="shared" si="179"/>
        <v>521.82655335988727</v>
      </c>
      <c r="AD333">
        <f t="shared" ref="AD333:AD396" si="188">+AZ332</f>
        <v>524.44473379131352</v>
      </c>
      <c r="AE333">
        <f>VLOOKUP(AU332,Sheet2!$E$6:$F$261,2,TRUE)</f>
        <v>515.39310344827584</v>
      </c>
      <c r="AF333">
        <f>VLOOKUP(AE333,Sheet3!K$52:L$77,2,TRUE)</f>
        <v>1</v>
      </c>
      <c r="AG333">
        <f t="shared" ref="AG333:AG396" si="189">+AD333-$AF$3</f>
        <v>8.044733791313547</v>
      </c>
      <c r="AH333">
        <f t="shared" ref="AH333:AH396" si="190">VLOOKUP(F333, $AM$3:$AN$5,2,TRUE)</f>
        <v>0</v>
      </c>
      <c r="AI333">
        <f t="shared" si="167"/>
        <v>0</v>
      </c>
      <c r="AJ333">
        <f t="shared" si="181"/>
        <v>3.5</v>
      </c>
      <c r="AK333">
        <f t="shared" si="184"/>
        <v>58697.945348418907</v>
      </c>
      <c r="AM333">
        <f t="shared" ref="AM333:AM396" si="191">+AD333-$AO$3</f>
        <v>2.9447337913135243</v>
      </c>
      <c r="AN333">
        <f t="shared" ref="AN333:AN396" si="192">+VLOOKUP(AM333,$AQ$3:$AR$5,2,TRUE)</f>
        <v>1</v>
      </c>
      <c r="AP333">
        <f t="shared" si="185"/>
        <v>2.9</v>
      </c>
      <c r="AQ333">
        <f>VLOOKUP(AE333,Sheet3!$K$52:$L$77,2,TRUE)</f>
        <v>1</v>
      </c>
      <c r="AR333">
        <f t="shared" si="166"/>
        <v>2461.9336229500313</v>
      </c>
      <c r="AU333">
        <f t="shared" ref="AU333:AU396" si="193">+AI333+AK333+AR333</f>
        <v>61159.87897136894</v>
      </c>
      <c r="AV333">
        <f t="shared" ref="AV333:AV396" si="194">+F333-AU333</f>
        <v>40.121028631059744</v>
      </c>
      <c r="AW333">
        <f t="shared" ref="AW333:AW396" si="195">+AV333*0.25*3600/43560</f>
        <v>0.82894687254255672</v>
      </c>
      <c r="AX333">
        <f>VLOOKUP(AD333,Sheet2!$A$6:$B$262,2,TRUE)</f>
        <v>405.7714285714286</v>
      </c>
      <c r="AY333">
        <f t="shared" ref="AY333:AY396" si="196">+AW333/AX333</f>
        <v>2.0428911800443234E-3</v>
      </c>
      <c r="AZ333">
        <f t="shared" ref="AZ333:AZ396" si="197">+AD333+AY333</f>
        <v>524.44677668249358</v>
      </c>
      <c r="BB333">
        <f t="shared" si="187"/>
        <v>2.6202233226063072</v>
      </c>
    </row>
    <row r="334" spans="4:54" x14ac:dyDescent="0.55000000000000004">
      <c r="D334">
        <f t="shared" si="186"/>
        <v>4860</v>
      </c>
      <c r="E334">
        <f t="shared" si="182"/>
        <v>81</v>
      </c>
      <c r="F334">
        <v>61200</v>
      </c>
      <c r="H334">
        <f t="shared" si="168"/>
        <v>15300</v>
      </c>
      <c r="J334">
        <f t="shared" si="169"/>
        <v>1264.4628099173553</v>
      </c>
      <c r="K334">
        <f t="shared" si="170"/>
        <v>521.82655335988727</v>
      </c>
      <c r="L334">
        <f>VLOOKUP(V334, Sheet2!E$6:F$261,2,TRUE)</f>
        <v>515.39310344827584</v>
      </c>
      <c r="M334">
        <f>VLOOKUP(L334,Sheet3!A$52:B$77,2,TRUE)</f>
        <v>1</v>
      </c>
      <c r="N334">
        <f t="shared" si="171"/>
        <v>7.4265533598872935</v>
      </c>
      <c r="O334">
        <f t="shared" si="172"/>
        <v>7.0265533598873162</v>
      </c>
      <c r="P334">
        <v>0</v>
      </c>
      <c r="Q334">
        <f t="shared" si="180"/>
        <v>3.5</v>
      </c>
      <c r="R334">
        <f t="shared" si="173"/>
        <v>52063.857447912262</v>
      </c>
      <c r="S334">
        <f t="shared" si="183"/>
        <v>3.5</v>
      </c>
      <c r="T334">
        <f t="shared" si="174"/>
        <v>9126.6123208419758</v>
      </c>
      <c r="V334">
        <f t="shared" si="175"/>
        <v>61190.469768754236</v>
      </c>
      <c r="W334">
        <f t="shared" si="176"/>
        <v>9.5302312457642984</v>
      </c>
      <c r="X334">
        <f t="shared" si="177"/>
        <v>0.19690560425132847</v>
      </c>
      <c r="Y334">
        <f>VLOOKUP(K334,Sheet2!$A$6:$B$262,2,TRUE)</f>
        <v>370.1142857142857</v>
      </c>
      <c r="Z334">
        <f t="shared" si="178"/>
        <v>5.320129804536434E-4</v>
      </c>
      <c r="AA334">
        <f t="shared" si="179"/>
        <v>521.82708537286771</v>
      </c>
      <c r="AD334">
        <f t="shared" si="188"/>
        <v>524.44677668249358</v>
      </c>
      <c r="AE334">
        <f>VLOOKUP(AU333,Sheet2!$E$6:$F$261,2,TRUE)</f>
        <v>515.39310344827584</v>
      </c>
      <c r="AF334">
        <f>VLOOKUP(AE334,Sheet3!K$52:L$77,2,TRUE)</f>
        <v>1</v>
      </c>
      <c r="AG334">
        <f t="shared" si="189"/>
        <v>8.0467766824936007</v>
      </c>
      <c r="AH334">
        <f t="shared" si="190"/>
        <v>0</v>
      </c>
      <c r="AI334">
        <f t="shared" si="167"/>
        <v>0</v>
      </c>
      <c r="AJ334">
        <f t="shared" si="181"/>
        <v>3.5</v>
      </c>
      <c r="AK334">
        <f t="shared" si="184"/>
        <v>58720.305527832003</v>
      </c>
      <c r="AM334">
        <f t="shared" si="191"/>
        <v>2.9467766824935779</v>
      </c>
      <c r="AN334">
        <f t="shared" si="192"/>
        <v>1</v>
      </c>
      <c r="AP334">
        <f t="shared" si="185"/>
        <v>2.9</v>
      </c>
      <c r="AQ334">
        <f>VLOOKUP(AE334,Sheet3!$K$52:$L$77,2,TRUE)</f>
        <v>1</v>
      </c>
      <c r="AR334">
        <f t="shared" si="166"/>
        <v>2464.4959944730381</v>
      </c>
      <c r="AU334">
        <f t="shared" si="193"/>
        <v>61184.801522305039</v>
      </c>
      <c r="AV334">
        <f t="shared" si="194"/>
        <v>15.198477694961184</v>
      </c>
      <c r="AW334">
        <f t="shared" si="195"/>
        <v>0.3140181341934129</v>
      </c>
      <c r="AX334">
        <f>VLOOKUP(AD334,Sheet2!$A$6:$B$262,2,TRUE)</f>
        <v>405.7714285714286</v>
      </c>
      <c r="AY334">
        <f t="shared" si="196"/>
        <v>7.7387936183421005E-4</v>
      </c>
      <c r="AZ334">
        <f t="shared" si="197"/>
        <v>524.44755056185545</v>
      </c>
      <c r="BB334">
        <f t="shared" si="187"/>
        <v>2.6204651889877368</v>
      </c>
    </row>
    <row r="335" spans="4:54" x14ac:dyDescent="0.55000000000000004">
      <c r="D335">
        <f t="shared" si="186"/>
        <v>4875</v>
      </c>
      <c r="E335">
        <f t="shared" si="182"/>
        <v>81.25</v>
      </c>
      <c r="F335">
        <v>61200</v>
      </c>
      <c r="H335">
        <f t="shared" si="168"/>
        <v>15300</v>
      </c>
      <c r="J335">
        <f t="shared" si="169"/>
        <v>1264.4628099173553</v>
      </c>
      <c r="K335">
        <f t="shared" si="170"/>
        <v>521.82708537286771</v>
      </c>
      <c r="L335">
        <f>VLOOKUP(V335, Sheet2!E$6:F$261,2,TRUE)</f>
        <v>515.39310344827584</v>
      </c>
      <c r="M335">
        <f>VLOOKUP(L335,Sheet3!A$52:B$77,2,TRUE)</f>
        <v>1</v>
      </c>
      <c r="N335">
        <f t="shared" si="171"/>
        <v>7.4270853728677366</v>
      </c>
      <c r="O335">
        <f t="shared" si="172"/>
        <v>7.0270853728677594</v>
      </c>
      <c r="P335">
        <v>0</v>
      </c>
      <c r="Q335">
        <f t="shared" si="180"/>
        <v>3.5</v>
      </c>
      <c r="R335">
        <f t="shared" si="173"/>
        <v>52069.452064153171</v>
      </c>
      <c r="S335">
        <f t="shared" si="183"/>
        <v>3.5</v>
      </c>
      <c r="T335">
        <f t="shared" si="174"/>
        <v>9127.6488677548041</v>
      </c>
      <c r="V335">
        <f t="shared" si="175"/>
        <v>61197.100931907975</v>
      </c>
      <c r="W335">
        <f t="shared" si="176"/>
        <v>2.8990680920251179</v>
      </c>
      <c r="X335">
        <f t="shared" si="177"/>
        <v>5.9898101074899131E-2</v>
      </c>
      <c r="Y335">
        <f>VLOOKUP(K335,Sheet2!$A$6:$B$262,2,TRUE)</f>
        <v>370.1142857142857</v>
      </c>
      <c r="Z335">
        <f t="shared" si="178"/>
        <v>1.6183677146992971E-4</v>
      </c>
      <c r="AA335">
        <f t="shared" si="179"/>
        <v>521.82724720963915</v>
      </c>
      <c r="AD335">
        <f t="shared" si="188"/>
        <v>524.44755056185545</v>
      </c>
      <c r="AE335">
        <f>VLOOKUP(AU334,Sheet2!$E$6:$F$261,2,TRUE)</f>
        <v>515.39310344827584</v>
      </c>
      <c r="AF335">
        <f>VLOOKUP(AE335,Sheet3!K$52:L$77,2,TRUE)</f>
        <v>1</v>
      </c>
      <c r="AG335">
        <f t="shared" si="189"/>
        <v>8.0475505618554735</v>
      </c>
      <c r="AH335">
        <f t="shared" si="190"/>
        <v>0</v>
      </c>
      <c r="AI335">
        <f t="shared" si="167"/>
        <v>0</v>
      </c>
      <c r="AJ335">
        <f t="shared" si="181"/>
        <v>3.5</v>
      </c>
      <c r="AK335">
        <f t="shared" si="184"/>
        <v>58728.776657377202</v>
      </c>
      <c r="AM335">
        <f t="shared" si="191"/>
        <v>2.9475505618554507</v>
      </c>
      <c r="AN335">
        <f t="shared" si="192"/>
        <v>1</v>
      </c>
      <c r="AP335">
        <f t="shared" si="185"/>
        <v>2.9</v>
      </c>
      <c r="AQ335">
        <f>VLOOKUP(AE335,Sheet3!$K$52:$L$77,2,TRUE)</f>
        <v>1</v>
      </c>
      <c r="AR335">
        <f t="shared" si="166"/>
        <v>2465.4668931900587</v>
      </c>
      <c r="AU335">
        <f t="shared" si="193"/>
        <v>61194.243550567262</v>
      </c>
      <c r="AV335">
        <f t="shared" si="194"/>
        <v>5.7564494327380089</v>
      </c>
      <c r="AW335">
        <f t="shared" si="195"/>
        <v>0.11893490563508283</v>
      </c>
      <c r="AX335">
        <f>VLOOKUP(AD335,Sheet2!$A$6:$B$262,2,TRUE)</f>
        <v>405.7714285714286</v>
      </c>
      <c r="AY335">
        <f t="shared" si="196"/>
        <v>2.9310813246218129E-4</v>
      </c>
      <c r="AZ335">
        <f t="shared" si="197"/>
        <v>524.44784366998795</v>
      </c>
      <c r="BB335">
        <f t="shared" si="187"/>
        <v>2.6205964603487928</v>
      </c>
    </row>
    <row r="336" spans="4:54" x14ac:dyDescent="0.55000000000000004">
      <c r="D336">
        <f t="shared" si="186"/>
        <v>4890</v>
      </c>
      <c r="E336">
        <f t="shared" si="182"/>
        <v>81.5</v>
      </c>
      <c r="F336">
        <v>65500</v>
      </c>
      <c r="H336">
        <f t="shared" si="168"/>
        <v>16375</v>
      </c>
      <c r="J336">
        <f t="shared" si="169"/>
        <v>1353.3057851239669</v>
      </c>
      <c r="K336">
        <f t="shared" si="170"/>
        <v>521.82724720963915</v>
      </c>
      <c r="L336">
        <f>VLOOKUP(V336, Sheet2!E$6:F$261,2,TRUE)</f>
        <v>515.39310344827584</v>
      </c>
      <c r="M336">
        <f>VLOOKUP(L336,Sheet3!A$52:B$77,2,TRUE)</f>
        <v>1</v>
      </c>
      <c r="N336">
        <f t="shared" si="171"/>
        <v>7.4272472096391766</v>
      </c>
      <c r="O336">
        <f t="shared" si="172"/>
        <v>7.0272472096391994</v>
      </c>
      <c r="P336">
        <v>0</v>
      </c>
      <c r="Q336">
        <f t="shared" si="180"/>
        <v>3.5</v>
      </c>
      <c r="R336">
        <f t="shared" si="173"/>
        <v>52071.153969576611</v>
      </c>
      <c r="S336">
        <f t="shared" si="183"/>
        <v>3.5</v>
      </c>
      <c r="T336">
        <f t="shared" si="174"/>
        <v>9127.9641900364313</v>
      </c>
      <c r="V336">
        <f t="shared" si="175"/>
        <v>61199.118159613041</v>
      </c>
      <c r="W336">
        <f t="shared" si="176"/>
        <v>4300.8818403869591</v>
      </c>
      <c r="X336">
        <f t="shared" si="177"/>
        <v>88.861195049317345</v>
      </c>
      <c r="Y336">
        <f>VLOOKUP(K336,Sheet2!$A$6:$B$262,2,TRUE)</f>
        <v>370.1142857142857</v>
      </c>
      <c r="Z336">
        <f t="shared" si="178"/>
        <v>0.24009123257110601</v>
      </c>
      <c r="AA336">
        <f t="shared" si="179"/>
        <v>522.06733844221026</v>
      </c>
      <c r="AD336">
        <f t="shared" si="188"/>
        <v>524.44784366998795</v>
      </c>
      <c r="AE336">
        <f>VLOOKUP(AU335,Sheet2!$E$6:$F$261,2,TRUE)</f>
        <v>515.39310344827584</v>
      </c>
      <c r="AF336">
        <f>VLOOKUP(AE336,Sheet3!K$52:L$77,2,TRUE)</f>
        <v>1</v>
      </c>
      <c r="AG336">
        <f t="shared" si="189"/>
        <v>8.0478436699879694</v>
      </c>
      <c r="AH336">
        <f t="shared" si="190"/>
        <v>0</v>
      </c>
      <c r="AI336">
        <f t="shared" si="167"/>
        <v>0</v>
      </c>
      <c r="AJ336">
        <f t="shared" si="181"/>
        <v>3.5</v>
      </c>
      <c r="AK336">
        <f t="shared" si="184"/>
        <v>58731.985218539536</v>
      </c>
      <c r="AM336">
        <f t="shared" si="191"/>
        <v>2.9478436699879467</v>
      </c>
      <c r="AN336">
        <f t="shared" si="192"/>
        <v>1</v>
      </c>
      <c r="AP336">
        <f t="shared" si="185"/>
        <v>2.9</v>
      </c>
      <c r="AQ336">
        <f>VLOOKUP(AE336,Sheet3!$K$52:$L$77,2,TRUE)</f>
        <v>1</v>
      </c>
      <c r="AR336">
        <f t="shared" si="166"/>
        <v>2465.8346560222467</v>
      </c>
      <c r="AU336">
        <f t="shared" si="193"/>
        <v>61197.819874561785</v>
      </c>
      <c r="AV336">
        <f t="shared" si="194"/>
        <v>4302.1801254382153</v>
      </c>
      <c r="AW336">
        <f t="shared" si="195"/>
        <v>88.888019120624293</v>
      </c>
      <c r="AX336">
        <f>VLOOKUP(AD336,Sheet2!$A$6:$B$262,2,TRUE)</f>
        <v>405.7714285714286</v>
      </c>
      <c r="AY336">
        <f t="shared" si="196"/>
        <v>0.21905933454596888</v>
      </c>
      <c r="AZ336">
        <f t="shared" si="197"/>
        <v>524.66690300453388</v>
      </c>
      <c r="BB336">
        <f t="shared" si="187"/>
        <v>2.5995645623236214</v>
      </c>
    </row>
    <row r="337" spans="4:54" x14ac:dyDescent="0.55000000000000004">
      <c r="D337">
        <f t="shared" si="186"/>
        <v>4905</v>
      </c>
      <c r="E337">
        <f t="shared" si="182"/>
        <v>81.75</v>
      </c>
      <c r="F337">
        <v>65900</v>
      </c>
      <c r="H337">
        <f t="shared" si="168"/>
        <v>16475</v>
      </c>
      <c r="J337">
        <f t="shared" si="169"/>
        <v>1361.5702479338843</v>
      </c>
      <c r="K337">
        <f t="shared" si="170"/>
        <v>522.06733844221026</v>
      </c>
      <c r="L337">
        <f>VLOOKUP(V337, Sheet2!E$6:F$261,2,TRUE)</f>
        <v>515.82758620689651</v>
      </c>
      <c r="M337">
        <f>VLOOKUP(L337,Sheet3!A$52:B$77,2,TRUE)</f>
        <v>1</v>
      </c>
      <c r="N337">
        <f t="shared" si="171"/>
        <v>7.6673384422102799</v>
      </c>
      <c r="O337">
        <f t="shared" si="172"/>
        <v>7.2673384422103027</v>
      </c>
      <c r="P337">
        <v>0</v>
      </c>
      <c r="Q337">
        <f t="shared" si="180"/>
        <v>3.5</v>
      </c>
      <c r="R337">
        <f t="shared" si="173"/>
        <v>54616.307384581742</v>
      </c>
      <c r="S337">
        <f t="shared" si="183"/>
        <v>3.5</v>
      </c>
      <c r="T337">
        <f t="shared" si="174"/>
        <v>9599.7331063668444</v>
      </c>
      <c r="V337">
        <f t="shared" si="175"/>
        <v>64216.040490948588</v>
      </c>
      <c r="W337">
        <f t="shared" si="176"/>
        <v>1683.9595090514122</v>
      </c>
      <c r="X337">
        <f t="shared" si="177"/>
        <v>34.792551839905208</v>
      </c>
      <c r="Y337">
        <f>VLOOKUP(K337,Sheet2!$A$6:$B$262,2,TRUE)</f>
        <v>372.85714285714283</v>
      </c>
      <c r="Z337">
        <f t="shared" si="178"/>
        <v>9.3313357425033133E-2</v>
      </c>
      <c r="AA337">
        <f t="shared" si="179"/>
        <v>522.16065179963527</v>
      </c>
      <c r="AD337">
        <f t="shared" si="188"/>
        <v>524.66690300453388</v>
      </c>
      <c r="AE337">
        <f>VLOOKUP(AU336,Sheet2!$E$6:$F$261,2,TRUE)</f>
        <v>515.39310344827584</v>
      </c>
      <c r="AF337">
        <f>VLOOKUP(AE337,Sheet3!K$52:L$77,2,TRUE)</f>
        <v>1</v>
      </c>
      <c r="AG337">
        <f t="shared" si="189"/>
        <v>8.2669030045339014</v>
      </c>
      <c r="AH337">
        <f t="shared" si="190"/>
        <v>0</v>
      </c>
      <c r="AI337">
        <f t="shared" si="167"/>
        <v>0</v>
      </c>
      <c r="AJ337">
        <f t="shared" si="181"/>
        <v>3.5</v>
      </c>
      <c r="AK337">
        <f t="shared" si="184"/>
        <v>61146.224508951222</v>
      </c>
      <c r="AM337">
        <f t="shared" si="191"/>
        <v>3.1669030045338786</v>
      </c>
      <c r="AN337">
        <f t="shared" si="192"/>
        <v>1</v>
      </c>
      <c r="AP337">
        <f t="shared" si="185"/>
        <v>3</v>
      </c>
      <c r="AQ337">
        <f>VLOOKUP(AE337,Sheet3!$K$52:$L$77,2,TRUE)</f>
        <v>1</v>
      </c>
      <c r="AR337">
        <f t="shared" si="166"/>
        <v>2840.4207691082811</v>
      </c>
      <c r="AU337">
        <f t="shared" si="193"/>
        <v>63986.645278059499</v>
      </c>
      <c r="AV337">
        <f t="shared" si="194"/>
        <v>1913.3547219405009</v>
      </c>
      <c r="AW337">
        <f t="shared" si="195"/>
        <v>39.532122354142579</v>
      </c>
      <c r="AX337">
        <f>VLOOKUP(AD337,Sheet2!$A$6:$B$262,2,TRUE)</f>
        <v>408.51428571428573</v>
      </c>
      <c r="AY337">
        <f t="shared" si="196"/>
        <v>9.6770477157294046E-2</v>
      </c>
      <c r="AZ337">
        <f t="shared" si="197"/>
        <v>524.76367348169117</v>
      </c>
      <c r="BB337">
        <f t="shared" si="187"/>
        <v>2.6030216820558962</v>
      </c>
    </row>
    <row r="338" spans="4:54" x14ac:dyDescent="0.55000000000000004">
      <c r="D338">
        <f t="shared" si="186"/>
        <v>4920</v>
      </c>
      <c r="E338">
        <f t="shared" si="182"/>
        <v>82</v>
      </c>
      <c r="F338">
        <v>66300</v>
      </c>
      <c r="H338">
        <f t="shared" si="168"/>
        <v>16575</v>
      </c>
      <c r="J338">
        <f t="shared" si="169"/>
        <v>1369.8347107438017</v>
      </c>
      <c r="K338">
        <f t="shared" si="170"/>
        <v>522.16065179963527</v>
      </c>
      <c r="L338">
        <f>VLOOKUP(V338, Sheet2!E$6:F$261,2,TRUE)</f>
        <v>515.97241379310344</v>
      </c>
      <c r="M338">
        <f>VLOOKUP(L338,Sheet3!A$52:B$77,2,TRUE)</f>
        <v>1</v>
      </c>
      <c r="N338">
        <f t="shared" si="171"/>
        <v>7.7606517996352977</v>
      </c>
      <c r="O338">
        <f t="shared" si="172"/>
        <v>7.3606517996353205</v>
      </c>
      <c r="P338">
        <v>0</v>
      </c>
      <c r="Q338">
        <f t="shared" si="180"/>
        <v>3.5</v>
      </c>
      <c r="R338">
        <f t="shared" si="173"/>
        <v>55616.375258119959</v>
      </c>
      <c r="S338">
        <f t="shared" si="183"/>
        <v>3.5</v>
      </c>
      <c r="T338">
        <f t="shared" si="174"/>
        <v>9785.2176609734797</v>
      </c>
      <c r="V338">
        <f t="shared" si="175"/>
        <v>65401.59291909344</v>
      </c>
      <c r="W338">
        <f t="shared" si="176"/>
        <v>898.40708090655971</v>
      </c>
      <c r="X338">
        <f t="shared" si="177"/>
        <v>18.562129770796687</v>
      </c>
      <c r="Y338">
        <f>VLOOKUP(K338,Sheet2!$A$6:$B$262,2,TRUE)</f>
        <v>374.2285714285714</v>
      </c>
      <c r="Z338">
        <f t="shared" si="178"/>
        <v>4.9601049166123387E-2</v>
      </c>
      <c r="AA338">
        <f t="shared" si="179"/>
        <v>522.21025284880136</v>
      </c>
      <c r="AD338">
        <f t="shared" si="188"/>
        <v>524.76367348169117</v>
      </c>
      <c r="AE338">
        <f>VLOOKUP(AU337,Sheet2!$E$6:$F$261,2,TRUE)</f>
        <v>515.68275862068958</v>
      </c>
      <c r="AF338">
        <f>VLOOKUP(AE338,Sheet3!K$52:L$77,2,TRUE)</f>
        <v>1</v>
      </c>
      <c r="AG338">
        <f t="shared" si="189"/>
        <v>8.363673481691194</v>
      </c>
      <c r="AH338">
        <f t="shared" si="190"/>
        <v>0</v>
      </c>
      <c r="AI338">
        <f t="shared" si="167"/>
        <v>0</v>
      </c>
      <c r="AJ338">
        <f t="shared" si="181"/>
        <v>3.5</v>
      </c>
      <c r="AK338">
        <f t="shared" si="184"/>
        <v>62223.005961890281</v>
      </c>
      <c r="AM338">
        <f t="shared" si="191"/>
        <v>3.2636734816911712</v>
      </c>
      <c r="AN338">
        <f t="shared" si="192"/>
        <v>1</v>
      </c>
      <c r="AP338">
        <f t="shared" si="185"/>
        <v>3.1</v>
      </c>
      <c r="AQ338">
        <f>VLOOKUP(AE338,Sheet3!$K$52:$L$77,2,TRUE)</f>
        <v>1</v>
      </c>
      <c r="AR338">
        <f t="shared" si="166"/>
        <v>3070.6550362281855</v>
      </c>
      <c r="AU338">
        <f t="shared" si="193"/>
        <v>65293.660998118467</v>
      </c>
      <c r="AV338">
        <f t="shared" si="194"/>
        <v>1006.3390018815335</v>
      </c>
      <c r="AW338">
        <f t="shared" si="195"/>
        <v>20.792128138048213</v>
      </c>
      <c r="AX338">
        <f>VLOOKUP(AD338,Sheet2!$A$6:$B$262,2,TRUE)</f>
        <v>409.8857142857143</v>
      </c>
      <c r="AY338">
        <f t="shared" si="196"/>
        <v>5.0726647485827926E-2</v>
      </c>
      <c r="AZ338">
        <f t="shared" si="197"/>
        <v>524.81440012917699</v>
      </c>
      <c r="BB338">
        <f t="shared" si="187"/>
        <v>2.6041472803756278</v>
      </c>
    </row>
    <row r="339" spans="4:54" x14ac:dyDescent="0.55000000000000004">
      <c r="D339">
        <f t="shared" si="186"/>
        <v>4935</v>
      </c>
      <c r="E339">
        <f t="shared" si="182"/>
        <v>82.25</v>
      </c>
      <c r="F339">
        <v>66300</v>
      </c>
      <c r="H339">
        <f t="shared" si="168"/>
        <v>16575</v>
      </c>
      <c r="J339">
        <f t="shared" si="169"/>
        <v>1369.8347107438017</v>
      </c>
      <c r="K339">
        <f t="shared" si="170"/>
        <v>522.21025284880136</v>
      </c>
      <c r="L339">
        <f>VLOOKUP(V339, Sheet2!E$6:F$261,2,TRUE)</f>
        <v>516.11724137931037</v>
      </c>
      <c r="M339">
        <f>VLOOKUP(L339,Sheet3!A$52:B$77,2,TRUE)</f>
        <v>0.99</v>
      </c>
      <c r="N339">
        <f t="shared" si="171"/>
        <v>7.8102528488013832</v>
      </c>
      <c r="O339">
        <f t="shared" si="172"/>
        <v>7.4102528488014059</v>
      </c>
      <c r="P339">
        <v>0</v>
      </c>
      <c r="Q339">
        <f t="shared" si="180"/>
        <v>3.5</v>
      </c>
      <c r="R339">
        <f t="shared" si="173"/>
        <v>56150.421971238073</v>
      </c>
      <c r="S339">
        <f t="shared" si="183"/>
        <v>3.5</v>
      </c>
      <c r="T339">
        <f t="shared" si="174"/>
        <v>9884.2932236153883</v>
      </c>
      <c r="V339">
        <f t="shared" si="175"/>
        <v>66034.715194853459</v>
      </c>
      <c r="W339">
        <f t="shared" si="176"/>
        <v>265.28480514654075</v>
      </c>
      <c r="X339">
        <f t="shared" si="177"/>
        <v>5.4810910154243953</v>
      </c>
      <c r="Y339">
        <f>VLOOKUP(K339,Sheet2!$A$6:$B$262,2,TRUE)</f>
        <v>375.6</v>
      </c>
      <c r="Z339">
        <f t="shared" si="178"/>
        <v>1.4592894077274748E-2</v>
      </c>
      <c r="AA339">
        <f t="shared" si="179"/>
        <v>522.22484574287864</v>
      </c>
      <c r="AD339">
        <f t="shared" si="188"/>
        <v>524.81440012917699</v>
      </c>
      <c r="AE339">
        <f>VLOOKUP(AU338,Sheet2!$E$6:$F$261,2,TRUE)</f>
        <v>515.97241379310344</v>
      </c>
      <c r="AF339">
        <f>VLOOKUP(AE339,Sheet3!K$52:L$77,2,TRUE)</f>
        <v>1</v>
      </c>
      <c r="AG339">
        <f t="shared" si="189"/>
        <v>8.414400129177011</v>
      </c>
      <c r="AH339">
        <f t="shared" si="190"/>
        <v>0</v>
      </c>
      <c r="AI339">
        <f t="shared" si="167"/>
        <v>0</v>
      </c>
      <c r="AJ339">
        <f t="shared" si="181"/>
        <v>3.5</v>
      </c>
      <c r="AK339">
        <f t="shared" si="184"/>
        <v>62789.948035476555</v>
      </c>
      <c r="AM339">
        <f t="shared" si="191"/>
        <v>3.3144001291769882</v>
      </c>
      <c r="AN339">
        <f t="shared" si="192"/>
        <v>1</v>
      </c>
      <c r="AP339">
        <f t="shared" si="185"/>
        <v>3.1</v>
      </c>
      <c r="AQ339">
        <f>VLOOKUP(AE339,Sheet3!$K$52:$L$77,2,TRUE)</f>
        <v>1</v>
      </c>
      <c r="AR339">
        <f t="shared" si="166"/>
        <v>3142.5223953048007</v>
      </c>
      <c r="AU339">
        <f t="shared" si="193"/>
        <v>65932.470430781352</v>
      </c>
      <c r="AV339">
        <f t="shared" si="194"/>
        <v>367.52956921864825</v>
      </c>
      <c r="AW339">
        <f t="shared" si="195"/>
        <v>7.593586140881162</v>
      </c>
      <c r="AX339">
        <f>VLOOKUP(AD339,Sheet2!$A$6:$B$262,2,TRUE)</f>
        <v>411.25714285714287</v>
      </c>
      <c r="AY339">
        <f t="shared" si="196"/>
        <v>1.8464326450662823E-2</v>
      </c>
      <c r="AZ339">
        <f t="shared" si="197"/>
        <v>524.8328644556276</v>
      </c>
      <c r="BB339">
        <f t="shared" si="187"/>
        <v>2.608018712748958</v>
      </c>
    </row>
    <row r="340" spans="4:54" x14ac:dyDescent="0.55000000000000004">
      <c r="D340">
        <f t="shared" si="186"/>
        <v>4950</v>
      </c>
      <c r="E340">
        <f t="shared" si="182"/>
        <v>82.5</v>
      </c>
      <c r="F340">
        <v>67500</v>
      </c>
      <c r="H340">
        <f t="shared" si="168"/>
        <v>16875</v>
      </c>
      <c r="J340">
        <f t="shared" si="169"/>
        <v>1394.6280991735537</v>
      </c>
      <c r="K340">
        <f t="shared" si="170"/>
        <v>522.22484574287864</v>
      </c>
      <c r="L340">
        <f>VLOOKUP(V340, Sheet2!E$6:F$261,2,TRUE)</f>
        <v>515.97241379310344</v>
      </c>
      <c r="M340">
        <f>VLOOKUP(L340,Sheet3!A$52:B$77,2,TRUE)</f>
        <v>1</v>
      </c>
      <c r="N340">
        <f t="shared" si="171"/>
        <v>7.8248457428786651</v>
      </c>
      <c r="O340">
        <f t="shared" si="172"/>
        <v>7.4248457428786878</v>
      </c>
      <c r="P340">
        <v>0</v>
      </c>
      <c r="Q340">
        <f t="shared" si="180"/>
        <v>3.5</v>
      </c>
      <c r="R340">
        <f t="shared" si="173"/>
        <v>55744.786326796566</v>
      </c>
      <c r="S340">
        <f t="shared" si="183"/>
        <v>3.5</v>
      </c>
      <c r="T340">
        <f t="shared" si="174"/>
        <v>9814.3700169149924</v>
      </c>
      <c r="V340">
        <f t="shared" si="175"/>
        <v>65559.156343711555</v>
      </c>
      <c r="W340">
        <f t="shared" si="176"/>
        <v>1940.8436562884453</v>
      </c>
      <c r="X340">
        <f t="shared" si="177"/>
        <v>40.1000755431497</v>
      </c>
      <c r="Y340">
        <f>VLOOKUP(K340,Sheet2!$A$6:$B$262,2,TRUE)</f>
        <v>375.6</v>
      </c>
      <c r="Z340">
        <f t="shared" si="178"/>
        <v>0.10676271443863072</v>
      </c>
      <c r="AA340">
        <f t="shared" si="179"/>
        <v>522.33160845731732</v>
      </c>
      <c r="AD340">
        <f t="shared" si="188"/>
        <v>524.8328644556276</v>
      </c>
      <c r="AE340">
        <f>VLOOKUP(AU339,Sheet2!$E$6:$F$261,2,TRUE)</f>
        <v>515.97241379310344</v>
      </c>
      <c r="AF340">
        <f>VLOOKUP(AE340,Sheet3!K$52:L$77,2,TRUE)</f>
        <v>1</v>
      </c>
      <c r="AG340">
        <f t="shared" si="189"/>
        <v>8.4328644556276231</v>
      </c>
      <c r="AH340">
        <f t="shared" si="190"/>
        <v>0</v>
      </c>
      <c r="AI340">
        <f t="shared" si="167"/>
        <v>0</v>
      </c>
      <c r="AJ340">
        <f t="shared" si="181"/>
        <v>3.5</v>
      </c>
      <c r="AK340">
        <f t="shared" si="184"/>
        <v>62996.738158250366</v>
      </c>
      <c r="AM340">
        <f t="shared" si="191"/>
        <v>3.3328644556276004</v>
      </c>
      <c r="AN340">
        <f t="shared" si="192"/>
        <v>1</v>
      </c>
      <c r="AP340">
        <f t="shared" si="185"/>
        <v>3.1</v>
      </c>
      <c r="AQ340">
        <f>VLOOKUP(AE340,Sheet3!$K$52:$L$77,2,TRUE)</f>
        <v>1</v>
      </c>
      <c r="AR340">
        <f t="shared" si="166"/>
        <v>3168.8191436245684</v>
      </c>
      <c r="AU340">
        <f t="shared" si="193"/>
        <v>66165.557301874927</v>
      </c>
      <c r="AV340">
        <f t="shared" si="194"/>
        <v>1334.4426981250726</v>
      </c>
      <c r="AW340">
        <f t="shared" si="195"/>
        <v>27.57113012655109</v>
      </c>
      <c r="AX340">
        <f>VLOOKUP(AD340,Sheet2!$A$6:$B$262,2,TRUE)</f>
        <v>411.25714285714287</v>
      </c>
      <c r="AY340">
        <f t="shared" si="196"/>
        <v>6.7041097292572474E-2</v>
      </c>
      <c r="AZ340">
        <f t="shared" si="197"/>
        <v>524.89990555292013</v>
      </c>
      <c r="BB340">
        <f t="shared" si="187"/>
        <v>2.5682970956028157</v>
      </c>
    </row>
    <row r="341" spans="4:54" x14ac:dyDescent="0.55000000000000004">
      <c r="D341">
        <f t="shared" si="186"/>
        <v>4965</v>
      </c>
      <c r="E341">
        <f t="shared" si="182"/>
        <v>82.75</v>
      </c>
      <c r="F341">
        <v>67900</v>
      </c>
      <c r="H341">
        <f t="shared" si="168"/>
        <v>16975</v>
      </c>
      <c r="J341">
        <f t="shared" si="169"/>
        <v>1402.8925619834711</v>
      </c>
      <c r="K341">
        <f t="shared" si="170"/>
        <v>522.33160845731732</v>
      </c>
      <c r="L341">
        <f>VLOOKUP(V341, Sheet2!E$6:F$261,2,TRUE)</f>
        <v>516.26206896551719</v>
      </c>
      <c r="M341">
        <f>VLOOKUP(L341,Sheet3!A$52:B$77,2,TRUE)</f>
        <v>0.99</v>
      </c>
      <c r="N341">
        <f t="shared" si="171"/>
        <v>7.9316084573173384</v>
      </c>
      <c r="O341">
        <f t="shared" si="172"/>
        <v>7.5316084573173612</v>
      </c>
      <c r="P341">
        <v>0</v>
      </c>
      <c r="Q341">
        <f t="shared" si="180"/>
        <v>3.5</v>
      </c>
      <c r="R341">
        <f t="shared" si="173"/>
        <v>57464.189314801552</v>
      </c>
      <c r="S341">
        <f t="shared" si="183"/>
        <v>3.5</v>
      </c>
      <c r="T341">
        <f t="shared" si="174"/>
        <v>10128.093026579667</v>
      </c>
      <c r="V341">
        <f t="shared" si="175"/>
        <v>67592.282341381215</v>
      </c>
      <c r="W341">
        <f t="shared" si="176"/>
        <v>307.71765861878521</v>
      </c>
      <c r="X341">
        <f t="shared" si="177"/>
        <v>6.3578028640244879</v>
      </c>
      <c r="Y341">
        <f>VLOOKUP(K341,Sheet2!$A$6:$B$262,2,TRUE)</f>
        <v>376.97142857142859</v>
      </c>
      <c r="Z341">
        <f t="shared" si="178"/>
        <v>1.6865476750102856E-2</v>
      </c>
      <c r="AA341">
        <f t="shared" si="179"/>
        <v>522.34847393406744</v>
      </c>
      <c r="AD341">
        <f t="shared" si="188"/>
        <v>524.89990555292013</v>
      </c>
      <c r="AE341">
        <f>VLOOKUP(AU340,Sheet2!$E$6:$F$261,2,TRUE)</f>
        <v>516.11724137931037</v>
      </c>
      <c r="AF341">
        <f>VLOOKUP(AE341,Sheet3!K$52:L$77,2,TRUE)</f>
        <v>1</v>
      </c>
      <c r="AG341">
        <f t="shared" si="189"/>
        <v>8.4999055529201542</v>
      </c>
      <c r="AH341">
        <f t="shared" si="190"/>
        <v>0</v>
      </c>
      <c r="AI341">
        <f t="shared" si="167"/>
        <v>0</v>
      </c>
      <c r="AJ341">
        <f t="shared" si="181"/>
        <v>3.5</v>
      </c>
      <c r="AK341">
        <f t="shared" si="184"/>
        <v>63749.463399867993</v>
      </c>
      <c r="AM341">
        <f t="shared" si="191"/>
        <v>3.3999055529201314</v>
      </c>
      <c r="AN341">
        <f t="shared" si="192"/>
        <v>1</v>
      </c>
      <c r="AP341">
        <f t="shared" si="185"/>
        <v>3.1</v>
      </c>
      <c r="AQ341">
        <f>VLOOKUP(AE341,Sheet3!$K$52:$L$77,2,TRUE)</f>
        <v>1</v>
      </c>
      <c r="AR341">
        <f t="shared" si="166"/>
        <v>3264.910305834097</v>
      </c>
      <c r="AU341">
        <f t="shared" si="193"/>
        <v>67014.373705702092</v>
      </c>
      <c r="AV341">
        <f t="shared" si="194"/>
        <v>885.62629429790832</v>
      </c>
      <c r="AW341">
        <f t="shared" si="195"/>
        <v>18.298063931774966</v>
      </c>
      <c r="AX341">
        <f>VLOOKUP(AD341,Sheet2!$A$6:$B$262,2,TRUE)</f>
        <v>411.25714285714287</v>
      </c>
      <c r="AY341">
        <f t="shared" si="196"/>
        <v>4.4492999695159359E-2</v>
      </c>
      <c r="AZ341">
        <f t="shared" si="197"/>
        <v>524.94439855261533</v>
      </c>
      <c r="BB341">
        <f t="shared" si="187"/>
        <v>2.5959246185478833</v>
      </c>
    </row>
    <row r="342" spans="4:54" x14ac:dyDescent="0.55000000000000004">
      <c r="D342">
        <f t="shared" si="186"/>
        <v>4980</v>
      </c>
      <c r="E342">
        <f t="shared" si="182"/>
        <v>83</v>
      </c>
      <c r="F342">
        <v>68000</v>
      </c>
      <c r="H342">
        <f t="shared" si="168"/>
        <v>17000</v>
      </c>
      <c r="J342">
        <f t="shared" si="169"/>
        <v>1404.9586776859503</v>
      </c>
      <c r="K342">
        <f t="shared" si="170"/>
        <v>522.34847393406744</v>
      </c>
      <c r="L342">
        <f>VLOOKUP(V342, Sheet2!E$6:F$261,2,TRUE)</f>
        <v>516.26206896551719</v>
      </c>
      <c r="M342">
        <f>VLOOKUP(L342,Sheet3!A$52:B$77,2,TRUE)</f>
        <v>0.99</v>
      </c>
      <c r="N342">
        <f t="shared" si="171"/>
        <v>7.9484739340674651</v>
      </c>
      <c r="O342">
        <f t="shared" si="172"/>
        <v>7.5484739340674878</v>
      </c>
      <c r="P342">
        <v>0</v>
      </c>
      <c r="Q342">
        <f t="shared" si="180"/>
        <v>3.5</v>
      </c>
      <c r="R342">
        <f t="shared" si="173"/>
        <v>57071.095567067547</v>
      </c>
      <c r="S342">
        <f t="shared" si="183"/>
        <v>3.5</v>
      </c>
      <c r="T342">
        <f t="shared" si="174"/>
        <v>10060.510396341368</v>
      </c>
      <c r="V342">
        <f t="shared" si="175"/>
        <v>67131.605963408918</v>
      </c>
      <c r="W342">
        <f t="shared" si="176"/>
        <v>868.39403659108211</v>
      </c>
      <c r="X342">
        <f t="shared" si="177"/>
        <v>17.942025549402523</v>
      </c>
      <c r="Y342">
        <f>VLOOKUP(K342,Sheet2!$A$6:$B$262,2,TRUE)</f>
        <v>376.97142857142859</v>
      </c>
      <c r="Z342">
        <f t="shared" si="178"/>
        <v>4.7595186768916803E-2</v>
      </c>
      <c r="AA342">
        <f t="shared" si="179"/>
        <v>522.39606912083639</v>
      </c>
      <c r="AD342">
        <f t="shared" si="188"/>
        <v>524.94439855261533</v>
      </c>
      <c r="AE342">
        <f>VLOOKUP(AU341,Sheet2!$E$6:$F$261,2,TRUE)</f>
        <v>516.26206896551719</v>
      </c>
      <c r="AF342">
        <f>VLOOKUP(AE342,Sheet3!K$52:L$77,2,TRUE)</f>
        <v>1</v>
      </c>
      <c r="AG342">
        <f t="shared" si="189"/>
        <v>8.5443985526153483</v>
      </c>
      <c r="AH342">
        <f t="shared" si="190"/>
        <v>0</v>
      </c>
      <c r="AI342">
        <f t="shared" si="167"/>
        <v>0</v>
      </c>
      <c r="AJ342">
        <f t="shared" si="181"/>
        <v>3.5</v>
      </c>
      <c r="AK342">
        <f t="shared" si="184"/>
        <v>64250.665457352006</v>
      </c>
      <c r="AM342">
        <f t="shared" si="191"/>
        <v>3.4443985526153256</v>
      </c>
      <c r="AN342">
        <f t="shared" si="192"/>
        <v>1</v>
      </c>
      <c r="AP342">
        <f t="shared" si="185"/>
        <v>3.2</v>
      </c>
      <c r="AQ342">
        <f>VLOOKUP(AE342,Sheet3!$K$52:$L$77,2,TRUE)</f>
        <v>1</v>
      </c>
      <c r="AR342">
        <f t="shared" si="166"/>
        <v>3436.6029387587409</v>
      </c>
      <c r="AU342">
        <f t="shared" si="193"/>
        <v>67687.268396110754</v>
      </c>
      <c r="AV342">
        <f t="shared" si="194"/>
        <v>312.73160388924589</v>
      </c>
      <c r="AW342">
        <f t="shared" si="195"/>
        <v>6.4613967745711962</v>
      </c>
      <c r="AX342">
        <f>VLOOKUP(AD342,Sheet2!$A$6:$B$262,2,TRUE)</f>
        <v>412.62857142857143</v>
      </c>
      <c r="AY342">
        <f t="shared" si="196"/>
        <v>1.5659111418777998E-2</v>
      </c>
      <c r="AZ342">
        <f t="shared" si="197"/>
        <v>524.96005766403414</v>
      </c>
      <c r="BB342">
        <f t="shared" si="187"/>
        <v>2.5639885431977518</v>
      </c>
    </row>
    <row r="343" spans="4:54" x14ac:dyDescent="0.55000000000000004">
      <c r="D343">
        <f t="shared" si="186"/>
        <v>4995</v>
      </c>
      <c r="E343">
        <f t="shared" si="182"/>
        <v>83.25</v>
      </c>
      <c r="F343">
        <v>67900</v>
      </c>
      <c r="H343">
        <f t="shared" si="168"/>
        <v>16975</v>
      </c>
      <c r="J343">
        <f t="shared" si="169"/>
        <v>1402.8925619834711</v>
      </c>
      <c r="K343">
        <f t="shared" si="170"/>
        <v>522.39606912083639</v>
      </c>
      <c r="L343">
        <f>VLOOKUP(V343, Sheet2!E$6:F$261,2,TRUE)</f>
        <v>516.26206896551719</v>
      </c>
      <c r="M343">
        <f>VLOOKUP(L343,Sheet3!A$52:B$77,2,TRUE)</f>
        <v>0.99</v>
      </c>
      <c r="N343">
        <f t="shared" si="171"/>
        <v>7.9960691208364096</v>
      </c>
      <c r="O343">
        <f t="shared" si="172"/>
        <v>7.5960691208364324</v>
      </c>
      <c r="P343">
        <v>0</v>
      </c>
      <c r="Q343">
        <f t="shared" si="180"/>
        <v>3.5</v>
      </c>
      <c r="R343">
        <f t="shared" si="173"/>
        <v>57584.471792091586</v>
      </c>
      <c r="S343">
        <f t="shared" si="183"/>
        <v>3.5</v>
      </c>
      <c r="T343">
        <f t="shared" si="174"/>
        <v>10155.811620579454</v>
      </c>
      <c r="V343">
        <f t="shared" si="175"/>
        <v>67740.283412671037</v>
      </c>
      <c r="W343">
        <f t="shared" si="176"/>
        <v>159.71658732896321</v>
      </c>
      <c r="X343">
        <f t="shared" si="177"/>
        <v>3.2999294902678349</v>
      </c>
      <c r="Y343">
        <f>VLOOKUP(K343,Sheet2!$A$6:$B$262,2,TRUE)</f>
        <v>376.97142857142859</v>
      </c>
      <c r="Z343">
        <f t="shared" si="178"/>
        <v>8.7537920387580886E-3</v>
      </c>
      <c r="AA343">
        <f t="shared" si="179"/>
        <v>522.40482291287515</v>
      </c>
      <c r="AD343">
        <f t="shared" si="188"/>
        <v>524.96005766403414</v>
      </c>
      <c r="AE343">
        <f>VLOOKUP(AU342,Sheet2!$E$6:$F$261,2,TRUE)</f>
        <v>516.26206896551719</v>
      </c>
      <c r="AF343">
        <f>VLOOKUP(AE343,Sheet3!K$52:L$77,2,TRUE)</f>
        <v>1</v>
      </c>
      <c r="AG343">
        <f t="shared" si="189"/>
        <v>8.5600576640341615</v>
      </c>
      <c r="AH343">
        <f t="shared" si="190"/>
        <v>0</v>
      </c>
      <c r="AI343">
        <f t="shared" si="167"/>
        <v>0</v>
      </c>
      <c r="AJ343">
        <f t="shared" si="181"/>
        <v>3.5</v>
      </c>
      <c r="AK343">
        <f t="shared" si="184"/>
        <v>64427.372305082732</v>
      </c>
      <c r="AM343">
        <f t="shared" si="191"/>
        <v>3.4600576640341387</v>
      </c>
      <c r="AN343">
        <f t="shared" si="192"/>
        <v>1</v>
      </c>
      <c r="AP343">
        <f t="shared" si="185"/>
        <v>3.2</v>
      </c>
      <c r="AQ343">
        <f>VLOOKUP(AE343,Sheet3!$K$52:$L$77,2,TRUE)</f>
        <v>1</v>
      </c>
      <c r="AR343">
        <f t="shared" si="166"/>
        <v>3460.0650604173279</v>
      </c>
      <c r="AU343">
        <f t="shared" si="193"/>
        <v>67887.437365500053</v>
      </c>
      <c r="AV343">
        <f t="shared" si="194"/>
        <v>12.562634499947308</v>
      </c>
      <c r="AW343">
        <f t="shared" si="195"/>
        <v>0.25955856404849809</v>
      </c>
      <c r="AX343">
        <f>VLOOKUP(AD343,Sheet2!$A$6:$B$262,2,TRUE)</f>
        <v>412.62857142857143</v>
      </c>
      <c r="AY343">
        <f t="shared" si="196"/>
        <v>6.2903681911767291E-4</v>
      </c>
      <c r="AZ343">
        <f t="shared" si="197"/>
        <v>524.96068670085322</v>
      </c>
      <c r="BB343">
        <f t="shared" si="187"/>
        <v>2.555863787978069</v>
      </c>
    </row>
    <row r="344" spans="4:54" x14ac:dyDescent="0.55000000000000004">
      <c r="D344">
        <f t="shared" si="186"/>
        <v>5010</v>
      </c>
      <c r="E344">
        <f t="shared" si="182"/>
        <v>83.5</v>
      </c>
      <c r="F344">
        <v>68700</v>
      </c>
      <c r="H344">
        <f t="shared" si="168"/>
        <v>17175</v>
      </c>
      <c r="J344">
        <f t="shared" si="169"/>
        <v>1419.4214876033059</v>
      </c>
      <c r="K344">
        <f t="shared" si="170"/>
        <v>522.40482291287515</v>
      </c>
      <c r="L344">
        <f>VLOOKUP(V344, Sheet2!E$6:F$261,2,TRUE)</f>
        <v>516.26206896551719</v>
      </c>
      <c r="M344">
        <f>VLOOKUP(L344,Sheet3!A$52:B$77,2,TRUE)</f>
        <v>0.99</v>
      </c>
      <c r="N344">
        <f t="shared" si="171"/>
        <v>8.00482291287517</v>
      </c>
      <c r="O344">
        <f t="shared" si="172"/>
        <v>7.6048229128751927</v>
      </c>
      <c r="P344">
        <v>0</v>
      </c>
      <c r="Q344">
        <f t="shared" si="180"/>
        <v>3.5</v>
      </c>
      <c r="R344">
        <f t="shared" si="173"/>
        <v>57679.059599024142</v>
      </c>
      <c r="S344">
        <f t="shared" si="183"/>
        <v>3.5</v>
      </c>
      <c r="T344">
        <f t="shared" si="174"/>
        <v>10173.372177779371</v>
      </c>
      <c r="V344">
        <f t="shared" si="175"/>
        <v>67852.431776803511</v>
      </c>
      <c r="W344">
        <f t="shared" si="176"/>
        <v>847.56822319648927</v>
      </c>
      <c r="X344">
        <f t="shared" si="177"/>
        <v>17.511740148687796</v>
      </c>
      <c r="Y344">
        <f>VLOOKUP(K344,Sheet2!$A$6:$B$262,2,TRUE)</f>
        <v>378.34285714285716</v>
      </c>
      <c r="Z344">
        <f t="shared" si="178"/>
        <v>4.6285372693254258E-2</v>
      </c>
      <c r="AA344">
        <f t="shared" si="179"/>
        <v>522.45110828556835</v>
      </c>
      <c r="AD344">
        <f t="shared" si="188"/>
        <v>524.96068670085322</v>
      </c>
      <c r="AE344">
        <f>VLOOKUP(AU343,Sheet2!$E$6:$F$261,2,TRUE)</f>
        <v>516.26206896551719</v>
      </c>
      <c r="AF344">
        <f>VLOOKUP(AE344,Sheet3!K$52:L$77,2,TRUE)</f>
        <v>1</v>
      </c>
      <c r="AG344">
        <f t="shared" si="189"/>
        <v>8.560686700853239</v>
      </c>
      <c r="AH344">
        <f t="shared" si="190"/>
        <v>0</v>
      </c>
      <c r="AI344">
        <f t="shared" si="167"/>
        <v>0</v>
      </c>
      <c r="AJ344">
        <f t="shared" si="181"/>
        <v>3.5</v>
      </c>
      <c r="AK344">
        <f t="shared" si="184"/>
        <v>64434.474114811266</v>
      </c>
      <c r="AM344">
        <f t="shared" si="191"/>
        <v>3.4606867008532163</v>
      </c>
      <c r="AN344">
        <f t="shared" si="192"/>
        <v>1</v>
      </c>
      <c r="AP344">
        <f t="shared" si="185"/>
        <v>3.2</v>
      </c>
      <c r="AQ344">
        <f>VLOOKUP(AE344,Sheet3!$K$52:$L$77,2,TRUE)</f>
        <v>1</v>
      </c>
      <c r="AR344">
        <f t="shared" ref="AR344:AR404" si="198">+AP344*$AH$3*POWER(AM344,1.5)*AQ344</f>
        <v>3461.008660546197</v>
      </c>
      <c r="AU344">
        <f t="shared" si="193"/>
        <v>67895.482775357465</v>
      </c>
      <c r="AV344">
        <f t="shared" si="194"/>
        <v>804.51722464253544</v>
      </c>
      <c r="AW344">
        <f t="shared" si="195"/>
        <v>16.622256707490401</v>
      </c>
      <c r="AX344">
        <f>VLOOKUP(AD344,Sheet2!$A$6:$B$262,2,TRUE)</f>
        <v>412.62857142857143</v>
      </c>
      <c r="AY344">
        <f t="shared" si="196"/>
        <v>4.0283823899886717E-2</v>
      </c>
      <c r="AZ344">
        <f t="shared" si="197"/>
        <v>525.00097052475314</v>
      </c>
      <c r="BB344">
        <f t="shared" si="187"/>
        <v>2.5498622391847903</v>
      </c>
    </row>
    <row r="345" spans="4:54" x14ac:dyDescent="0.55000000000000004">
      <c r="D345">
        <f t="shared" si="186"/>
        <v>5025</v>
      </c>
      <c r="E345">
        <f t="shared" si="182"/>
        <v>83.75</v>
      </c>
      <c r="F345">
        <v>68700</v>
      </c>
      <c r="H345">
        <f t="shared" si="168"/>
        <v>17175</v>
      </c>
      <c r="J345">
        <f t="shared" si="169"/>
        <v>1419.4214876033059</v>
      </c>
      <c r="K345">
        <f t="shared" si="170"/>
        <v>522.45110828556835</v>
      </c>
      <c r="L345">
        <f>VLOOKUP(V345, Sheet2!E$6:F$261,2,TRUE)</f>
        <v>516.40689655172412</v>
      </c>
      <c r="M345">
        <f>VLOOKUP(L345,Sheet3!A$52:B$77,2,TRUE)</f>
        <v>0.99</v>
      </c>
      <c r="N345">
        <f t="shared" si="171"/>
        <v>8.0511082855683753</v>
      </c>
      <c r="O345">
        <f t="shared" si="172"/>
        <v>7.6511082855683981</v>
      </c>
      <c r="P345">
        <v>0</v>
      </c>
      <c r="Q345">
        <f t="shared" si="180"/>
        <v>3.5</v>
      </c>
      <c r="R345">
        <f t="shared" si="173"/>
        <v>58180.04861380293</v>
      </c>
      <c r="S345">
        <f t="shared" si="183"/>
        <v>3.5</v>
      </c>
      <c r="T345">
        <f t="shared" si="174"/>
        <v>10266.390926914177</v>
      </c>
      <c r="V345">
        <f t="shared" si="175"/>
        <v>68446.439540717111</v>
      </c>
      <c r="W345">
        <f t="shared" si="176"/>
        <v>253.5604592828895</v>
      </c>
      <c r="X345">
        <f t="shared" si="177"/>
        <v>5.2388524645225099</v>
      </c>
      <c r="Y345">
        <f>VLOOKUP(K345,Sheet2!$A$6:$B$262,2,TRUE)</f>
        <v>378.34285714285716</v>
      </c>
      <c r="Z345">
        <f t="shared" si="178"/>
        <v>1.384683856353178E-2</v>
      </c>
      <c r="AA345">
        <f t="shared" si="179"/>
        <v>522.46495512413185</v>
      </c>
      <c r="AD345">
        <f t="shared" si="188"/>
        <v>525.00097052475314</v>
      </c>
      <c r="AE345">
        <f>VLOOKUP(AU344,Sheet2!$E$6:$F$261,2,TRUE)</f>
        <v>516.26206896551719</v>
      </c>
      <c r="AF345">
        <f>VLOOKUP(AE345,Sheet3!K$52:L$77,2,TRUE)</f>
        <v>1</v>
      </c>
      <c r="AG345">
        <f t="shared" si="189"/>
        <v>8.6009705247531656</v>
      </c>
      <c r="AH345">
        <f t="shared" si="190"/>
        <v>0</v>
      </c>
      <c r="AI345">
        <f t="shared" si="167"/>
        <v>0</v>
      </c>
      <c r="AJ345">
        <f t="shared" si="181"/>
        <v>3.5</v>
      </c>
      <c r="AK345">
        <f t="shared" si="184"/>
        <v>64889.820449910185</v>
      </c>
      <c r="AM345">
        <f t="shared" si="191"/>
        <v>3.5009705247531429</v>
      </c>
      <c r="AN345">
        <f t="shared" si="192"/>
        <v>1</v>
      </c>
      <c r="AP345">
        <f t="shared" si="185"/>
        <v>3.2</v>
      </c>
      <c r="AQ345">
        <f>VLOOKUP(AE345,Sheet3!$K$52:$L$77,2,TRUE)</f>
        <v>1</v>
      </c>
      <c r="AR345">
        <f t="shared" si="198"/>
        <v>3521.6155398053133</v>
      </c>
      <c r="AU345">
        <f t="shared" si="193"/>
        <v>68411.435989715494</v>
      </c>
      <c r="AV345">
        <f t="shared" si="194"/>
        <v>288.56401028450637</v>
      </c>
      <c r="AW345">
        <f t="shared" si="195"/>
        <v>5.9620663281922806</v>
      </c>
      <c r="AX345">
        <f>VLOOKUP(AD345,Sheet2!$A$6:$B$262,2,TRUE)</f>
        <v>414</v>
      </c>
      <c r="AY345">
        <f t="shared" si="196"/>
        <v>1.4401126396599712E-2</v>
      </c>
      <c r="AZ345">
        <f t="shared" si="197"/>
        <v>525.01537165114974</v>
      </c>
      <c r="BB345">
        <f t="shared" si="187"/>
        <v>2.5504165270178873</v>
      </c>
    </row>
    <row r="346" spans="4:54" x14ac:dyDescent="0.55000000000000004">
      <c r="D346">
        <f t="shared" si="186"/>
        <v>5040</v>
      </c>
      <c r="E346">
        <f t="shared" si="182"/>
        <v>84</v>
      </c>
      <c r="F346">
        <v>69400</v>
      </c>
      <c r="H346">
        <f t="shared" si="168"/>
        <v>17350</v>
      </c>
      <c r="J346">
        <f t="shared" si="169"/>
        <v>1433.8842975206612</v>
      </c>
      <c r="K346">
        <f t="shared" si="170"/>
        <v>522.46495512413185</v>
      </c>
      <c r="L346">
        <f>VLOOKUP(V346, Sheet2!E$6:F$261,2,TRUE)</f>
        <v>516.40689655172412</v>
      </c>
      <c r="M346">
        <f>VLOOKUP(L346,Sheet3!A$52:B$77,2,TRUE)</f>
        <v>0.99</v>
      </c>
      <c r="N346">
        <f t="shared" si="171"/>
        <v>8.0649551241318704</v>
      </c>
      <c r="O346">
        <f t="shared" si="172"/>
        <v>7.6649551241318932</v>
      </c>
      <c r="P346">
        <v>0</v>
      </c>
      <c r="Q346">
        <f t="shared" si="180"/>
        <v>3.5</v>
      </c>
      <c r="R346">
        <f t="shared" si="173"/>
        <v>58330.206082521327</v>
      </c>
      <c r="S346">
        <f t="shared" si="183"/>
        <v>3.5</v>
      </c>
      <c r="T346">
        <f t="shared" si="174"/>
        <v>10294.273428002138</v>
      </c>
      <c r="V346">
        <f t="shared" si="175"/>
        <v>68624.479510523466</v>
      </c>
      <c r="W346">
        <f t="shared" si="176"/>
        <v>775.52048947653384</v>
      </c>
      <c r="X346">
        <f t="shared" si="177"/>
        <v>16.023150609019293</v>
      </c>
      <c r="Y346">
        <f>VLOOKUP(K346,Sheet2!$A$6:$B$262,2,TRUE)</f>
        <v>378.34285714285716</v>
      </c>
      <c r="Z346">
        <f t="shared" si="178"/>
        <v>4.2350873834441569E-2</v>
      </c>
      <c r="AA346">
        <f t="shared" si="179"/>
        <v>522.50730599796634</v>
      </c>
      <c r="AD346">
        <f t="shared" si="188"/>
        <v>525.01537165114974</v>
      </c>
      <c r="AE346">
        <f>VLOOKUP(AU345,Sheet2!$E$6:$F$261,2,TRUE)</f>
        <v>516.40689655172412</v>
      </c>
      <c r="AF346">
        <f>VLOOKUP(AE346,Sheet3!K$52:L$77,2,TRUE)</f>
        <v>1</v>
      </c>
      <c r="AG346">
        <f t="shared" si="189"/>
        <v>8.6153716511497578</v>
      </c>
      <c r="AH346">
        <f t="shared" si="190"/>
        <v>0</v>
      </c>
      <c r="AI346">
        <f t="shared" si="167"/>
        <v>0</v>
      </c>
      <c r="AJ346">
        <f t="shared" si="181"/>
        <v>3.5</v>
      </c>
      <c r="AK346">
        <f t="shared" si="184"/>
        <v>65052.862090598843</v>
      </c>
      <c r="AM346">
        <f t="shared" si="191"/>
        <v>3.515371651149735</v>
      </c>
      <c r="AN346">
        <f t="shared" si="192"/>
        <v>1</v>
      </c>
      <c r="AP346">
        <f t="shared" si="185"/>
        <v>3.2</v>
      </c>
      <c r="AQ346">
        <f>VLOOKUP(AE346,Sheet3!$K$52:$L$77,2,TRUE)</f>
        <v>1</v>
      </c>
      <c r="AR346">
        <f t="shared" si="198"/>
        <v>3543.3669434397225</v>
      </c>
      <c r="AU346">
        <f t="shared" si="193"/>
        <v>68596.229034038566</v>
      </c>
      <c r="AV346">
        <f t="shared" si="194"/>
        <v>803.77096596143383</v>
      </c>
      <c r="AW346">
        <f t="shared" si="195"/>
        <v>16.606838139699047</v>
      </c>
      <c r="AX346">
        <f>VLOOKUP(AD346,Sheet2!$A$6:$B$262,2,TRUE)</f>
        <v>414</v>
      </c>
      <c r="AY346">
        <f t="shared" si="196"/>
        <v>4.0113135603137791E-2</v>
      </c>
      <c r="AZ346">
        <f t="shared" si="197"/>
        <v>525.05548478675291</v>
      </c>
      <c r="BB346">
        <f t="shared" si="187"/>
        <v>2.5481787887865721</v>
      </c>
    </row>
    <row r="347" spans="4:54" x14ac:dyDescent="0.55000000000000004">
      <c r="D347">
        <f t="shared" si="186"/>
        <v>5055</v>
      </c>
      <c r="E347">
        <f t="shared" si="182"/>
        <v>84.25</v>
      </c>
      <c r="F347">
        <v>69600</v>
      </c>
      <c r="H347">
        <f t="shared" si="168"/>
        <v>17400</v>
      </c>
      <c r="J347">
        <f t="shared" si="169"/>
        <v>1438.0165289256199</v>
      </c>
      <c r="K347">
        <f t="shared" si="170"/>
        <v>522.50730599796634</v>
      </c>
      <c r="L347">
        <f>VLOOKUP(V347, Sheet2!E$6:F$261,2,TRUE)</f>
        <v>516.55172413793105</v>
      </c>
      <c r="M347">
        <f>VLOOKUP(L347,Sheet3!A$52:B$77,2,TRUE)</f>
        <v>0.99</v>
      </c>
      <c r="N347">
        <f t="shared" si="171"/>
        <v>8.107305997966364</v>
      </c>
      <c r="O347">
        <f t="shared" si="172"/>
        <v>7.7073059979663867</v>
      </c>
      <c r="P347">
        <v>0</v>
      </c>
      <c r="Q347">
        <f t="shared" si="180"/>
        <v>3.5</v>
      </c>
      <c r="R347">
        <f t="shared" si="173"/>
        <v>58790.266070018362</v>
      </c>
      <c r="S347">
        <f t="shared" si="183"/>
        <v>3.5</v>
      </c>
      <c r="T347">
        <f t="shared" si="174"/>
        <v>10379.708984115263</v>
      </c>
      <c r="V347">
        <f t="shared" si="175"/>
        <v>69169.975054133625</v>
      </c>
      <c r="W347">
        <f t="shared" si="176"/>
        <v>430.02494586637476</v>
      </c>
      <c r="X347">
        <f t="shared" si="177"/>
        <v>8.8848129311234452</v>
      </c>
      <c r="Y347">
        <f>VLOOKUP(K347,Sheet2!$A$6:$B$262,2,TRUE)</f>
        <v>379.71428571428572</v>
      </c>
      <c r="Z347">
        <f t="shared" si="178"/>
        <v>2.3398679653071526E-2</v>
      </c>
      <c r="AA347">
        <f t="shared" si="179"/>
        <v>522.53070467761938</v>
      </c>
      <c r="AD347">
        <f t="shared" si="188"/>
        <v>525.05548478675291</v>
      </c>
      <c r="AE347">
        <f>VLOOKUP(AU346,Sheet2!$E$6:$F$261,2,TRUE)</f>
        <v>516.40689655172412</v>
      </c>
      <c r="AF347">
        <f>VLOOKUP(AE347,Sheet3!K$52:L$77,2,TRUE)</f>
        <v>1</v>
      </c>
      <c r="AG347">
        <f t="shared" si="189"/>
        <v>8.6554847867529361</v>
      </c>
      <c r="AH347">
        <f t="shared" si="190"/>
        <v>0</v>
      </c>
      <c r="AI347">
        <f t="shared" ref="AI347:AI410" si="199">4500*AH347</f>
        <v>0</v>
      </c>
      <c r="AJ347">
        <f t="shared" si="181"/>
        <v>3.5</v>
      </c>
      <c r="AK347">
        <f t="shared" si="184"/>
        <v>65507.719313831345</v>
      </c>
      <c r="AM347">
        <f t="shared" si="191"/>
        <v>3.5554847867529134</v>
      </c>
      <c r="AN347">
        <f t="shared" si="192"/>
        <v>1</v>
      </c>
      <c r="AP347">
        <f t="shared" si="185"/>
        <v>3.2</v>
      </c>
      <c r="AQ347">
        <f>VLOOKUP(AE347,Sheet3!$K$52:$L$77,2,TRUE)</f>
        <v>1</v>
      </c>
      <c r="AR347">
        <f t="shared" si="198"/>
        <v>3604.1885041856103</v>
      </c>
      <c r="AU347">
        <f t="shared" si="193"/>
        <v>69111.90781801696</v>
      </c>
      <c r="AV347">
        <f t="shared" si="194"/>
        <v>488.09218198304006</v>
      </c>
      <c r="AW347">
        <f t="shared" si="195"/>
        <v>10.084549214525621</v>
      </c>
      <c r="AX347">
        <f>VLOOKUP(AD347,Sheet2!$A$6:$B$262,2,TRUE)</f>
        <v>414</v>
      </c>
      <c r="AY347">
        <f t="shared" si="196"/>
        <v>2.4358814527839664E-2</v>
      </c>
      <c r="AZ347">
        <f t="shared" si="197"/>
        <v>525.0798436012808</v>
      </c>
      <c r="BB347">
        <f t="shared" si="187"/>
        <v>2.5491389236614168</v>
      </c>
    </row>
    <row r="348" spans="4:54" x14ac:dyDescent="0.55000000000000004">
      <c r="D348">
        <f t="shared" si="186"/>
        <v>5070</v>
      </c>
      <c r="E348">
        <f t="shared" si="182"/>
        <v>84.5</v>
      </c>
      <c r="F348">
        <v>69400</v>
      </c>
      <c r="H348">
        <f t="shared" si="168"/>
        <v>17350</v>
      </c>
      <c r="J348">
        <f t="shared" si="169"/>
        <v>1433.8842975206612</v>
      </c>
      <c r="K348">
        <f t="shared" si="170"/>
        <v>522.53070467761938</v>
      </c>
      <c r="L348">
        <f>VLOOKUP(V348, Sheet2!E$6:F$261,2,TRUE)</f>
        <v>516.55172413793105</v>
      </c>
      <c r="M348">
        <f>VLOOKUP(L348,Sheet3!A$52:B$77,2,TRUE)</f>
        <v>0.99</v>
      </c>
      <c r="N348">
        <f t="shared" si="171"/>
        <v>8.1307046776194056</v>
      </c>
      <c r="O348">
        <f t="shared" si="172"/>
        <v>7.7307046776194284</v>
      </c>
      <c r="P348">
        <v>0</v>
      </c>
      <c r="Q348">
        <f t="shared" si="180"/>
        <v>3.5</v>
      </c>
      <c r="R348">
        <f t="shared" si="173"/>
        <v>59044.963501083221</v>
      </c>
      <c r="S348">
        <f t="shared" si="183"/>
        <v>3.5</v>
      </c>
      <c r="T348">
        <f t="shared" si="174"/>
        <v>10427.012619051373</v>
      </c>
      <c r="V348">
        <f t="shared" si="175"/>
        <v>69471.976120134597</v>
      </c>
      <c r="W348">
        <f t="shared" si="176"/>
        <v>-71.976120134597295</v>
      </c>
      <c r="X348">
        <f t="shared" si="177"/>
        <v>-1.4871099201363078</v>
      </c>
      <c r="Y348">
        <f>VLOOKUP(K348,Sheet2!$A$6:$B$262,2,TRUE)</f>
        <v>379.71428571428572</v>
      </c>
      <c r="Z348">
        <f t="shared" si="178"/>
        <v>-3.9163918137525037E-3</v>
      </c>
      <c r="AA348">
        <f t="shared" si="179"/>
        <v>522.52678828580565</v>
      </c>
      <c r="AD348">
        <f t="shared" si="188"/>
        <v>525.0798436012808</v>
      </c>
      <c r="AE348">
        <f>VLOOKUP(AU347,Sheet2!$E$6:$F$261,2,TRUE)</f>
        <v>516.55172413793105</v>
      </c>
      <c r="AF348">
        <f>VLOOKUP(AE348,Sheet3!K$52:L$77,2,TRUE)</f>
        <v>1</v>
      </c>
      <c r="AG348">
        <f t="shared" si="189"/>
        <v>8.6798436012808224</v>
      </c>
      <c r="AH348">
        <f t="shared" si="190"/>
        <v>0</v>
      </c>
      <c r="AI348">
        <f t="shared" si="199"/>
        <v>0</v>
      </c>
      <c r="AJ348">
        <f t="shared" si="181"/>
        <v>3.5</v>
      </c>
      <c r="AK348">
        <f t="shared" si="184"/>
        <v>65784.447753342436</v>
      </c>
      <c r="AM348">
        <f t="shared" si="191"/>
        <v>3.5798436012807997</v>
      </c>
      <c r="AN348">
        <f t="shared" si="192"/>
        <v>1</v>
      </c>
      <c r="AP348">
        <f t="shared" si="185"/>
        <v>3.2</v>
      </c>
      <c r="AQ348">
        <f>VLOOKUP(AE348,Sheet3!$K$52:$L$77,2,TRUE)</f>
        <v>1</v>
      </c>
      <c r="AR348">
        <f t="shared" si="198"/>
        <v>3641.2905999204486</v>
      </c>
      <c r="AU348">
        <f t="shared" si="193"/>
        <v>69425.738353262888</v>
      </c>
      <c r="AV348">
        <f t="shared" si="194"/>
        <v>-25.738353262888268</v>
      </c>
      <c r="AW348">
        <f t="shared" si="195"/>
        <v>-0.53178415832413772</v>
      </c>
      <c r="AX348">
        <f>VLOOKUP(AD348,Sheet2!$A$6:$B$262,2,TRUE)</f>
        <v>414</v>
      </c>
      <c r="AY348">
        <f t="shared" si="196"/>
        <v>-1.2845027978843906E-3</v>
      </c>
      <c r="AZ348">
        <f t="shared" si="197"/>
        <v>525.07855909848297</v>
      </c>
      <c r="BB348">
        <f t="shared" si="187"/>
        <v>2.5517708126773186</v>
      </c>
    </row>
    <row r="349" spans="4:54" x14ac:dyDescent="0.55000000000000004">
      <c r="D349">
        <f t="shared" si="186"/>
        <v>5085</v>
      </c>
      <c r="E349">
        <f t="shared" si="182"/>
        <v>84.75</v>
      </c>
      <c r="F349">
        <v>70000</v>
      </c>
      <c r="H349">
        <f t="shared" si="168"/>
        <v>17500</v>
      </c>
      <c r="J349">
        <f t="shared" si="169"/>
        <v>1446.2809917355371</v>
      </c>
      <c r="K349">
        <f t="shared" si="170"/>
        <v>522.52678828580565</v>
      </c>
      <c r="L349">
        <f>VLOOKUP(V349, Sheet2!E$6:F$261,2,TRUE)</f>
        <v>516.55172413793105</v>
      </c>
      <c r="M349">
        <f>VLOOKUP(L349,Sheet3!A$52:B$77,2,TRUE)</f>
        <v>0.99</v>
      </c>
      <c r="N349">
        <f t="shared" si="171"/>
        <v>8.1267882858056737</v>
      </c>
      <c r="O349">
        <f t="shared" si="172"/>
        <v>7.7267882858056964</v>
      </c>
      <c r="P349">
        <v>0</v>
      </c>
      <c r="Q349">
        <f t="shared" si="180"/>
        <v>3.5</v>
      </c>
      <c r="R349">
        <f t="shared" si="173"/>
        <v>59002.307537234214</v>
      </c>
      <c r="S349">
        <f t="shared" si="183"/>
        <v>3.5</v>
      </c>
      <c r="T349">
        <f t="shared" si="174"/>
        <v>10419.090101727248</v>
      </c>
      <c r="V349">
        <f t="shared" si="175"/>
        <v>69421.397638961469</v>
      </c>
      <c r="W349">
        <f t="shared" si="176"/>
        <v>578.60236103853094</v>
      </c>
      <c r="X349">
        <f t="shared" si="177"/>
        <v>11.954594236333284</v>
      </c>
      <c r="Y349">
        <f>VLOOKUP(K349,Sheet2!$A$6:$B$262,2,TRUE)</f>
        <v>379.71428571428572</v>
      </c>
      <c r="Z349">
        <f t="shared" si="178"/>
        <v>3.1483130043014666E-2</v>
      </c>
      <c r="AA349">
        <f t="shared" si="179"/>
        <v>522.55827141584871</v>
      </c>
      <c r="AD349">
        <f t="shared" si="188"/>
        <v>525.07855909848297</v>
      </c>
      <c r="AE349">
        <f>VLOOKUP(AU348,Sheet2!$E$6:$F$261,2,TRUE)</f>
        <v>516.55172413793105</v>
      </c>
      <c r="AF349">
        <f>VLOOKUP(AE349,Sheet3!K$52:L$77,2,TRUE)</f>
        <v>1</v>
      </c>
      <c r="AG349">
        <f t="shared" si="189"/>
        <v>8.6785590984829923</v>
      </c>
      <c r="AH349">
        <f t="shared" si="190"/>
        <v>0</v>
      </c>
      <c r="AI349">
        <f t="shared" si="199"/>
        <v>0</v>
      </c>
      <c r="AJ349">
        <f t="shared" si="181"/>
        <v>3.5</v>
      </c>
      <c r="AK349">
        <f t="shared" si="184"/>
        <v>65769.845442846403</v>
      </c>
      <c r="AM349">
        <f t="shared" si="191"/>
        <v>3.5785590984829696</v>
      </c>
      <c r="AN349">
        <f t="shared" si="192"/>
        <v>1</v>
      </c>
      <c r="AP349">
        <f t="shared" si="185"/>
        <v>3.2</v>
      </c>
      <c r="AQ349">
        <f>VLOOKUP(AE349,Sheet3!$K$52:$L$77,2,TRUE)</f>
        <v>1</v>
      </c>
      <c r="AR349">
        <f t="shared" si="198"/>
        <v>3639.3309493496254</v>
      </c>
      <c r="AU349">
        <f t="shared" si="193"/>
        <v>69409.176392196023</v>
      </c>
      <c r="AV349">
        <f t="shared" si="194"/>
        <v>590.82360780397721</v>
      </c>
      <c r="AW349">
        <f t="shared" si="195"/>
        <v>12.207099334792916</v>
      </c>
      <c r="AX349">
        <f>VLOOKUP(AD349,Sheet2!$A$6:$B$262,2,TRUE)</f>
        <v>414</v>
      </c>
      <c r="AY349">
        <f t="shared" si="196"/>
        <v>2.9485747185490137E-2</v>
      </c>
      <c r="AZ349">
        <f t="shared" si="197"/>
        <v>525.10804484566847</v>
      </c>
      <c r="BB349">
        <f t="shared" si="187"/>
        <v>2.5497734298197656</v>
      </c>
    </row>
    <row r="350" spans="4:54" x14ac:dyDescent="0.55000000000000004">
      <c r="D350">
        <f t="shared" si="186"/>
        <v>5100</v>
      </c>
      <c r="E350">
        <f t="shared" si="182"/>
        <v>85</v>
      </c>
      <c r="F350">
        <v>70100</v>
      </c>
      <c r="H350">
        <f t="shared" si="168"/>
        <v>17525</v>
      </c>
      <c r="J350">
        <f t="shared" si="169"/>
        <v>1448.3471074380166</v>
      </c>
      <c r="K350">
        <f t="shared" si="170"/>
        <v>522.55827141584871</v>
      </c>
      <c r="L350">
        <f>VLOOKUP(V350, Sheet2!E$6:F$261,2,TRUE)</f>
        <v>516.55172413793105</v>
      </c>
      <c r="M350">
        <f>VLOOKUP(L350,Sheet3!A$52:B$77,2,TRUE)</f>
        <v>0.99</v>
      </c>
      <c r="N350">
        <f t="shared" si="171"/>
        <v>8.1582714158487306</v>
      </c>
      <c r="O350">
        <f t="shared" si="172"/>
        <v>7.7582714158487533</v>
      </c>
      <c r="P350">
        <v>0</v>
      </c>
      <c r="Q350">
        <f t="shared" si="180"/>
        <v>3.5</v>
      </c>
      <c r="R350">
        <f t="shared" si="173"/>
        <v>59345.501273180394</v>
      </c>
      <c r="S350">
        <f t="shared" si="183"/>
        <v>3.5</v>
      </c>
      <c r="T350">
        <f t="shared" si="174"/>
        <v>10482.834467779347</v>
      </c>
      <c r="V350">
        <f t="shared" si="175"/>
        <v>69828.335740959737</v>
      </c>
      <c r="W350">
        <f t="shared" si="176"/>
        <v>271.66425904026255</v>
      </c>
      <c r="X350">
        <f t="shared" si="177"/>
        <v>5.6128979140550115</v>
      </c>
      <c r="Y350">
        <f>VLOOKUP(K350,Sheet2!$A$6:$B$262,2,TRUE)</f>
        <v>379.71428571428572</v>
      </c>
      <c r="Z350">
        <f t="shared" si="178"/>
        <v>1.4781898193523355E-2</v>
      </c>
      <c r="AA350">
        <f t="shared" si="179"/>
        <v>522.57305331404223</v>
      </c>
      <c r="AD350">
        <f t="shared" si="188"/>
        <v>525.10804484566847</v>
      </c>
      <c r="AE350">
        <f>VLOOKUP(AU349,Sheet2!$E$6:$F$261,2,TRUE)</f>
        <v>516.55172413793105</v>
      </c>
      <c r="AF350">
        <f>VLOOKUP(AE350,Sheet3!K$52:L$77,2,TRUE)</f>
        <v>1</v>
      </c>
      <c r="AG350">
        <f t="shared" si="189"/>
        <v>8.7080448456684962</v>
      </c>
      <c r="AH350">
        <f t="shared" si="190"/>
        <v>0</v>
      </c>
      <c r="AI350">
        <f t="shared" si="199"/>
        <v>0</v>
      </c>
      <c r="AJ350">
        <f t="shared" si="181"/>
        <v>3.5</v>
      </c>
      <c r="AK350">
        <f t="shared" si="184"/>
        <v>66105.313451549664</v>
      </c>
      <c r="AM350">
        <f t="shared" si="191"/>
        <v>3.6080448456684735</v>
      </c>
      <c r="AN350">
        <f t="shared" si="192"/>
        <v>1</v>
      </c>
      <c r="AP350">
        <f t="shared" si="185"/>
        <v>3.3</v>
      </c>
      <c r="AQ350">
        <f>VLOOKUP(AE350,Sheet3!$K$52:$L$77,2,TRUE)</f>
        <v>1</v>
      </c>
      <c r="AR350">
        <f t="shared" si="198"/>
        <v>3799.5407962638074</v>
      </c>
      <c r="AU350">
        <f t="shared" si="193"/>
        <v>69904.854247813477</v>
      </c>
      <c r="AV350">
        <f t="shared" si="194"/>
        <v>195.14575218652317</v>
      </c>
      <c r="AW350">
        <f t="shared" si="195"/>
        <v>4.0319370286471727</v>
      </c>
      <c r="AX350">
        <f>VLOOKUP(AD350,Sheet2!$A$6:$B$262,2,TRUE)</f>
        <v>414.67333333333335</v>
      </c>
      <c r="AY350">
        <f t="shared" si="196"/>
        <v>9.7231644876621896E-3</v>
      </c>
      <c r="AZ350">
        <f t="shared" si="197"/>
        <v>525.11776801015617</v>
      </c>
      <c r="BB350">
        <f t="shared" si="187"/>
        <v>2.5447146961139424</v>
      </c>
    </row>
    <row r="351" spans="4:54" x14ac:dyDescent="0.55000000000000004">
      <c r="D351">
        <f t="shared" si="186"/>
        <v>5115</v>
      </c>
      <c r="E351">
        <f t="shared" si="182"/>
        <v>85.25</v>
      </c>
      <c r="F351">
        <v>70200</v>
      </c>
      <c r="H351">
        <f t="shared" ref="H351:H414" si="200">+F351*0.25</f>
        <v>17550</v>
      </c>
      <c r="J351">
        <f t="shared" ref="J351:J414" si="201">+H351*3600/43560</f>
        <v>1450.4132231404958</v>
      </c>
      <c r="K351">
        <f t="shared" ref="K351:K414" si="202">+AA350</f>
        <v>522.57305331404223</v>
      </c>
      <c r="L351">
        <f>VLOOKUP(V351, Sheet2!E$6:F$261,2,TRUE)</f>
        <v>516.69655172413786</v>
      </c>
      <c r="M351">
        <f>VLOOKUP(L351,Sheet3!A$52:B$77,2,TRUE)</f>
        <v>0.99</v>
      </c>
      <c r="N351">
        <f t="shared" ref="N351:N414" si="203">+(K351-J$3)</f>
        <v>8.1730533140422494</v>
      </c>
      <c r="O351">
        <f t="shared" ref="O351:O414" si="204">+K351-O$3</f>
        <v>7.7730533140422722</v>
      </c>
      <c r="P351">
        <v>0</v>
      </c>
      <c r="Q351">
        <f t="shared" si="180"/>
        <v>3.5</v>
      </c>
      <c r="R351">
        <f t="shared" ref="R351:R414" si="205">+Q351*H$3*POWER(N351,1.5)*M350</f>
        <v>59506.865677262416</v>
      </c>
      <c r="S351">
        <f t="shared" si="183"/>
        <v>3.5</v>
      </c>
      <c r="T351">
        <f t="shared" ref="T351:T414" si="206">S351*L$3*POWER(O351,1.5)*M350</f>
        <v>10512.808279594536</v>
      </c>
      <c r="V351">
        <f t="shared" ref="V351:V414" si="207">+R351+T351</f>
        <v>70019.673956856946</v>
      </c>
      <c r="W351">
        <f t="shared" ref="W351:W414" si="208">+F351-V351</f>
        <v>180.32604314305354</v>
      </c>
      <c r="X351">
        <f t="shared" ref="X351:X414" si="209">+W351*0.25*3600/43560</f>
        <v>3.7257446930382963</v>
      </c>
      <c r="Y351">
        <f>VLOOKUP(K351,Sheet2!$A$6:$B$262,2,TRUE)</f>
        <v>379.71428571428572</v>
      </c>
      <c r="Z351">
        <f t="shared" ref="Z351:Z414" si="210">+X351/Y351</f>
        <v>9.8119687175575888E-3</v>
      </c>
      <c r="AA351">
        <f t="shared" ref="AA351:AA414" si="211">+K351+Z351</f>
        <v>522.58286528275983</v>
      </c>
      <c r="AD351">
        <f t="shared" si="188"/>
        <v>525.11776801015617</v>
      </c>
      <c r="AE351">
        <f>VLOOKUP(AU350,Sheet2!$E$6:$F$261,2,TRUE)</f>
        <v>516.55172413793105</v>
      </c>
      <c r="AF351">
        <f>VLOOKUP(AE351,Sheet3!K$52:L$77,2,TRUE)</f>
        <v>1</v>
      </c>
      <c r="AG351">
        <f t="shared" si="189"/>
        <v>8.7177680101561918</v>
      </c>
      <c r="AH351">
        <f t="shared" si="190"/>
        <v>0</v>
      </c>
      <c r="AI351">
        <f t="shared" si="199"/>
        <v>0</v>
      </c>
      <c r="AJ351">
        <f t="shared" si="181"/>
        <v>3.5</v>
      </c>
      <c r="AK351">
        <f t="shared" si="184"/>
        <v>66216.061426716609</v>
      </c>
      <c r="AM351">
        <f t="shared" si="191"/>
        <v>3.6177680101561691</v>
      </c>
      <c r="AN351">
        <f t="shared" si="192"/>
        <v>1</v>
      </c>
      <c r="AP351">
        <f t="shared" si="185"/>
        <v>3.3</v>
      </c>
      <c r="AQ351">
        <f>VLOOKUP(AE351,Sheet3!$K$52:$L$77,2,TRUE)</f>
        <v>1</v>
      </c>
      <c r="AR351">
        <f t="shared" si="198"/>
        <v>3814.9099670842811</v>
      </c>
      <c r="AU351">
        <f t="shared" si="193"/>
        <v>70030.971393800894</v>
      </c>
      <c r="AV351">
        <f t="shared" si="194"/>
        <v>169.02860619910643</v>
      </c>
      <c r="AW351">
        <f t="shared" si="195"/>
        <v>3.4923265743617034</v>
      </c>
      <c r="AX351">
        <f>VLOOKUP(AD351,Sheet2!$A$6:$B$262,2,TRUE)</f>
        <v>414.67333333333335</v>
      </c>
      <c r="AY351">
        <f t="shared" si="196"/>
        <v>8.4218740237979369E-3</v>
      </c>
      <c r="AZ351">
        <f t="shared" si="197"/>
        <v>525.12618988418001</v>
      </c>
      <c r="BB351">
        <f t="shared" si="187"/>
        <v>2.5433246014201814</v>
      </c>
    </row>
    <row r="352" spans="4:54" x14ac:dyDescent="0.55000000000000004">
      <c r="D352">
        <f t="shared" si="186"/>
        <v>5130</v>
      </c>
      <c r="E352">
        <f t="shared" si="182"/>
        <v>85.5</v>
      </c>
      <c r="F352">
        <v>70800</v>
      </c>
      <c r="H352">
        <f t="shared" si="200"/>
        <v>17700</v>
      </c>
      <c r="J352">
        <f t="shared" si="201"/>
        <v>1462.8099173553719</v>
      </c>
      <c r="K352">
        <f t="shared" si="202"/>
        <v>522.58286528275983</v>
      </c>
      <c r="L352">
        <f>VLOOKUP(V352, Sheet2!E$6:F$261,2,TRUE)</f>
        <v>516.69655172413786</v>
      </c>
      <c r="M352">
        <f>VLOOKUP(L352,Sheet3!A$52:B$77,2,TRUE)</f>
        <v>0.99</v>
      </c>
      <c r="N352">
        <f t="shared" si="203"/>
        <v>8.1828652827598489</v>
      </c>
      <c r="O352">
        <f t="shared" si="204"/>
        <v>7.7828652827598717</v>
      </c>
      <c r="P352">
        <v>0</v>
      </c>
      <c r="Q352">
        <f t="shared" si="180"/>
        <v>3.5</v>
      </c>
      <c r="R352">
        <f t="shared" si="205"/>
        <v>59614.057204299832</v>
      </c>
      <c r="S352">
        <f t="shared" si="183"/>
        <v>3.5</v>
      </c>
      <c r="T352">
        <f t="shared" si="206"/>
        <v>10532.720125124844</v>
      </c>
      <c r="V352">
        <f t="shared" si="207"/>
        <v>70146.777329424673</v>
      </c>
      <c r="W352">
        <f t="shared" si="208"/>
        <v>653.22267057532736</v>
      </c>
      <c r="X352">
        <f t="shared" si="209"/>
        <v>13.496336168911721</v>
      </c>
      <c r="Y352">
        <f>VLOOKUP(K352,Sheet2!$A$6:$B$262,2,TRUE)</f>
        <v>379.71428571428572</v>
      </c>
      <c r="Z352">
        <f t="shared" si="210"/>
        <v>3.5543398488480829E-2</v>
      </c>
      <c r="AA352">
        <f t="shared" si="211"/>
        <v>522.6184086812483</v>
      </c>
      <c r="AD352">
        <f t="shared" si="188"/>
        <v>525.12618988418001</v>
      </c>
      <c r="AE352">
        <f>VLOOKUP(AU351,Sheet2!$E$6:$F$261,2,TRUE)</f>
        <v>516.69655172413786</v>
      </c>
      <c r="AF352">
        <f>VLOOKUP(AE352,Sheet3!K$52:L$77,2,TRUE)</f>
        <v>1</v>
      </c>
      <c r="AG352">
        <f t="shared" si="189"/>
        <v>8.7261898841800303</v>
      </c>
      <c r="AH352">
        <f t="shared" si="190"/>
        <v>0</v>
      </c>
      <c r="AI352">
        <f t="shared" si="199"/>
        <v>0</v>
      </c>
      <c r="AJ352">
        <f t="shared" si="181"/>
        <v>3.5</v>
      </c>
      <c r="AK352">
        <f t="shared" si="184"/>
        <v>66312.037482035128</v>
      </c>
      <c r="AM352">
        <f t="shared" si="191"/>
        <v>3.6261898841800075</v>
      </c>
      <c r="AN352">
        <f t="shared" si="192"/>
        <v>1</v>
      </c>
      <c r="AP352">
        <f t="shared" si="185"/>
        <v>3.3</v>
      </c>
      <c r="AQ352">
        <f>VLOOKUP(AE352,Sheet3!$K$52:$L$77,2,TRUE)</f>
        <v>1</v>
      </c>
      <c r="AR352">
        <f t="shared" si="198"/>
        <v>3828.2389238074938</v>
      </c>
      <c r="AU352">
        <f t="shared" si="193"/>
        <v>70140.276405842626</v>
      </c>
      <c r="AV352">
        <f t="shared" si="194"/>
        <v>659.72359415737446</v>
      </c>
      <c r="AW352">
        <f t="shared" si="195"/>
        <v>13.630652771846579</v>
      </c>
      <c r="AX352">
        <f>VLOOKUP(AD352,Sheet2!$A$6:$B$262,2,TRUE)</f>
        <v>414.67333333333335</v>
      </c>
      <c r="AY352">
        <f t="shared" si="196"/>
        <v>3.287082065846187E-2</v>
      </c>
      <c r="AZ352">
        <f t="shared" si="197"/>
        <v>525.15906070483845</v>
      </c>
      <c r="BB352">
        <f t="shared" si="187"/>
        <v>2.5406520235901553</v>
      </c>
    </row>
    <row r="353" spans="4:54" x14ac:dyDescent="0.55000000000000004">
      <c r="D353">
        <f t="shared" si="186"/>
        <v>5145</v>
      </c>
      <c r="E353">
        <f t="shared" si="182"/>
        <v>85.75</v>
      </c>
      <c r="F353">
        <v>70400</v>
      </c>
      <c r="H353">
        <f t="shared" si="200"/>
        <v>17600</v>
      </c>
      <c r="J353">
        <f t="shared" si="201"/>
        <v>1454.5454545454545</v>
      </c>
      <c r="K353">
        <f t="shared" si="202"/>
        <v>522.6184086812483</v>
      </c>
      <c r="L353">
        <f>VLOOKUP(V353, Sheet2!E$6:F$261,2,TRUE)</f>
        <v>516.69655172413786</v>
      </c>
      <c r="M353">
        <f>VLOOKUP(L353,Sheet3!A$52:B$77,2,TRUE)</f>
        <v>0.99</v>
      </c>
      <c r="N353">
        <f t="shared" si="203"/>
        <v>8.2184086812483201</v>
      </c>
      <c r="O353">
        <f t="shared" si="204"/>
        <v>7.8184086812483429</v>
      </c>
      <c r="P353">
        <v>0</v>
      </c>
      <c r="Q353">
        <f t="shared" si="180"/>
        <v>3.5</v>
      </c>
      <c r="R353">
        <f t="shared" si="205"/>
        <v>60002.891440107167</v>
      </c>
      <c r="S353">
        <f t="shared" si="183"/>
        <v>3.5</v>
      </c>
      <c r="T353">
        <f t="shared" si="206"/>
        <v>10604.95491672497</v>
      </c>
      <c r="V353">
        <f t="shared" si="207"/>
        <v>70607.846356832131</v>
      </c>
      <c r="W353">
        <f t="shared" si="208"/>
        <v>-207.84635683213128</v>
      </c>
      <c r="X353">
        <f t="shared" si="209"/>
        <v>-4.2943462155399024</v>
      </c>
      <c r="Y353">
        <f>VLOOKUP(K353,Sheet2!$A$6:$B$262,2,TRUE)</f>
        <v>381.08571428571429</v>
      </c>
      <c r="Z353">
        <f t="shared" si="210"/>
        <v>-1.1268714765624275E-2</v>
      </c>
      <c r="AA353">
        <f t="shared" si="211"/>
        <v>522.60713996648269</v>
      </c>
      <c r="AD353">
        <f t="shared" si="188"/>
        <v>525.15906070483845</v>
      </c>
      <c r="AE353">
        <f>VLOOKUP(AU352,Sheet2!$E$6:$F$261,2,TRUE)</f>
        <v>516.69655172413786</v>
      </c>
      <c r="AF353">
        <f>VLOOKUP(AE353,Sheet3!K$52:L$77,2,TRUE)</f>
        <v>1</v>
      </c>
      <c r="AG353">
        <f t="shared" si="189"/>
        <v>8.7590607048384754</v>
      </c>
      <c r="AH353">
        <f t="shared" si="190"/>
        <v>0</v>
      </c>
      <c r="AI353">
        <f t="shared" si="199"/>
        <v>0</v>
      </c>
      <c r="AJ353">
        <f t="shared" si="181"/>
        <v>3.5</v>
      </c>
      <c r="AK353">
        <f t="shared" si="184"/>
        <v>66687.077886156985</v>
      </c>
      <c r="AM353">
        <f t="shared" si="191"/>
        <v>3.6590607048384527</v>
      </c>
      <c r="AN353">
        <f t="shared" si="192"/>
        <v>1</v>
      </c>
      <c r="AP353">
        <f t="shared" si="185"/>
        <v>3.3</v>
      </c>
      <c r="AQ353">
        <f>VLOOKUP(AE353,Sheet3!$K$52:$L$77,2,TRUE)</f>
        <v>1</v>
      </c>
      <c r="AR353">
        <f t="shared" si="198"/>
        <v>3880.4102538514098</v>
      </c>
      <c r="AU353">
        <f t="shared" si="193"/>
        <v>70567.488140008398</v>
      </c>
      <c r="AV353">
        <f t="shared" si="194"/>
        <v>-167.48814000839775</v>
      </c>
      <c r="AW353">
        <f t="shared" si="195"/>
        <v>-3.4604987605040858</v>
      </c>
      <c r="AX353">
        <f>VLOOKUP(AD353,Sheet2!$A$6:$B$262,2,TRUE)</f>
        <v>414.67333333333335</v>
      </c>
      <c r="AY353">
        <f t="shared" si="196"/>
        <v>-8.3451200796709514E-3</v>
      </c>
      <c r="AZ353">
        <f t="shared" si="197"/>
        <v>525.15071558475881</v>
      </c>
      <c r="BB353">
        <f t="shared" si="187"/>
        <v>2.5435756182761224</v>
      </c>
    </row>
    <row r="354" spans="4:54" x14ac:dyDescent="0.55000000000000004">
      <c r="D354">
        <f t="shared" si="186"/>
        <v>5160</v>
      </c>
      <c r="E354">
        <f t="shared" si="182"/>
        <v>86</v>
      </c>
      <c r="F354">
        <v>70900</v>
      </c>
      <c r="H354">
        <f t="shared" si="200"/>
        <v>17725</v>
      </c>
      <c r="J354">
        <f t="shared" si="201"/>
        <v>1464.8760330578511</v>
      </c>
      <c r="K354">
        <f t="shared" si="202"/>
        <v>522.60713996648269</v>
      </c>
      <c r="L354">
        <f>VLOOKUP(V354, Sheet2!E$6:F$261,2,TRUE)</f>
        <v>516.69655172413786</v>
      </c>
      <c r="M354">
        <f>VLOOKUP(L354,Sheet3!A$52:B$77,2,TRUE)</f>
        <v>0.99</v>
      </c>
      <c r="N354">
        <f t="shared" si="203"/>
        <v>8.207139966482714</v>
      </c>
      <c r="O354">
        <f t="shared" si="204"/>
        <v>7.8071399664827368</v>
      </c>
      <c r="P354">
        <v>0</v>
      </c>
      <c r="Q354">
        <f t="shared" si="180"/>
        <v>3.5</v>
      </c>
      <c r="R354">
        <f t="shared" si="205"/>
        <v>59879.523827818164</v>
      </c>
      <c r="S354">
        <f t="shared" si="183"/>
        <v>3.5</v>
      </c>
      <c r="T354">
        <f t="shared" si="206"/>
        <v>10582.035711667528</v>
      </c>
      <c r="V354">
        <f t="shared" si="207"/>
        <v>70461.559539485694</v>
      </c>
      <c r="W354">
        <f t="shared" si="208"/>
        <v>438.44046051430632</v>
      </c>
      <c r="X354">
        <f t="shared" si="209"/>
        <v>9.0586872007088086</v>
      </c>
      <c r="Y354">
        <f>VLOOKUP(K354,Sheet2!$A$6:$B$262,2,TRUE)</f>
        <v>381.08571428571429</v>
      </c>
      <c r="Z354">
        <f t="shared" si="210"/>
        <v>2.3770734144909905E-2</v>
      </c>
      <c r="AA354">
        <f t="shared" si="211"/>
        <v>522.63091070062762</v>
      </c>
      <c r="AD354">
        <f t="shared" si="188"/>
        <v>525.15071558475881</v>
      </c>
      <c r="AE354">
        <f>VLOOKUP(AU353,Sheet2!$E$6:$F$261,2,TRUE)</f>
        <v>516.69655172413786</v>
      </c>
      <c r="AF354">
        <f>VLOOKUP(AE354,Sheet3!K$52:L$77,2,TRUE)</f>
        <v>1</v>
      </c>
      <c r="AG354">
        <f t="shared" si="189"/>
        <v>8.7507155847588365</v>
      </c>
      <c r="AH354">
        <f t="shared" si="190"/>
        <v>0</v>
      </c>
      <c r="AI354">
        <f t="shared" si="199"/>
        <v>0</v>
      </c>
      <c r="AJ354">
        <f t="shared" si="181"/>
        <v>3.5</v>
      </c>
      <c r="AK354">
        <f t="shared" si="184"/>
        <v>66591.797276029843</v>
      </c>
      <c r="AM354">
        <f t="shared" si="191"/>
        <v>3.6507155847588137</v>
      </c>
      <c r="AN354">
        <f t="shared" si="192"/>
        <v>1</v>
      </c>
      <c r="AP354">
        <f t="shared" si="185"/>
        <v>3.3</v>
      </c>
      <c r="AQ354">
        <f>VLOOKUP(AE354,Sheet3!$K$52:$L$77,2,TRUE)</f>
        <v>1</v>
      </c>
      <c r="AR354">
        <f t="shared" si="198"/>
        <v>3867.1429067173972</v>
      </c>
      <c r="AU354">
        <f t="shared" si="193"/>
        <v>70458.940182747247</v>
      </c>
      <c r="AV354">
        <f t="shared" si="194"/>
        <v>441.05981725275342</v>
      </c>
      <c r="AW354">
        <f t="shared" si="195"/>
        <v>9.1128061415858141</v>
      </c>
      <c r="AX354">
        <f>VLOOKUP(AD354,Sheet2!$A$6:$B$262,2,TRUE)</f>
        <v>414.67333333333335</v>
      </c>
      <c r="AY354">
        <f t="shared" si="196"/>
        <v>2.1975867288916127E-2</v>
      </c>
      <c r="AZ354">
        <f t="shared" si="197"/>
        <v>525.17269145204773</v>
      </c>
      <c r="BB354">
        <f t="shared" si="187"/>
        <v>2.5417807514201058</v>
      </c>
    </row>
    <row r="355" spans="4:54" x14ac:dyDescent="0.55000000000000004">
      <c r="D355">
        <f t="shared" si="186"/>
        <v>5175</v>
      </c>
      <c r="E355">
        <f t="shared" si="182"/>
        <v>86.25</v>
      </c>
      <c r="F355">
        <v>70500</v>
      </c>
      <c r="H355">
        <f t="shared" si="200"/>
        <v>17625</v>
      </c>
      <c r="J355">
        <f t="shared" si="201"/>
        <v>1456.611570247934</v>
      </c>
      <c r="K355">
        <f t="shared" si="202"/>
        <v>522.63091070062762</v>
      </c>
      <c r="L355">
        <f>VLOOKUP(V355, Sheet2!E$6:F$261,2,TRUE)</f>
        <v>516.69655172413786</v>
      </c>
      <c r="M355">
        <f>VLOOKUP(L355,Sheet3!A$52:B$77,2,TRUE)</f>
        <v>0.99</v>
      </c>
      <c r="N355">
        <f t="shared" si="203"/>
        <v>8.2309107006276463</v>
      </c>
      <c r="O355">
        <f t="shared" si="204"/>
        <v>7.830910700627669</v>
      </c>
      <c r="P355">
        <v>0</v>
      </c>
      <c r="Q355">
        <f t="shared" si="180"/>
        <v>3.5</v>
      </c>
      <c r="R355">
        <f t="shared" si="205"/>
        <v>60139.86002318564</v>
      </c>
      <c r="S355">
        <f t="shared" si="183"/>
        <v>3.5</v>
      </c>
      <c r="T355">
        <f t="shared" si="206"/>
        <v>10630.401848127263</v>
      </c>
      <c r="V355">
        <f t="shared" si="207"/>
        <v>70770.261871312905</v>
      </c>
      <c r="W355">
        <f t="shared" si="208"/>
        <v>-270.26187131290499</v>
      </c>
      <c r="X355">
        <f t="shared" si="209"/>
        <v>-5.5839229610104333</v>
      </c>
      <c r="Y355">
        <f>VLOOKUP(K355,Sheet2!$A$6:$B$262,2,TRUE)</f>
        <v>381.08571428571429</v>
      </c>
      <c r="Z355">
        <f t="shared" si="210"/>
        <v>-1.4652669338383953E-2</v>
      </c>
      <c r="AA355">
        <f t="shared" si="211"/>
        <v>522.61625803128925</v>
      </c>
      <c r="AD355">
        <f t="shared" si="188"/>
        <v>525.17269145204773</v>
      </c>
      <c r="AE355">
        <f>VLOOKUP(AU354,Sheet2!$E$6:$F$261,2,TRUE)</f>
        <v>516.69655172413786</v>
      </c>
      <c r="AF355">
        <f>VLOOKUP(AE355,Sheet3!K$52:L$77,2,TRUE)</f>
        <v>1</v>
      </c>
      <c r="AG355">
        <f t="shared" si="189"/>
        <v>8.7726914520477521</v>
      </c>
      <c r="AH355">
        <f t="shared" si="190"/>
        <v>0</v>
      </c>
      <c r="AI355">
        <f t="shared" si="199"/>
        <v>0</v>
      </c>
      <c r="AJ355">
        <f t="shared" si="181"/>
        <v>3.5</v>
      </c>
      <c r="AK355">
        <f t="shared" si="184"/>
        <v>66842.804900984323</v>
      </c>
      <c r="AM355">
        <f t="shared" si="191"/>
        <v>3.6726914520477294</v>
      </c>
      <c r="AN355">
        <f t="shared" si="192"/>
        <v>1</v>
      </c>
      <c r="AP355">
        <f t="shared" si="185"/>
        <v>3.3</v>
      </c>
      <c r="AQ355">
        <f>VLOOKUP(AE355,Sheet3!$K$52:$L$77,2,TRUE)</f>
        <v>1</v>
      </c>
      <c r="AR355">
        <f t="shared" si="198"/>
        <v>3902.1134138299781</v>
      </c>
      <c r="AU355">
        <f t="shared" si="193"/>
        <v>70744.918314814306</v>
      </c>
      <c r="AV355">
        <f t="shared" si="194"/>
        <v>-244.91831481430563</v>
      </c>
      <c r="AW355">
        <f t="shared" si="195"/>
        <v>-5.0602957606261496</v>
      </c>
      <c r="AX355">
        <f>VLOOKUP(AD355,Sheet2!$A$6:$B$262,2,TRUE)</f>
        <v>414.67333333333335</v>
      </c>
      <c r="AY355">
        <f t="shared" si="196"/>
        <v>-1.2203089405217318E-2</v>
      </c>
      <c r="AZ355">
        <f t="shared" si="197"/>
        <v>525.16048836264247</v>
      </c>
      <c r="BB355">
        <f t="shared" si="187"/>
        <v>2.5442303313532193</v>
      </c>
    </row>
    <row r="356" spans="4:54" x14ac:dyDescent="0.55000000000000004">
      <c r="D356">
        <f t="shared" si="186"/>
        <v>5190</v>
      </c>
      <c r="E356">
        <f t="shared" si="182"/>
        <v>86.5</v>
      </c>
      <c r="F356">
        <v>71300</v>
      </c>
      <c r="H356">
        <f t="shared" si="200"/>
        <v>17825</v>
      </c>
      <c r="J356">
        <f t="shared" si="201"/>
        <v>1473.1404958677685</v>
      </c>
      <c r="K356">
        <f t="shared" si="202"/>
        <v>522.61625803128925</v>
      </c>
      <c r="L356">
        <f>VLOOKUP(V356, Sheet2!E$6:F$261,2,TRUE)</f>
        <v>516.69655172413786</v>
      </c>
      <c r="M356">
        <f>VLOOKUP(L356,Sheet3!A$52:B$77,2,TRUE)</f>
        <v>0.99</v>
      </c>
      <c r="N356">
        <f t="shared" si="203"/>
        <v>8.2162580312892715</v>
      </c>
      <c r="O356">
        <f t="shared" si="204"/>
        <v>7.8162580312892942</v>
      </c>
      <c r="P356">
        <v>0</v>
      </c>
      <c r="Q356">
        <f t="shared" si="180"/>
        <v>3.5</v>
      </c>
      <c r="R356">
        <f t="shared" si="205"/>
        <v>59979.340024323275</v>
      </c>
      <c r="S356">
        <f t="shared" si="183"/>
        <v>3.5</v>
      </c>
      <c r="T356">
        <f t="shared" si="206"/>
        <v>10600.579478269146</v>
      </c>
      <c r="V356">
        <f t="shared" si="207"/>
        <v>70579.919502592427</v>
      </c>
      <c r="W356">
        <f t="shared" si="208"/>
        <v>720.08049740757269</v>
      </c>
      <c r="X356">
        <f t="shared" si="209"/>
        <v>14.877696227429189</v>
      </c>
      <c r="Y356">
        <f>VLOOKUP(K356,Sheet2!$A$6:$B$262,2,TRUE)</f>
        <v>381.08571428571429</v>
      </c>
      <c r="Z356">
        <f t="shared" si="210"/>
        <v>3.904028849602801E-2</v>
      </c>
      <c r="AA356">
        <f t="shared" si="211"/>
        <v>522.65529831978529</v>
      </c>
      <c r="AD356">
        <f t="shared" si="188"/>
        <v>525.16048836264247</v>
      </c>
      <c r="AE356">
        <f>VLOOKUP(AU355,Sheet2!$E$6:$F$261,2,TRUE)</f>
        <v>516.69655172413786</v>
      </c>
      <c r="AF356">
        <f>VLOOKUP(AE356,Sheet3!K$52:L$77,2,TRUE)</f>
        <v>1</v>
      </c>
      <c r="AG356">
        <f t="shared" si="189"/>
        <v>8.7604883626424908</v>
      </c>
      <c r="AH356">
        <f t="shared" si="190"/>
        <v>0</v>
      </c>
      <c r="AI356">
        <f t="shared" si="199"/>
        <v>0</v>
      </c>
      <c r="AJ356">
        <f t="shared" si="181"/>
        <v>3.5</v>
      </c>
      <c r="AK356">
        <f t="shared" si="184"/>
        <v>66703.382752011516</v>
      </c>
      <c r="AM356">
        <f t="shared" si="191"/>
        <v>3.660488362642468</v>
      </c>
      <c r="AN356">
        <f t="shared" si="192"/>
        <v>1</v>
      </c>
      <c r="AP356">
        <f t="shared" si="185"/>
        <v>3.3</v>
      </c>
      <c r="AQ356">
        <f>VLOOKUP(AE356,Sheet3!$K$52:$L$77,2,TRUE)</f>
        <v>1</v>
      </c>
      <c r="AR356">
        <f t="shared" si="198"/>
        <v>3882.6815081854193</v>
      </c>
      <c r="AU356">
        <f t="shared" si="193"/>
        <v>70586.06426019693</v>
      </c>
      <c r="AV356">
        <f t="shared" si="194"/>
        <v>713.93573980306974</v>
      </c>
      <c r="AW356">
        <f t="shared" si="195"/>
        <v>14.750738425683259</v>
      </c>
      <c r="AX356">
        <f>VLOOKUP(AD356,Sheet2!$A$6:$B$262,2,TRUE)</f>
        <v>414.67333333333335</v>
      </c>
      <c r="AY356">
        <f t="shared" si="196"/>
        <v>3.5571948422894954E-2</v>
      </c>
      <c r="AZ356">
        <f t="shared" si="197"/>
        <v>525.19606031106537</v>
      </c>
      <c r="BB356">
        <f t="shared" si="187"/>
        <v>2.5407619912800783</v>
      </c>
    </row>
    <row r="357" spans="4:54" x14ac:dyDescent="0.55000000000000004">
      <c r="D357">
        <f t="shared" si="186"/>
        <v>5205</v>
      </c>
      <c r="E357">
        <f t="shared" si="182"/>
        <v>86.75</v>
      </c>
      <c r="F357">
        <v>71200</v>
      </c>
      <c r="H357">
        <f t="shared" si="200"/>
        <v>17800</v>
      </c>
      <c r="J357">
        <f t="shared" si="201"/>
        <v>1471.0743801652893</v>
      </c>
      <c r="K357">
        <f t="shared" si="202"/>
        <v>522.65529831978529</v>
      </c>
      <c r="L357">
        <f>VLOOKUP(V357, Sheet2!E$6:F$261,2,TRUE)</f>
        <v>516.84137931034479</v>
      </c>
      <c r="M357">
        <f>VLOOKUP(L357,Sheet3!A$52:B$77,2,TRUE)</f>
        <v>0.99</v>
      </c>
      <c r="N357">
        <f t="shared" si="203"/>
        <v>8.2552983197853109</v>
      </c>
      <c r="O357">
        <f t="shared" si="204"/>
        <v>7.8552983197853337</v>
      </c>
      <c r="P357">
        <v>0</v>
      </c>
      <c r="Q357">
        <f t="shared" si="180"/>
        <v>3.5</v>
      </c>
      <c r="R357">
        <f t="shared" si="205"/>
        <v>60407.343281519839</v>
      </c>
      <c r="S357">
        <f t="shared" si="183"/>
        <v>3.5</v>
      </c>
      <c r="T357">
        <f t="shared" si="206"/>
        <v>10680.099502950152</v>
      </c>
      <c r="V357">
        <f t="shared" si="207"/>
        <v>71087.442784469997</v>
      </c>
      <c r="W357">
        <f t="shared" si="208"/>
        <v>112.5572155300033</v>
      </c>
      <c r="X357">
        <f t="shared" si="209"/>
        <v>2.3255623043389111</v>
      </c>
      <c r="Y357">
        <f>VLOOKUP(K357,Sheet2!$A$6:$B$262,2,TRUE)</f>
        <v>381.08571428571429</v>
      </c>
      <c r="Z357">
        <f t="shared" si="210"/>
        <v>6.1024651860745157E-3</v>
      </c>
      <c r="AA357">
        <f t="shared" si="211"/>
        <v>522.66140078497131</v>
      </c>
      <c r="AD357">
        <f t="shared" si="188"/>
        <v>525.19606031106537</v>
      </c>
      <c r="AE357">
        <f>VLOOKUP(AU356,Sheet2!$E$6:$F$261,2,TRUE)</f>
        <v>516.69655172413786</v>
      </c>
      <c r="AF357">
        <f>VLOOKUP(AE357,Sheet3!K$52:L$77,2,TRUE)</f>
        <v>1</v>
      </c>
      <c r="AG357">
        <f t="shared" si="189"/>
        <v>8.7960603110653892</v>
      </c>
      <c r="AH357">
        <f t="shared" si="190"/>
        <v>0</v>
      </c>
      <c r="AI357">
        <f t="shared" si="199"/>
        <v>0</v>
      </c>
      <c r="AJ357">
        <f t="shared" si="181"/>
        <v>3.5</v>
      </c>
      <c r="AK357">
        <f t="shared" si="184"/>
        <v>67110.068353559953</v>
      </c>
      <c r="AM357">
        <f t="shared" si="191"/>
        <v>3.6960603110653665</v>
      </c>
      <c r="AN357">
        <f t="shared" si="192"/>
        <v>1</v>
      </c>
      <c r="AP357">
        <f t="shared" si="185"/>
        <v>3.3</v>
      </c>
      <c r="AQ357">
        <f>VLOOKUP(AE357,Sheet3!$K$52:$L$77,2,TRUE)</f>
        <v>1</v>
      </c>
      <c r="AR357">
        <f t="shared" si="198"/>
        <v>3939.4155559608657</v>
      </c>
      <c r="AU357">
        <f t="shared" si="193"/>
        <v>71049.483909520815</v>
      </c>
      <c r="AV357">
        <f t="shared" si="194"/>
        <v>150.51609047918464</v>
      </c>
      <c r="AW357">
        <f t="shared" si="195"/>
        <v>3.1098365801484431</v>
      </c>
      <c r="AX357">
        <f>VLOOKUP(AD357,Sheet2!$A$6:$B$262,2,TRUE)</f>
        <v>414.67333333333335</v>
      </c>
      <c r="AY357">
        <f t="shared" si="196"/>
        <v>7.4994853301758244E-3</v>
      </c>
      <c r="AZ357">
        <f t="shared" si="197"/>
        <v>525.20355979639555</v>
      </c>
      <c r="BB357">
        <f t="shared" si="187"/>
        <v>2.5421590114242463</v>
      </c>
    </row>
    <row r="358" spans="4:54" x14ac:dyDescent="0.55000000000000004">
      <c r="D358">
        <f t="shared" si="186"/>
        <v>5220</v>
      </c>
      <c r="E358">
        <f t="shared" si="182"/>
        <v>87</v>
      </c>
      <c r="F358">
        <v>70900</v>
      </c>
      <c r="H358">
        <f t="shared" si="200"/>
        <v>17725</v>
      </c>
      <c r="J358">
        <f t="shared" si="201"/>
        <v>1464.8760330578511</v>
      </c>
      <c r="K358">
        <f t="shared" si="202"/>
        <v>522.66140078497131</v>
      </c>
      <c r="L358">
        <f>VLOOKUP(V358, Sheet2!E$6:F$261,2,TRUE)</f>
        <v>516.84137931034479</v>
      </c>
      <c r="M358">
        <f>VLOOKUP(L358,Sheet3!A$52:B$77,2,TRUE)</f>
        <v>0.99</v>
      </c>
      <c r="N358">
        <f t="shared" si="203"/>
        <v>8.2614007849713289</v>
      </c>
      <c r="O358">
        <f t="shared" si="204"/>
        <v>7.8614007849713516</v>
      </c>
      <c r="P358">
        <v>0</v>
      </c>
      <c r="Q358">
        <f t="shared" si="180"/>
        <v>3.5</v>
      </c>
      <c r="R358">
        <f t="shared" si="205"/>
        <v>60474.336952466227</v>
      </c>
      <c r="S358">
        <f t="shared" si="183"/>
        <v>3.5</v>
      </c>
      <c r="T358">
        <f t="shared" si="206"/>
        <v>10692.54732906458</v>
      </c>
      <c r="V358">
        <f t="shared" si="207"/>
        <v>71166.884281530802</v>
      </c>
      <c r="W358">
        <f t="shared" si="208"/>
        <v>-266.88428153080167</v>
      </c>
      <c r="X358">
        <f t="shared" si="209"/>
        <v>-5.5141380481570597</v>
      </c>
      <c r="Y358">
        <f>VLOOKUP(K358,Sheet2!$A$6:$B$262,2,TRUE)</f>
        <v>381.08571428571429</v>
      </c>
      <c r="Z358">
        <f t="shared" si="210"/>
        <v>-1.4469548034600172E-2</v>
      </c>
      <c r="AA358">
        <f t="shared" si="211"/>
        <v>522.64693123693667</v>
      </c>
      <c r="AD358">
        <f t="shared" si="188"/>
        <v>525.20355979639555</v>
      </c>
      <c r="AE358">
        <f>VLOOKUP(AU357,Sheet2!$E$6:$F$261,2,TRUE)</f>
        <v>516.84137931034479</v>
      </c>
      <c r="AF358">
        <f>VLOOKUP(AE358,Sheet3!K$52:L$77,2,TRUE)</f>
        <v>1</v>
      </c>
      <c r="AG358">
        <f t="shared" si="189"/>
        <v>8.8035597963955752</v>
      </c>
      <c r="AH358">
        <f t="shared" si="190"/>
        <v>0</v>
      </c>
      <c r="AI358">
        <f t="shared" si="199"/>
        <v>0</v>
      </c>
      <c r="AJ358">
        <f t="shared" si="181"/>
        <v>3.5</v>
      </c>
      <c r="AK358">
        <f t="shared" si="184"/>
        <v>67195.913302783461</v>
      </c>
      <c r="AM358">
        <f t="shared" si="191"/>
        <v>3.7035597963955524</v>
      </c>
      <c r="AN358">
        <f t="shared" si="192"/>
        <v>1</v>
      </c>
      <c r="AP358">
        <f t="shared" si="185"/>
        <v>3.3</v>
      </c>
      <c r="AQ358">
        <f>VLOOKUP(AE358,Sheet3!$K$52:$L$77,2,TRUE)</f>
        <v>1</v>
      </c>
      <c r="AR358">
        <f t="shared" si="198"/>
        <v>3951.4115332838064</v>
      </c>
      <c r="AU358">
        <f t="shared" si="193"/>
        <v>71147.324836067273</v>
      </c>
      <c r="AV358">
        <f t="shared" si="194"/>
        <v>-247.32483606727328</v>
      </c>
      <c r="AW358">
        <f t="shared" si="195"/>
        <v>-5.110017274117217</v>
      </c>
      <c r="AX358">
        <f>VLOOKUP(AD358,Sheet2!$A$6:$B$262,2,TRUE)</f>
        <v>415.34666666666669</v>
      </c>
      <c r="AY358">
        <f t="shared" si="196"/>
        <v>-1.2303017417058561E-2</v>
      </c>
      <c r="AZ358">
        <f t="shared" si="197"/>
        <v>525.19125677897853</v>
      </c>
      <c r="BB358">
        <f t="shared" si="187"/>
        <v>2.5443255420418609</v>
      </c>
    </row>
    <row r="359" spans="4:54" x14ac:dyDescent="0.55000000000000004">
      <c r="D359">
        <f t="shared" si="186"/>
        <v>5235</v>
      </c>
      <c r="E359">
        <f t="shared" si="182"/>
        <v>87.25</v>
      </c>
      <c r="F359">
        <v>71900</v>
      </c>
      <c r="H359">
        <f t="shared" si="200"/>
        <v>17975</v>
      </c>
      <c r="J359">
        <f t="shared" si="201"/>
        <v>1485.5371900826447</v>
      </c>
      <c r="K359">
        <f t="shared" si="202"/>
        <v>522.64693123693667</v>
      </c>
      <c r="L359">
        <f>VLOOKUP(V359, Sheet2!E$6:F$261,2,TRUE)</f>
        <v>516.69655172413786</v>
      </c>
      <c r="M359">
        <f>VLOOKUP(L359,Sheet3!A$52:B$77,2,TRUE)</f>
        <v>0.99</v>
      </c>
      <c r="N359">
        <f t="shared" si="203"/>
        <v>8.2469312369366889</v>
      </c>
      <c r="O359">
        <f t="shared" si="204"/>
        <v>7.8469312369367117</v>
      </c>
      <c r="P359">
        <v>0</v>
      </c>
      <c r="Q359">
        <f t="shared" si="180"/>
        <v>3.5</v>
      </c>
      <c r="R359">
        <f t="shared" si="205"/>
        <v>60315.528582275161</v>
      </c>
      <c r="S359">
        <f t="shared" si="183"/>
        <v>3.5</v>
      </c>
      <c r="T359">
        <f t="shared" si="206"/>
        <v>10663.040161531486</v>
      </c>
      <c r="V359">
        <f t="shared" si="207"/>
        <v>70978.568743806652</v>
      </c>
      <c r="W359">
        <f t="shared" si="208"/>
        <v>921.43125619334751</v>
      </c>
      <c r="X359">
        <f t="shared" si="209"/>
        <v>19.037835871763377</v>
      </c>
      <c r="Y359">
        <f>VLOOKUP(K359,Sheet2!$A$6:$B$262,2,TRUE)</f>
        <v>381.08571428571429</v>
      </c>
      <c r="Z359">
        <f t="shared" si="210"/>
        <v>4.9956834271383879E-2</v>
      </c>
      <c r="AA359">
        <f t="shared" si="211"/>
        <v>522.69688807120804</v>
      </c>
      <c r="AD359">
        <f t="shared" si="188"/>
        <v>525.19125677897853</v>
      </c>
      <c r="AE359">
        <f>VLOOKUP(AU358,Sheet2!$E$6:$F$261,2,TRUE)</f>
        <v>516.84137931034479</v>
      </c>
      <c r="AF359">
        <f>VLOOKUP(AE359,Sheet3!K$52:L$77,2,TRUE)</f>
        <v>1</v>
      </c>
      <c r="AG359">
        <f t="shared" si="189"/>
        <v>8.7912567789785498</v>
      </c>
      <c r="AH359">
        <f t="shared" si="190"/>
        <v>0</v>
      </c>
      <c r="AI359">
        <f t="shared" si="199"/>
        <v>0</v>
      </c>
      <c r="AJ359">
        <f t="shared" si="181"/>
        <v>3.5</v>
      </c>
      <c r="AK359">
        <f t="shared" si="184"/>
        <v>67055.102606341869</v>
      </c>
      <c r="AM359">
        <f t="shared" si="191"/>
        <v>3.6912567789785271</v>
      </c>
      <c r="AN359">
        <f t="shared" si="192"/>
        <v>1</v>
      </c>
      <c r="AP359">
        <f t="shared" si="185"/>
        <v>3.3</v>
      </c>
      <c r="AQ359">
        <f>VLOOKUP(AE359,Sheet3!$K$52:$L$77,2,TRUE)</f>
        <v>1</v>
      </c>
      <c r="AR359">
        <f t="shared" si="198"/>
        <v>3931.7383438154634</v>
      </c>
      <c r="AU359">
        <f t="shared" si="193"/>
        <v>70986.840950157333</v>
      </c>
      <c r="AV359">
        <f t="shared" si="194"/>
        <v>913.15904984266672</v>
      </c>
      <c r="AW359">
        <f t="shared" si="195"/>
        <v>18.866922517410472</v>
      </c>
      <c r="AX359">
        <f>VLOOKUP(AD359,Sheet2!$A$6:$B$262,2,TRUE)</f>
        <v>414.67333333333335</v>
      </c>
      <c r="AY359">
        <f t="shared" si="196"/>
        <v>4.5498277802793696E-2</v>
      </c>
      <c r="AZ359">
        <f t="shared" si="197"/>
        <v>525.23675505678136</v>
      </c>
      <c r="BB359">
        <f t="shared" si="187"/>
        <v>2.539866985573326</v>
      </c>
    </row>
    <row r="360" spans="4:54" x14ac:dyDescent="0.55000000000000004">
      <c r="D360">
        <f t="shared" si="186"/>
        <v>5250</v>
      </c>
      <c r="E360">
        <f t="shared" si="182"/>
        <v>87.5</v>
      </c>
      <c r="F360">
        <v>70800</v>
      </c>
      <c r="H360">
        <f t="shared" si="200"/>
        <v>17700</v>
      </c>
      <c r="J360">
        <f t="shared" si="201"/>
        <v>1462.8099173553719</v>
      </c>
      <c r="K360">
        <f t="shared" si="202"/>
        <v>522.69688807120804</v>
      </c>
      <c r="L360">
        <f>VLOOKUP(V360, Sheet2!E$6:F$261,2,TRUE)</f>
        <v>516.84137931034479</v>
      </c>
      <c r="M360">
        <f>VLOOKUP(L360,Sheet3!A$52:B$77,2,TRUE)</f>
        <v>0.99</v>
      </c>
      <c r="N360">
        <f t="shared" si="203"/>
        <v>8.296888071208059</v>
      </c>
      <c r="O360">
        <f t="shared" si="204"/>
        <v>7.8968880712080818</v>
      </c>
      <c r="P360">
        <v>0</v>
      </c>
      <c r="Q360">
        <f t="shared" si="180"/>
        <v>3.5</v>
      </c>
      <c r="R360">
        <f t="shared" si="205"/>
        <v>60864.411194156673</v>
      </c>
      <c r="S360">
        <f t="shared" si="183"/>
        <v>3.5</v>
      </c>
      <c r="T360">
        <f t="shared" si="206"/>
        <v>10765.030095745902</v>
      </c>
      <c r="V360">
        <f t="shared" si="207"/>
        <v>71629.441289902577</v>
      </c>
      <c r="W360">
        <f t="shared" si="208"/>
        <v>-829.44128990257741</v>
      </c>
      <c r="X360">
        <f t="shared" si="209"/>
        <v>-17.137216733524326</v>
      </c>
      <c r="Y360">
        <f>VLOOKUP(K360,Sheet2!$A$6:$B$262,2,TRUE)</f>
        <v>381.08571428571429</v>
      </c>
      <c r="Z360">
        <f t="shared" si="210"/>
        <v>-4.4969454616385622E-2</v>
      </c>
      <c r="AA360">
        <f t="shared" si="211"/>
        <v>522.65191861659162</v>
      </c>
      <c r="AD360">
        <f t="shared" si="188"/>
        <v>525.23675505678136</v>
      </c>
      <c r="AE360">
        <f>VLOOKUP(AU359,Sheet2!$E$6:$F$261,2,TRUE)</f>
        <v>516.69655172413786</v>
      </c>
      <c r="AF360">
        <f>VLOOKUP(AE360,Sheet3!K$52:L$77,2,TRUE)</f>
        <v>1</v>
      </c>
      <c r="AG360">
        <f t="shared" si="189"/>
        <v>8.8367550567813851</v>
      </c>
      <c r="AH360">
        <f t="shared" si="190"/>
        <v>0</v>
      </c>
      <c r="AI360">
        <f t="shared" si="199"/>
        <v>0</v>
      </c>
      <c r="AJ360">
        <f t="shared" si="181"/>
        <v>3.5</v>
      </c>
      <c r="AK360">
        <f t="shared" si="184"/>
        <v>67576.331099918534</v>
      </c>
      <c r="AM360">
        <f t="shared" si="191"/>
        <v>3.7367550567813623</v>
      </c>
      <c r="AN360">
        <f t="shared" si="192"/>
        <v>1</v>
      </c>
      <c r="AP360">
        <f t="shared" si="185"/>
        <v>3.3</v>
      </c>
      <c r="AQ360">
        <f>VLOOKUP(AE360,Sheet3!$K$52:$L$77,2,TRUE)</f>
        <v>1</v>
      </c>
      <c r="AR360">
        <f t="shared" si="198"/>
        <v>4004.6555559058438</v>
      </c>
      <c r="AU360">
        <f t="shared" si="193"/>
        <v>71580.986655824381</v>
      </c>
      <c r="AV360">
        <f t="shared" si="194"/>
        <v>-780.98665582438116</v>
      </c>
      <c r="AW360">
        <f t="shared" si="195"/>
        <v>-16.136087930255808</v>
      </c>
      <c r="AX360">
        <f>VLOOKUP(AD360,Sheet2!$A$6:$B$262,2,TRUE)</f>
        <v>415.34666666666669</v>
      </c>
      <c r="AY360">
        <f t="shared" si="196"/>
        <v>-3.8849686840524721E-2</v>
      </c>
      <c r="AZ360">
        <f t="shared" si="197"/>
        <v>525.19790536994083</v>
      </c>
      <c r="BB360">
        <f t="shared" si="187"/>
        <v>2.5459867533492115</v>
      </c>
    </row>
    <row r="361" spans="4:54" x14ac:dyDescent="0.55000000000000004">
      <c r="D361">
        <f t="shared" si="186"/>
        <v>5265</v>
      </c>
      <c r="E361">
        <f t="shared" si="182"/>
        <v>87.75</v>
      </c>
      <c r="F361">
        <v>71100</v>
      </c>
      <c r="H361">
        <f t="shared" si="200"/>
        <v>17775</v>
      </c>
      <c r="J361">
        <f t="shared" si="201"/>
        <v>1469.0082644628098</v>
      </c>
      <c r="K361">
        <f t="shared" si="202"/>
        <v>522.65191861659162</v>
      </c>
      <c r="L361">
        <f>VLOOKUP(V361, Sheet2!E$6:F$261,2,TRUE)</f>
        <v>516.84137931034479</v>
      </c>
      <c r="M361">
        <f>VLOOKUP(L361,Sheet3!A$52:B$77,2,TRUE)</f>
        <v>0.99</v>
      </c>
      <c r="N361">
        <f t="shared" si="203"/>
        <v>8.2519186165916381</v>
      </c>
      <c r="O361">
        <f t="shared" si="204"/>
        <v>7.8519186165916608</v>
      </c>
      <c r="P361">
        <v>0</v>
      </c>
      <c r="Q361">
        <f t="shared" si="180"/>
        <v>3.5</v>
      </c>
      <c r="R361">
        <f t="shared" si="205"/>
        <v>60370.251103966883</v>
      </c>
      <c r="S361">
        <f t="shared" si="183"/>
        <v>3.5</v>
      </c>
      <c r="T361">
        <f t="shared" si="206"/>
        <v>10673.207654512358</v>
      </c>
      <c r="V361">
        <f t="shared" si="207"/>
        <v>71043.458758479246</v>
      </c>
      <c r="W361">
        <f t="shared" si="208"/>
        <v>56.541241520753829</v>
      </c>
      <c r="X361">
        <f t="shared" si="209"/>
        <v>1.1682074694370626</v>
      </c>
      <c r="Y361">
        <f>VLOOKUP(K361,Sheet2!$A$6:$B$262,2,TRUE)</f>
        <v>381.08571428571429</v>
      </c>
      <c r="Z361">
        <f t="shared" si="210"/>
        <v>3.0654716921800261E-3</v>
      </c>
      <c r="AA361">
        <f t="shared" si="211"/>
        <v>522.65498408828375</v>
      </c>
      <c r="AD361">
        <f t="shared" si="188"/>
        <v>525.19790536994083</v>
      </c>
      <c r="AE361">
        <f>VLOOKUP(AU360,Sheet2!$E$6:$F$261,2,TRUE)</f>
        <v>516.84137931034479</v>
      </c>
      <c r="AF361">
        <f>VLOOKUP(AE361,Sheet3!K$52:L$77,2,TRUE)</f>
        <v>1</v>
      </c>
      <c r="AG361">
        <f t="shared" si="189"/>
        <v>8.7979053699408496</v>
      </c>
      <c r="AH361">
        <f t="shared" si="190"/>
        <v>0</v>
      </c>
      <c r="AI361">
        <f t="shared" si="199"/>
        <v>0</v>
      </c>
      <c r="AJ361">
        <f t="shared" si="181"/>
        <v>3.5</v>
      </c>
      <c r="AK361">
        <f t="shared" si="184"/>
        <v>67131.184941417465</v>
      </c>
      <c r="AM361">
        <f t="shared" si="191"/>
        <v>3.6979053699408269</v>
      </c>
      <c r="AN361">
        <f t="shared" si="192"/>
        <v>1</v>
      </c>
      <c r="AP361">
        <f t="shared" si="185"/>
        <v>3.3</v>
      </c>
      <c r="AQ361">
        <f>VLOOKUP(AE361,Sheet3!$K$52:$L$77,2,TRUE)</f>
        <v>1</v>
      </c>
      <c r="AR361">
        <f t="shared" si="198"/>
        <v>3942.3657353590565</v>
      </c>
      <c r="AU361">
        <f t="shared" si="193"/>
        <v>71073.550676776518</v>
      </c>
      <c r="AV361">
        <f t="shared" si="194"/>
        <v>26.44932322348177</v>
      </c>
      <c r="AW361">
        <f t="shared" si="195"/>
        <v>0.54647362031987123</v>
      </c>
      <c r="AX361">
        <f>VLOOKUP(AD361,Sheet2!$A$6:$B$262,2,TRUE)</f>
        <v>414.67333333333335</v>
      </c>
      <c r="AY361">
        <f t="shared" si="196"/>
        <v>1.3178412412659069E-3</v>
      </c>
      <c r="AZ361">
        <f t="shared" si="197"/>
        <v>525.19922321118213</v>
      </c>
      <c r="BB361">
        <f t="shared" si="187"/>
        <v>2.5442391228983752</v>
      </c>
    </row>
    <row r="362" spans="4:54" x14ac:dyDescent="0.55000000000000004">
      <c r="D362">
        <f t="shared" si="186"/>
        <v>5280</v>
      </c>
      <c r="E362">
        <f t="shared" si="182"/>
        <v>88</v>
      </c>
      <c r="F362">
        <v>71500</v>
      </c>
      <c r="H362">
        <f t="shared" si="200"/>
        <v>17875</v>
      </c>
      <c r="J362">
        <f t="shared" si="201"/>
        <v>1477.2727272727273</v>
      </c>
      <c r="K362">
        <f t="shared" si="202"/>
        <v>522.65498408828375</v>
      </c>
      <c r="L362">
        <f>VLOOKUP(V362, Sheet2!E$6:F$261,2,TRUE)</f>
        <v>516.84137931034479</v>
      </c>
      <c r="M362">
        <f>VLOOKUP(L362,Sheet3!A$52:B$77,2,TRUE)</f>
        <v>0.99</v>
      </c>
      <c r="N362">
        <f t="shared" si="203"/>
        <v>8.2549840882837771</v>
      </c>
      <c r="O362">
        <f t="shared" si="204"/>
        <v>7.8549840882837998</v>
      </c>
      <c r="P362">
        <v>0</v>
      </c>
      <c r="Q362">
        <f t="shared" si="180"/>
        <v>3.5</v>
      </c>
      <c r="R362">
        <f t="shared" si="205"/>
        <v>60403.894276623716</v>
      </c>
      <c r="S362">
        <f t="shared" si="183"/>
        <v>3.5</v>
      </c>
      <c r="T362">
        <f t="shared" si="206"/>
        <v>10679.458663480254</v>
      </c>
      <c r="V362">
        <f t="shared" si="207"/>
        <v>71083.35294010397</v>
      </c>
      <c r="W362">
        <f t="shared" si="208"/>
        <v>416.64705989602953</v>
      </c>
      <c r="X362">
        <f t="shared" si="209"/>
        <v>8.608410328430363</v>
      </c>
      <c r="Y362">
        <f>VLOOKUP(K362,Sheet2!$A$6:$B$262,2,TRUE)</f>
        <v>381.08571428571429</v>
      </c>
      <c r="Z362">
        <f t="shared" si="210"/>
        <v>2.2589170902313892E-2</v>
      </c>
      <c r="AA362">
        <f t="shared" si="211"/>
        <v>522.67757325918603</v>
      </c>
      <c r="AD362">
        <f t="shared" si="188"/>
        <v>525.19922321118213</v>
      </c>
      <c r="AE362">
        <f>VLOOKUP(AU361,Sheet2!$E$6:$F$261,2,TRUE)</f>
        <v>516.84137931034479</v>
      </c>
      <c r="AF362">
        <f>VLOOKUP(AE362,Sheet3!K$52:L$77,2,TRUE)</f>
        <v>1</v>
      </c>
      <c r="AG362">
        <f t="shared" si="189"/>
        <v>8.7992232111821522</v>
      </c>
      <c r="AH362">
        <f t="shared" si="190"/>
        <v>0</v>
      </c>
      <c r="AI362">
        <f t="shared" si="199"/>
        <v>0</v>
      </c>
      <c r="AJ362">
        <f t="shared" si="181"/>
        <v>3.5</v>
      </c>
      <c r="AK362">
        <f t="shared" si="184"/>
        <v>67146.268910819141</v>
      </c>
      <c r="AM362">
        <f t="shared" si="191"/>
        <v>3.6992232111821295</v>
      </c>
      <c r="AN362">
        <f t="shared" si="192"/>
        <v>1</v>
      </c>
      <c r="AP362">
        <f t="shared" si="185"/>
        <v>3.3</v>
      </c>
      <c r="AQ362">
        <f>VLOOKUP(AE362,Sheet3!$K$52:$L$77,2,TRUE)</f>
        <v>1</v>
      </c>
      <c r="AR362">
        <f t="shared" si="198"/>
        <v>3944.4733643351487</v>
      </c>
      <c r="AU362">
        <f t="shared" si="193"/>
        <v>71090.742275154291</v>
      </c>
      <c r="AV362">
        <f t="shared" si="194"/>
        <v>409.25772484570916</v>
      </c>
      <c r="AW362">
        <f t="shared" si="195"/>
        <v>8.4557381166468844</v>
      </c>
      <c r="AX362">
        <f>VLOOKUP(AD362,Sheet2!$A$6:$B$262,2,TRUE)</f>
        <v>414.67333333333335</v>
      </c>
      <c r="AY362">
        <f t="shared" si="196"/>
        <v>2.039132357192059E-2</v>
      </c>
      <c r="AZ362">
        <f t="shared" si="197"/>
        <v>525.2196145347541</v>
      </c>
      <c r="BB362">
        <f t="shared" si="187"/>
        <v>2.5420412755680672</v>
      </c>
    </row>
    <row r="363" spans="4:54" x14ac:dyDescent="0.55000000000000004">
      <c r="D363">
        <f t="shared" si="186"/>
        <v>5295</v>
      </c>
      <c r="E363">
        <f t="shared" si="182"/>
        <v>88.25</v>
      </c>
      <c r="F363">
        <v>71300</v>
      </c>
      <c r="H363">
        <f t="shared" si="200"/>
        <v>17825</v>
      </c>
      <c r="J363">
        <f t="shared" si="201"/>
        <v>1473.1404958677685</v>
      </c>
      <c r="K363">
        <f t="shared" si="202"/>
        <v>522.67757325918603</v>
      </c>
      <c r="L363">
        <f>VLOOKUP(V363, Sheet2!E$6:F$261,2,TRUE)</f>
        <v>516.84137931034479</v>
      </c>
      <c r="M363">
        <f>VLOOKUP(L363,Sheet3!A$52:B$77,2,TRUE)</f>
        <v>0.99</v>
      </c>
      <c r="N363">
        <f t="shared" si="203"/>
        <v>8.277573259186056</v>
      </c>
      <c r="O363">
        <f t="shared" si="204"/>
        <v>7.8775732591860788</v>
      </c>
      <c r="P363">
        <v>0</v>
      </c>
      <c r="Q363">
        <f t="shared" si="180"/>
        <v>3.5</v>
      </c>
      <c r="R363">
        <f t="shared" si="205"/>
        <v>60652.000190085375</v>
      </c>
      <c r="S363">
        <f t="shared" si="183"/>
        <v>3.5</v>
      </c>
      <c r="T363">
        <f t="shared" si="206"/>
        <v>10725.559356221289</v>
      </c>
      <c r="V363">
        <f t="shared" si="207"/>
        <v>71377.559546306671</v>
      </c>
      <c r="W363">
        <f t="shared" si="208"/>
        <v>-77.559546306671109</v>
      </c>
      <c r="X363">
        <f t="shared" si="209"/>
        <v>-1.6024699650138658</v>
      </c>
      <c r="Y363">
        <f>VLOOKUP(K363,Sheet2!$A$6:$B$262,2,TRUE)</f>
        <v>381.08571428571429</v>
      </c>
      <c r="Z363">
        <f t="shared" si="210"/>
        <v>-4.2050119039949993E-3</v>
      </c>
      <c r="AA363">
        <f t="shared" si="211"/>
        <v>522.67336824728204</v>
      </c>
      <c r="AD363">
        <f t="shared" si="188"/>
        <v>525.2196145347541</v>
      </c>
      <c r="AE363">
        <f>VLOOKUP(AU362,Sheet2!$E$6:$F$261,2,TRUE)</f>
        <v>516.84137931034479</v>
      </c>
      <c r="AF363">
        <f>VLOOKUP(AE363,Sheet3!K$52:L$77,2,TRUE)</f>
        <v>1</v>
      </c>
      <c r="AG363">
        <f t="shared" si="189"/>
        <v>8.8196145347541233</v>
      </c>
      <c r="AH363">
        <f t="shared" si="190"/>
        <v>0</v>
      </c>
      <c r="AI363">
        <f t="shared" si="199"/>
        <v>0</v>
      </c>
      <c r="AJ363">
        <f t="shared" si="181"/>
        <v>3.5</v>
      </c>
      <c r="AK363">
        <f t="shared" si="184"/>
        <v>67379.811270854829</v>
      </c>
      <c r="AM363">
        <f t="shared" si="191"/>
        <v>3.7196145347541005</v>
      </c>
      <c r="AN363">
        <f t="shared" si="192"/>
        <v>1</v>
      </c>
      <c r="AP363">
        <f t="shared" si="185"/>
        <v>3.3</v>
      </c>
      <c r="AQ363">
        <f>VLOOKUP(AE363,Sheet3!$K$52:$L$77,2,TRUE)</f>
        <v>1</v>
      </c>
      <c r="AR363">
        <f t="shared" si="198"/>
        <v>3977.1331025050658</v>
      </c>
      <c r="AU363">
        <f t="shared" si="193"/>
        <v>71356.944373359889</v>
      </c>
      <c r="AV363">
        <f t="shared" si="194"/>
        <v>-56.944373359889141</v>
      </c>
      <c r="AW363">
        <f t="shared" si="195"/>
        <v>-1.1765366396671311</v>
      </c>
      <c r="AX363">
        <f>VLOOKUP(AD363,Sheet2!$A$6:$B$262,2,TRUE)</f>
        <v>415.34666666666669</v>
      </c>
      <c r="AY363">
        <f t="shared" si="196"/>
        <v>-2.8326618078082511E-3</v>
      </c>
      <c r="AZ363">
        <f t="shared" si="197"/>
        <v>525.21678187294629</v>
      </c>
      <c r="BB363">
        <f t="shared" si="187"/>
        <v>2.5434136256642432</v>
      </c>
    </row>
    <row r="364" spans="4:54" x14ac:dyDescent="0.55000000000000004">
      <c r="D364">
        <f t="shared" si="186"/>
        <v>5310</v>
      </c>
      <c r="E364">
        <f t="shared" si="182"/>
        <v>88.5</v>
      </c>
      <c r="F364">
        <v>71900</v>
      </c>
      <c r="H364">
        <f t="shared" si="200"/>
        <v>17975</v>
      </c>
      <c r="J364">
        <f t="shared" si="201"/>
        <v>1485.5371900826447</v>
      </c>
      <c r="K364">
        <f t="shared" si="202"/>
        <v>522.67336824728204</v>
      </c>
      <c r="L364">
        <f>VLOOKUP(V364, Sheet2!E$6:F$261,2,TRUE)</f>
        <v>516.84137931034479</v>
      </c>
      <c r="M364">
        <f>VLOOKUP(L364,Sheet3!A$52:B$77,2,TRUE)</f>
        <v>0.99</v>
      </c>
      <c r="N364">
        <f t="shared" si="203"/>
        <v>8.2733682472820647</v>
      </c>
      <c r="O364">
        <f t="shared" si="204"/>
        <v>7.8733682472820874</v>
      </c>
      <c r="P364">
        <v>0</v>
      </c>
      <c r="Q364">
        <f t="shared" si="180"/>
        <v>3.5</v>
      </c>
      <c r="R364">
        <f t="shared" si="205"/>
        <v>60605.789184458408</v>
      </c>
      <c r="S364">
        <f t="shared" si="183"/>
        <v>3.5</v>
      </c>
      <c r="T364">
        <f t="shared" si="206"/>
        <v>10716.972621945255</v>
      </c>
      <c r="V364">
        <f t="shared" si="207"/>
        <v>71322.761806403665</v>
      </c>
      <c r="W364">
        <f t="shared" si="208"/>
        <v>577.2381935963349</v>
      </c>
      <c r="X364">
        <f t="shared" si="209"/>
        <v>11.926408958601961</v>
      </c>
      <c r="Y364">
        <f>VLOOKUP(K364,Sheet2!$A$6:$B$262,2,TRUE)</f>
        <v>381.08571428571429</v>
      </c>
      <c r="Z364">
        <f t="shared" si="210"/>
        <v>3.1295869961843505E-2</v>
      </c>
      <c r="AA364">
        <f t="shared" si="211"/>
        <v>522.70466411724385</v>
      </c>
      <c r="AD364">
        <f t="shared" si="188"/>
        <v>525.21678187294629</v>
      </c>
      <c r="AE364">
        <f>VLOOKUP(AU363,Sheet2!$E$6:$F$261,2,TRUE)</f>
        <v>516.84137931034479</v>
      </c>
      <c r="AF364">
        <f>VLOOKUP(AE364,Sheet3!K$52:L$77,2,TRUE)</f>
        <v>1</v>
      </c>
      <c r="AG364">
        <f t="shared" si="189"/>
        <v>8.8167818729463079</v>
      </c>
      <c r="AH364">
        <f t="shared" si="190"/>
        <v>0</v>
      </c>
      <c r="AI364">
        <f t="shared" si="199"/>
        <v>0</v>
      </c>
      <c r="AJ364">
        <f t="shared" si="181"/>
        <v>3.5</v>
      </c>
      <c r="AK364">
        <f t="shared" si="184"/>
        <v>67347.352557759892</v>
      </c>
      <c r="AM364">
        <f t="shared" si="191"/>
        <v>3.7167818729462851</v>
      </c>
      <c r="AN364">
        <f t="shared" si="192"/>
        <v>1</v>
      </c>
      <c r="AP364">
        <f t="shared" si="185"/>
        <v>3.3</v>
      </c>
      <c r="AQ364">
        <f>VLOOKUP(AE364,Sheet3!$K$52:$L$77,2,TRUE)</f>
        <v>1</v>
      </c>
      <c r="AR364">
        <f t="shared" si="198"/>
        <v>3972.5908060682327</v>
      </c>
      <c r="AU364">
        <f t="shared" si="193"/>
        <v>71319.943363828119</v>
      </c>
      <c r="AV364">
        <f t="shared" si="194"/>
        <v>580.05663617188111</v>
      </c>
      <c r="AW364">
        <f t="shared" si="195"/>
        <v>11.984641243220684</v>
      </c>
      <c r="AX364">
        <f>VLOOKUP(AD364,Sheet2!$A$6:$B$262,2,TRUE)</f>
        <v>415.34666666666669</v>
      </c>
      <c r="AY364">
        <f t="shared" si="196"/>
        <v>2.8854550198759311E-2</v>
      </c>
      <c r="AZ364">
        <f t="shared" si="197"/>
        <v>525.24563642314502</v>
      </c>
      <c r="BB364">
        <f t="shared" si="187"/>
        <v>2.540972305901164</v>
      </c>
    </row>
    <row r="365" spans="4:54" x14ac:dyDescent="0.55000000000000004">
      <c r="D365">
        <f t="shared" si="186"/>
        <v>5325</v>
      </c>
      <c r="E365">
        <f t="shared" si="182"/>
        <v>88.75</v>
      </c>
      <c r="F365">
        <v>71300</v>
      </c>
      <c r="H365">
        <f t="shared" si="200"/>
        <v>17825</v>
      </c>
      <c r="J365">
        <f t="shared" si="201"/>
        <v>1473.1404958677685</v>
      </c>
      <c r="K365">
        <f t="shared" si="202"/>
        <v>522.70466411724385</v>
      </c>
      <c r="L365">
        <f>VLOOKUP(V365, Sheet2!E$6:F$261,2,TRUE)</f>
        <v>516.84137931034479</v>
      </c>
      <c r="M365">
        <f>VLOOKUP(L365,Sheet3!A$52:B$77,2,TRUE)</f>
        <v>0.99</v>
      </c>
      <c r="N365">
        <f t="shared" si="203"/>
        <v>8.304664117243874</v>
      </c>
      <c r="O365">
        <f t="shared" si="204"/>
        <v>7.9046641172438967</v>
      </c>
      <c r="P365">
        <v>0</v>
      </c>
      <c r="Q365">
        <f t="shared" si="180"/>
        <v>3.5</v>
      </c>
      <c r="R365">
        <f t="shared" si="205"/>
        <v>60949.996657425741</v>
      </c>
      <c r="S365">
        <f t="shared" si="183"/>
        <v>3.5</v>
      </c>
      <c r="T365">
        <f t="shared" si="206"/>
        <v>10780.934456913443</v>
      </c>
      <c r="V365">
        <f t="shared" si="207"/>
        <v>71730.931114339182</v>
      </c>
      <c r="W365">
        <f t="shared" si="208"/>
        <v>-430.93111433918239</v>
      </c>
      <c r="X365">
        <f t="shared" si="209"/>
        <v>-8.9035354202310408</v>
      </c>
      <c r="Y365">
        <f>VLOOKUP(K365,Sheet2!$A$6:$B$262,2,TRUE)</f>
        <v>382.45714285714286</v>
      </c>
      <c r="Z365">
        <f t="shared" si="210"/>
        <v>-2.3279825168690156E-2</v>
      </c>
      <c r="AA365">
        <f t="shared" si="211"/>
        <v>522.68138429207511</v>
      </c>
      <c r="AD365">
        <f t="shared" si="188"/>
        <v>525.24563642314502</v>
      </c>
      <c r="AE365">
        <f>VLOOKUP(AU364,Sheet2!$E$6:$F$261,2,TRUE)</f>
        <v>516.84137931034479</v>
      </c>
      <c r="AF365">
        <f>VLOOKUP(AE365,Sheet3!K$52:L$77,2,TRUE)</f>
        <v>1</v>
      </c>
      <c r="AG365">
        <f t="shared" si="189"/>
        <v>8.845636423145038</v>
      </c>
      <c r="AH365">
        <f t="shared" si="190"/>
        <v>0</v>
      </c>
      <c r="AI365">
        <f t="shared" si="199"/>
        <v>0</v>
      </c>
      <c r="AJ365">
        <f t="shared" si="181"/>
        <v>3.5</v>
      </c>
      <c r="AK365">
        <f t="shared" si="184"/>
        <v>67678.232916520676</v>
      </c>
      <c r="AM365">
        <f t="shared" si="191"/>
        <v>3.7456364231450152</v>
      </c>
      <c r="AN365">
        <f t="shared" si="192"/>
        <v>1</v>
      </c>
      <c r="AP365">
        <f t="shared" si="185"/>
        <v>3.3</v>
      </c>
      <c r="AQ365">
        <f>VLOOKUP(AE365,Sheet3!$K$52:$L$77,2,TRUE)</f>
        <v>1</v>
      </c>
      <c r="AR365">
        <f t="shared" si="198"/>
        <v>4018.9411878312362</v>
      </c>
      <c r="AU365">
        <f t="shared" si="193"/>
        <v>71697.174104351914</v>
      </c>
      <c r="AV365">
        <f t="shared" si="194"/>
        <v>-397.17410435191414</v>
      </c>
      <c r="AW365">
        <f t="shared" si="195"/>
        <v>-8.2060765361965728</v>
      </c>
      <c r="AX365">
        <f>VLOOKUP(AD365,Sheet2!$A$6:$B$262,2,TRUE)</f>
        <v>415.34666666666669</v>
      </c>
      <c r="AY365">
        <f t="shared" si="196"/>
        <v>-1.9757174415419822E-2</v>
      </c>
      <c r="AZ365">
        <f t="shared" si="197"/>
        <v>525.2258792487296</v>
      </c>
      <c r="BB365">
        <f t="shared" si="187"/>
        <v>2.5444949566544892</v>
      </c>
    </row>
    <row r="366" spans="4:54" x14ac:dyDescent="0.55000000000000004">
      <c r="D366">
        <f t="shared" si="186"/>
        <v>5340</v>
      </c>
      <c r="E366">
        <f t="shared" si="182"/>
        <v>89</v>
      </c>
      <c r="F366">
        <v>71000</v>
      </c>
      <c r="H366">
        <f t="shared" si="200"/>
        <v>17750</v>
      </c>
      <c r="J366">
        <f t="shared" si="201"/>
        <v>1466.9421487603306</v>
      </c>
      <c r="K366">
        <f t="shared" si="202"/>
        <v>522.68138429207511</v>
      </c>
      <c r="L366">
        <f>VLOOKUP(V366, Sheet2!E$6:F$261,2,TRUE)</f>
        <v>516.84137931034479</v>
      </c>
      <c r="M366">
        <f>VLOOKUP(L366,Sheet3!A$52:B$77,2,TRUE)</f>
        <v>0.99</v>
      </c>
      <c r="N366">
        <f t="shared" si="203"/>
        <v>8.2813842920751313</v>
      </c>
      <c r="O366">
        <f t="shared" si="204"/>
        <v>7.881384292075154</v>
      </c>
      <c r="P366">
        <v>0</v>
      </c>
      <c r="Q366">
        <f t="shared" si="180"/>
        <v>3.5</v>
      </c>
      <c r="R366">
        <f t="shared" si="205"/>
        <v>60693.891701671972</v>
      </c>
      <c r="S366">
        <f t="shared" si="183"/>
        <v>3.5</v>
      </c>
      <c r="T366">
        <f t="shared" si="206"/>
        <v>10733.343556017162</v>
      </c>
      <c r="V366">
        <f t="shared" si="207"/>
        <v>71427.235257689128</v>
      </c>
      <c r="W366">
        <f t="shared" si="208"/>
        <v>-427.23525768912805</v>
      </c>
      <c r="X366">
        <f t="shared" si="209"/>
        <v>-8.8271747456431413</v>
      </c>
      <c r="Y366">
        <f>VLOOKUP(K366,Sheet2!$A$6:$B$262,2,TRUE)</f>
        <v>381.08571428571429</v>
      </c>
      <c r="Z366">
        <f t="shared" si="210"/>
        <v>-2.3163226578010943E-2</v>
      </c>
      <c r="AA366">
        <f t="shared" si="211"/>
        <v>522.65822106549706</v>
      </c>
      <c r="AD366">
        <f t="shared" si="188"/>
        <v>525.2258792487296</v>
      </c>
      <c r="AE366">
        <f>VLOOKUP(AU365,Sheet2!$E$6:$F$261,2,TRUE)</f>
        <v>516.84137931034479</v>
      </c>
      <c r="AF366">
        <f>VLOOKUP(AE366,Sheet3!K$52:L$77,2,TRUE)</f>
        <v>1</v>
      </c>
      <c r="AG366">
        <f t="shared" si="189"/>
        <v>8.8258792487296205</v>
      </c>
      <c r="AH366">
        <f t="shared" si="190"/>
        <v>0</v>
      </c>
      <c r="AI366">
        <f t="shared" si="199"/>
        <v>0</v>
      </c>
      <c r="AJ366">
        <f t="shared" si="181"/>
        <v>3.5</v>
      </c>
      <c r="AK366">
        <f t="shared" si="184"/>
        <v>67451.615462570393</v>
      </c>
      <c r="AM366">
        <f t="shared" si="191"/>
        <v>3.7258792487295977</v>
      </c>
      <c r="AN366">
        <f t="shared" si="192"/>
        <v>1</v>
      </c>
      <c r="AP366">
        <f t="shared" si="185"/>
        <v>3.3</v>
      </c>
      <c r="AQ366">
        <f>VLOOKUP(AE366,Sheet3!$K$52:$L$77,2,TRUE)</f>
        <v>1</v>
      </c>
      <c r="AR366">
        <f t="shared" si="198"/>
        <v>3987.184986551425</v>
      </c>
      <c r="AU366">
        <f t="shared" si="193"/>
        <v>71438.800449121816</v>
      </c>
      <c r="AV366">
        <f t="shared" si="194"/>
        <v>-438.8004491218162</v>
      </c>
      <c r="AW366">
        <f t="shared" si="195"/>
        <v>-9.0661249818557064</v>
      </c>
      <c r="AX366">
        <f>VLOOKUP(AD366,Sheet2!$A$6:$B$262,2,TRUE)</f>
        <v>415.34666666666669</v>
      </c>
      <c r="AY366">
        <f t="shared" si="196"/>
        <v>-2.182785058711367E-2</v>
      </c>
      <c r="AZ366">
        <f t="shared" si="197"/>
        <v>525.2040513981425</v>
      </c>
      <c r="BB366">
        <f t="shared" si="187"/>
        <v>2.545830332645437</v>
      </c>
    </row>
    <row r="367" spans="4:54" x14ac:dyDescent="0.55000000000000004">
      <c r="D367">
        <f t="shared" si="186"/>
        <v>5355</v>
      </c>
      <c r="E367">
        <f t="shared" si="182"/>
        <v>89.25</v>
      </c>
      <c r="F367">
        <v>71400</v>
      </c>
      <c r="H367">
        <f t="shared" si="200"/>
        <v>17850</v>
      </c>
      <c r="J367">
        <f t="shared" si="201"/>
        <v>1475.206611570248</v>
      </c>
      <c r="K367">
        <f t="shared" si="202"/>
        <v>522.65822106549706</v>
      </c>
      <c r="L367">
        <f>VLOOKUP(V367, Sheet2!E$6:F$261,2,TRUE)</f>
        <v>516.84137931034479</v>
      </c>
      <c r="M367">
        <f>VLOOKUP(L367,Sheet3!A$52:B$77,2,TRUE)</f>
        <v>0.99</v>
      </c>
      <c r="N367">
        <f t="shared" si="203"/>
        <v>8.2582210654970822</v>
      </c>
      <c r="O367">
        <f t="shared" si="204"/>
        <v>7.858221065497105</v>
      </c>
      <c r="P367">
        <v>0</v>
      </c>
      <c r="Q367">
        <f t="shared" si="180"/>
        <v>3.5</v>
      </c>
      <c r="R367">
        <f t="shared" si="205"/>
        <v>60439.426482434632</v>
      </c>
      <c r="S367">
        <f t="shared" si="183"/>
        <v>3.5</v>
      </c>
      <c r="T367">
        <f t="shared" si="206"/>
        <v>10686.060725011739</v>
      </c>
      <c r="V367">
        <f t="shared" si="207"/>
        <v>71125.487207446364</v>
      </c>
      <c r="W367">
        <f t="shared" si="208"/>
        <v>274.51279255363625</v>
      </c>
      <c r="X367">
        <f t="shared" si="209"/>
        <v>5.6717519122652114</v>
      </c>
      <c r="Y367">
        <f>VLOOKUP(K367,Sheet2!$A$6:$B$262,2,TRUE)</f>
        <v>381.08571428571429</v>
      </c>
      <c r="Z367">
        <f t="shared" si="210"/>
        <v>1.4883139670811396E-2</v>
      </c>
      <c r="AA367">
        <f t="shared" si="211"/>
        <v>522.67310420516787</v>
      </c>
      <c r="AD367">
        <f t="shared" si="188"/>
        <v>525.2040513981425</v>
      </c>
      <c r="AE367">
        <f>VLOOKUP(AU366,Sheet2!$E$6:$F$261,2,TRUE)</f>
        <v>516.84137931034479</v>
      </c>
      <c r="AF367">
        <f>VLOOKUP(AE367,Sheet3!K$52:L$77,2,TRUE)</f>
        <v>1</v>
      </c>
      <c r="AG367">
        <f t="shared" si="189"/>
        <v>8.8040513981425192</v>
      </c>
      <c r="AH367">
        <f t="shared" si="190"/>
        <v>0</v>
      </c>
      <c r="AI367">
        <f t="shared" si="199"/>
        <v>0</v>
      </c>
      <c r="AJ367">
        <f t="shared" si="181"/>
        <v>3.5</v>
      </c>
      <c r="AK367">
        <f t="shared" si="184"/>
        <v>67201.541836629985</v>
      </c>
      <c r="AM367">
        <f t="shared" si="191"/>
        <v>3.7040513981424965</v>
      </c>
      <c r="AN367">
        <f t="shared" si="192"/>
        <v>1</v>
      </c>
      <c r="AP367">
        <f t="shared" si="185"/>
        <v>3.3</v>
      </c>
      <c r="AQ367">
        <f>VLOOKUP(AE367,Sheet3!$K$52:$L$77,2,TRUE)</f>
        <v>1</v>
      </c>
      <c r="AR367">
        <f t="shared" si="198"/>
        <v>3952.1983108894465</v>
      </c>
      <c r="AU367">
        <f t="shared" si="193"/>
        <v>71153.740147519435</v>
      </c>
      <c r="AV367">
        <f t="shared" si="194"/>
        <v>246.25985248056531</v>
      </c>
      <c r="AW367">
        <f t="shared" si="195"/>
        <v>5.0880134810034159</v>
      </c>
      <c r="AX367">
        <f>VLOOKUP(AD367,Sheet2!$A$6:$B$262,2,TRUE)</f>
        <v>415.34666666666669</v>
      </c>
      <c r="AY367">
        <f t="shared" si="196"/>
        <v>1.2250040482657256E-2</v>
      </c>
      <c r="AZ367">
        <f t="shared" si="197"/>
        <v>525.21630143862512</v>
      </c>
      <c r="BB367">
        <f t="shared" si="187"/>
        <v>2.5431972334572492</v>
      </c>
    </row>
    <row r="368" spans="4:54" x14ac:dyDescent="0.55000000000000004">
      <c r="D368">
        <f t="shared" si="186"/>
        <v>5370</v>
      </c>
      <c r="E368">
        <f t="shared" si="182"/>
        <v>89.5</v>
      </c>
      <c r="F368">
        <v>71000</v>
      </c>
      <c r="H368">
        <f t="shared" si="200"/>
        <v>17750</v>
      </c>
      <c r="J368">
        <f t="shared" si="201"/>
        <v>1466.9421487603306</v>
      </c>
      <c r="K368">
        <f t="shared" si="202"/>
        <v>522.67310420516787</v>
      </c>
      <c r="L368">
        <f>VLOOKUP(V368, Sheet2!E$6:F$261,2,TRUE)</f>
        <v>516.84137931034479</v>
      </c>
      <c r="M368">
        <f>VLOOKUP(L368,Sheet3!A$52:B$77,2,TRUE)</f>
        <v>0.99</v>
      </c>
      <c r="N368">
        <f t="shared" si="203"/>
        <v>8.2731042051678969</v>
      </c>
      <c r="O368">
        <f t="shared" si="204"/>
        <v>7.8731042051679196</v>
      </c>
      <c r="P368">
        <v>0</v>
      </c>
      <c r="Q368">
        <f t="shared" si="180"/>
        <v>3.5</v>
      </c>
      <c r="R368">
        <f t="shared" si="205"/>
        <v>60602.887883703464</v>
      </c>
      <c r="S368">
        <f t="shared" si="183"/>
        <v>3.5</v>
      </c>
      <c r="T368">
        <f t="shared" si="206"/>
        <v>10716.433518166221</v>
      </c>
      <c r="V368">
        <f t="shared" si="207"/>
        <v>71319.321401869689</v>
      </c>
      <c r="W368">
        <f t="shared" si="208"/>
        <v>-319.321401869689</v>
      </c>
      <c r="X368">
        <f t="shared" si="209"/>
        <v>-6.5975496254067973</v>
      </c>
      <c r="Y368">
        <f>VLOOKUP(K368,Sheet2!$A$6:$B$262,2,TRUE)</f>
        <v>381.08571428571429</v>
      </c>
      <c r="Z368">
        <f t="shared" si="210"/>
        <v>-1.7312508388756778E-2</v>
      </c>
      <c r="AA368">
        <f t="shared" si="211"/>
        <v>522.65579169677915</v>
      </c>
      <c r="AD368">
        <f t="shared" si="188"/>
        <v>525.21630143862512</v>
      </c>
      <c r="AE368">
        <f>VLOOKUP(AU367,Sheet2!$E$6:$F$261,2,TRUE)</f>
        <v>516.84137931034479</v>
      </c>
      <c r="AF368">
        <f>VLOOKUP(AE368,Sheet3!K$52:L$77,2,TRUE)</f>
        <v>1</v>
      </c>
      <c r="AG368">
        <f t="shared" si="189"/>
        <v>8.8163014386251461</v>
      </c>
      <c r="AH368">
        <f t="shared" si="190"/>
        <v>0</v>
      </c>
      <c r="AI368">
        <f t="shared" si="199"/>
        <v>0</v>
      </c>
      <c r="AJ368">
        <f t="shared" si="181"/>
        <v>3.5</v>
      </c>
      <c r="AK368">
        <f t="shared" si="184"/>
        <v>67341.847906636525</v>
      </c>
      <c r="AM368">
        <f t="shared" si="191"/>
        <v>3.7163014386251234</v>
      </c>
      <c r="AN368">
        <f t="shared" si="192"/>
        <v>1</v>
      </c>
      <c r="AP368">
        <f t="shared" si="185"/>
        <v>3.3</v>
      </c>
      <c r="AQ368">
        <f>VLOOKUP(AE368,Sheet3!$K$52:$L$77,2,TRUE)</f>
        <v>1</v>
      </c>
      <c r="AR368">
        <f t="shared" si="198"/>
        <v>3971.8205803641395</v>
      </c>
      <c r="AU368">
        <f t="shared" si="193"/>
        <v>71313.668487000657</v>
      </c>
      <c r="AV368">
        <f t="shared" si="194"/>
        <v>-313.66848700065748</v>
      </c>
      <c r="AW368">
        <f t="shared" si="195"/>
        <v>-6.480753863649948</v>
      </c>
      <c r="AX368">
        <f>VLOOKUP(AD368,Sheet2!$A$6:$B$262,2,TRUE)</f>
        <v>415.34666666666669</v>
      </c>
      <c r="AY368">
        <f t="shared" si="196"/>
        <v>-1.5603240338151136E-2</v>
      </c>
      <c r="AZ368">
        <f t="shared" si="197"/>
        <v>525.200698198287</v>
      </c>
      <c r="BB368">
        <f t="shared" si="187"/>
        <v>2.5449065015078531</v>
      </c>
    </row>
    <row r="369" spans="4:54" x14ac:dyDescent="0.55000000000000004">
      <c r="D369">
        <f t="shared" si="186"/>
        <v>5385</v>
      </c>
      <c r="E369">
        <f t="shared" si="182"/>
        <v>89.75</v>
      </c>
      <c r="F369">
        <v>70500</v>
      </c>
      <c r="H369">
        <f t="shared" si="200"/>
        <v>17625</v>
      </c>
      <c r="J369">
        <f t="shared" si="201"/>
        <v>1456.611570247934</v>
      </c>
      <c r="K369">
        <f t="shared" si="202"/>
        <v>522.65579169677915</v>
      </c>
      <c r="L369">
        <f>VLOOKUP(V369, Sheet2!E$6:F$261,2,TRUE)</f>
        <v>516.84137931034479</v>
      </c>
      <c r="M369">
        <f>VLOOKUP(L369,Sheet3!A$52:B$77,2,TRUE)</f>
        <v>0.99</v>
      </c>
      <c r="N369">
        <f t="shared" si="203"/>
        <v>8.2557916967791698</v>
      </c>
      <c r="O369">
        <f t="shared" si="204"/>
        <v>7.8557916967791925</v>
      </c>
      <c r="P369">
        <v>0</v>
      </c>
      <c r="Q369">
        <f t="shared" si="180"/>
        <v>3.5</v>
      </c>
      <c r="R369">
        <f t="shared" si="205"/>
        <v>60412.758719747209</v>
      </c>
      <c r="S369">
        <f t="shared" si="183"/>
        <v>3.5</v>
      </c>
      <c r="T369">
        <f t="shared" si="206"/>
        <v>10681.10571517352</v>
      </c>
      <c r="V369">
        <f t="shared" si="207"/>
        <v>71093.864434920732</v>
      </c>
      <c r="W369">
        <f t="shared" si="208"/>
        <v>-593.86443492073158</v>
      </c>
      <c r="X369">
        <f t="shared" si="209"/>
        <v>-12.269926341337428</v>
      </c>
      <c r="Y369">
        <f>VLOOKUP(K369,Sheet2!$A$6:$B$262,2,TRUE)</f>
        <v>381.08571428571429</v>
      </c>
      <c r="Z369">
        <f t="shared" si="210"/>
        <v>-3.2197287595352377E-2</v>
      </c>
      <c r="AA369">
        <f t="shared" si="211"/>
        <v>522.62359440918374</v>
      </c>
      <c r="AD369">
        <f t="shared" si="188"/>
        <v>525.200698198287</v>
      </c>
      <c r="AE369">
        <f>VLOOKUP(AU368,Sheet2!$E$6:$F$261,2,TRUE)</f>
        <v>516.84137931034479</v>
      </c>
      <c r="AF369">
        <f>VLOOKUP(AE369,Sheet3!K$52:L$77,2,TRUE)</f>
        <v>1</v>
      </c>
      <c r="AG369">
        <f t="shared" si="189"/>
        <v>8.8006981982870229</v>
      </c>
      <c r="AH369">
        <f t="shared" si="190"/>
        <v>0</v>
      </c>
      <c r="AI369">
        <f t="shared" si="199"/>
        <v>0</v>
      </c>
      <c r="AJ369">
        <f t="shared" si="181"/>
        <v>3.5</v>
      </c>
      <c r="AK369">
        <f t="shared" si="184"/>
        <v>67163.152906496238</v>
      </c>
      <c r="AM369">
        <f t="shared" si="191"/>
        <v>3.7006981982870002</v>
      </c>
      <c r="AN369">
        <f t="shared" si="192"/>
        <v>1</v>
      </c>
      <c r="AP369">
        <f t="shared" si="185"/>
        <v>3.3</v>
      </c>
      <c r="AQ369">
        <f>VLOOKUP(AE369,Sheet3!$K$52:$L$77,2,TRUE)</f>
        <v>1</v>
      </c>
      <c r="AR369">
        <f t="shared" si="198"/>
        <v>3946.8327626194869</v>
      </c>
      <c r="AU369">
        <f t="shared" si="193"/>
        <v>71109.985669115718</v>
      </c>
      <c r="AV369">
        <f t="shared" si="194"/>
        <v>-609.98566911571834</v>
      </c>
      <c r="AW369">
        <f t="shared" si="195"/>
        <v>-12.60300969247352</v>
      </c>
      <c r="AX369">
        <f>VLOOKUP(AD369,Sheet2!$A$6:$B$262,2,TRUE)</f>
        <v>415.34666666666669</v>
      </c>
      <c r="AY369">
        <f t="shared" si="196"/>
        <v>-3.0343350997897787E-2</v>
      </c>
      <c r="AZ369">
        <f t="shared" si="197"/>
        <v>525.1703548472891</v>
      </c>
      <c r="BB369">
        <f t="shared" si="187"/>
        <v>2.5467604381053661</v>
      </c>
    </row>
    <row r="370" spans="4:54" x14ac:dyDescent="0.55000000000000004">
      <c r="D370">
        <f t="shared" si="186"/>
        <v>5400</v>
      </c>
      <c r="E370">
        <f t="shared" si="182"/>
        <v>90</v>
      </c>
      <c r="F370">
        <v>70800</v>
      </c>
      <c r="H370">
        <f t="shared" si="200"/>
        <v>17700</v>
      </c>
      <c r="J370">
        <f t="shared" si="201"/>
        <v>1462.8099173553719</v>
      </c>
      <c r="K370">
        <f t="shared" si="202"/>
        <v>522.62359440918374</v>
      </c>
      <c r="L370">
        <f>VLOOKUP(V370, Sheet2!E$6:F$261,2,TRUE)</f>
        <v>516.69655172413786</v>
      </c>
      <c r="M370">
        <f>VLOOKUP(L370,Sheet3!A$52:B$77,2,TRUE)</f>
        <v>0.99</v>
      </c>
      <c r="N370">
        <f t="shared" si="203"/>
        <v>8.2235944091837609</v>
      </c>
      <c r="O370">
        <f t="shared" si="204"/>
        <v>7.8235944091837837</v>
      </c>
      <c r="P370">
        <v>0</v>
      </c>
      <c r="Q370">
        <f t="shared" si="180"/>
        <v>3.5</v>
      </c>
      <c r="R370">
        <f t="shared" si="205"/>
        <v>60059.692171557523</v>
      </c>
      <c r="S370">
        <f t="shared" si="183"/>
        <v>3.5</v>
      </c>
      <c r="T370">
        <f t="shared" si="206"/>
        <v>10615.507613173291</v>
      </c>
      <c r="V370">
        <f t="shared" si="207"/>
        <v>70675.199784730808</v>
      </c>
      <c r="W370">
        <f t="shared" si="208"/>
        <v>124.80021526919154</v>
      </c>
      <c r="X370">
        <f t="shared" si="209"/>
        <v>2.5785168444047839</v>
      </c>
      <c r="Y370">
        <f>VLOOKUP(K370,Sheet2!$A$6:$B$262,2,TRUE)</f>
        <v>381.08571428571429</v>
      </c>
      <c r="Z370">
        <f t="shared" si="210"/>
        <v>6.7662385330759809E-3</v>
      </c>
      <c r="AA370">
        <f t="shared" si="211"/>
        <v>522.63036064771677</v>
      </c>
      <c r="AD370">
        <f t="shared" si="188"/>
        <v>525.1703548472891</v>
      </c>
      <c r="AE370">
        <f>VLOOKUP(AU369,Sheet2!$E$6:$F$261,2,TRUE)</f>
        <v>516.84137931034479</v>
      </c>
      <c r="AF370">
        <f>VLOOKUP(AE370,Sheet3!K$52:L$77,2,TRUE)</f>
        <v>1</v>
      </c>
      <c r="AG370">
        <f t="shared" si="189"/>
        <v>8.7703548472891271</v>
      </c>
      <c r="AH370">
        <f t="shared" si="190"/>
        <v>0</v>
      </c>
      <c r="AI370">
        <f t="shared" si="199"/>
        <v>0</v>
      </c>
      <c r="AJ370">
        <f t="shared" si="181"/>
        <v>3.5</v>
      </c>
      <c r="AK370">
        <f t="shared" si="184"/>
        <v>66816.101326073345</v>
      </c>
      <c r="AM370">
        <f t="shared" si="191"/>
        <v>3.6703548472891043</v>
      </c>
      <c r="AN370">
        <f t="shared" si="192"/>
        <v>1</v>
      </c>
      <c r="AP370">
        <f t="shared" si="185"/>
        <v>3.3</v>
      </c>
      <c r="AQ370">
        <f>VLOOKUP(AE370,Sheet3!$K$52:$L$77,2,TRUE)</f>
        <v>1</v>
      </c>
      <c r="AR370">
        <f t="shared" si="198"/>
        <v>3898.3901580610982</v>
      </c>
      <c r="AU370">
        <f t="shared" si="193"/>
        <v>70714.491484134443</v>
      </c>
      <c r="AV370">
        <f t="shared" si="194"/>
        <v>85.508515865556546</v>
      </c>
      <c r="AW370">
        <f t="shared" si="195"/>
        <v>1.7667048732553006</v>
      </c>
      <c r="AX370">
        <f>VLOOKUP(AD370,Sheet2!$A$6:$B$262,2,TRUE)</f>
        <v>414.67333333333335</v>
      </c>
      <c r="AY370">
        <f t="shared" si="196"/>
        <v>4.2604738024838041E-3</v>
      </c>
      <c r="AZ370">
        <f t="shared" si="197"/>
        <v>525.17461532109155</v>
      </c>
      <c r="BB370">
        <f t="shared" si="187"/>
        <v>2.5442546733747804</v>
      </c>
    </row>
    <row r="371" spans="4:54" x14ac:dyDescent="0.55000000000000004">
      <c r="D371">
        <f t="shared" si="186"/>
        <v>5415</v>
      </c>
      <c r="E371">
        <f t="shared" si="182"/>
        <v>90.25</v>
      </c>
      <c r="F371">
        <v>70300</v>
      </c>
      <c r="H371">
        <f t="shared" si="200"/>
        <v>17575</v>
      </c>
      <c r="J371">
        <f t="shared" si="201"/>
        <v>1452.4793388429753</v>
      </c>
      <c r="K371">
        <f t="shared" si="202"/>
        <v>522.63036064771677</v>
      </c>
      <c r="L371">
        <f>VLOOKUP(V371, Sheet2!E$6:F$261,2,TRUE)</f>
        <v>516.69655172413786</v>
      </c>
      <c r="M371">
        <f>VLOOKUP(L371,Sheet3!A$52:B$77,2,TRUE)</f>
        <v>0.99</v>
      </c>
      <c r="N371">
        <f t="shared" si="203"/>
        <v>8.2303606477167932</v>
      </c>
      <c r="O371">
        <f t="shared" si="204"/>
        <v>7.8303606477168159</v>
      </c>
      <c r="P371">
        <v>0</v>
      </c>
      <c r="Q371">
        <f t="shared" si="180"/>
        <v>3.5</v>
      </c>
      <c r="R371">
        <f t="shared" si="205"/>
        <v>60133.831610244328</v>
      </c>
      <c r="S371">
        <f t="shared" si="183"/>
        <v>3.5</v>
      </c>
      <c r="T371">
        <f t="shared" si="206"/>
        <v>10629.281828817449</v>
      </c>
      <c r="V371">
        <f t="shared" si="207"/>
        <v>70763.113439061781</v>
      </c>
      <c r="W371">
        <f t="shared" si="208"/>
        <v>-463.11343906178081</v>
      </c>
      <c r="X371">
        <f t="shared" si="209"/>
        <v>-9.568459484747537</v>
      </c>
      <c r="Y371">
        <f>VLOOKUP(K371,Sheet2!$A$6:$B$262,2,TRUE)</f>
        <v>381.08571428571429</v>
      </c>
      <c r="Z371">
        <f t="shared" si="210"/>
        <v>-2.5108418201091904E-2</v>
      </c>
      <c r="AA371">
        <f t="shared" si="211"/>
        <v>522.60525222951571</v>
      </c>
      <c r="AD371">
        <f t="shared" si="188"/>
        <v>525.17461532109155</v>
      </c>
      <c r="AE371">
        <f>VLOOKUP(AU370,Sheet2!$E$6:$F$261,2,TRUE)</f>
        <v>516.69655172413786</v>
      </c>
      <c r="AF371">
        <f>VLOOKUP(AE371,Sheet3!K$52:L$77,2,TRUE)</f>
        <v>1</v>
      </c>
      <c r="AG371">
        <f t="shared" si="189"/>
        <v>8.7746153210915736</v>
      </c>
      <c r="AH371">
        <f t="shared" si="190"/>
        <v>0</v>
      </c>
      <c r="AI371">
        <f t="shared" si="199"/>
        <v>0</v>
      </c>
      <c r="AJ371">
        <f t="shared" si="181"/>
        <v>3.5</v>
      </c>
      <c r="AK371">
        <f t="shared" si="184"/>
        <v>66864.794250657942</v>
      </c>
      <c r="AM371">
        <f t="shared" si="191"/>
        <v>3.6746153210915509</v>
      </c>
      <c r="AN371">
        <f t="shared" si="192"/>
        <v>1</v>
      </c>
      <c r="AP371">
        <f t="shared" si="185"/>
        <v>3.3</v>
      </c>
      <c r="AQ371">
        <f>VLOOKUP(AE371,Sheet3!$K$52:$L$77,2,TRUE)</f>
        <v>1</v>
      </c>
      <c r="AR371">
        <f t="shared" si="198"/>
        <v>3905.1798863343038</v>
      </c>
      <c r="AU371">
        <f t="shared" si="193"/>
        <v>70769.974136992241</v>
      </c>
      <c r="AV371">
        <f t="shared" si="194"/>
        <v>-469.97413699224126</v>
      </c>
      <c r="AW371">
        <f t="shared" si="195"/>
        <v>-9.7102094419884555</v>
      </c>
      <c r="AX371">
        <f>VLOOKUP(AD371,Sheet2!$A$6:$B$262,2,TRUE)</f>
        <v>414.67333333333335</v>
      </c>
      <c r="AY371">
        <f t="shared" si="196"/>
        <v>-2.3416527327507087E-2</v>
      </c>
      <c r="AZ371">
        <f t="shared" si="197"/>
        <v>525.15119879376402</v>
      </c>
      <c r="BB371">
        <f t="shared" si="187"/>
        <v>2.545946564248311</v>
      </c>
    </row>
    <row r="372" spans="4:54" x14ac:dyDescent="0.55000000000000004">
      <c r="D372">
        <f t="shared" si="186"/>
        <v>5430</v>
      </c>
      <c r="E372">
        <f t="shared" si="182"/>
        <v>90.5</v>
      </c>
      <c r="F372">
        <v>70600</v>
      </c>
      <c r="H372">
        <f t="shared" si="200"/>
        <v>17650</v>
      </c>
      <c r="J372">
        <f t="shared" si="201"/>
        <v>1458.6776859504132</v>
      </c>
      <c r="K372">
        <f t="shared" si="202"/>
        <v>522.60525222951571</v>
      </c>
      <c r="L372">
        <f>VLOOKUP(V372, Sheet2!E$6:F$261,2,TRUE)</f>
        <v>516.69655172413786</v>
      </c>
      <c r="M372">
        <f>VLOOKUP(L372,Sheet3!A$52:B$77,2,TRUE)</f>
        <v>0.99</v>
      </c>
      <c r="N372">
        <f t="shared" si="203"/>
        <v>8.205252229515736</v>
      </c>
      <c r="O372">
        <f t="shared" si="204"/>
        <v>7.8052522295157587</v>
      </c>
      <c r="P372">
        <v>0</v>
      </c>
      <c r="Q372">
        <f t="shared" si="180"/>
        <v>3.5</v>
      </c>
      <c r="R372">
        <f t="shared" si="205"/>
        <v>59858.865542904263</v>
      </c>
      <c r="S372">
        <f t="shared" si="183"/>
        <v>3.5</v>
      </c>
      <c r="T372">
        <f t="shared" si="206"/>
        <v>10578.197899261297</v>
      </c>
      <c r="V372">
        <f t="shared" si="207"/>
        <v>70437.063442165556</v>
      </c>
      <c r="W372">
        <f t="shared" si="208"/>
        <v>162.9365578344441</v>
      </c>
      <c r="X372">
        <f t="shared" si="209"/>
        <v>3.3664578064967792</v>
      </c>
      <c r="Y372">
        <f>VLOOKUP(K372,Sheet2!$A$6:$B$262,2,TRUE)</f>
        <v>381.08571428571429</v>
      </c>
      <c r="Z372">
        <f t="shared" si="210"/>
        <v>8.8338598910921631E-3</v>
      </c>
      <c r="AA372">
        <f t="shared" si="211"/>
        <v>522.61408608940678</v>
      </c>
      <c r="AD372">
        <f t="shared" si="188"/>
        <v>525.15119879376402</v>
      </c>
      <c r="AE372">
        <f>VLOOKUP(AU371,Sheet2!$E$6:$F$261,2,TRUE)</f>
        <v>516.69655172413786</v>
      </c>
      <c r="AF372">
        <f>VLOOKUP(AE372,Sheet3!K$52:L$77,2,TRUE)</f>
        <v>1</v>
      </c>
      <c r="AG372">
        <f t="shared" si="189"/>
        <v>8.751198793764047</v>
      </c>
      <c r="AH372">
        <f t="shared" si="190"/>
        <v>0</v>
      </c>
      <c r="AI372">
        <f t="shared" si="199"/>
        <v>0</v>
      </c>
      <c r="AJ372">
        <f t="shared" si="181"/>
        <v>3.5</v>
      </c>
      <c r="AK372">
        <f t="shared" si="184"/>
        <v>66597.313087852846</v>
      </c>
      <c r="AM372">
        <f t="shared" si="191"/>
        <v>3.6511987937640242</v>
      </c>
      <c r="AN372">
        <f t="shared" si="192"/>
        <v>1</v>
      </c>
      <c r="AP372">
        <f t="shared" si="185"/>
        <v>3.3</v>
      </c>
      <c r="AQ372">
        <f>VLOOKUP(AE372,Sheet3!$K$52:$L$77,2,TRUE)</f>
        <v>1</v>
      </c>
      <c r="AR372">
        <f t="shared" si="198"/>
        <v>3867.9107151369335</v>
      </c>
      <c r="AU372">
        <f t="shared" si="193"/>
        <v>70465.223802989785</v>
      </c>
      <c r="AV372">
        <f t="shared" si="194"/>
        <v>134.77619701021467</v>
      </c>
      <c r="AW372">
        <f t="shared" si="195"/>
        <v>2.7846321696325345</v>
      </c>
      <c r="AX372">
        <f>VLOOKUP(AD372,Sheet2!$A$6:$B$262,2,TRUE)</f>
        <v>414.67333333333335</v>
      </c>
      <c r="AY372">
        <f t="shared" si="196"/>
        <v>6.7152429292918142E-3</v>
      </c>
      <c r="AZ372">
        <f t="shared" si="197"/>
        <v>525.15791403669334</v>
      </c>
      <c r="BB372">
        <f t="shared" si="187"/>
        <v>2.5438279472865588</v>
      </c>
    </row>
    <row r="373" spans="4:54" x14ac:dyDescent="0.55000000000000004">
      <c r="D373">
        <f t="shared" si="186"/>
        <v>5445</v>
      </c>
      <c r="E373">
        <f t="shared" si="182"/>
        <v>90.75</v>
      </c>
      <c r="F373">
        <v>69600</v>
      </c>
      <c r="H373">
        <f t="shared" si="200"/>
        <v>17400</v>
      </c>
      <c r="J373">
        <f t="shared" si="201"/>
        <v>1438.0165289256199</v>
      </c>
      <c r="K373">
        <f t="shared" si="202"/>
        <v>522.61408608940678</v>
      </c>
      <c r="L373">
        <f>VLOOKUP(V373, Sheet2!E$6:F$261,2,TRUE)</f>
        <v>516.69655172413786</v>
      </c>
      <c r="M373">
        <f>VLOOKUP(L373,Sheet3!A$52:B$77,2,TRUE)</f>
        <v>0.99</v>
      </c>
      <c r="N373">
        <f t="shared" si="203"/>
        <v>8.2140860894068055</v>
      </c>
      <c r="O373">
        <f t="shared" si="204"/>
        <v>7.8140860894068283</v>
      </c>
      <c r="P373">
        <v>0</v>
      </c>
      <c r="Q373">
        <f t="shared" si="180"/>
        <v>3.5</v>
      </c>
      <c r="R373">
        <f t="shared" si="205"/>
        <v>59955.558572247057</v>
      </c>
      <c r="S373">
        <f t="shared" si="183"/>
        <v>3.5</v>
      </c>
      <c r="T373">
        <f t="shared" si="206"/>
        <v>10596.161332857859</v>
      </c>
      <c r="V373">
        <f t="shared" si="207"/>
        <v>70551.71990510491</v>
      </c>
      <c r="W373">
        <f t="shared" si="208"/>
        <v>-951.71990510491014</v>
      </c>
      <c r="X373">
        <f t="shared" si="209"/>
        <v>-19.66363440299401</v>
      </c>
      <c r="Y373">
        <f>VLOOKUP(K373,Sheet2!$A$6:$B$262,2,TRUE)</f>
        <v>381.08571428571429</v>
      </c>
      <c r="Z373">
        <f t="shared" si="210"/>
        <v>-5.1598980664626655E-2</v>
      </c>
      <c r="AA373">
        <f t="shared" si="211"/>
        <v>522.56248710874218</v>
      </c>
      <c r="AD373">
        <f t="shared" si="188"/>
        <v>525.15791403669334</v>
      </c>
      <c r="AE373">
        <f>VLOOKUP(AU372,Sheet2!$E$6:$F$261,2,TRUE)</f>
        <v>516.69655172413786</v>
      </c>
      <c r="AF373">
        <f>VLOOKUP(AE373,Sheet3!K$52:L$77,2,TRUE)</f>
        <v>1</v>
      </c>
      <c r="AG373">
        <f t="shared" si="189"/>
        <v>8.7579140366933643</v>
      </c>
      <c r="AH373">
        <f t="shared" si="190"/>
        <v>0</v>
      </c>
      <c r="AI373">
        <f t="shared" si="199"/>
        <v>0</v>
      </c>
      <c r="AJ373">
        <f t="shared" si="181"/>
        <v>3.5</v>
      </c>
      <c r="AK373">
        <f t="shared" si="184"/>
        <v>66673.983083909799</v>
      </c>
      <c r="AM373">
        <f t="shared" si="191"/>
        <v>3.6579140366933416</v>
      </c>
      <c r="AN373">
        <f t="shared" si="192"/>
        <v>1</v>
      </c>
      <c r="AP373">
        <f t="shared" si="185"/>
        <v>3.3</v>
      </c>
      <c r="AQ373">
        <f>VLOOKUP(AE373,Sheet3!$K$52:$L$77,2,TRUE)</f>
        <v>1</v>
      </c>
      <c r="AR373">
        <f t="shared" si="198"/>
        <v>3878.5863455159779</v>
      </c>
      <c r="AU373">
        <f t="shared" si="193"/>
        <v>70552.569429425785</v>
      </c>
      <c r="AV373">
        <f t="shared" si="194"/>
        <v>-952.56942942578462</v>
      </c>
      <c r="AW373">
        <f t="shared" si="195"/>
        <v>-19.681186558383981</v>
      </c>
      <c r="AX373">
        <f>VLOOKUP(AD373,Sheet2!$A$6:$B$262,2,TRUE)</f>
        <v>414.67333333333335</v>
      </c>
      <c r="AY373">
        <f t="shared" si="196"/>
        <v>-4.7461905496014485E-2</v>
      </c>
      <c r="AZ373">
        <f t="shared" si="197"/>
        <v>525.11045213119735</v>
      </c>
      <c r="BB373">
        <f t="shared" si="187"/>
        <v>2.5479650224551733</v>
      </c>
    </row>
    <row r="374" spans="4:54" x14ac:dyDescent="0.55000000000000004">
      <c r="D374">
        <f t="shared" si="186"/>
        <v>5460</v>
      </c>
      <c r="E374">
        <f t="shared" si="182"/>
        <v>91</v>
      </c>
      <c r="F374">
        <v>69700</v>
      </c>
      <c r="H374">
        <f t="shared" si="200"/>
        <v>17425</v>
      </c>
      <c r="J374">
        <f t="shared" si="201"/>
        <v>1440.0826446280992</v>
      </c>
      <c r="K374">
        <f t="shared" si="202"/>
        <v>522.56248710874218</v>
      </c>
      <c r="L374">
        <f>VLOOKUP(V374, Sheet2!E$6:F$261,2,TRUE)</f>
        <v>516.55172413793105</v>
      </c>
      <c r="M374">
        <f>VLOOKUP(L374,Sheet3!A$52:B$77,2,TRUE)</f>
        <v>0.99</v>
      </c>
      <c r="N374">
        <f t="shared" si="203"/>
        <v>8.162487108742198</v>
      </c>
      <c r="O374">
        <f t="shared" si="204"/>
        <v>7.7624871087422207</v>
      </c>
      <c r="P374">
        <v>0</v>
      </c>
      <c r="Q374">
        <f t="shared" si="180"/>
        <v>3.5</v>
      </c>
      <c r="R374">
        <f t="shared" si="205"/>
        <v>59391.506372574586</v>
      </c>
      <c r="S374">
        <f t="shared" si="183"/>
        <v>3.5</v>
      </c>
      <c r="T374">
        <f t="shared" si="206"/>
        <v>10491.379879091886</v>
      </c>
      <c r="V374">
        <f t="shared" si="207"/>
        <v>69882.886251666467</v>
      </c>
      <c r="W374">
        <f t="shared" si="208"/>
        <v>-182.88625166646671</v>
      </c>
      <c r="X374">
        <f t="shared" si="209"/>
        <v>-3.7786415633567501</v>
      </c>
      <c r="Y374">
        <f>VLOOKUP(K374,Sheet2!$A$6:$B$262,2,TRUE)</f>
        <v>379.71428571428572</v>
      </c>
      <c r="Z374">
        <f t="shared" si="210"/>
        <v>-9.9512757499989647E-3</v>
      </c>
      <c r="AA374">
        <f t="shared" si="211"/>
        <v>522.55253583299213</v>
      </c>
      <c r="AD374">
        <f t="shared" si="188"/>
        <v>525.11045213119735</v>
      </c>
      <c r="AE374">
        <f>VLOOKUP(AU373,Sheet2!$E$6:$F$261,2,TRUE)</f>
        <v>516.69655172413786</v>
      </c>
      <c r="AF374">
        <f>VLOOKUP(AE374,Sheet3!K$52:L$77,2,TRUE)</f>
        <v>1</v>
      </c>
      <c r="AG374">
        <f t="shared" si="189"/>
        <v>8.7104521311973713</v>
      </c>
      <c r="AH374">
        <f t="shared" si="190"/>
        <v>0</v>
      </c>
      <c r="AI374">
        <f t="shared" si="199"/>
        <v>0</v>
      </c>
      <c r="AJ374">
        <f t="shared" si="181"/>
        <v>3.5</v>
      </c>
      <c r="AK374">
        <f t="shared" si="184"/>
        <v>66132.726957915991</v>
      </c>
      <c r="AM374">
        <f t="shared" si="191"/>
        <v>3.6104521311973485</v>
      </c>
      <c r="AN374">
        <f t="shared" si="192"/>
        <v>1</v>
      </c>
      <c r="AP374">
        <f t="shared" si="185"/>
        <v>3.3</v>
      </c>
      <c r="AQ374">
        <f>VLOOKUP(AE374,Sheet3!$K$52:$L$77,2,TRUE)</f>
        <v>1</v>
      </c>
      <c r="AR374">
        <f t="shared" si="198"/>
        <v>3803.3440077447299</v>
      </c>
      <c r="AU374">
        <f t="shared" si="193"/>
        <v>69936.070965660721</v>
      </c>
      <c r="AV374">
        <f t="shared" si="194"/>
        <v>-236.07096566072141</v>
      </c>
      <c r="AW374">
        <f t="shared" si="195"/>
        <v>-4.877499290510773</v>
      </c>
      <c r="AX374">
        <f>VLOOKUP(AD374,Sheet2!$A$6:$B$262,2,TRUE)</f>
        <v>414.67333333333335</v>
      </c>
      <c r="AY374">
        <f t="shared" si="196"/>
        <v>-1.1762268992083985E-2</v>
      </c>
      <c r="AZ374">
        <f t="shared" si="197"/>
        <v>525.09868986220522</v>
      </c>
      <c r="BB374">
        <f t="shared" si="187"/>
        <v>2.5461540292130849</v>
      </c>
    </row>
    <row r="375" spans="4:54" x14ac:dyDescent="0.55000000000000004">
      <c r="D375">
        <f t="shared" si="186"/>
        <v>5475</v>
      </c>
      <c r="E375">
        <f t="shared" si="182"/>
        <v>91.25</v>
      </c>
      <c r="F375">
        <v>68800</v>
      </c>
      <c r="H375">
        <f t="shared" si="200"/>
        <v>17200</v>
      </c>
      <c r="J375">
        <f t="shared" si="201"/>
        <v>1421.4876033057851</v>
      </c>
      <c r="K375">
        <f t="shared" si="202"/>
        <v>522.55253583299213</v>
      </c>
      <c r="L375">
        <f>VLOOKUP(V375, Sheet2!E$6:F$261,2,TRUE)</f>
        <v>516.55172413793105</v>
      </c>
      <c r="M375">
        <f>VLOOKUP(L375,Sheet3!A$52:B$77,2,TRUE)</f>
        <v>0.99</v>
      </c>
      <c r="N375">
        <f t="shared" si="203"/>
        <v>8.1525358329921573</v>
      </c>
      <c r="O375">
        <f t="shared" si="204"/>
        <v>7.7525358329921801</v>
      </c>
      <c r="P375">
        <v>0</v>
      </c>
      <c r="Q375">
        <f t="shared" si="180"/>
        <v>3.5</v>
      </c>
      <c r="R375">
        <f t="shared" si="205"/>
        <v>59282.9289726145</v>
      </c>
      <c r="S375">
        <f t="shared" si="183"/>
        <v>3.5</v>
      </c>
      <c r="T375">
        <f t="shared" si="206"/>
        <v>10471.21189453258</v>
      </c>
      <c r="V375">
        <f t="shared" si="207"/>
        <v>69754.140867147085</v>
      </c>
      <c r="W375">
        <f t="shared" si="208"/>
        <v>-954.14086714708537</v>
      </c>
      <c r="X375">
        <f t="shared" si="209"/>
        <v>-19.713654279898456</v>
      </c>
      <c r="Y375">
        <f>VLOOKUP(K375,Sheet2!$A$6:$B$262,2,TRUE)</f>
        <v>379.71428571428572</v>
      </c>
      <c r="Z375">
        <f t="shared" si="210"/>
        <v>-5.1917072971892096E-2</v>
      </c>
      <c r="AA375">
        <f t="shared" si="211"/>
        <v>522.50061876002019</v>
      </c>
      <c r="AD375">
        <f t="shared" si="188"/>
        <v>525.09868986220522</v>
      </c>
      <c r="AE375">
        <f>VLOOKUP(AU374,Sheet2!$E$6:$F$261,2,TRUE)</f>
        <v>516.55172413793105</v>
      </c>
      <c r="AF375">
        <f>VLOOKUP(AE375,Sheet3!K$52:L$77,2,TRUE)</f>
        <v>1</v>
      </c>
      <c r="AG375">
        <f t="shared" si="189"/>
        <v>8.6986898622052422</v>
      </c>
      <c r="AH375">
        <f t="shared" si="190"/>
        <v>0</v>
      </c>
      <c r="AI375">
        <f t="shared" si="199"/>
        <v>0</v>
      </c>
      <c r="AJ375">
        <f t="shared" si="181"/>
        <v>3.5</v>
      </c>
      <c r="AK375">
        <f t="shared" si="184"/>
        <v>65998.817445953289</v>
      </c>
      <c r="AM375">
        <f t="shared" si="191"/>
        <v>3.5986898622052195</v>
      </c>
      <c r="AN375">
        <f t="shared" si="192"/>
        <v>1</v>
      </c>
      <c r="AP375">
        <f t="shared" si="185"/>
        <v>3.2</v>
      </c>
      <c r="AQ375">
        <f>VLOOKUP(AE375,Sheet3!$K$52:$L$77,2,TRUE)</f>
        <v>1</v>
      </c>
      <c r="AR375">
        <f t="shared" si="198"/>
        <v>3670.0830392741873</v>
      </c>
      <c r="AU375">
        <f t="shared" si="193"/>
        <v>69668.900485227481</v>
      </c>
      <c r="AV375">
        <f t="shared" si="194"/>
        <v>-868.90048522748111</v>
      </c>
      <c r="AW375">
        <f t="shared" si="195"/>
        <v>-17.952489364204155</v>
      </c>
      <c r="AX375">
        <f>VLOOKUP(AD375,Sheet2!$A$6:$B$262,2,TRUE)</f>
        <v>414</v>
      </c>
      <c r="AY375">
        <f t="shared" si="196"/>
        <v>-4.3363500879720178E-2</v>
      </c>
      <c r="AZ375">
        <f t="shared" si="197"/>
        <v>525.05532636132546</v>
      </c>
      <c r="BB375">
        <f t="shared" si="187"/>
        <v>2.5547076013052674</v>
      </c>
    </row>
    <row r="376" spans="4:54" x14ac:dyDescent="0.55000000000000004">
      <c r="D376">
        <f t="shared" si="186"/>
        <v>5490</v>
      </c>
      <c r="E376">
        <f t="shared" si="182"/>
        <v>91.5</v>
      </c>
      <c r="F376">
        <v>68100</v>
      </c>
      <c r="H376">
        <f t="shared" si="200"/>
        <v>17025</v>
      </c>
      <c r="J376">
        <f t="shared" si="201"/>
        <v>1407.0247933884298</v>
      </c>
      <c r="K376">
        <f t="shared" si="202"/>
        <v>522.50061876002019</v>
      </c>
      <c r="L376">
        <f>VLOOKUP(V376, Sheet2!E$6:F$261,2,TRUE)</f>
        <v>516.55172413793105</v>
      </c>
      <c r="M376">
        <f>VLOOKUP(L376,Sheet3!A$52:B$77,2,TRUE)</f>
        <v>0.99</v>
      </c>
      <c r="N376">
        <f t="shared" si="203"/>
        <v>8.1006187600202111</v>
      </c>
      <c r="O376">
        <f t="shared" si="204"/>
        <v>7.7006187600202338</v>
      </c>
      <c r="P376">
        <v>0</v>
      </c>
      <c r="Q376">
        <f t="shared" si="180"/>
        <v>3.5</v>
      </c>
      <c r="R376">
        <f t="shared" si="205"/>
        <v>58717.542143600964</v>
      </c>
      <c r="S376">
        <f t="shared" si="183"/>
        <v>3.5</v>
      </c>
      <c r="T376">
        <f t="shared" si="206"/>
        <v>10366.202995368507</v>
      </c>
      <c r="V376">
        <f t="shared" si="207"/>
        <v>69083.745138969476</v>
      </c>
      <c r="W376">
        <f t="shared" si="208"/>
        <v>-983.7451389694761</v>
      </c>
      <c r="X376">
        <f t="shared" si="209"/>
        <v>-20.325312788625538</v>
      </c>
      <c r="Y376">
        <f>VLOOKUP(K376,Sheet2!$A$6:$B$262,2,TRUE)</f>
        <v>379.71428571428572</v>
      </c>
      <c r="Z376">
        <f t="shared" si="210"/>
        <v>-5.3527911783438215E-2</v>
      </c>
      <c r="AA376">
        <f t="shared" si="211"/>
        <v>522.44709084823671</v>
      </c>
      <c r="AD376">
        <f t="shared" si="188"/>
        <v>525.05532636132546</v>
      </c>
      <c r="AE376">
        <f>VLOOKUP(AU375,Sheet2!$E$6:$F$261,2,TRUE)</f>
        <v>516.55172413793105</v>
      </c>
      <c r="AF376">
        <f>VLOOKUP(AE376,Sheet3!K$52:L$77,2,TRUE)</f>
        <v>1</v>
      </c>
      <c r="AG376">
        <f t="shared" si="189"/>
        <v>8.6553263613254785</v>
      </c>
      <c r="AH376">
        <f t="shared" si="190"/>
        <v>0</v>
      </c>
      <c r="AI376">
        <f t="shared" si="199"/>
        <v>0</v>
      </c>
      <c r="AJ376">
        <f t="shared" si="181"/>
        <v>3.5</v>
      </c>
      <c r="AK376">
        <f t="shared" si="184"/>
        <v>65505.920793956233</v>
      </c>
      <c r="AM376">
        <f t="shared" si="191"/>
        <v>3.5553263613254558</v>
      </c>
      <c r="AN376">
        <f t="shared" si="192"/>
        <v>1</v>
      </c>
      <c r="AP376">
        <f t="shared" si="185"/>
        <v>3.2</v>
      </c>
      <c r="AQ376">
        <f>VLOOKUP(AE376,Sheet3!$K$52:$L$77,2,TRUE)</f>
        <v>1</v>
      </c>
      <c r="AR376">
        <f t="shared" si="198"/>
        <v>3603.9476135147147</v>
      </c>
      <c r="AU376">
        <f t="shared" si="193"/>
        <v>69109.868407470945</v>
      </c>
      <c r="AV376">
        <f t="shared" si="194"/>
        <v>-1009.8684074709454</v>
      </c>
      <c r="AW376">
        <f t="shared" si="195"/>
        <v>-20.865049741135234</v>
      </c>
      <c r="AX376">
        <f>VLOOKUP(AD376,Sheet2!$A$6:$B$262,2,TRUE)</f>
        <v>414</v>
      </c>
      <c r="AY376">
        <f t="shared" si="196"/>
        <v>-5.039867087230733E-2</v>
      </c>
      <c r="AZ376">
        <f t="shared" si="197"/>
        <v>525.0049276904532</v>
      </c>
      <c r="BB376">
        <f t="shared" si="187"/>
        <v>2.5578368422164885</v>
      </c>
    </row>
    <row r="377" spans="4:54" x14ac:dyDescent="0.55000000000000004">
      <c r="D377">
        <f t="shared" si="186"/>
        <v>5505</v>
      </c>
      <c r="E377">
        <f t="shared" si="182"/>
        <v>91.75</v>
      </c>
      <c r="F377">
        <v>67900</v>
      </c>
      <c r="H377">
        <f t="shared" si="200"/>
        <v>16975</v>
      </c>
      <c r="J377">
        <f t="shared" si="201"/>
        <v>1402.8925619834711</v>
      </c>
      <c r="K377">
        <f t="shared" si="202"/>
        <v>522.44709084823671</v>
      </c>
      <c r="L377">
        <f>VLOOKUP(V377, Sheet2!E$6:F$261,2,TRUE)</f>
        <v>516.40689655172412</v>
      </c>
      <c r="M377">
        <f>VLOOKUP(L377,Sheet3!A$52:B$77,2,TRUE)</f>
        <v>0.99</v>
      </c>
      <c r="N377">
        <f t="shared" si="203"/>
        <v>8.0470908482367349</v>
      </c>
      <c r="O377">
        <f t="shared" si="204"/>
        <v>7.6470908482367577</v>
      </c>
      <c r="P377">
        <v>0</v>
      </c>
      <c r="Q377">
        <f t="shared" si="180"/>
        <v>3.5</v>
      </c>
      <c r="R377">
        <f t="shared" si="205"/>
        <v>58136.506992460338</v>
      </c>
      <c r="S377">
        <f t="shared" si="183"/>
        <v>3.5</v>
      </c>
      <c r="T377">
        <f t="shared" si="206"/>
        <v>10258.305986930878</v>
      </c>
      <c r="V377">
        <f t="shared" si="207"/>
        <v>68394.812979391223</v>
      </c>
      <c r="W377">
        <f t="shared" si="208"/>
        <v>-494.81297939122305</v>
      </c>
      <c r="X377">
        <f t="shared" si="209"/>
        <v>-10.223408665107915</v>
      </c>
      <c r="Y377">
        <f>VLOOKUP(K377,Sheet2!$A$6:$B$262,2,TRUE)</f>
        <v>378.34285714285716</v>
      </c>
      <c r="Z377">
        <f t="shared" si="210"/>
        <v>-2.7021545331428559E-2</v>
      </c>
      <c r="AA377">
        <f t="shared" si="211"/>
        <v>522.42006930290529</v>
      </c>
      <c r="AD377">
        <f t="shared" si="188"/>
        <v>525.0049276904532</v>
      </c>
      <c r="AE377">
        <f>VLOOKUP(AU376,Sheet2!$E$6:$F$261,2,TRUE)</f>
        <v>516.55172413793105</v>
      </c>
      <c r="AF377">
        <f>VLOOKUP(AE377,Sheet3!K$52:L$77,2,TRUE)</f>
        <v>1</v>
      </c>
      <c r="AG377">
        <f t="shared" si="189"/>
        <v>8.6049276904532235</v>
      </c>
      <c r="AH377">
        <f t="shared" si="190"/>
        <v>0</v>
      </c>
      <c r="AI377">
        <f t="shared" si="199"/>
        <v>0</v>
      </c>
      <c r="AJ377">
        <f t="shared" si="181"/>
        <v>3.5</v>
      </c>
      <c r="AK377">
        <f t="shared" si="184"/>
        <v>64934.607716150516</v>
      </c>
      <c r="AM377">
        <f t="shared" si="191"/>
        <v>3.5049276904532007</v>
      </c>
      <c r="AN377">
        <f t="shared" si="192"/>
        <v>1</v>
      </c>
      <c r="AP377">
        <f t="shared" si="185"/>
        <v>3.2</v>
      </c>
      <c r="AQ377">
        <f>VLOOKUP(AE377,Sheet3!$K$52:$L$77,2,TRUE)</f>
        <v>1</v>
      </c>
      <c r="AR377">
        <f t="shared" si="198"/>
        <v>3527.5879779870434</v>
      </c>
      <c r="AU377">
        <f t="shared" si="193"/>
        <v>68462.195694137554</v>
      </c>
      <c r="AV377">
        <f t="shared" si="194"/>
        <v>-562.1956941375538</v>
      </c>
      <c r="AW377">
        <f t="shared" si="195"/>
        <v>-11.615613515238715</v>
      </c>
      <c r="AX377">
        <f>VLOOKUP(AD377,Sheet2!$A$6:$B$262,2,TRUE)</f>
        <v>414</v>
      </c>
      <c r="AY377">
        <f t="shared" si="196"/>
        <v>-2.8057037476422016E-2</v>
      </c>
      <c r="AZ377">
        <f t="shared" si="197"/>
        <v>524.9768706529768</v>
      </c>
      <c r="BB377">
        <f t="shared" si="187"/>
        <v>2.5568013500715097</v>
      </c>
    </row>
    <row r="378" spans="4:54" x14ac:dyDescent="0.55000000000000004">
      <c r="D378">
        <f t="shared" si="186"/>
        <v>5520</v>
      </c>
      <c r="E378">
        <f t="shared" si="182"/>
        <v>92</v>
      </c>
      <c r="F378">
        <v>67200</v>
      </c>
      <c r="H378">
        <f t="shared" si="200"/>
        <v>16800</v>
      </c>
      <c r="J378">
        <f t="shared" si="201"/>
        <v>1388.4297520661157</v>
      </c>
      <c r="K378">
        <f t="shared" si="202"/>
        <v>522.42006930290529</v>
      </c>
      <c r="L378">
        <f>VLOOKUP(V378, Sheet2!E$6:F$261,2,TRUE)</f>
        <v>516.40689655172412</v>
      </c>
      <c r="M378">
        <f>VLOOKUP(L378,Sheet3!A$52:B$77,2,TRUE)</f>
        <v>0.99</v>
      </c>
      <c r="N378">
        <f t="shared" si="203"/>
        <v>8.0200693029053127</v>
      </c>
      <c r="O378">
        <f t="shared" si="204"/>
        <v>7.6200693029053355</v>
      </c>
      <c r="P378">
        <v>0</v>
      </c>
      <c r="Q378">
        <f t="shared" si="180"/>
        <v>3.5</v>
      </c>
      <c r="R378">
        <f t="shared" si="205"/>
        <v>57843.925715144353</v>
      </c>
      <c r="S378">
        <f t="shared" si="183"/>
        <v>3.5</v>
      </c>
      <c r="T378">
        <f t="shared" si="206"/>
        <v>10203.981355058686</v>
      </c>
      <c r="V378">
        <f t="shared" si="207"/>
        <v>68047.907070203044</v>
      </c>
      <c r="W378">
        <f t="shared" si="208"/>
        <v>-847.90707020304399</v>
      </c>
      <c r="X378">
        <f t="shared" si="209"/>
        <v>-17.518741119897602</v>
      </c>
      <c r="Y378">
        <f>VLOOKUP(K378,Sheet2!$A$6:$B$262,2,TRUE)</f>
        <v>378.34285714285716</v>
      </c>
      <c r="Z378">
        <f t="shared" si="210"/>
        <v>-4.6303876997161764E-2</v>
      </c>
      <c r="AA378">
        <f t="shared" si="211"/>
        <v>522.37376542590812</v>
      </c>
      <c r="AD378">
        <f t="shared" si="188"/>
        <v>524.9768706529768</v>
      </c>
      <c r="AE378">
        <f>VLOOKUP(AU377,Sheet2!$E$6:$F$261,2,TRUE)</f>
        <v>516.40689655172412</v>
      </c>
      <c r="AF378">
        <f>VLOOKUP(AE378,Sheet3!K$52:L$77,2,TRUE)</f>
        <v>1</v>
      </c>
      <c r="AG378">
        <f t="shared" si="189"/>
        <v>8.5768706529768224</v>
      </c>
      <c r="AH378">
        <f t="shared" si="190"/>
        <v>0</v>
      </c>
      <c r="AI378">
        <f t="shared" si="199"/>
        <v>0</v>
      </c>
      <c r="AJ378">
        <f t="shared" si="181"/>
        <v>3.5</v>
      </c>
      <c r="AK378">
        <f t="shared" si="184"/>
        <v>64617.280210884361</v>
      </c>
      <c r="AM378">
        <f t="shared" si="191"/>
        <v>3.4768706529767996</v>
      </c>
      <c r="AN378">
        <f t="shared" si="192"/>
        <v>1</v>
      </c>
      <c r="AP378">
        <f t="shared" si="185"/>
        <v>3.2</v>
      </c>
      <c r="AQ378">
        <f>VLOOKUP(AE378,Sheet3!$K$52:$L$77,2,TRUE)</f>
        <v>1</v>
      </c>
      <c r="AR378">
        <f t="shared" si="198"/>
        <v>3485.3152094448515</v>
      </c>
      <c r="AU378">
        <f t="shared" si="193"/>
        <v>68102.595420329206</v>
      </c>
      <c r="AV378">
        <f t="shared" si="194"/>
        <v>-902.59542032920581</v>
      </c>
      <c r="AW378">
        <f t="shared" si="195"/>
        <v>-18.648665709281111</v>
      </c>
      <c r="AX378">
        <f>VLOOKUP(AD378,Sheet2!$A$6:$B$262,2,TRUE)</f>
        <v>412.62857142857143</v>
      </c>
      <c r="AY378">
        <f t="shared" si="196"/>
        <v>-4.5194799877083427E-2</v>
      </c>
      <c r="AZ378">
        <f t="shared" si="197"/>
        <v>524.9316758530997</v>
      </c>
      <c r="BB378">
        <f t="shared" si="187"/>
        <v>2.5579104271915867</v>
      </c>
    </row>
    <row r="379" spans="4:54" x14ac:dyDescent="0.55000000000000004">
      <c r="D379">
        <f t="shared" si="186"/>
        <v>5535</v>
      </c>
      <c r="E379">
        <f t="shared" si="182"/>
        <v>92.25</v>
      </c>
      <c r="F379">
        <v>66700</v>
      </c>
      <c r="H379">
        <f t="shared" si="200"/>
        <v>16675</v>
      </c>
      <c r="J379">
        <f t="shared" si="201"/>
        <v>1378.0991735537191</v>
      </c>
      <c r="K379">
        <f t="shared" si="202"/>
        <v>522.37376542590812</v>
      </c>
      <c r="L379">
        <f>VLOOKUP(V379, Sheet2!E$6:F$261,2,TRUE)</f>
        <v>516.26206896551719</v>
      </c>
      <c r="M379">
        <f>VLOOKUP(L379,Sheet3!A$52:B$77,2,TRUE)</f>
        <v>0.99</v>
      </c>
      <c r="N379">
        <f t="shared" si="203"/>
        <v>7.973765425908141</v>
      </c>
      <c r="O379">
        <f t="shared" si="204"/>
        <v>7.5737654259081637</v>
      </c>
      <c r="P379">
        <v>0</v>
      </c>
      <c r="Q379">
        <f t="shared" si="180"/>
        <v>3.5</v>
      </c>
      <c r="R379">
        <f t="shared" si="205"/>
        <v>57343.706528948242</v>
      </c>
      <c r="S379">
        <f t="shared" si="183"/>
        <v>3.5</v>
      </c>
      <c r="T379">
        <f t="shared" si="206"/>
        <v>10111.114995197244</v>
      </c>
      <c r="V379">
        <f t="shared" si="207"/>
        <v>67454.821524145489</v>
      </c>
      <c r="W379">
        <f t="shared" si="208"/>
        <v>-754.82152414548909</v>
      </c>
      <c r="X379">
        <f t="shared" si="209"/>
        <v>-15.595486036063825</v>
      </c>
      <c r="Y379">
        <f>VLOOKUP(K379,Sheet2!$A$6:$B$262,2,TRUE)</f>
        <v>376.97142857142859</v>
      </c>
      <c r="Z379">
        <f t="shared" si="210"/>
        <v>-4.1370472279993471E-2</v>
      </c>
      <c r="AA379">
        <f t="shared" si="211"/>
        <v>522.33239495362818</v>
      </c>
      <c r="AD379">
        <f t="shared" si="188"/>
        <v>524.9316758530997</v>
      </c>
      <c r="AE379">
        <f>VLOOKUP(AU378,Sheet2!$E$6:$F$261,2,TRUE)</f>
        <v>516.40689655172412</v>
      </c>
      <c r="AF379">
        <f>VLOOKUP(AE379,Sheet3!K$52:L$77,2,TRUE)</f>
        <v>1</v>
      </c>
      <c r="AG379">
        <f t="shared" si="189"/>
        <v>8.5316758530997276</v>
      </c>
      <c r="AH379">
        <f t="shared" si="190"/>
        <v>0</v>
      </c>
      <c r="AI379">
        <f t="shared" si="199"/>
        <v>0</v>
      </c>
      <c r="AJ379">
        <f t="shared" si="181"/>
        <v>3.5</v>
      </c>
      <c r="AK379">
        <f t="shared" si="184"/>
        <v>64107.214013438774</v>
      </c>
      <c r="AM379">
        <f t="shared" si="191"/>
        <v>3.4316758530997049</v>
      </c>
      <c r="AN379">
        <f t="shared" si="192"/>
        <v>1</v>
      </c>
      <c r="AP379">
        <f t="shared" si="185"/>
        <v>3.2</v>
      </c>
      <c r="AQ379">
        <f>VLOOKUP(AE379,Sheet3!$K$52:$L$77,2,TRUE)</f>
        <v>1</v>
      </c>
      <c r="AR379">
        <f t="shared" si="198"/>
        <v>3417.5796757115299</v>
      </c>
      <c r="AU379">
        <f t="shared" si="193"/>
        <v>67524.793689150305</v>
      </c>
      <c r="AV379">
        <f t="shared" si="194"/>
        <v>-824.793689150305</v>
      </c>
      <c r="AW379">
        <f t="shared" si="195"/>
        <v>-17.041191924593079</v>
      </c>
      <c r="AX379">
        <f>VLOOKUP(AD379,Sheet2!$A$6:$B$262,2,TRUE)</f>
        <v>412.62857142857143</v>
      </c>
      <c r="AY379">
        <f t="shared" si="196"/>
        <v>-4.1299107974017292E-2</v>
      </c>
      <c r="AZ379">
        <f t="shared" si="197"/>
        <v>524.89037674512565</v>
      </c>
      <c r="BB379">
        <f t="shared" si="187"/>
        <v>2.5579817914974683</v>
      </c>
    </row>
    <row r="380" spans="4:54" x14ac:dyDescent="0.55000000000000004">
      <c r="D380">
        <f t="shared" si="186"/>
        <v>5550</v>
      </c>
      <c r="E380">
        <f t="shared" si="182"/>
        <v>92.5</v>
      </c>
      <c r="F380">
        <v>65400</v>
      </c>
      <c r="H380">
        <f t="shared" si="200"/>
        <v>16350</v>
      </c>
      <c r="J380">
        <f t="shared" si="201"/>
        <v>1351.2396694214876</v>
      </c>
      <c r="K380">
        <f t="shared" si="202"/>
        <v>522.33239495362818</v>
      </c>
      <c r="L380">
        <f>VLOOKUP(V380, Sheet2!E$6:F$261,2,TRUE)</f>
        <v>516.11724137931037</v>
      </c>
      <c r="M380">
        <f>VLOOKUP(L380,Sheet3!A$52:B$77,2,TRUE)</f>
        <v>0.99</v>
      </c>
      <c r="N380">
        <f t="shared" si="203"/>
        <v>7.9323949536282043</v>
      </c>
      <c r="O380">
        <f t="shared" si="204"/>
        <v>7.5323949536282271</v>
      </c>
      <c r="P380">
        <v>0</v>
      </c>
      <c r="Q380">
        <f t="shared" si="180"/>
        <v>3.5</v>
      </c>
      <c r="R380">
        <f t="shared" si="205"/>
        <v>56898.009361356475</v>
      </c>
      <c r="S380">
        <f t="shared" si="183"/>
        <v>3.5</v>
      </c>
      <c r="T380">
        <f t="shared" si="206"/>
        <v>10028.382728266253</v>
      </c>
      <c r="V380">
        <f t="shared" si="207"/>
        <v>66926.392089622736</v>
      </c>
      <c r="W380">
        <f t="shared" si="208"/>
        <v>-1526.3920896227355</v>
      </c>
      <c r="X380">
        <f t="shared" si="209"/>
        <v>-31.537026645097843</v>
      </c>
      <c r="Y380">
        <f>VLOOKUP(K380,Sheet2!$A$6:$B$262,2,TRUE)</f>
        <v>376.97142857142859</v>
      </c>
      <c r="Z380">
        <f t="shared" si="210"/>
        <v>-8.3658930769927572E-2</v>
      </c>
      <c r="AA380">
        <f t="shared" si="211"/>
        <v>522.24873602285822</v>
      </c>
      <c r="AD380">
        <f t="shared" si="188"/>
        <v>524.89037674512565</v>
      </c>
      <c r="AE380">
        <f>VLOOKUP(AU379,Sheet2!$E$6:$F$261,2,TRUE)</f>
        <v>516.26206896551719</v>
      </c>
      <c r="AF380">
        <f>VLOOKUP(AE380,Sheet3!K$52:L$77,2,TRUE)</f>
        <v>1</v>
      </c>
      <c r="AG380">
        <f t="shared" si="189"/>
        <v>8.4903767451256726</v>
      </c>
      <c r="AH380">
        <f t="shared" si="190"/>
        <v>0</v>
      </c>
      <c r="AI380">
        <f t="shared" si="199"/>
        <v>0</v>
      </c>
      <c r="AJ380">
        <f t="shared" si="181"/>
        <v>3.5</v>
      </c>
      <c r="AK380">
        <f t="shared" si="184"/>
        <v>63642.294072910314</v>
      </c>
      <c r="AM380">
        <f t="shared" si="191"/>
        <v>3.3903767451256499</v>
      </c>
      <c r="AN380">
        <f t="shared" si="192"/>
        <v>1</v>
      </c>
      <c r="AP380">
        <f t="shared" si="185"/>
        <v>3.1</v>
      </c>
      <c r="AQ380">
        <f>VLOOKUP(AE380,Sheet3!$K$52:$L$77,2,TRUE)</f>
        <v>1</v>
      </c>
      <c r="AR380">
        <f t="shared" si="198"/>
        <v>3251.1942361457186</v>
      </c>
      <c r="AU380">
        <f t="shared" si="193"/>
        <v>66893.488309056032</v>
      </c>
      <c r="AV380">
        <f t="shared" si="194"/>
        <v>-1493.4883090560324</v>
      </c>
      <c r="AW380">
        <f t="shared" si="195"/>
        <v>-30.857196468099843</v>
      </c>
      <c r="AX380">
        <f>VLOOKUP(AD380,Sheet2!$A$6:$B$262,2,TRUE)</f>
        <v>411.25714285714287</v>
      </c>
      <c r="AY380">
        <f t="shared" si="196"/>
        <v>-7.503139338498642E-2</v>
      </c>
      <c r="AZ380">
        <f t="shared" si="197"/>
        <v>524.81534535174069</v>
      </c>
      <c r="BB380">
        <f t="shared" si="187"/>
        <v>2.5666093288824641</v>
      </c>
    </row>
    <row r="381" spans="4:54" x14ac:dyDescent="0.55000000000000004">
      <c r="D381">
        <f t="shared" si="186"/>
        <v>5565</v>
      </c>
      <c r="E381">
        <f t="shared" si="182"/>
        <v>92.75</v>
      </c>
      <c r="F381">
        <v>64800</v>
      </c>
      <c r="H381">
        <f t="shared" si="200"/>
        <v>16200</v>
      </c>
      <c r="J381">
        <f t="shared" si="201"/>
        <v>1338.8429752066115</v>
      </c>
      <c r="K381">
        <f t="shared" si="202"/>
        <v>522.24873602285822</v>
      </c>
      <c r="L381">
        <f>VLOOKUP(V381, Sheet2!E$6:F$261,2,TRUE)</f>
        <v>515.97241379310344</v>
      </c>
      <c r="M381">
        <f>VLOOKUP(L381,Sheet3!A$52:B$77,2,TRUE)</f>
        <v>1</v>
      </c>
      <c r="N381">
        <f t="shared" si="203"/>
        <v>7.8487360228582475</v>
      </c>
      <c r="O381">
        <f t="shared" si="204"/>
        <v>7.4487360228582702</v>
      </c>
      <c r="P381">
        <v>0</v>
      </c>
      <c r="Q381">
        <f t="shared" si="180"/>
        <v>3.5</v>
      </c>
      <c r="R381">
        <f t="shared" si="205"/>
        <v>56000.275301579015</v>
      </c>
      <c r="S381">
        <f t="shared" si="183"/>
        <v>3.5</v>
      </c>
      <c r="T381">
        <f t="shared" si="206"/>
        <v>9861.7763661151839</v>
      </c>
      <c r="V381">
        <f t="shared" si="207"/>
        <v>65862.051667694206</v>
      </c>
      <c r="W381">
        <f t="shared" si="208"/>
        <v>-1062.0516676942061</v>
      </c>
      <c r="X381">
        <f t="shared" si="209"/>
        <v>-21.943216274673681</v>
      </c>
      <c r="Y381">
        <f>VLOOKUP(K381,Sheet2!$A$6:$B$262,2,TRUE)</f>
        <v>375.6</v>
      </c>
      <c r="Z381">
        <f t="shared" si="210"/>
        <v>-5.842176856941874E-2</v>
      </c>
      <c r="AA381">
        <f t="shared" si="211"/>
        <v>522.19031425428875</v>
      </c>
      <c r="AD381">
        <f t="shared" si="188"/>
        <v>524.81534535174069</v>
      </c>
      <c r="AE381">
        <f>VLOOKUP(AU380,Sheet2!$E$6:$F$261,2,TRUE)</f>
        <v>516.11724137931037</v>
      </c>
      <c r="AF381">
        <f>VLOOKUP(AE381,Sheet3!K$52:L$77,2,TRUE)</f>
        <v>1</v>
      </c>
      <c r="AG381">
        <f t="shared" si="189"/>
        <v>8.4153453517407115</v>
      </c>
      <c r="AH381">
        <f t="shared" si="190"/>
        <v>0</v>
      </c>
      <c r="AI381">
        <f t="shared" si="199"/>
        <v>0</v>
      </c>
      <c r="AJ381">
        <f t="shared" si="181"/>
        <v>3.5</v>
      </c>
      <c r="AK381">
        <f t="shared" si="184"/>
        <v>62800.528494240469</v>
      </c>
      <c r="AM381">
        <f t="shared" si="191"/>
        <v>3.3153453517406888</v>
      </c>
      <c r="AN381">
        <f t="shared" si="192"/>
        <v>1</v>
      </c>
      <c r="AP381">
        <f t="shared" si="185"/>
        <v>3.1</v>
      </c>
      <c r="AQ381">
        <f>VLOOKUP(AE381,Sheet3!$K$52:$L$77,2,TRUE)</f>
        <v>1</v>
      </c>
      <c r="AR381">
        <f t="shared" si="198"/>
        <v>3143.8667991459974</v>
      </c>
      <c r="AU381">
        <f t="shared" si="193"/>
        <v>65944.395293386464</v>
      </c>
      <c r="AV381">
        <f t="shared" si="194"/>
        <v>-1144.3952933864639</v>
      </c>
      <c r="AW381">
        <f t="shared" si="195"/>
        <v>-23.644530855092231</v>
      </c>
      <c r="AX381">
        <f>VLOOKUP(AD381,Sheet2!$A$6:$B$262,2,TRUE)</f>
        <v>411.25714285714287</v>
      </c>
      <c r="AY381">
        <f t="shared" si="196"/>
        <v>-5.7493301370586919E-2</v>
      </c>
      <c r="AZ381">
        <f t="shared" si="197"/>
        <v>524.75785205037005</v>
      </c>
      <c r="BB381">
        <f t="shared" si="187"/>
        <v>2.5675377960812966</v>
      </c>
    </row>
    <row r="382" spans="4:54" x14ac:dyDescent="0.55000000000000004">
      <c r="D382">
        <f t="shared" si="186"/>
        <v>5580</v>
      </c>
      <c r="E382">
        <f t="shared" si="182"/>
        <v>93</v>
      </c>
      <c r="F382">
        <v>64100</v>
      </c>
      <c r="H382">
        <f t="shared" si="200"/>
        <v>16025</v>
      </c>
      <c r="J382">
        <f t="shared" si="201"/>
        <v>1324.3801652892562</v>
      </c>
      <c r="K382">
        <f t="shared" si="202"/>
        <v>522.19031425428875</v>
      </c>
      <c r="L382">
        <f>VLOOKUP(V382, Sheet2!E$6:F$261,2,TRUE)</f>
        <v>515.97241379310344</v>
      </c>
      <c r="M382">
        <f>VLOOKUP(L382,Sheet3!A$52:B$77,2,TRUE)</f>
        <v>1</v>
      </c>
      <c r="N382">
        <f t="shared" si="203"/>
        <v>7.7903142542887736</v>
      </c>
      <c r="O382">
        <f t="shared" si="204"/>
        <v>7.3903142542887963</v>
      </c>
      <c r="P382">
        <v>0</v>
      </c>
      <c r="Q382">
        <f t="shared" si="180"/>
        <v>3.5</v>
      </c>
      <c r="R382">
        <f t="shared" si="205"/>
        <v>55935.541796085148</v>
      </c>
      <c r="S382">
        <f t="shared" si="183"/>
        <v>3.5</v>
      </c>
      <c r="T382">
        <f t="shared" si="206"/>
        <v>9844.4269146861225</v>
      </c>
      <c r="V382">
        <f t="shared" si="207"/>
        <v>65779.968710771267</v>
      </c>
      <c r="W382">
        <f t="shared" si="208"/>
        <v>-1679.9687107712671</v>
      </c>
      <c r="X382">
        <f t="shared" si="209"/>
        <v>-34.710097329984862</v>
      </c>
      <c r="Y382">
        <f>VLOOKUP(K382,Sheet2!$A$6:$B$262,2,TRUE)</f>
        <v>374.2285714285714</v>
      </c>
      <c r="Z382">
        <f t="shared" si="210"/>
        <v>-9.2751061730758144E-2</v>
      </c>
      <c r="AA382">
        <f t="shared" si="211"/>
        <v>522.09756319255803</v>
      </c>
      <c r="AD382">
        <f t="shared" si="188"/>
        <v>524.75785205037005</v>
      </c>
      <c r="AE382">
        <f>VLOOKUP(AU381,Sheet2!$E$6:$F$261,2,TRUE)</f>
        <v>515.97241379310344</v>
      </c>
      <c r="AF382">
        <f>VLOOKUP(AE382,Sheet3!K$52:L$77,2,TRUE)</f>
        <v>1</v>
      </c>
      <c r="AG382">
        <f t="shared" si="189"/>
        <v>8.3578520503700702</v>
      </c>
      <c r="AH382">
        <f t="shared" si="190"/>
        <v>0</v>
      </c>
      <c r="AI382">
        <f t="shared" si="199"/>
        <v>0</v>
      </c>
      <c r="AJ382">
        <f t="shared" si="181"/>
        <v>3.5</v>
      </c>
      <c r="AK382">
        <f t="shared" si="184"/>
        <v>62158.052938846587</v>
      </c>
      <c r="AM382">
        <f t="shared" si="191"/>
        <v>3.2578520503700474</v>
      </c>
      <c r="AN382">
        <f t="shared" si="192"/>
        <v>1</v>
      </c>
      <c r="AP382">
        <f t="shared" si="185"/>
        <v>3.1</v>
      </c>
      <c r="AQ382">
        <f>VLOOKUP(AE382,Sheet3!$K$52:$L$77,2,TRUE)</f>
        <v>1</v>
      </c>
      <c r="AR382">
        <f t="shared" si="198"/>
        <v>3062.4429859435368</v>
      </c>
      <c r="AU382">
        <f t="shared" si="193"/>
        <v>65220.495924790128</v>
      </c>
      <c r="AV382">
        <f t="shared" si="194"/>
        <v>-1120.4959247901279</v>
      </c>
      <c r="AW382">
        <f t="shared" si="195"/>
        <v>-23.150742247729916</v>
      </c>
      <c r="AX382">
        <f>VLOOKUP(AD382,Sheet2!$A$6:$B$262,2,TRUE)</f>
        <v>409.8857142857143</v>
      </c>
      <c r="AY382">
        <f t="shared" si="196"/>
        <v>-5.6480968818524123E-2</v>
      </c>
      <c r="AZ382">
        <f t="shared" si="197"/>
        <v>524.70137108155154</v>
      </c>
      <c r="BB382">
        <f t="shared" si="187"/>
        <v>2.603807888993515</v>
      </c>
    </row>
    <row r="383" spans="4:54" x14ac:dyDescent="0.55000000000000004">
      <c r="D383">
        <f t="shared" si="186"/>
        <v>5595</v>
      </c>
      <c r="E383">
        <f t="shared" si="182"/>
        <v>93.25</v>
      </c>
      <c r="F383">
        <v>63300</v>
      </c>
      <c r="H383">
        <f t="shared" si="200"/>
        <v>15825</v>
      </c>
      <c r="J383">
        <f t="shared" si="201"/>
        <v>1307.8512396694214</v>
      </c>
      <c r="K383">
        <f t="shared" si="202"/>
        <v>522.09756319255803</v>
      </c>
      <c r="L383">
        <f>VLOOKUP(V383, Sheet2!E$6:F$261,2,TRUE)</f>
        <v>515.82758620689651</v>
      </c>
      <c r="M383">
        <f>VLOOKUP(L383,Sheet3!A$52:B$77,2,TRUE)</f>
        <v>1</v>
      </c>
      <c r="N383">
        <f t="shared" si="203"/>
        <v>7.6975631925580501</v>
      </c>
      <c r="O383">
        <f t="shared" si="204"/>
        <v>7.2975631925580728</v>
      </c>
      <c r="P383">
        <v>0</v>
      </c>
      <c r="Q383">
        <f t="shared" si="180"/>
        <v>3.5</v>
      </c>
      <c r="R383">
        <f t="shared" si="205"/>
        <v>54939.572759096482</v>
      </c>
      <c r="S383">
        <f t="shared" si="183"/>
        <v>3.5</v>
      </c>
      <c r="T383">
        <f t="shared" si="206"/>
        <v>9659.6830478644588</v>
      </c>
      <c r="V383">
        <f t="shared" si="207"/>
        <v>64599.255806960937</v>
      </c>
      <c r="W383">
        <f t="shared" si="208"/>
        <v>-1299.2558069609368</v>
      </c>
      <c r="X383">
        <f t="shared" si="209"/>
        <v>-26.844128242994561</v>
      </c>
      <c r="Y383">
        <f>VLOOKUP(K383,Sheet2!$A$6:$B$262,2,TRUE)</f>
        <v>372.85714285714283</v>
      </c>
      <c r="Z383">
        <f t="shared" si="210"/>
        <v>-7.1995746245579292E-2</v>
      </c>
      <c r="AA383">
        <f t="shared" si="211"/>
        <v>522.02556744631249</v>
      </c>
      <c r="AD383">
        <f t="shared" si="188"/>
        <v>524.70137108155154</v>
      </c>
      <c r="AE383">
        <f>VLOOKUP(AU382,Sheet2!$E$6:$F$261,2,TRUE)</f>
        <v>515.97241379310344</v>
      </c>
      <c r="AF383">
        <f>VLOOKUP(AE383,Sheet3!K$52:L$77,2,TRUE)</f>
        <v>1</v>
      </c>
      <c r="AG383">
        <f t="shared" si="189"/>
        <v>8.3013710815515651</v>
      </c>
      <c r="AH383">
        <f t="shared" si="190"/>
        <v>0</v>
      </c>
      <c r="AI383">
        <f t="shared" si="199"/>
        <v>0</v>
      </c>
      <c r="AJ383">
        <f t="shared" si="181"/>
        <v>3.5</v>
      </c>
      <c r="AK383">
        <f t="shared" si="184"/>
        <v>61529.038018973806</v>
      </c>
      <c r="AM383">
        <f t="shared" si="191"/>
        <v>3.2013710815515424</v>
      </c>
      <c r="AN383">
        <f t="shared" si="192"/>
        <v>1</v>
      </c>
      <c r="AP383">
        <f t="shared" si="185"/>
        <v>3.1</v>
      </c>
      <c r="AQ383">
        <f>VLOOKUP(AE383,Sheet3!$K$52:$L$77,2,TRUE)</f>
        <v>1</v>
      </c>
      <c r="AR383">
        <f t="shared" si="198"/>
        <v>2983.1493861738254</v>
      </c>
      <c r="AU383">
        <f t="shared" si="193"/>
        <v>64512.187405147633</v>
      </c>
      <c r="AV383">
        <f t="shared" si="194"/>
        <v>-1212.1874051476334</v>
      </c>
      <c r="AW383">
        <f t="shared" si="195"/>
        <v>-25.045194321232096</v>
      </c>
      <c r="AX383">
        <f>VLOOKUP(AD383,Sheet2!$A$6:$B$262,2,TRUE)</f>
        <v>409.8857142857143</v>
      </c>
      <c r="AY383">
        <f t="shared" si="196"/>
        <v>-6.1102871967316556E-2</v>
      </c>
      <c r="AZ383">
        <f t="shared" si="197"/>
        <v>524.64026820958418</v>
      </c>
      <c r="BB383">
        <f t="shared" si="187"/>
        <v>2.614700763271685</v>
      </c>
    </row>
    <row r="384" spans="4:54" x14ac:dyDescent="0.55000000000000004">
      <c r="D384">
        <f t="shared" si="186"/>
        <v>5610</v>
      </c>
      <c r="E384">
        <f t="shared" si="182"/>
        <v>93.5</v>
      </c>
      <c r="F384">
        <v>62300</v>
      </c>
      <c r="H384">
        <f t="shared" si="200"/>
        <v>15575</v>
      </c>
      <c r="J384">
        <f t="shared" si="201"/>
        <v>1287.1900826446281</v>
      </c>
      <c r="K384">
        <f t="shared" si="202"/>
        <v>522.02556744631249</v>
      </c>
      <c r="L384">
        <f>VLOOKUP(V384, Sheet2!E$6:F$261,2,TRUE)</f>
        <v>515.68275862068958</v>
      </c>
      <c r="M384">
        <f>VLOOKUP(L384,Sheet3!A$52:B$77,2,TRUE)</f>
        <v>1</v>
      </c>
      <c r="N384">
        <f t="shared" si="203"/>
        <v>7.625567446312516</v>
      </c>
      <c r="O384">
        <f t="shared" si="204"/>
        <v>7.2255674463125388</v>
      </c>
      <c r="P384">
        <v>0</v>
      </c>
      <c r="Q384">
        <f t="shared" si="180"/>
        <v>3.5</v>
      </c>
      <c r="R384">
        <f t="shared" si="205"/>
        <v>54170.598442361603</v>
      </c>
      <c r="S384">
        <f t="shared" si="183"/>
        <v>3.5</v>
      </c>
      <c r="T384">
        <f t="shared" si="206"/>
        <v>9517.0865511038028</v>
      </c>
      <c r="V384">
        <f t="shared" si="207"/>
        <v>63687.684993465402</v>
      </c>
      <c r="W384">
        <f t="shared" si="208"/>
        <v>-1387.6849934654019</v>
      </c>
      <c r="X384">
        <f t="shared" si="209"/>
        <v>-28.671177550938058</v>
      </c>
      <c r="Y384">
        <f>VLOOKUP(K384,Sheet2!$A$6:$B$262,2,TRUE)</f>
        <v>372.85714285714283</v>
      </c>
      <c r="Z384">
        <f t="shared" si="210"/>
        <v>-7.6895878489105909E-2</v>
      </c>
      <c r="AA384">
        <f t="shared" si="211"/>
        <v>521.94867156782334</v>
      </c>
      <c r="AD384">
        <f t="shared" si="188"/>
        <v>524.64026820958418</v>
      </c>
      <c r="AE384">
        <f>VLOOKUP(AU383,Sheet2!$E$6:$F$261,2,TRUE)</f>
        <v>515.82758620689651</v>
      </c>
      <c r="AF384">
        <f>VLOOKUP(AE384,Sheet3!K$52:L$77,2,TRUE)</f>
        <v>1</v>
      </c>
      <c r="AG384">
        <f t="shared" si="189"/>
        <v>8.240268209584201</v>
      </c>
      <c r="AH384">
        <f t="shared" si="190"/>
        <v>0</v>
      </c>
      <c r="AI384">
        <f t="shared" si="199"/>
        <v>0</v>
      </c>
      <c r="AJ384">
        <f t="shared" si="181"/>
        <v>3.5</v>
      </c>
      <c r="AK384">
        <f t="shared" si="184"/>
        <v>60850.955896521496</v>
      </c>
      <c r="AM384">
        <f t="shared" si="191"/>
        <v>3.1402682095841783</v>
      </c>
      <c r="AN384">
        <f t="shared" si="192"/>
        <v>1</v>
      </c>
      <c r="AP384">
        <f t="shared" si="185"/>
        <v>3</v>
      </c>
      <c r="AQ384">
        <f>VLOOKUP(AE384,Sheet3!$K$52:$L$77,2,TRUE)</f>
        <v>1</v>
      </c>
      <c r="AR384">
        <f t="shared" si="198"/>
        <v>2804.662775460944</v>
      </c>
      <c r="AU384">
        <f t="shared" si="193"/>
        <v>63655.61867198244</v>
      </c>
      <c r="AV384">
        <f t="shared" si="194"/>
        <v>-1355.61867198244</v>
      </c>
      <c r="AW384">
        <f t="shared" si="195"/>
        <v>-28.008650247571072</v>
      </c>
      <c r="AX384">
        <f>VLOOKUP(AD384,Sheet2!$A$6:$B$262,2,TRUE)</f>
        <v>408.51428571428573</v>
      </c>
      <c r="AY384">
        <f t="shared" si="196"/>
        <v>-6.8562229589102491E-2</v>
      </c>
      <c r="AZ384">
        <f t="shared" si="197"/>
        <v>524.57170597999504</v>
      </c>
      <c r="BB384">
        <f t="shared" si="187"/>
        <v>2.6230344121717053</v>
      </c>
    </row>
    <row r="385" spans="4:54" x14ac:dyDescent="0.55000000000000004">
      <c r="D385">
        <f t="shared" si="186"/>
        <v>5625</v>
      </c>
      <c r="E385">
        <f t="shared" si="182"/>
        <v>93.75</v>
      </c>
      <c r="F385">
        <v>61500</v>
      </c>
      <c r="H385">
        <f t="shared" si="200"/>
        <v>15375</v>
      </c>
      <c r="J385">
        <f t="shared" si="201"/>
        <v>1270.6611570247933</v>
      </c>
      <c r="K385">
        <f t="shared" si="202"/>
        <v>521.94867156782334</v>
      </c>
      <c r="L385">
        <f>VLOOKUP(V385, Sheet2!E$6:F$261,2,TRUE)</f>
        <v>515.53793103448277</v>
      </c>
      <c r="M385">
        <f>VLOOKUP(L385,Sheet3!A$52:B$77,2,TRUE)</f>
        <v>1</v>
      </c>
      <c r="N385">
        <f t="shared" si="203"/>
        <v>7.5486715678233622</v>
      </c>
      <c r="O385">
        <f t="shared" si="204"/>
        <v>7.148671567823385</v>
      </c>
      <c r="P385">
        <v>0</v>
      </c>
      <c r="Q385">
        <f t="shared" si="180"/>
        <v>3.5</v>
      </c>
      <c r="R385">
        <f t="shared" si="205"/>
        <v>53353.286766687146</v>
      </c>
      <c r="S385">
        <f t="shared" si="183"/>
        <v>3.5</v>
      </c>
      <c r="T385">
        <f t="shared" si="206"/>
        <v>9365.5674737032132</v>
      </c>
      <c r="V385">
        <f t="shared" si="207"/>
        <v>62718.854240390356</v>
      </c>
      <c r="W385">
        <f t="shared" si="208"/>
        <v>-1218.8542403903557</v>
      </c>
      <c r="X385">
        <f t="shared" si="209"/>
        <v>-25.182938851040408</v>
      </c>
      <c r="Y385">
        <f>VLOOKUP(K385,Sheet2!$A$6:$B$262,2,TRUE)</f>
        <v>371.48571428571427</v>
      </c>
      <c r="Z385">
        <f t="shared" si="210"/>
        <v>-6.7789790784988022E-2</v>
      </c>
      <c r="AA385">
        <f t="shared" si="211"/>
        <v>521.88088177703833</v>
      </c>
      <c r="AD385">
        <f t="shared" si="188"/>
        <v>524.57170597999504</v>
      </c>
      <c r="AE385">
        <f>VLOOKUP(AU384,Sheet2!$E$6:$F$261,2,TRUE)</f>
        <v>515.68275862068958</v>
      </c>
      <c r="AF385">
        <f>VLOOKUP(AE385,Sheet3!K$52:L$77,2,TRUE)</f>
        <v>1</v>
      </c>
      <c r="AG385">
        <f t="shared" si="189"/>
        <v>8.1717059799950675</v>
      </c>
      <c r="AH385">
        <f t="shared" si="190"/>
        <v>0</v>
      </c>
      <c r="AI385">
        <f t="shared" si="199"/>
        <v>0</v>
      </c>
      <c r="AJ385">
        <f t="shared" si="181"/>
        <v>3.5</v>
      </c>
      <c r="AK385">
        <f t="shared" si="184"/>
        <v>60093.082480499812</v>
      </c>
      <c r="AM385">
        <f t="shared" si="191"/>
        <v>3.0717059799950448</v>
      </c>
      <c r="AN385">
        <f t="shared" si="192"/>
        <v>1</v>
      </c>
      <c r="AP385">
        <f t="shared" si="185"/>
        <v>3</v>
      </c>
      <c r="AQ385">
        <f>VLOOKUP(AE385,Sheet3!$K$52:$L$77,2,TRUE)</f>
        <v>1</v>
      </c>
      <c r="AR385">
        <f t="shared" si="198"/>
        <v>2713.3136599602049</v>
      </c>
      <c r="AU385">
        <f t="shared" si="193"/>
        <v>62806.39614046002</v>
      </c>
      <c r="AV385">
        <f t="shared" si="194"/>
        <v>-1306.3961404600195</v>
      </c>
      <c r="AW385">
        <f t="shared" si="195"/>
        <v>-26.991655794628503</v>
      </c>
      <c r="AX385">
        <f>VLOOKUP(AD385,Sheet2!$A$6:$B$262,2,TRUE)</f>
        <v>407.14285714285711</v>
      </c>
      <c r="AY385">
        <f t="shared" si="196"/>
        <v>-6.629529493417527E-2</v>
      </c>
      <c r="AZ385">
        <f t="shared" si="197"/>
        <v>524.50541068506084</v>
      </c>
      <c r="BB385">
        <f t="shared" si="187"/>
        <v>2.624528908022512</v>
      </c>
    </row>
    <row r="386" spans="4:54" x14ac:dyDescent="0.55000000000000004">
      <c r="D386">
        <f t="shared" si="186"/>
        <v>5640</v>
      </c>
      <c r="E386">
        <f t="shared" si="182"/>
        <v>94</v>
      </c>
      <c r="F386">
        <v>60100</v>
      </c>
      <c r="H386">
        <f t="shared" si="200"/>
        <v>15025</v>
      </c>
      <c r="J386">
        <f t="shared" si="201"/>
        <v>1241.7355371900826</v>
      </c>
      <c r="K386">
        <f t="shared" si="202"/>
        <v>521.88088177703833</v>
      </c>
      <c r="L386">
        <f>VLOOKUP(V386, Sheet2!E$6:F$261,2,TRUE)</f>
        <v>515.39310344827584</v>
      </c>
      <c r="M386">
        <f>VLOOKUP(L386,Sheet3!A$52:B$77,2,TRUE)</f>
        <v>1</v>
      </c>
      <c r="N386">
        <f t="shared" si="203"/>
        <v>7.4808817770383484</v>
      </c>
      <c r="O386">
        <f t="shared" si="204"/>
        <v>7.0808817770383712</v>
      </c>
      <c r="P386">
        <v>0</v>
      </c>
      <c r="Q386">
        <f t="shared" si="180"/>
        <v>3.5</v>
      </c>
      <c r="R386">
        <f t="shared" si="205"/>
        <v>52636.205119847953</v>
      </c>
      <c r="S386">
        <f t="shared" si="183"/>
        <v>3.5</v>
      </c>
      <c r="T386">
        <f t="shared" si="206"/>
        <v>9232.6653691550782</v>
      </c>
      <c r="V386">
        <f t="shared" si="207"/>
        <v>61868.870489003035</v>
      </c>
      <c r="W386">
        <f t="shared" si="208"/>
        <v>-1768.8704890030349</v>
      </c>
      <c r="X386">
        <f t="shared" si="209"/>
        <v>-36.546910929814771</v>
      </c>
      <c r="Y386">
        <f>VLOOKUP(K386,Sheet2!$A$6:$B$262,2,TRUE)</f>
        <v>370.1142857142857</v>
      </c>
      <c r="Z386">
        <f t="shared" si="210"/>
        <v>-9.8744934579552038E-2</v>
      </c>
      <c r="AA386">
        <f t="shared" si="211"/>
        <v>521.78213684245873</v>
      </c>
      <c r="AD386">
        <f t="shared" si="188"/>
        <v>524.50541068506084</v>
      </c>
      <c r="AE386">
        <f>VLOOKUP(AU385,Sheet2!$E$6:$F$261,2,TRUE)</f>
        <v>515.53793103448277</v>
      </c>
      <c r="AF386">
        <f>VLOOKUP(AE386,Sheet3!K$52:L$77,2,TRUE)</f>
        <v>1</v>
      </c>
      <c r="AG386">
        <f t="shared" si="189"/>
        <v>8.1054106850608605</v>
      </c>
      <c r="AH386">
        <f t="shared" si="190"/>
        <v>0</v>
      </c>
      <c r="AI386">
        <f t="shared" si="199"/>
        <v>0</v>
      </c>
      <c r="AJ386">
        <f t="shared" si="181"/>
        <v>3.5</v>
      </c>
      <c r="AK386">
        <f t="shared" si="184"/>
        <v>59363.284277513259</v>
      </c>
      <c r="AM386">
        <f t="shared" si="191"/>
        <v>3.0054106850608377</v>
      </c>
      <c r="AN386">
        <f t="shared" si="192"/>
        <v>1</v>
      </c>
      <c r="AP386">
        <f t="shared" si="185"/>
        <v>3</v>
      </c>
      <c r="AQ386">
        <f>VLOOKUP(AE386,Sheet3!$K$52:$L$77,2,TRUE)</f>
        <v>1</v>
      </c>
      <c r="AR386">
        <f t="shared" si="198"/>
        <v>2625.9489301655221</v>
      </c>
      <c r="AU386">
        <f t="shared" si="193"/>
        <v>61989.233207678779</v>
      </c>
      <c r="AV386">
        <f t="shared" si="194"/>
        <v>-1889.2332076787789</v>
      </c>
      <c r="AW386">
        <f t="shared" si="195"/>
        <v>-39.033743960305351</v>
      </c>
      <c r="AX386">
        <f>VLOOKUP(AD386,Sheet2!$A$6:$B$262,2,TRUE)</f>
        <v>407.14285714285711</v>
      </c>
      <c r="AY386">
        <f t="shared" si="196"/>
        <v>-9.5872353586714906E-2</v>
      </c>
      <c r="AZ386">
        <f t="shared" si="197"/>
        <v>524.4095383314741</v>
      </c>
      <c r="BB386">
        <f t="shared" si="187"/>
        <v>2.6274014890153694</v>
      </c>
    </row>
    <row r="387" spans="4:54" x14ac:dyDescent="0.55000000000000004">
      <c r="D387">
        <f t="shared" si="186"/>
        <v>5655</v>
      </c>
      <c r="E387">
        <f t="shared" si="182"/>
        <v>94.25</v>
      </c>
      <c r="F387">
        <v>58900</v>
      </c>
      <c r="H387">
        <f t="shared" si="200"/>
        <v>14725</v>
      </c>
      <c r="J387">
        <f t="shared" si="201"/>
        <v>1216.9421487603306</v>
      </c>
      <c r="K387">
        <f t="shared" si="202"/>
        <v>521.78213684245873</v>
      </c>
      <c r="L387">
        <f>VLOOKUP(V387, Sheet2!E$6:F$261,2,TRUE)</f>
        <v>515.24827586206891</v>
      </c>
      <c r="M387">
        <f>VLOOKUP(L387,Sheet3!A$52:B$77,2,TRUE)</f>
        <v>1</v>
      </c>
      <c r="N387">
        <f t="shared" si="203"/>
        <v>7.382136842458749</v>
      </c>
      <c r="O387">
        <f t="shared" si="204"/>
        <v>6.9821368424587718</v>
      </c>
      <c r="P387">
        <v>0</v>
      </c>
      <c r="Q387">
        <f t="shared" si="180"/>
        <v>3.5</v>
      </c>
      <c r="R387">
        <f t="shared" si="205"/>
        <v>51597.483470797451</v>
      </c>
      <c r="S387">
        <f t="shared" si="183"/>
        <v>3.5</v>
      </c>
      <c r="T387">
        <f t="shared" si="206"/>
        <v>9040.21198538711</v>
      </c>
      <c r="V387">
        <f t="shared" si="207"/>
        <v>60637.695456184563</v>
      </c>
      <c r="W387">
        <f t="shared" si="208"/>
        <v>-1737.6954561845632</v>
      </c>
      <c r="X387">
        <f t="shared" si="209"/>
        <v>-35.902798681499242</v>
      </c>
      <c r="Y387">
        <f>VLOOKUP(K387,Sheet2!$A$6:$B$262,2,TRUE)</f>
        <v>368.74285714285713</v>
      </c>
      <c r="Z387">
        <f t="shared" si="210"/>
        <v>-9.7365407860876607E-2</v>
      </c>
      <c r="AA387">
        <f t="shared" si="211"/>
        <v>521.68477143459791</v>
      </c>
      <c r="AD387">
        <f t="shared" si="188"/>
        <v>524.4095383314741</v>
      </c>
      <c r="AE387">
        <f>VLOOKUP(AU386,Sheet2!$E$6:$F$261,2,TRUE)</f>
        <v>515.39310344827584</v>
      </c>
      <c r="AF387">
        <f>VLOOKUP(AE387,Sheet3!K$52:L$77,2,TRUE)</f>
        <v>1</v>
      </c>
      <c r="AG387">
        <f t="shared" si="189"/>
        <v>8.0095383314741184</v>
      </c>
      <c r="AH387">
        <f t="shared" si="190"/>
        <v>0</v>
      </c>
      <c r="AI387">
        <f t="shared" si="199"/>
        <v>0</v>
      </c>
      <c r="AJ387">
        <f t="shared" si="181"/>
        <v>3.5</v>
      </c>
      <c r="AK387">
        <f t="shared" si="184"/>
        <v>58313.164443654474</v>
      </c>
      <c r="AM387">
        <f t="shared" si="191"/>
        <v>2.9095383314740957</v>
      </c>
      <c r="AN387">
        <f t="shared" si="192"/>
        <v>1</v>
      </c>
      <c r="AP387">
        <f t="shared" si="185"/>
        <v>2.9</v>
      </c>
      <c r="AQ387">
        <f>VLOOKUP(AE387,Sheet3!$K$52:$L$77,2,TRUE)</f>
        <v>1</v>
      </c>
      <c r="AR387">
        <f t="shared" si="198"/>
        <v>2417.9282218890107</v>
      </c>
      <c r="AU387">
        <f t="shared" si="193"/>
        <v>60731.092665543481</v>
      </c>
      <c r="AV387">
        <f t="shared" si="194"/>
        <v>-1831.0926655434814</v>
      </c>
      <c r="AW387">
        <f t="shared" si="195"/>
        <v>-37.832493089741355</v>
      </c>
      <c r="AX387">
        <f>VLOOKUP(AD387,Sheet2!$A$6:$B$262,2,TRUE)</f>
        <v>405.7714285714286</v>
      </c>
      <c r="AY387">
        <f t="shared" si="196"/>
        <v>-9.3235970859100639E-2</v>
      </c>
      <c r="AZ387">
        <f t="shared" si="197"/>
        <v>524.31630236061494</v>
      </c>
      <c r="BB387">
        <f t="shared" si="187"/>
        <v>2.6315309260170352</v>
      </c>
    </row>
    <row r="388" spans="4:54" x14ac:dyDescent="0.55000000000000004">
      <c r="D388">
        <f t="shared" si="186"/>
        <v>5670</v>
      </c>
      <c r="E388">
        <f t="shared" si="182"/>
        <v>94.5</v>
      </c>
      <c r="F388">
        <v>57800</v>
      </c>
      <c r="H388">
        <f t="shared" si="200"/>
        <v>14450</v>
      </c>
      <c r="J388">
        <f t="shared" si="201"/>
        <v>1194.2148760330579</v>
      </c>
      <c r="K388">
        <f t="shared" si="202"/>
        <v>521.68477143459791</v>
      </c>
      <c r="L388">
        <f>VLOOKUP(V388, Sheet2!E$6:F$261,2,TRUE)</f>
        <v>515.10344827586209</v>
      </c>
      <c r="M388">
        <f>VLOOKUP(L388,Sheet3!A$52:B$77,2,TRUE)</f>
        <v>1</v>
      </c>
      <c r="N388">
        <f t="shared" si="203"/>
        <v>7.2847714345979284</v>
      </c>
      <c r="O388">
        <f t="shared" si="204"/>
        <v>6.8847714345979512</v>
      </c>
      <c r="P388">
        <v>0</v>
      </c>
      <c r="Q388">
        <f t="shared" si="180"/>
        <v>3.5</v>
      </c>
      <c r="R388">
        <f t="shared" si="205"/>
        <v>50580.052806558248</v>
      </c>
      <c r="S388">
        <f t="shared" si="183"/>
        <v>3.5</v>
      </c>
      <c r="T388">
        <f t="shared" si="206"/>
        <v>8851.775082338072</v>
      </c>
      <c r="V388">
        <f t="shared" si="207"/>
        <v>59431.827888896318</v>
      </c>
      <c r="W388">
        <f t="shared" si="208"/>
        <v>-1631.8278888963177</v>
      </c>
      <c r="X388">
        <f t="shared" si="209"/>
        <v>-33.715452249923921</v>
      </c>
      <c r="Y388">
        <f>VLOOKUP(K388,Sheet2!$A$6:$B$262,2,TRUE)</f>
        <v>367.37142857142857</v>
      </c>
      <c r="Z388">
        <f t="shared" si="210"/>
        <v>-9.1774835024680146E-2</v>
      </c>
      <c r="AA388">
        <f t="shared" si="211"/>
        <v>521.59299659957321</v>
      </c>
      <c r="AD388">
        <f t="shared" si="188"/>
        <v>524.31630236061494</v>
      </c>
      <c r="AE388">
        <f>VLOOKUP(AU387,Sheet2!$E$6:$F$261,2,TRUE)</f>
        <v>515.24827586206891</v>
      </c>
      <c r="AF388">
        <f>VLOOKUP(AE388,Sheet3!K$52:L$77,2,TRUE)</f>
        <v>1</v>
      </c>
      <c r="AG388">
        <f t="shared" si="189"/>
        <v>7.9163023606149636</v>
      </c>
      <c r="AH388">
        <f t="shared" si="190"/>
        <v>0</v>
      </c>
      <c r="AI388">
        <f t="shared" si="199"/>
        <v>0</v>
      </c>
      <c r="AJ388">
        <f t="shared" si="181"/>
        <v>3.5</v>
      </c>
      <c r="AK388">
        <f t="shared" si="184"/>
        <v>57297.931491643991</v>
      </c>
      <c r="AM388">
        <f t="shared" si="191"/>
        <v>2.8163023606149409</v>
      </c>
      <c r="AN388">
        <f t="shared" si="192"/>
        <v>1</v>
      </c>
      <c r="AP388">
        <f t="shared" si="185"/>
        <v>2.9</v>
      </c>
      <c r="AQ388">
        <f>VLOOKUP(AE388,Sheet3!$K$52:$L$77,2,TRUE)</f>
        <v>1</v>
      </c>
      <c r="AR388">
        <f t="shared" si="198"/>
        <v>2302.6408151441146</v>
      </c>
      <c r="AU388">
        <f t="shared" si="193"/>
        <v>59600.572306788104</v>
      </c>
      <c r="AV388">
        <f t="shared" si="194"/>
        <v>-1800.5723067881045</v>
      </c>
      <c r="AW388">
        <f t="shared" si="195"/>
        <v>-37.20190716504348</v>
      </c>
      <c r="AX388">
        <f>VLOOKUP(AD388,Sheet2!$A$6:$B$262,2,TRUE)</f>
        <v>404.4</v>
      </c>
      <c r="AY388">
        <f t="shared" si="196"/>
        <v>-9.1992846600008615E-2</v>
      </c>
      <c r="AZ388">
        <f t="shared" si="197"/>
        <v>524.22430951401498</v>
      </c>
      <c r="BB388">
        <f t="shared" si="187"/>
        <v>2.6313129144417644</v>
      </c>
    </row>
    <row r="389" spans="4:54" x14ac:dyDescent="0.55000000000000004">
      <c r="D389">
        <f t="shared" si="186"/>
        <v>5685</v>
      </c>
      <c r="E389">
        <f t="shared" si="182"/>
        <v>94.75</v>
      </c>
      <c r="F389">
        <v>56900</v>
      </c>
      <c r="H389">
        <f t="shared" si="200"/>
        <v>14225</v>
      </c>
      <c r="J389">
        <f t="shared" si="201"/>
        <v>1175.6198347107438</v>
      </c>
      <c r="K389">
        <f t="shared" si="202"/>
        <v>521.59299659957321</v>
      </c>
      <c r="L389">
        <f>VLOOKUP(V389, Sheet2!E$6:F$261,2,TRUE)</f>
        <v>514.95862068965516</v>
      </c>
      <c r="M389">
        <f>VLOOKUP(L389,Sheet3!A$52:B$77,2,TRUE)</f>
        <v>1</v>
      </c>
      <c r="N389">
        <f t="shared" si="203"/>
        <v>7.1929965995732346</v>
      </c>
      <c r="O389">
        <f t="shared" si="204"/>
        <v>6.7929965995732573</v>
      </c>
      <c r="P389">
        <v>0</v>
      </c>
      <c r="Q389">
        <f t="shared" si="180"/>
        <v>3.5</v>
      </c>
      <c r="R389">
        <f t="shared" si="205"/>
        <v>49627.244933661932</v>
      </c>
      <c r="S389">
        <f t="shared" si="183"/>
        <v>3.5</v>
      </c>
      <c r="T389">
        <f t="shared" si="206"/>
        <v>8675.3733864208989</v>
      </c>
      <c r="V389">
        <f t="shared" si="207"/>
        <v>58302.618320082831</v>
      </c>
      <c r="W389">
        <f t="shared" si="208"/>
        <v>-1402.6183200828309</v>
      </c>
      <c r="X389">
        <f t="shared" si="209"/>
        <v>-28.979717357083285</v>
      </c>
      <c r="Y389">
        <f>VLOOKUP(K389,Sheet2!$A$6:$B$262,2,TRUE)</f>
        <v>366</v>
      </c>
      <c r="Z389">
        <f t="shared" si="210"/>
        <v>-7.9179555620446138E-2</v>
      </c>
      <c r="AA389">
        <f t="shared" si="211"/>
        <v>521.51381704395271</v>
      </c>
      <c r="AD389">
        <f t="shared" si="188"/>
        <v>524.22430951401498</v>
      </c>
      <c r="AE389">
        <f>VLOOKUP(AU388,Sheet2!$E$6:$F$261,2,TRUE)</f>
        <v>515.10344827586209</v>
      </c>
      <c r="AF389">
        <f>VLOOKUP(AE389,Sheet3!K$52:L$77,2,TRUE)</f>
        <v>1</v>
      </c>
      <c r="AG389">
        <f t="shared" si="189"/>
        <v>7.824309514014999</v>
      </c>
      <c r="AH389">
        <f t="shared" si="190"/>
        <v>0</v>
      </c>
      <c r="AI389">
        <f t="shared" si="199"/>
        <v>0</v>
      </c>
      <c r="AJ389">
        <f t="shared" si="181"/>
        <v>3.5</v>
      </c>
      <c r="AK389">
        <f t="shared" si="184"/>
        <v>56302.076993102448</v>
      </c>
      <c r="AM389">
        <f t="shared" si="191"/>
        <v>2.7243095140149762</v>
      </c>
      <c r="AN389">
        <f t="shared" si="192"/>
        <v>1</v>
      </c>
      <c r="AP389">
        <f t="shared" si="185"/>
        <v>2.8</v>
      </c>
      <c r="AQ389">
        <f>VLOOKUP(AE389,Sheet3!$K$52:$L$77,2,TRUE)</f>
        <v>1</v>
      </c>
      <c r="AR389">
        <f t="shared" si="198"/>
        <v>2115.202658614844</v>
      </c>
      <c r="AU389">
        <f t="shared" si="193"/>
        <v>58417.27965171729</v>
      </c>
      <c r="AV389">
        <f t="shared" si="194"/>
        <v>-1517.2796517172901</v>
      </c>
      <c r="AW389">
        <f t="shared" si="195"/>
        <v>-31.348753134654753</v>
      </c>
      <c r="AX389">
        <f>VLOOKUP(AD389,Sheet2!$A$6:$B$262,2,TRUE)</f>
        <v>403.02857142857141</v>
      </c>
      <c r="AY389">
        <f t="shared" si="196"/>
        <v>-7.7782954750667543E-2</v>
      </c>
      <c r="AZ389">
        <f t="shared" si="197"/>
        <v>524.14652655926432</v>
      </c>
      <c r="BB389">
        <f t="shared" si="187"/>
        <v>2.6327095153116034</v>
      </c>
    </row>
    <row r="390" spans="4:54" x14ac:dyDescent="0.55000000000000004">
      <c r="D390">
        <f t="shared" si="186"/>
        <v>5700</v>
      </c>
      <c r="E390">
        <f t="shared" si="182"/>
        <v>95</v>
      </c>
      <c r="F390">
        <v>55400</v>
      </c>
      <c r="H390">
        <f t="shared" si="200"/>
        <v>13850</v>
      </c>
      <c r="J390">
        <f t="shared" si="201"/>
        <v>1144.6280991735537</v>
      </c>
      <c r="K390">
        <f t="shared" si="202"/>
        <v>521.51381704395271</v>
      </c>
      <c r="L390">
        <f>VLOOKUP(V390, Sheet2!E$6:F$261,2,TRUE)</f>
        <v>514.81379310344823</v>
      </c>
      <c r="M390">
        <f>VLOOKUP(L390,Sheet3!A$52:B$77,2,TRUE)</f>
        <v>1</v>
      </c>
      <c r="N390">
        <f t="shared" si="203"/>
        <v>7.1138170439527357</v>
      </c>
      <c r="O390">
        <f t="shared" si="204"/>
        <v>6.7138170439527585</v>
      </c>
      <c r="P390">
        <v>0</v>
      </c>
      <c r="Q390">
        <f t="shared" si="180"/>
        <v>3.5</v>
      </c>
      <c r="R390">
        <f t="shared" si="205"/>
        <v>48810.068919811521</v>
      </c>
      <c r="S390">
        <f t="shared" si="183"/>
        <v>3.5</v>
      </c>
      <c r="T390">
        <f t="shared" si="206"/>
        <v>8524.1352792306625</v>
      </c>
      <c r="V390">
        <f t="shared" si="207"/>
        <v>57334.204199042186</v>
      </c>
      <c r="W390">
        <f t="shared" si="208"/>
        <v>-1934.2041990421858</v>
      </c>
      <c r="X390">
        <f t="shared" si="209"/>
        <v>-39.962896674425323</v>
      </c>
      <c r="Y390">
        <f>VLOOKUP(K390,Sheet2!$A$6:$B$262,2,TRUE)</f>
        <v>366</v>
      </c>
      <c r="Z390">
        <f t="shared" si="210"/>
        <v>-0.10918824227985061</v>
      </c>
      <c r="AA390">
        <f t="shared" si="211"/>
        <v>521.40462880167286</v>
      </c>
      <c r="AD390">
        <f t="shared" si="188"/>
        <v>524.14652655926432</v>
      </c>
      <c r="AE390">
        <f>VLOOKUP(AU389,Sheet2!$E$6:$F$261,2,TRUE)</f>
        <v>514.95862068965516</v>
      </c>
      <c r="AF390">
        <f>VLOOKUP(AE390,Sheet3!K$52:L$77,2,TRUE)</f>
        <v>1</v>
      </c>
      <c r="AG390">
        <f t="shared" si="189"/>
        <v>7.7465265592643391</v>
      </c>
      <c r="AH390">
        <f t="shared" si="190"/>
        <v>0</v>
      </c>
      <c r="AI390">
        <f t="shared" si="199"/>
        <v>0</v>
      </c>
      <c r="AJ390">
        <f t="shared" si="181"/>
        <v>3.5</v>
      </c>
      <c r="AK390">
        <f t="shared" si="184"/>
        <v>55464.602485615593</v>
      </c>
      <c r="AM390">
        <f t="shared" si="191"/>
        <v>2.6465265592643163</v>
      </c>
      <c r="AN390">
        <f t="shared" si="192"/>
        <v>1</v>
      </c>
      <c r="AP390">
        <f t="shared" si="185"/>
        <v>2.8</v>
      </c>
      <c r="AQ390">
        <f>VLOOKUP(AE390,Sheet3!$K$52:$L$77,2,TRUE)</f>
        <v>1</v>
      </c>
      <c r="AR390">
        <f t="shared" si="198"/>
        <v>2025.2642572023337</v>
      </c>
      <c r="AU390">
        <f t="shared" si="193"/>
        <v>57489.866742817925</v>
      </c>
      <c r="AV390">
        <f t="shared" si="194"/>
        <v>-2089.8667428179251</v>
      </c>
      <c r="AW390">
        <f t="shared" si="195"/>
        <v>-43.179064934254647</v>
      </c>
      <c r="AX390">
        <f>VLOOKUP(AD390,Sheet2!$A$6:$B$262,2,TRUE)</f>
        <v>401.65714285714284</v>
      </c>
      <c r="AY390">
        <f t="shared" si="196"/>
        <v>-0.1075022956820965</v>
      </c>
      <c r="AZ390">
        <f t="shared" si="197"/>
        <v>524.03902426358218</v>
      </c>
      <c r="BB390">
        <f t="shared" si="187"/>
        <v>2.6343954619093211</v>
      </c>
    </row>
    <row r="391" spans="4:54" x14ac:dyDescent="0.55000000000000004">
      <c r="D391">
        <f t="shared" si="186"/>
        <v>5715</v>
      </c>
      <c r="E391">
        <f t="shared" si="182"/>
        <v>95.25</v>
      </c>
      <c r="F391">
        <v>53900</v>
      </c>
      <c r="H391">
        <f t="shared" si="200"/>
        <v>13475</v>
      </c>
      <c r="J391">
        <f t="shared" si="201"/>
        <v>1113.6363636363637</v>
      </c>
      <c r="K391">
        <f t="shared" si="202"/>
        <v>521.40462880167286</v>
      </c>
      <c r="L391">
        <f>VLOOKUP(V391, Sheet2!E$6:F$261,2,TRUE)</f>
        <v>514.6689655172413</v>
      </c>
      <c r="M391">
        <f>VLOOKUP(L391,Sheet3!A$52:B$77,2,TRUE)</f>
        <v>1</v>
      </c>
      <c r="N391">
        <f t="shared" si="203"/>
        <v>7.0046288016728795</v>
      </c>
      <c r="O391">
        <f t="shared" si="204"/>
        <v>6.6046288016729022</v>
      </c>
      <c r="P391">
        <v>0</v>
      </c>
      <c r="Q391">
        <f t="shared" si="180"/>
        <v>3.5</v>
      </c>
      <c r="R391">
        <f t="shared" si="205"/>
        <v>47690.631337283325</v>
      </c>
      <c r="S391">
        <f t="shared" si="183"/>
        <v>3.5</v>
      </c>
      <c r="T391">
        <f t="shared" si="206"/>
        <v>8317.0382951786414</v>
      </c>
      <c r="V391">
        <f t="shared" si="207"/>
        <v>56007.66963246197</v>
      </c>
      <c r="W391">
        <f t="shared" si="208"/>
        <v>-2107.6696324619697</v>
      </c>
      <c r="X391">
        <f t="shared" si="209"/>
        <v>-43.546893232685328</v>
      </c>
      <c r="Y391">
        <f>VLOOKUP(K391,Sheet2!$A$6:$B$262,2,TRUE)</f>
        <v>364.62857142857143</v>
      </c>
      <c r="Z391">
        <f t="shared" si="210"/>
        <v>-0.11942808832032491</v>
      </c>
      <c r="AA391">
        <f t="shared" si="211"/>
        <v>521.28520071335254</v>
      </c>
      <c r="AD391">
        <f t="shared" si="188"/>
        <v>524.03902426358218</v>
      </c>
      <c r="AE391">
        <f>VLOOKUP(AU390,Sheet2!$E$6:$F$261,2,TRUE)</f>
        <v>514.81379310344823</v>
      </c>
      <c r="AF391">
        <f>VLOOKUP(AE391,Sheet3!K$52:L$77,2,TRUE)</f>
        <v>1</v>
      </c>
      <c r="AG391">
        <f t="shared" si="189"/>
        <v>7.6390242635822005</v>
      </c>
      <c r="AH391">
        <f t="shared" si="190"/>
        <v>0</v>
      </c>
      <c r="AI391">
        <f t="shared" si="199"/>
        <v>0</v>
      </c>
      <c r="AJ391">
        <f t="shared" si="181"/>
        <v>3.5</v>
      </c>
      <c r="AK391">
        <f t="shared" si="184"/>
        <v>54314.05373706828</v>
      </c>
      <c r="AM391">
        <f t="shared" si="191"/>
        <v>2.5390242635821778</v>
      </c>
      <c r="AN391">
        <f t="shared" si="192"/>
        <v>1</v>
      </c>
      <c r="AP391">
        <f t="shared" si="185"/>
        <v>2.7</v>
      </c>
      <c r="AQ391">
        <f>VLOOKUP(AE391,Sheet3!$K$52:$L$77,2,TRUE)</f>
        <v>1</v>
      </c>
      <c r="AR391">
        <f t="shared" si="198"/>
        <v>1835.1574139153786</v>
      </c>
      <c r="AU391">
        <f t="shared" si="193"/>
        <v>56149.211150983661</v>
      </c>
      <c r="AV391">
        <f t="shared" si="194"/>
        <v>-2249.2111509836614</v>
      </c>
      <c r="AW391">
        <f t="shared" si="195"/>
        <v>-46.471304772389693</v>
      </c>
      <c r="AX391">
        <f>VLOOKUP(AD391,Sheet2!$A$6:$B$262,2,TRUE)</f>
        <v>400.28571428571428</v>
      </c>
      <c r="AY391">
        <f t="shared" si="196"/>
        <v>-0.11609533669048104</v>
      </c>
      <c r="AZ391">
        <f t="shared" si="197"/>
        <v>523.9229289268917</v>
      </c>
      <c r="BB391">
        <f t="shared" si="187"/>
        <v>2.6377282135391624</v>
      </c>
    </row>
    <row r="392" spans="4:54" x14ac:dyDescent="0.55000000000000004">
      <c r="D392">
        <f t="shared" si="186"/>
        <v>5730</v>
      </c>
      <c r="E392">
        <f t="shared" si="182"/>
        <v>95.5</v>
      </c>
      <c r="F392">
        <v>52600</v>
      </c>
      <c r="H392">
        <f t="shared" si="200"/>
        <v>13150</v>
      </c>
      <c r="J392">
        <f t="shared" si="201"/>
        <v>1086.7768595041323</v>
      </c>
      <c r="K392">
        <f t="shared" si="202"/>
        <v>521.28520071335254</v>
      </c>
      <c r="L392">
        <f>VLOOKUP(V392, Sheet2!E$6:F$261,2,TRUE)</f>
        <v>514.37931034482756</v>
      </c>
      <c r="M392">
        <f>VLOOKUP(L392,Sheet3!A$52:B$77,2,TRUE)</f>
        <v>1</v>
      </c>
      <c r="N392">
        <f t="shared" si="203"/>
        <v>6.8852007133525603</v>
      </c>
      <c r="O392">
        <f t="shared" si="204"/>
        <v>6.4852007133525831</v>
      </c>
      <c r="P392">
        <v>0</v>
      </c>
      <c r="Q392">
        <f t="shared" si="180"/>
        <v>3.5</v>
      </c>
      <c r="R392">
        <f t="shared" si="205"/>
        <v>46476.165661127408</v>
      </c>
      <c r="S392">
        <f t="shared" si="183"/>
        <v>3.5</v>
      </c>
      <c r="T392">
        <f t="shared" si="206"/>
        <v>8092.4721362792161</v>
      </c>
      <c r="V392">
        <f t="shared" si="207"/>
        <v>54568.637797406627</v>
      </c>
      <c r="W392">
        <f t="shared" si="208"/>
        <v>-1968.6377974066272</v>
      </c>
      <c r="X392">
        <f t="shared" si="209"/>
        <v>-40.674334657161722</v>
      </c>
      <c r="Y392">
        <f>VLOOKUP(K392,Sheet2!$A$6:$B$262,2,TRUE)</f>
        <v>361.8857142857143</v>
      </c>
      <c r="Z392">
        <f t="shared" si="210"/>
        <v>-0.11239552447502449</v>
      </c>
      <c r="AA392">
        <f t="shared" si="211"/>
        <v>521.17280518887753</v>
      </c>
      <c r="AD392">
        <f t="shared" si="188"/>
        <v>523.9229289268917</v>
      </c>
      <c r="AE392">
        <f>VLOOKUP(AU391,Sheet2!$E$6:$F$261,2,TRUE)</f>
        <v>514.6689655172413</v>
      </c>
      <c r="AF392">
        <f>VLOOKUP(AE392,Sheet3!K$52:L$77,2,TRUE)</f>
        <v>1</v>
      </c>
      <c r="AG392">
        <f t="shared" si="189"/>
        <v>7.5229289268917228</v>
      </c>
      <c r="AH392">
        <f t="shared" si="190"/>
        <v>0</v>
      </c>
      <c r="AI392">
        <f t="shared" si="199"/>
        <v>0</v>
      </c>
      <c r="AJ392">
        <f t="shared" si="181"/>
        <v>3.5</v>
      </c>
      <c r="AK392">
        <f t="shared" si="184"/>
        <v>53080.599802018514</v>
      </c>
      <c r="AM392">
        <f t="shared" si="191"/>
        <v>2.4229289268917</v>
      </c>
      <c r="AN392">
        <f t="shared" si="192"/>
        <v>1</v>
      </c>
      <c r="AP392">
        <f t="shared" si="185"/>
        <v>2.5</v>
      </c>
      <c r="AQ392">
        <f>VLOOKUP(AE392,Sheet3!$K$52:$L$77,2,TRUE)</f>
        <v>1</v>
      </c>
      <c r="AR392">
        <f t="shared" si="198"/>
        <v>1584.0186944371978</v>
      </c>
      <c r="AU392">
        <f t="shared" si="193"/>
        <v>54664.618496455711</v>
      </c>
      <c r="AV392">
        <f t="shared" si="194"/>
        <v>-2064.6184964557106</v>
      </c>
      <c r="AW392">
        <f t="shared" si="195"/>
        <v>-42.657406951564269</v>
      </c>
      <c r="AX392">
        <f>VLOOKUP(AD392,Sheet2!$A$6:$B$262,2,TRUE)</f>
        <v>398.91428571428571</v>
      </c>
      <c r="AY392">
        <f t="shared" si="196"/>
        <v>-0.10693376617280829</v>
      </c>
      <c r="AZ392">
        <f t="shared" si="197"/>
        <v>523.8159951607189</v>
      </c>
      <c r="BB392">
        <f t="shared" si="187"/>
        <v>2.6431899718413661</v>
      </c>
    </row>
    <row r="393" spans="4:54" x14ac:dyDescent="0.55000000000000004">
      <c r="D393">
        <f t="shared" si="186"/>
        <v>5745</v>
      </c>
      <c r="E393">
        <f t="shared" si="182"/>
        <v>95.75</v>
      </c>
      <c r="F393">
        <v>51300</v>
      </c>
      <c r="H393">
        <f t="shared" si="200"/>
        <v>12825</v>
      </c>
      <c r="J393">
        <f t="shared" si="201"/>
        <v>1059.9173553719008</v>
      </c>
      <c r="K393">
        <f t="shared" si="202"/>
        <v>521.17280518887753</v>
      </c>
      <c r="L393">
        <f>VLOOKUP(V393, Sheet2!E$6:F$261,2,TRUE)</f>
        <v>514.23448275862063</v>
      </c>
      <c r="M393">
        <f>VLOOKUP(L393,Sheet3!A$52:B$77,2,TRUE)</f>
        <v>1</v>
      </c>
      <c r="N393">
        <f t="shared" si="203"/>
        <v>6.7728051888775553</v>
      </c>
      <c r="O393">
        <f t="shared" si="204"/>
        <v>6.3728051888775781</v>
      </c>
      <c r="P393">
        <v>0</v>
      </c>
      <c r="Q393">
        <f t="shared" si="180"/>
        <v>3.5</v>
      </c>
      <c r="R393">
        <f t="shared" si="205"/>
        <v>45342.792078967497</v>
      </c>
      <c r="S393">
        <f t="shared" si="183"/>
        <v>3.5</v>
      </c>
      <c r="T393">
        <f t="shared" si="206"/>
        <v>7883.0093929625755</v>
      </c>
      <c r="V393">
        <f t="shared" si="207"/>
        <v>53225.80147193007</v>
      </c>
      <c r="W393">
        <f t="shared" si="208"/>
        <v>-1925.80147193007</v>
      </c>
      <c r="X393">
        <f t="shared" si="209"/>
        <v>-39.789286610125409</v>
      </c>
      <c r="Y393">
        <f>VLOOKUP(K393,Sheet2!$A$6:$B$262,2,TRUE)</f>
        <v>360.51428571428573</v>
      </c>
      <c r="Z393">
        <f t="shared" si="210"/>
        <v>-0.11036812738582891</v>
      </c>
      <c r="AA393">
        <f t="shared" si="211"/>
        <v>521.06243706149166</v>
      </c>
      <c r="AD393">
        <f t="shared" si="188"/>
        <v>523.8159951607189</v>
      </c>
      <c r="AE393">
        <f>VLOOKUP(AU392,Sheet2!$E$6:$F$261,2,TRUE)</f>
        <v>514.37931034482756</v>
      </c>
      <c r="AF393">
        <f>VLOOKUP(AE393,Sheet3!K$52:L$77,2,TRUE)</f>
        <v>1</v>
      </c>
      <c r="AG393">
        <f t="shared" si="189"/>
        <v>7.4159951607189214</v>
      </c>
      <c r="AH393">
        <f t="shared" si="190"/>
        <v>0</v>
      </c>
      <c r="AI393">
        <f t="shared" si="199"/>
        <v>0</v>
      </c>
      <c r="AJ393">
        <f t="shared" si="181"/>
        <v>3.5</v>
      </c>
      <c r="AK393">
        <f t="shared" si="184"/>
        <v>51952.869524866612</v>
      </c>
      <c r="AM393">
        <f t="shared" si="191"/>
        <v>2.3159951607188987</v>
      </c>
      <c r="AN393">
        <f t="shared" si="192"/>
        <v>1</v>
      </c>
      <c r="AP393">
        <f t="shared" si="185"/>
        <v>2.5</v>
      </c>
      <c r="AQ393">
        <f>VLOOKUP(AE393,Sheet3!$K$52:$L$77,2,TRUE)</f>
        <v>1</v>
      </c>
      <c r="AR393">
        <f t="shared" si="198"/>
        <v>1480.3205284563112</v>
      </c>
      <c r="AU393">
        <f t="shared" si="193"/>
        <v>53433.19005332292</v>
      </c>
      <c r="AV393">
        <f t="shared" si="194"/>
        <v>-2133.19005332292</v>
      </c>
      <c r="AW393">
        <f t="shared" si="195"/>
        <v>-44.07417465543223</v>
      </c>
      <c r="AX393">
        <f>VLOOKUP(AD393,Sheet2!$A$6:$B$262,2,TRUE)</f>
        <v>397.54285714285714</v>
      </c>
      <c r="AY393">
        <f t="shared" si="196"/>
        <v>-0.11086647354751532</v>
      </c>
      <c r="AZ393">
        <f t="shared" si="197"/>
        <v>523.7051286871714</v>
      </c>
      <c r="BB393">
        <f t="shared" si="187"/>
        <v>2.6426916256797313</v>
      </c>
    </row>
    <row r="394" spans="4:54" x14ac:dyDescent="0.55000000000000004">
      <c r="D394">
        <f t="shared" si="186"/>
        <v>5760</v>
      </c>
      <c r="E394">
        <f t="shared" si="182"/>
        <v>96</v>
      </c>
      <c r="F394">
        <v>50300</v>
      </c>
      <c r="G394">
        <f>+SUM(F299:F394)/96</f>
        <v>62210.416666666664</v>
      </c>
      <c r="H394">
        <f t="shared" si="200"/>
        <v>12575</v>
      </c>
      <c r="J394">
        <f t="shared" si="201"/>
        <v>1039.2561983471073</v>
      </c>
      <c r="K394">
        <f t="shared" si="202"/>
        <v>521.06243706149166</v>
      </c>
      <c r="L394">
        <f>VLOOKUP(V394, Sheet2!E$6:F$261,2,TRUE)</f>
        <v>513.94482758620688</v>
      </c>
      <c r="M394">
        <f>VLOOKUP(L394,Sheet3!A$52:B$77,2,TRUE)</f>
        <v>1</v>
      </c>
      <c r="N394">
        <f t="shared" si="203"/>
        <v>6.662437061491687</v>
      </c>
      <c r="O394">
        <f t="shared" si="204"/>
        <v>6.2624370614917098</v>
      </c>
      <c r="P394">
        <v>0</v>
      </c>
      <c r="Q394">
        <f t="shared" ref="Q394:Q457" si="212">VLOOKUP(N394,$A$8:$B$28,2,TRUE)</f>
        <v>3.5</v>
      </c>
      <c r="R394">
        <f t="shared" si="205"/>
        <v>44238.97566396217</v>
      </c>
      <c r="S394">
        <f t="shared" si="183"/>
        <v>3.5</v>
      </c>
      <c r="T394">
        <f t="shared" si="206"/>
        <v>7679.11446573988</v>
      </c>
      <c r="V394">
        <f t="shared" si="207"/>
        <v>51918.090129702046</v>
      </c>
      <c r="W394">
        <f t="shared" si="208"/>
        <v>-1618.0901297020464</v>
      </c>
      <c r="X394">
        <f t="shared" si="209"/>
        <v>-33.43161425004228</v>
      </c>
      <c r="Y394">
        <f>VLOOKUP(K394,Sheet2!$A$6:$B$262,2,TRUE)</f>
        <v>359.14285714285717</v>
      </c>
      <c r="Z394">
        <f t="shared" si="210"/>
        <v>-9.3087231404254553E-2</v>
      </c>
      <c r="AA394">
        <f t="shared" si="211"/>
        <v>520.96934983008737</v>
      </c>
      <c r="AD394">
        <f t="shared" si="188"/>
        <v>523.7051286871714</v>
      </c>
      <c r="AE394">
        <f>VLOOKUP(AU393,Sheet2!$E$6:$F$261,2,TRUE)</f>
        <v>514.23448275862063</v>
      </c>
      <c r="AF394">
        <f>VLOOKUP(AE394,Sheet3!K$52:L$77,2,TRUE)</f>
        <v>1</v>
      </c>
      <c r="AG394">
        <f t="shared" si="189"/>
        <v>7.3051286871714183</v>
      </c>
      <c r="AH394">
        <f t="shared" si="190"/>
        <v>0</v>
      </c>
      <c r="AI394">
        <f t="shared" si="199"/>
        <v>0</v>
      </c>
      <c r="AJ394">
        <f t="shared" ref="AJ394:AJ457" si="213">VLOOKUP(AG394,$A$8:$B$28,2,TRUE)</f>
        <v>3.5</v>
      </c>
      <c r="AK394">
        <f t="shared" si="184"/>
        <v>50792.219366026358</v>
      </c>
      <c r="AM394">
        <f t="shared" si="191"/>
        <v>2.2051286871713955</v>
      </c>
      <c r="AN394">
        <f t="shared" si="192"/>
        <v>1</v>
      </c>
      <c r="AP394">
        <f t="shared" si="185"/>
        <v>2.4</v>
      </c>
      <c r="AQ394">
        <f>VLOOKUP(AE394,Sheet3!$K$52:$L$77,2,TRUE)</f>
        <v>1</v>
      </c>
      <c r="AR394">
        <f t="shared" si="198"/>
        <v>1320.2963788963598</v>
      </c>
      <c r="AU394">
        <f t="shared" si="193"/>
        <v>52112.515744922719</v>
      </c>
      <c r="AV394">
        <f t="shared" si="194"/>
        <v>-1812.515744922719</v>
      </c>
      <c r="AW394">
        <f t="shared" si="195"/>
        <v>-37.448672415758658</v>
      </c>
      <c r="AX394">
        <f>VLOOKUP(AD394,Sheet2!$A$6:$B$262,2,TRUE)</f>
        <v>396.17142857142858</v>
      </c>
      <c r="AY394">
        <f t="shared" si="196"/>
        <v>-9.4526434051027911E-2</v>
      </c>
      <c r="AZ394">
        <f t="shared" si="197"/>
        <v>523.61060225312042</v>
      </c>
      <c r="BB394">
        <f t="shared" si="187"/>
        <v>2.6412524230330519</v>
      </c>
    </row>
    <row r="395" spans="4:54" x14ac:dyDescent="0.55000000000000004">
      <c r="D395">
        <f t="shared" si="186"/>
        <v>5775</v>
      </c>
      <c r="E395">
        <f t="shared" ref="E395:E458" si="214">+D395/60</f>
        <v>96.25</v>
      </c>
      <c r="F395">
        <v>48800</v>
      </c>
      <c r="H395">
        <f t="shared" si="200"/>
        <v>12200</v>
      </c>
      <c r="J395">
        <f t="shared" si="201"/>
        <v>1008.2644628099174</v>
      </c>
      <c r="K395">
        <f t="shared" si="202"/>
        <v>520.96934983008737</v>
      </c>
      <c r="L395">
        <f>VLOOKUP(V395, Sheet2!E$6:F$261,2,TRUE)</f>
        <v>513.79999999999995</v>
      </c>
      <c r="M395">
        <f>VLOOKUP(L395,Sheet3!A$52:B$77,2,TRUE)</f>
        <v>1</v>
      </c>
      <c r="N395">
        <f t="shared" si="203"/>
        <v>6.5693498300873898</v>
      </c>
      <c r="O395">
        <f t="shared" si="204"/>
        <v>6.1693498300874126</v>
      </c>
      <c r="P395">
        <v>0</v>
      </c>
      <c r="Q395">
        <f t="shared" si="212"/>
        <v>3.5</v>
      </c>
      <c r="R395">
        <f t="shared" si="205"/>
        <v>43315.064719764967</v>
      </c>
      <c r="S395">
        <f t="shared" ref="S395:S458" si="215">VLOOKUP(O395,$A$8:$B$28,2,TRUE)</f>
        <v>3.5</v>
      </c>
      <c r="T395">
        <f t="shared" si="206"/>
        <v>7508.5344230481105</v>
      </c>
      <c r="V395">
        <f t="shared" si="207"/>
        <v>50823.59914281308</v>
      </c>
      <c r="W395">
        <f t="shared" si="208"/>
        <v>-2023.5991428130801</v>
      </c>
      <c r="X395">
        <f t="shared" si="209"/>
        <v>-41.809899644898351</v>
      </c>
      <c r="Y395">
        <f>VLOOKUP(K395,Sheet2!$A$6:$B$262,2,TRUE)</f>
        <v>357.7714285714286</v>
      </c>
      <c r="Z395">
        <f t="shared" si="210"/>
        <v>-0.11686204181212603</v>
      </c>
      <c r="AA395">
        <f t="shared" si="211"/>
        <v>520.8524877882752</v>
      </c>
      <c r="AD395">
        <f t="shared" si="188"/>
        <v>523.61060225312042</v>
      </c>
      <c r="AE395">
        <f>VLOOKUP(AU394,Sheet2!$E$6:$F$261,2,TRUE)</f>
        <v>514.0896551724137</v>
      </c>
      <c r="AF395">
        <f>VLOOKUP(AE395,Sheet3!K$52:L$77,2,TRUE)</f>
        <v>1</v>
      </c>
      <c r="AG395">
        <f t="shared" si="189"/>
        <v>7.2106022531204417</v>
      </c>
      <c r="AH395">
        <f t="shared" si="190"/>
        <v>0</v>
      </c>
      <c r="AI395">
        <f t="shared" si="199"/>
        <v>0</v>
      </c>
      <c r="AJ395">
        <f t="shared" si="213"/>
        <v>3.5</v>
      </c>
      <c r="AK395">
        <f t="shared" ref="AK395:AK458" si="216">+AJ395*$AD$3*POWER(AG395,1.5)*AF395</f>
        <v>49809.558622206903</v>
      </c>
      <c r="AM395">
        <f t="shared" si="191"/>
        <v>2.1106022531204189</v>
      </c>
      <c r="AN395">
        <f t="shared" si="192"/>
        <v>1</v>
      </c>
      <c r="AP395">
        <f t="shared" ref="AP395:AP458" si="217">+VLOOKUP(AM395,$A$8:$B$28,2,TRUE)</f>
        <v>2.4</v>
      </c>
      <c r="AQ395">
        <f>VLOOKUP(AE395,Sheet3!$K$52:$L$77,2,TRUE)</f>
        <v>1</v>
      </c>
      <c r="AR395">
        <f t="shared" si="198"/>
        <v>1236.3177928522202</v>
      </c>
      <c r="AU395">
        <f t="shared" si="193"/>
        <v>51045.876415059123</v>
      </c>
      <c r="AV395">
        <f t="shared" si="194"/>
        <v>-2245.8764150591232</v>
      </c>
      <c r="AW395">
        <f t="shared" si="195"/>
        <v>-46.402405269816597</v>
      </c>
      <c r="AX395">
        <f>VLOOKUP(AD395,Sheet2!$A$6:$B$262,2,TRUE)</f>
        <v>394.8</v>
      </c>
      <c r="AY395">
        <f t="shared" si="196"/>
        <v>-0.11753395458413525</v>
      </c>
      <c r="AZ395">
        <f t="shared" si="197"/>
        <v>523.49306829853629</v>
      </c>
      <c r="BB395">
        <f t="shared" si="187"/>
        <v>2.6405805102610884</v>
      </c>
    </row>
    <row r="396" spans="4:54" x14ac:dyDescent="0.55000000000000004">
      <c r="D396">
        <f t="shared" ref="D396:D459" si="218">+D395+15</f>
        <v>5790</v>
      </c>
      <c r="E396">
        <f t="shared" si="214"/>
        <v>96.5</v>
      </c>
      <c r="F396">
        <v>47500</v>
      </c>
      <c r="H396">
        <f t="shared" si="200"/>
        <v>11875</v>
      </c>
      <c r="J396">
        <f t="shared" si="201"/>
        <v>981.40495867768595</v>
      </c>
      <c r="K396">
        <f t="shared" si="202"/>
        <v>520.8524877882752</v>
      </c>
      <c r="L396">
        <f>VLOOKUP(V396, Sheet2!E$6:F$261,2,TRUE)</f>
        <v>513.55999999999995</v>
      </c>
      <c r="M396">
        <f>VLOOKUP(L396,Sheet3!A$52:B$77,2,TRUE)</f>
        <v>1</v>
      </c>
      <c r="N396">
        <f t="shared" si="203"/>
        <v>6.4524877882752207</v>
      </c>
      <c r="O396">
        <f t="shared" si="204"/>
        <v>6.0524877882752435</v>
      </c>
      <c r="P396">
        <v>0</v>
      </c>
      <c r="Q396">
        <f t="shared" si="212"/>
        <v>3.5</v>
      </c>
      <c r="R396">
        <f t="shared" si="205"/>
        <v>42164.423851975756</v>
      </c>
      <c r="S396">
        <f t="shared" si="215"/>
        <v>3.5</v>
      </c>
      <c r="T396">
        <f t="shared" si="206"/>
        <v>7296.2039088513338</v>
      </c>
      <c r="V396">
        <f t="shared" si="207"/>
        <v>49460.62776082709</v>
      </c>
      <c r="W396">
        <f t="shared" si="208"/>
        <v>-1960.6277608270902</v>
      </c>
      <c r="X396">
        <f t="shared" si="209"/>
        <v>-40.508838033617565</v>
      </c>
      <c r="Y396">
        <f>VLOOKUP(K396,Sheet2!$A$6:$B$262,2,TRUE)</f>
        <v>356.4</v>
      </c>
      <c r="Z396">
        <f t="shared" si="210"/>
        <v>-0.113661161710487</v>
      </c>
      <c r="AA396">
        <f t="shared" si="211"/>
        <v>520.73882662656467</v>
      </c>
      <c r="AD396">
        <f t="shared" si="188"/>
        <v>523.49306829853629</v>
      </c>
      <c r="AE396">
        <f>VLOOKUP(AU395,Sheet2!$E$6:$F$261,2,TRUE)</f>
        <v>513.94482758620688</v>
      </c>
      <c r="AF396">
        <f>VLOOKUP(AE396,Sheet3!K$52:L$77,2,TRUE)</f>
        <v>1</v>
      </c>
      <c r="AG396">
        <f t="shared" si="189"/>
        <v>7.0930682985363092</v>
      </c>
      <c r="AH396">
        <f t="shared" si="190"/>
        <v>0</v>
      </c>
      <c r="AI396">
        <f t="shared" si="199"/>
        <v>0</v>
      </c>
      <c r="AJ396">
        <f t="shared" si="213"/>
        <v>3.5</v>
      </c>
      <c r="AK396">
        <f t="shared" si="216"/>
        <v>48596.679498430916</v>
      </c>
      <c r="AM396">
        <f t="shared" si="191"/>
        <v>1.9930682985362864</v>
      </c>
      <c r="AN396">
        <f t="shared" si="192"/>
        <v>1</v>
      </c>
      <c r="AP396">
        <f t="shared" si="217"/>
        <v>2.2999999999999998</v>
      </c>
      <c r="AQ396">
        <f>VLOOKUP(AE396,Sheet3!$K$52:$L$77,2,TRUE)</f>
        <v>1</v>
      </c>
      <c r="AR396">
        <f t="shared" si="198"/>
        <v>1087.2274024409587</v>
      </c>
      <c r="AU396">
        <f t="shared" si="193"/>
        <v>49683.906900871872</v>
      </c>
      <c r="AV396">
        <f t="shared" si="194"/>
        <v>-2183.9069008718725</v>
      </c>
      <c r="AW396">
        <f t="shared" si="195"/>
        <v>-45.122043406443652</v>
      </c>
      <c r="AX396">
        <f>VLOOKUP(AD396,Sheet2!$A$6:$B$262,2,TRUE)</f>
        <v>392.05714285714288</v>
      </c>
      <c r="AY396">
        <f t="shared" si="196"/>
        <v>-0.11509047655046842</v>
      </c>
      <c r="AZ396">
        <f t="shared" si="197"/>
        <v>523.37797782198584</v>
      </c>
      <c r="BB396">
        <f t="shared" ref="BB396:BB459" si="219">+AZ396-AA396</f>
        <v>2.6391511954211637</v>
      </c>
    </row>
    <row r="397" spans="4:54" x14ac:dyDescent="0.55000000000000004">
      <c r="D397">
        <f t="shared" si="218"/>
        <v>5805</v>
      </c>
      <c r="E397">
        <f t="shared" si="214"/>
        <v>96.75</v>
      </c>
      <c r="F397">
        <v>46000</v>
      </c>
      <c r="H397">
        <f t="shared" si="200"/>
        <v>11500</v>
      </c>
      <c r="J397">
        <f t="shared" si="201"/>
        <v>950.41322314049592</v>
      </c>
      <c r="K397">
        <f t="shared" si="202"/>
        <v>520.73882662656467</v>
      </c>
      <c r="L397">
        <f>VLOOKUP(V397, Sheet2!E$6:F$261,2,TRUE)</f>
        <v>513.31999999999994</v>
      </c>
      <c r="M397">
        <f>VLOOKUP(L397,Sheet3!A$52:B$77,2,TRUE)</f>
        <v>1</v>
      </c>
      <c r="N397">
        <f t="shared" si="203"/>
        <v>6.3388266265646962</v>
      </c>
      <c r="O397">
        <f t="shared" si="204"/>
        <v>5.9388266265647189</v>
      </c>
      <c r="P397">
        <v>0</v>
      </c>
      <c r="Q397">
        <f t="shared" si="212"/>
        <v>3.5</v>
      </c>
      <c r="R397">
        <f t="shared" si="205"/>
        <v>41055.249308675797</v>
      </c>
      <c r="S397">
        <f t="shared" si="215"/>
        <v>3.5</v>
      </c>
      <c r="T397">
        <f t="shared" si="206"/>
        <v>7091.646034912972</v>
      </c>
      <c r="V397">
        <f t="shared" si="207"/>
        <v>48146.895343588767</v>
      </c>
      <c r="W397">
        <f t="shared" si="208"/>
        <v>-2146.895343588767</v>
      </c>
      <c r="X397">
        <f t="shared" si="209"/>
        <v>-44.357341809685266</v>
      </c>
      <c r="Y397">
        <f>VLOOKUP(K397,Sheet2!$A$6:$B$262,2,TRUE)</f>
        <v>355.02857142857141</v>
      </c>
      <c r="Z397">
        <f t="shared" si="210"/>
        <v>-0.12494020306928895</v>
      </c>
      <c r="AA397">
        <f t="shared" si="211"/>
        <v>520.61388642349539</v>
      </c>
      <c r="AD397">
        <f t="shared" ref="AD397:AD460" si="220">+AZ396</f>
        <v>523.37797782198584</v>
      </c>
      <c r="AE397">
        <f>VLOOKUP(AU396,Sheet2!$E$6:$F$261,2,TRUE)</f>
        <v>513.55999999999995</v>
      </c>
      <c r="AF397">
        <f>VLOOKUP(AE397,Sheet3!K$52:L$77,2,TRUE)</f>
        <v>1</v>
      </c>
      <c r="AG397">
        <f t="shared" ref="AG397:AG460" si="221">+AD397-$AF$3</f>
        <v>6.9779778219858599</v>
      </c>
      <c r="AH397">
        <f t="shared" ref="AH397:AH460" si="222">VLOOKUP(F397, $AM$3:$AN$5,2,TRUE)</f>
        <v>0</v>
      </c>
      <c r="AI397">
        <f t="shared" si="199"/>
        <v>0</v>
      </c>
      <c r="AJ397">
        <f t="shared" si="213"/>
        <v>3.5</v>
      </c>
      <c r="AK397">
        <f t="shared" si="216"/>
        <v>47418.712792712773</v>
      </c>
      <c r="AM397">
        <f t="shared" ref="AM397:AM460" si="223">+AD397-$AO$3</f>
        <v>1.8779778219858372</v>
      </c>
      <c r="AN397">
        <f t="shared" ref="AN397:AN460" si="224">+VLOOKUP(AM397,$AQ$3:$AR$5,2,TRUE)</f>
        <v>1</v>
      </c>
      <c r="AP397">
        <f t="shared" si="217"/>
        <v>2.2000000000000002</v>
      </c>
      <c r="AQ397">
        <f>VLOOKUP(AE397,Sheet3!$K$52:$L$77,2,TRUE)</f>
        <v>1</v>
      </c>
      <c r="AR397">
        <f t="shared" si="198"/>
        <v>951.19082229276648</v>
      </c>
      <c r="AU397">
        <f t="shared" ref="AU397:AU460" si="225">+AI397+AK397+AR397</f>
        <v>48369.90361500554</v>
      </c>
      <c r="AV397">
        <f t="shared" ref="AV397:AV460" si="226">+F397-AU397</f>
        <v>-2369.9036150055399</v>
      </c>
      <c r="AW397">
        <f t="shared" ref="AW397:AW460" si="227">+AV397*0.25*3600/43560</f>
        <v>-48.964950723254958</v>
      </c>
      <c r="AX397">
        <f>VLOOKUP(AD397,Sheet2!$A$6:$B$262,2,TRUE)</f>
        <v>390.68571428571431</v>
      </c>
      <c r="AY397">
        <f t="shared" ref="AY397:AY460" si="228">+AW397/AX397</f>
        <v>-0.1253307938652862</v>
      </c>
      <c r="AZ397">
        <f t="shared" ref="AZ397:AZ460" si="229">+AD397+AY397</f>
        <v>523.25264702812058</v>
      </c>
      <c r="BB397">
        <f t="shared" si="219"/>
        <v>2.6387606046251904</v>
      </c>
    </row>
    <row r="398" spans="4:54" x14ac:dyDescent="0.55000000000000004">
      <c r="D398">
        <f t="shared" si="218"/>
        <v>5820</v>
      </c>
      <c r="E398">
        <f t="shared" si="214"/>
        <v>97</v>
      </c>
      <c r="F398">
        <v>44400</v>
      </c>
      <c r="H398">
        <f t="shared" si="200"/>
        <v>11100</v>
      </c>
      <c r="J398">
        <f t="shared" si="201"/>
        <v>917.35537190082641</v>
      </c>
      <c r="K398">
        <f t="shared" si="202"/>
        <v>520.61388642349539</v>
      </c>
      <c r="L398">
        <f>VLOOKUP(V398, Sheet2!E$6:F$261,2,TRUE)</f>
        <v>512.83999999999992</v>
      </c>
      <c r="M398">
        <f>VLOOKUP(L398,Sheet3!A$52:B$77,2,TRUE)</f>
        <v>1</v>
      </c>
      <c r="N398">
        <f t="shared" si="203"/>
        <v>6.2138864234954099</v>
      </c>
      <c r="O398">
        <f t="shared" si="204"/>
        <v>5.8138864234954326</v>
      </c>
      <c r="P398">
        <v>0</v>
      </c>
      <c r="Q398">
        <f t="shared" si="212"/>
        <v>3.5</v>
      </c>
      <c r="R398">
        <f t="shared" si="205"/>
        <v>39847.433081832649</v>
      </c>
      <c r="S398">
        <f t="shared" si="215"/>
        <v>3.5</v>
      </c>
      <c r="T398">
        <f t="shared" si="206"/>
        <v>6869.0376237168721</v>
      </c>
      <c r="V398">
        <f t="shared" si="207"/>
        <v>46716.470705549524</v>
      </c>
      <c r="W398">
        <f t="shared" si="208"/>
        <v>-2316.4707055495237</v>
      </c>
      <c r="X398">
        <f t="shared" si="209"/>
        <v>-47.860964990692636</v>
      </c>
      <c r="Y398">
        <f>VLOOKUP(K398,Sheet2!$A$6:$B$262,2,TRUE)</f>
        <v>353.65714285714284</v>
      </c>
      <c r="Z398">
        <f t="shared" si="210"/>
        <v>-0.13533153778269852</v>
      </c>
      <c r="AA398">
        <f t="shared" si="211"/>
        <v>520.4785548857127</v>
      </c>
      <c r="AD398">
        <f t="shared" si="220"/>
        <v>523.25264702812058</v>
      </c>
      <c r="AE398">
        <f>VLOOKUP(AU397,Sheet2!$E$6:$F$261,2,TRUE)</f>
        <v>513.31999999999994</v>
      </c>
      <c r="AF398">
        <f>VLOOKUP(AE398,Sheet3!K$52:L$77,2,TRUE)</f>
        <v>1</v>
      </c>
      <c r="AG398">
        <f t="shared" si="221"/>
        <v>6.8526470281206002</v>
      </c>
      <c r="AH398">
        <f t="shared" si="222"/>
        <v>0</v>
      </c>
      <c r="AI398">
        <f t="shared" si="199"/>
        <v>0</v>
      </c>
      <c r="AJ398">
        <f t="shared" si="213"/>
        <v>3.5</v>
      </c>
      <c r="AK398">
        <f t="shared" si="216"/>
        <v>46146.941990810119</v>
      </c>
      <c r="AM398">
        <f t="shared" si="223"/>
        <v>1.7526470281205775</v>
      </c>
      <c r="AN398">
        <f t="shared" si="224"/>
        <v>1</v>
      </c>
      <c r="AP398">
        <f t="shared" si="217"/>
        <v>2.2000000000000002</v>
      </c>
      <c r="AQ398">
        <f>VLOOKUP(AE398,Sheet3!$K$52:$L$77,2,TRUE)</f>
        <v>1</v>
      </c>
      <c r="AR398">
        <f t="shared" si="198"/>
        <v>857.57804433861008</v>
      </c>
      <c r="AU398">
        <f t="shared" si="225"/>
        <v>47004.520035148729</v>
      </c>
      <c r="AV398">
        <f t="shared" si="226"/>
        <v>-2604.5200351487292</v>
      </c>
      <c r="AW398">
        <f t="shared" si="227"/>
        <v>-53.81239742042829</v>
      </c>
      <c r="AX398">
        <f>VLOOKUP(AD398,Sheet2!$A$6:$B$262,2,TRUE)</f>
        <v>389.31428571428569</v>
      </c>
      <c r="AY398">
        <f t="shared" si="228"/>
        <v>-0.1382235366002488</v>
      </c>
      <c r="AZ398">
        <f t="shared" si="229"/>
        <v>523.11442349152037</v>
      </c>
      <c r="BB398">
        <f t="shared" si="219"/>
        <v>2.6358686058076728</v>
      </c>
    </row>
    <row r="399" spans="4:54" x14ac:dyDescent="0.55000000000000004">
      <c r="D399">
        <f t="shared" si="218"/>
        <v>5835</v>
      </c>
      <c r="E399">
        <f t="shared" si="214"/>
        <v>97.25</v>
      </c>
      <c r="F399">
        <v>43400</v>
      </c>
      <c r="H399">
        <f t="shared" si="200"/>
        <v>10850</v>
      </c>
      <c r="J399">
        <f t="shared" si="201"/>
        <v>896.69421487603302</v>
      </c>
      <c r="K399">
        <f t="shared" si="202"/>
        <v>520.4785548857127</v>
      </c>
      <c r="L399">
        <f>VLOOKUP(V399, Sheet2!E$6:F$261,2,TRUE)</f>
        <v>512.59999999999991</v>
      </c>
      <c r="M399">
        <f>VLOOKUP(L399,Sheet3!A$52:B$77,2,TRUE)</f>
        <v>1</v>
      </c>
      <c r="N399">
        <f t="shared" si="203"/>
        <v>6.0785548857127196</v>
      </c>
      <c r="O399">
        <f t="shared" si="204"/>
        <v>5.6785548857127424</v>
      </c>
      <c r="P399">
        <v>0</v>
      </c>
      <c r="Q399">
        <f t="shared" si="212"/>
        <v>3.5</v>
      </c>
      <c r="R399">
        <f t="shared" si="205"/>
        <v>38552.797497697422</v>
      </c>
      <c r="S399">
        <f t="shared" si="215"/>
        <v>3.5</v>
      </c>
      <c r="T399">
        <f t="shared" si="206"/>
        <v>6630.5998841722276</v>
      </c>
      <c r="V399">
        <f t="shared" si="207"/>
        <v>45183.397381869647</v>
      </c>
      <c r="W399">
        <f t="shared" si="208"/>
        <v>-1783.3973818696468</v>
      </c>
      <c r="X399">
        <f t="shared" si="209"/>
        <v>-36.847053344414192</v>
      </c>
      <c r="Y399">
        <f>VLOOKUP(K399,Sheet2!$A$6:$B$262,2,TRUE)</f>
        <v>350.91428571428571</v>
      </c>
      <c r="Z399">
        <f t="shared" si="210"/>
        <v>-0.10500300171425637</v>
      </c>
      <c r="AA399">
        <f t="shared" si="211"/>
        <v>520.3735518839984</v>
      </c>
      <c r="AD399">
        <f t="shared" si="220"/>
        <v>523.11442349152037</v>
      </c>
      <c r="AE399">
        <f>VLOOKUP(AU398,Sheet2!$E$6:$F$261,2,TRUE)</f>
        <v>513.07999999999993</v>
      </c>
      <c r="AF399">
        <f>VLOOKUP(AE399,Sheet3!K$52:L$77,2,TRUE)</f>
        <v>1</v>
      </c>
      <c r="AG399">
        <f t="shared" si="221"/>
        <v>6.7144234915203924</v>
      </c>
      <c r="AH399">
        <f t="shared" si="222"/>
        <v>0</v>
      </c>
      <c r="AI399">
        <f t="shared" si="199"/>
        <v>0</v>
      </c>
      <c r="AJ399">
        <f t="shared" si="213"/>
        <v>3.5</v>
      </c>
      <c r="AK399">
        <f t="shared" si="216"/>
        <v>44757.773870620171</v>
      </c>
      <c r="AM399">
        <f t="shared" si="223"/>
        <v>1.6144234915203697</v>
      </c>
      <c r="AN399">
        <f t="shared" si="224"/>
        <v>1</v>
      </c>
      <c r="AP399">
        <f t="shared" si="217"/>
        <v>2.1</v>
      </c>
      <c r="AQ399">
        <f>VLOOKUP(AE399,Sheet3!$K$52:$L$77,2,TRUE)</f>
        <v>1</v>
      </c>
      <c r="AR399">
        <f t="shared" si="198"/>
        <v>723.69367842573979</v>
      </c>
      <c r="AU399">
        <f t="shared" si="225"/>
        <v>45481.467549045912</v>
      </c>
      <c r="AV399">
        <f t="shared" si="226"/>
        <v>-2081.4675490459122</v>
      </c>
      <c r="AW399">
        <f t="shared" si="227"/>
        <v>-43.005527872849427</v>
      </c>
      <c r="AX399">
        <f>VLOOKUP(AD399,Sheet2!$A$6:$B$262,2,TRUE)</f>
        <v>387.94285714285712</v>
      </c>
      <c r="AY399">
        <f t="shared" si="228"/>
        <v>-0.11085531562451982</v>
      </c>
      <c r="AZ399">
        <f t="shared" si="229"/>
        <v>523.00356817589579</v>
      </c>
      <c r="BB399">
        <f t="shared" si="219"/>
        <v>2.6300162918973911</v>
      </c>
    </row>
    <row r="400" spans="4:54" x14ac:dyDescent="0.55000000000000004">
      <c r="D400">
        <f t="shared" si="218"/>
        <v>5850</v>
      </c>
      <c r="E400">
        <f t="shared" si="214"/>
        <v>97.5</v>
      </c>
      <c r="F400">
        <v>41700</v>
      </c>
      <c r="H400">
        <f t="shared" si="200"/>
        <v>10425</v>
      </c>
      <c r="J400">
        <f t="shared" si="201"/>
        <v>861.57024793388427</v>
      </c>
      <c r="K400">
        <f t="shared" si="202"/>
        <v>520.3735518839984</v>
      </c>
      <c r="L400">
        <f>VLOOKUP(V400, Sheet2!E$6:F$261,2,TRUE)</f>
        <v>512.36</v>
      </c>
      <c r="M400">
        <f>VLOOKUP(L400,Sheet3!A$52:B$77,2,TRUE)</f>
        <v>1</v>
      </c>
      <c r="N400">
        <f t="shared" si="203"/>
        <v>5.9735518839984252</v>
      </c>
      <c r="O400">
        <f t="shared" si="204"/>
        <v>5.5735518839984479</v>
      </c>
      <c r="P400">
        <v>0</v>
      </c>
      <c r="Q400">
        <f t="shared" si="212"/>
        <v>3.5</v>
      </c>
      <c r="R400">
        <f t="shared" si="205"/>
        <v>37558.163108683279</v>
      </c>
      <c r="S400">
        <f t="shared" si="215"/>
        <v>3.5</v>
      </c>
      <c r="T400">
        <f t="shared" si="206"/>
        <v>6447.5415938123588</v>
      </c>
      <c r="V400">
        <f t="shared" si="207"/>
        <v>44005.704702495641</v>
      </c>
      <c r="W400">
        <f t="shared" si="208"/>
        <v>-2305.704702495641</v>
      </c>
      <c r="X400">
        <f t="shared" si="209"/>
        <v>-47.638526911066961</v>
      </c>
      <c r="Y400">
        <f>VLOOKUP(K400,Sheet2!$A$6:$B$262,2,TRUE)</f>
        <v>349.54285714285714</v>
      </c>
      <c r="Z400">
        <f t="shared" si="210"/>
        <v>-0.13628808581717702</v>
      </c>
      <c r="AA400">
        <f t="shared" si="211"/>
        <v>520.23726379818117</v>
      </c>
      <c r="AD400">
        <f t="shared" si="220"/>
        <v>523.00356817589579</v>
      </c>
      <c r="AE400">
        <f>VLOOKUP(AU399,Sheet2!$E$6:$F$261,2,TRUE)</f>
        <v>512.59999999999991</v>
      </c>
      <c r="AF400">
        <f>VLOOKUP(AE400,Sheet3!K$52:L$77,2,TRUE)</f>
        <v>1</v>
      </c>
      <c r="AG400">
        <f t="shared" si="221"/>
        <v>6.6035681758958162</v>
      </c>
      <c r="AH400">
        <f t="shared" si="222"/>
        <v>0</v>
      </c>
      <c r="AI400">
        <f t="shared" si="199"/>
        <v>0</v>
      </c>
      <c r="AJ400">
        <f t="shared" si="213"/>
        <v>3.5</v>
      </c>
      <c r="AK400">
        <f t="shared" si="216"/>
        <v>43653.933475334321</v>
      </c>
      <c r="AM400">
        <f t="shared" si="223"/>
        <v>1.5035681758957935</v>
      </c>
      <c r="AN400">
        <f t="shared" si="224"/>
        <v>1</v>
      </c>
      <c r="AP400">
        <f t="shared" si="217"/>
        <v>2.1</v>
      </c>
      <c r="AQ400">
        <f>VLOOKUP(AE400,Sheet3!$K$52:$L$77,2,TRUE)</f>
        <v>1</v>
      </c>
      <c r="AR400">
        <f t="shared" si="198"/>
        <v>650.44902035909286</v>
      </c>
      <c r="AU400">
        <f t="shared" si="225"/>
        <v>44304.382495693411</v>
      </c>
      <c r="AV400">
        <f t="shared" si="226"/>
        <v>-2604.3824956934113</v>
      </c>
      <c r="AW400">
        <f t="shared" si="227"/>
        <v>-53.809555696144862</v>
      </c>
      <c r="AX400">
        <f>VLOOKUP(AD400,Sheet2!$A$6:$B$262,2,TRUE)</f>
        <v>386.57142857142856</v>
      </c>
      <c r="AY400">
        <f t="shared" si="228"/>
        <v>-0.13919692899963565</v>
      </c>
      <c r="AZ400">
        <f t="shared" si="229"/>
        <v>522.86437124689621</v>
      </c>
      <c r="BB400">
        <f t="shared" si="219"/>
        <v>2.6271074487150372</v>
      </c>
    </row>
    <row r="401" spans="4:54" x14ac:dyDescent="0.55000000000000004">
      <c r="D401">
        <f t="shared" si="218"/>
        <v>5865</v>
      </c>
      <c r="E401">
        <f t="shared" si="214"/>
        <v>97.75</v>
      </c>
      <c r="F401">
        <v>40800</v>
      </c>
      <c r="H401">
        <f t="shared" si="200"/>
        <v>10200</v>
      </c>
      <c r="J401">
        <f t="shared" si="201"/>
        <v>842.97520661157023</v>
      </c>
      <c r="K401">
        <f t="shared" si="202"/>
        <v>520.23726379818117</v>
      </c>
      <c r="L401">
        <f>VLOOKUP(V401, Sheet2!E$6:F$261,2,TRUE)</f>
        <v>511.88</v>
      </c>
      <c r="M401">
        <f>VLOOKUP(L401,Sheet3!A$52:B$77,2,TRUE)</f>
        <v>1</v>
      </c>
      <c r="N401">
        <f t="shared" si="203"/>
        <v>5.8372637981811977</v>
      </c>
      <c r="O401">
        <f t="shared" si="204"/>
        <v>5.4372637981812204</v>
      </c>
      <c r="P401">
        <v>0</v>
      </c>
      <c r="Q401">
        <f t="shared" si="212"/>
        <v>3.5</v>
      </c>
      <c r="R401">
        <f t="shared" si="205"/>
        <v>36280.174234617101</v>
      </c>
      <c r="S401">
        <f t="shared" si="215"/>
        <v>3.5</v>
      </c>
      <c r="T401">
        <f t="shared" si="206"/>
        <v>6212.504067848743</v>
      </c>
      <c r="V401">
        <f t="shared" si="207"/>
        <v>42492.678302465843</v>
      </c>
      <c r="W401">
        <f t="shared" si="208"/>
        <v>-1692.6783024658434</v>
      </c>
      <c r="X401">
        <f t="shared" si="209"/>
        <v>-34.97269219970751</v>
      </c>
      <c r="Y401">
        <f>VLOOKUP(K401,Sheet2!$A$6:$B$262,2,TRUE)</f>
        <v>348.17142857142858</v>
      </c>
      <c r="Z401">
        <f t="shared" si="210"/>
        <v>-0.10044676079023164</v>
      </c>
      <c r="AA401">
        <f t="shared" si="211"/>
        <v>520.13681703739098</v>
      </c>
      <c r="AD401">
        <f t="shared" si="220"/>
        <v>522.86437124689621</v>
      </c>
      <c r="AE401">
        <f>VLOOKUP(AU400,Sheet2!$E$6:$F$261,2,TRUE)</f>
        <v>512.36</v>
      </c>
      <c r="AF401">
        <f>VLOOKUP(AE401,Sheet3!K$52:L$77,2,TRUE)</f>
        <v>1</v>
      </c>
      <c r="AG401">
        <f t="shared" si="221"/>
        <v>6.4643712468962349</v>
      </c>
      <c r="AH401">
        <f t="shared" si="222"/>
        <v>0</v>
      </c>
      <c r="AI401">
        <f t="shared" si="199"/>
        <v>0</v>
      </c>
      <c r="AJ401">
        <f t="shared" si="213"/>
        <v>3.5</v>
      </c>
      <c r="AK401">
        <f t="shared" si="216"/>
        <v>42280.957930831966</v>
      </c>
      <c r="AM401">
        <f t="shared" si="223"/>
        <v>1.3643712468962121</v>
      </c>
      <c r="AN401">
        <f t="shared" si="224"/>
        <v>1</v>
      </c>
      <c r="AP401">
        <f t="shared" si="217"/>
        <v>1.9</v>
      </c>
      <c r="AQ401">
        <f>VLOOKUP(AE401,Sheet3!$K$52:$L$77,2,TRUE)</f>
        <v>1</v>
      </c>
      <c r="AR401">
        <f t="shared" si="198"/>
        <v>508.69997967500035</v>
      </c>
      <c r="AU401">
        <f t="shared" si="225"/>
        <v>42789.657910506969</v>
      </c>
      <c r="AV401">
        <f t="shared" si="226"/>
        <v>-1989.6579105069686</v>
      </c>
      <c r="AW401">
        <f t="shared" si="227"/>
        <v>-41.108634514606784</v>
      </c>
      <c r="AX401">
        <f>VLOOKUP(AD401,Sheet2!$A$6:$B$262,2,TRUE)</f>
        <v>383.82857142857142</v>
      </c>
      <c r="AY401">
        <f t="shared" si="228"/>
        <v>-0.107101548906598</v>
      </c>
      <c r="AZ401">
        <f t="shared" si="229"/>
        <v>522.75726969798961</v>
      </c>
      <c r="BB401">
        <f t="shared" si="219"/>
        <v>2.6204526605986302</v>
      </c>
    </row>
    <row r="402" spans="4:54" x14ac:dyDescent="0.55000000000000004">
      <c r="D402">
        <f t="shared" si="218"/>
        <v>5880</v>
      </c>
      <c r="E402">
        <f t="shared" si="214"/>
        <v>98</v>
      </c>
      <c r="F402">
        <v>39100</v>
      </c>
      <c r="H402">
        <f t="shared" si="200"/>
        <v>9775</v>
      </c>
      <c r="J402">
        <f t="shared" si="201"/>
        <v>807.85123966942149</v>
      </c>
      <c r="K402">
        <f t="shared" si="202"/>
        <v>520.13681703739098</v>
      </c>
      <c r="L402">
        <f>VLOOKUP(V402, Sheet2!E$6:F$261,2,TRUE)</f>
        <v>511.64</v>
      </c>
      <c r="M402">
        <f>VLOOKUP(L402,Sheet3!A$52:B$77,2,TRUE)</f>
        <v>1</v>
      </c>
      <c r="N402">
        <f t="shared" si="203"/>
        <v>5.7368170373910061</v>
      </c>
      <c r="O402">
        <f t="shared" si="204"/>
        <v>5.3368170373910289</v>
      </c>
      <c r="P402">
        <v>0</v>
      </c>
      <c r="Q402">
        <f t="shared" si="212"/>
        <v>3.5</v>
      </c>
      <c r="R402">
        <f t="shared" si="205"/>
        <v>35347.758758019321</v>
      </c>
      <c r="S402">
        <f t="shared" si="215"/>
        <v>3.5</v>
      </c>
      <c r="T402">
        <f t="shared" si="206"/>
        <v>6041.1490528311497</v>
      </c>
      <c r="V402">
        <f t="shared" si="207"/>
        <v>41388.907810850469</v>
      </c>
      <c r="W402">
        <f t="shared" si="208"/>
        <v>-2288.9078108504691</v>
      </c>
      <c r="X402">
        <f t="shared" si="209"/>
        <v>-47.291483695257625</v>
      </c>
      <c r="Y402">
        <f>VLOOKUP(K402,Sheet2!$A$6:$B$262,2,TRUE)</f>
        <v>346.8</v>
      </c>
      <c r="Z402">
        <f t="shared" si="210"/>
        <v>-0.13636529323892049</v>
      </c>
      <c r="AA402">
        <f t="shared" si="211"/>
        <v>520.00045174415209</v>
      </c>
      <c r="AD402">
        <f t="shared" si="220"/>
        <v>522.75726969798961</v>
      </c>
      <c r="AE402">
        <f>VLOOKUP(AU401,Sheet2!$E$6:$F$261,2,TRUE)</f>
        <v>511.88</v>
      </c>
      <c r="AF402">
        <f>VLOOKUP(AE402,Sheet3!K$52:L$77,2,TRUE)</f>
        <v>1</v>
      </c>
      <c r="AG402">
        <f t="shared" si="221"/>
        <v>6.3572696979896364</v>
      </c>
      <c r="AH402">
        <f t="shared" si="222"/>
        <v>0</v>
      </c>
      <c r="AI402">
        <f t="shared" si="199"/>
        <v>0</v>
      </c>
      <c r="AJ402">
        <f t="shared" si="213"/>
        <v>3.5</v>
      </c>
      <c r="AK402">
        <f t="shared" si="216"/>
        <v>41234.557429455024</v>
      </c>
      <c r="AM402">
        <f t="shared" si="223"/>
        <v>1.2572696979896136</v>
      </c>
      <c r="AN402">
        <f t="shared" si="224"/>
        <v>1</v>
      </c>
      <c r="AP402">
        <f t="shared" si="217"/>
        <v>1.8</v>
      </c>
      <c r="AQ402">
        <f>VLOOKUP(AE402,Sheet3!$K$52:$L$77,2,TRUE)</f>
        <v>1</v>
      </c>
      <c r="AR402">
        <f t="shared" si="198"/>
        <v>426.30895910202639</v>
      </c>
      <c r="AU402">
        <f t="shared" si="225"/>
        <v>41660.86638855705</v>
      </c>
      <c r="AV402">
        <f t="shared" si="226"/>
        <v>-2560.8663885570495</v>
      </c>
      <c r="AW402">
        <f t="shared" si="227"/>
        <v>-52.910462573492758</v>
      </c>
      <c r="AX402">
        <f>VLOOKUP(AD402,Sheet2!$A$6:$B$262,2,TRUE)</f>
        <v>382.45714285714286</v>
      </c>
      <c r="AY402">
        <f t="shared" si="228"/>
        <v>-0.13834350740118381</v>
      </c>
      <c r="AZ402">
        <f t="shared" si="229"/>
        <v>522.61892619058847</v>
      </c>
      <c r="BB402">
        <f t="shared" si="219"/>
        <v>2.6184744464363803</v>
      </c>
    </row>
    <row r="403" spans="4:54" x14ac:dyDescent="0.55000000000000004">
      <c r="D403">
        <f t="shared" si="218"/>
        <v>5895</v>
      </c>
      <c r="E403">
        <f t="shared" si="214"/>
        <v>98.25</v>
      </c>
      <c r="F403">
        <v>37900</v>
      </c>
      <c r="H403">
        <f t="shared" si="200"/>
        <v>9475</v>
      </c>
      <c r="J403">
        <f t="shared" si="201"/>
        <v>783.05785123966939</v>
      </c>
      <c r="K403">
        <f t="shared" si="202"/>
        <v>520.00045174415209</v>
      </c>
      <c r="L403">
        <f>VLOOKUP(V403, Sheet2!E$6:F$261,2,TRUE)</f>
        <v>511.15999999999997</v>
      </c>
      <c r="M403">
        <f>VLOOKUP(L403,Sheet3!A$52:B$77,2,TRUE)</f>
        <v>1</v>
      </c>
      <c r="N403">
        <f t="shared" si="203"/>
        <v>5.6004517441521102</v>
      </c>
      <c r="O403">
        <f t="shared" si="204"/>
        <v>5.200451744152133</v>
      </c>
      <c r="P403">
        <v>0</v>
      </c>
      <c r="Q403">
        <f t="shared" si="212"/>
        <v>3.5</v>
      </c>
      <c r="R403">
        <f t="shared" si="205"/>
        <v>34094.943313109899</v>
      </c>
      <c r="S403">
        <f t="shared" si="215"/>
        <v>3.5</v>
      </c>
      <c r="T403">
        <f t="shared" si="206"/>
        <v>5811.0911320927153</v>
      </c>
      <c r="V403">
        <f t="shared" si="207"/>
        <v>39906.034445202618</v>
      </c>
      <c r="W403">
        <f t="shared" si="208"/>
        <v>-2006.0344452026184</v>
      </c>
      <c r="X403">
        <f t="shared" si="209"/>
        <v>-41.446992669475584</v>
      </c>
      <c r="Y403">
        <f>VLOOKUP(K403,Sheet2!$A$6:$B$262,2,TRUE)</f>
        <v>345.42857142857144</v>
      </c>
      <c r="Z403">
        <f t="shared" si="210"/>
        <v>-0.11998715826564478</v>
      </c>
      <c r="AA403">
        <f t="shared" si="211"/>
        <v>519.88046458588644</v>
      </c>
      <c r="AD403">
        <f t="shared" si="220"/>
        <v>522.61892619058847</v>
      </c>
      <c r="AE403">
        <f>VLOOKUP(AU402,Sheet2!$E$6:$F$261,2,TRUE)</f>
        <v>511.64</v>
      </c>
      <c r="AF403">
        <f>VLOOKUP(AE403,Sheet3!K$52:L$77,2,TRUE)</f>
        <v>1</v>
      </c>
      <c r="AG403">
        <f t="shared" si="221"/>
        <v>6.2189261905884905</v>
      </c>
      <c r="AH403">
        <f t="shared" si="222"/>
        <v>0</v>
      </c>
      <c r="AI403">
        <f t="shared" si="199"/>
        <v>0</v>
      </c>
      <c r="AJ403">
        <f t="shared" si="213"/>
        <v>3.5</v>
      </c>
      <c r="AK403">
        <f t="shared" si="216"/>
        <v>39895.920247966649</v>
      </c>
      <c r="AM403">
        <f t="shared" si="223"/>
        <v>1.1189261905884678</v>
      </c>
      <c r="AN403">
        <f t="shared" si="224"/>
        <v>1</v>
      </c>
      <c r="AP403">
        <f t="shared" si="217"/>
        <v>1.7</v>
      </c>
      <c r="AQ403">
        <f>VLOOKUP(AE403,Sheet3!$K$52:$L$77,2,TRUE)</f>
        <v>1</v>
      </c>
      <c r="AR403">
        <f t="shared" si="198"/>
        <v>338.03398270178246</v>
      </c>
      <c r="AU403">
        <f t="shared" si="225"/>
        <v>40233.954230668431</v>
      </c>
      <c r="AV403">
        <f t="shared" si="226"/>
        <v>-2333.9542306684307</v>
      </c>
      <c r="AW403">
        <f t="shared" si="227"/>
        <v>-48.222194848521298</v>
      </c>
      <c r="AX403">
        <f>VLOOKUP(AD403,Sheet2!$A$6:$B$262,2,TRUE)</f>
        <v>381.08571428571429</v>
      </c>
      <c r="AY403">
        <f t="shared" si="228"/>
        <v>-0.12653897283687549</v>
      </c>
      <c r="AZ403">
        <f t="shared" si="229"/>
        <v>522.49238721775157</v>
      </c>
      <c r="BB403">
        <f t="shared" si="219"/>
        <v>2.6119226318651272</v>
      </c>
    </row>
    <row r="404" spans="4:54" x14ac:dyDescent="0.55000000000000004">
      <c r="D404">
        <f t="shared" si="218"/>
        <v>5910</v>
      </c>
      <c r="E404">
        <f t="shared" si="214"/>
        <v>98.5</v>
      </c>
      <c r="F404">
        <v>36800</v>
      </c>
      <c r="H404">
        <f t="shared" si="200"/>
        <v>9200</v>
      </c>
      <c r="J404">
        <f t="shared" si="201"/>
        <v>760.33057851239664</v>
      </c>
      <c r="K404">
        <f t="shared" si="202"/>
        <v>519.88046458588644</v>
      </c>
      <c r="L404">
        <f>VLOOKUP(V404, Sheet2!E$6:F$261,2,TRUE)</f>
        <v>510.91999999999996</v>
      </c>
      <c r="M404">
        <f>VLOOKUP(L404,Sheet3!A$52:B$77,2,TRUE)</f>
        <v>1</v>
      </c>
      <c r="N404">
        <f t="shared" si="203"/>
        <v>5.480464585886466</v>
      </c>
      <c r="O404">
        <f t="shared" si="204"/>
        <v>5.0804645858864887</v>
      </c>
      <c r="P404">
        <v>0</v>
      </c>
      <c r="Q404">
        <f t="shared" si="212"/>
        <v>3.5</v>
      </c>
      <c r="R404">
        <f t="shared" si="205"/>
        <v>33005.129950995433</v>
      </c>
      <c r="S404">
        <f t="shared" si="215"/>
        <v>3.5</v>
      </c>
      <c r="T404">
        <f t="shared" si="206"/>
        <v>5611.1415243277816</v>
      </c>
      <c r="V404">
        <f t="shared" si="207"/>
        <v>38616.271475323214</v>
      </c>
      <c r="W404">
        <f t="shared" si="208"/>
        <v>-1816.271475323214</v>
      </c>
      <c r="X404">
        <f t="shared" si="209"/>
        <v>-37.526270151306079</v>
      </c>
      <c r="Y404">
        <f>VLOOKUP(K404,Sheet2!$A$6:$B$262,2,TRUE)</f>
        <v>342.68571428571431</v>
      </c>
      <c r="Z404">
        <f t="shared" si="210"/>
        <v>-0.10950637446187365</v>
      </c>
      <c r="AA404">
        <f t="shared" si="211"/>
        <v>519.77095821142461</v>
      </c>
      <c r="AD404">
        <f t="shared" si="220"/>
        <v>522.49238721775157</v>
      </c>
      <c r="AE404">
        <f>VLOOKUP(AU403,Sheet2!$E$6:$F$261,2,TRUE)</f>
        <v>511.4</v>
      </c>
      <c r="AF404">
        <f>VLOOKUP(AE404,Sheet3!K$52:L$77,2,TRUE)</f>
        <v>1</v>
      </c>
      <c r="AG404">
        <f t="shared" si="221"/>
        <v>6.0923872177515932</v>
      </c>
      <c r="AH404">
        <f t="shared" si="222"/>
        <v>0</v>
      </c>
      <c r="AI404">
        <f t="shared" si="199"/>
        <v>0</v>
      </c>
      <c r="AJ404">
        <f t="shared" si="213"/>
        <v>3.5</v>
      </c>
      <c r="AK404">
        <f t="shared" si="216"/>
        <v>38684.468191805863</v>
      </c>
      <c r="AM404">
        <f t="shared" si="223"/>
        <v>0.99238721775157046</v>
      </c>
      <c r="AN404">
        <f t="shared" si="224"/>
        <v>1</v>
      </c>
      <c r="AP404">
        <f t="shared" si="217"/>
        <v>1.55</v>
      </c>
      <c r="AQ404">
        <f>VLOOKUP(AE404,Sheet3!$K$52:$L$77,2,TRUE)</f>
        <v>1</v>
      </c>
      <c r="AR404">
        <f t="shared" si="198"/>
        <v>257.43211370717353</v>
      </c>
      <c r="AU404">
        <f t="shared" si="225"/>
        <v>38941.900305513038</v>
      </c>
      <c r="AV404">
        <f t="shared" si="226"/>
        <v>-2141.9003055130379</v>
      </c>
      <c r="AW404">
        <f t="shared" si="227"/>
        <v>-44.25413854365781</v>
      </c>
      <c r="AX404">
        <f>VLOOKUP(AD404,Sheet2!$A$6:$B$262,2,TRUE)</f>
        <v>378.34285714285716</v>
      </c>
      <c r="AY404">
        <f t="shared" si="228"/>
        <v>-0.11696834685304511</v>
      </c>
      <c r="AZ404">
        <f t="shared" si="229"/>
        <v>522.37541887089856</v>
      </c>
      <c r="BB404">
        <f t="shared" si="219"/>
        <v>2.6044606594739435</v>
      </c>
    </row>
    <row r="405" spans="4:54" x14ac:dyDescent="0.55000000000000004">
      <c r="D405">
        <f t="shared" si="218"/>
        <v>5925</v>
      </c>
      <c r="E405">
        <f t="shared" si="214"/>
        <v>98.75</v>
      </c>
      <c r="F405">
        <v>35600</v>
      </c>
      <c r="H405">
        <f t="shared" si="200"/>
        <v>8900</v>
      </c>
      <c r="J405">
        <f t="shared" si="201"/>
        <v>735.53719008264466</v>
      </c>
      <c r="K405">
        <f t="shared" si="202"/>
        <v>519.77095821142461</v>
      </c>
      <c r="L405">
        <f>VLOOKUP(V405, Sheet2!E$6:F$261,2,TRUE)</f>
        <v>510.68</v>
      </c>
      <c r="M405">
        <f>VLOOKUP(L405,Sheet3!A$52:B$77,2,TRUE)</f>
        <v>1</v>
      </c>
      <c r="N405">
        <f t="shared" si="203"/>
        <v>5.3709582114246359</v>
      </c>
      <c r="O405">
        <f t="shared" si="204"/>
        <v>4.9709582114246587</v>
      </c>
      <c r="P405">
        <v>0</v>
      </c>
      <c r="Q405">
        <f t="shared" si="212"/>
        <v>3.5</v>
      </c>
      <c r="R405">
        <f t="shared" si="205"/>
        <v>32020.863811475981</v>
      </c>
      <c r="S405">
        <f t="shared" si="215"/>
        <v>3.5</v>
      </c>
      <c r="T405">
        <f t="shared" si="206"/>
        <v>5430.7054521451591</v>
      </c>
      <c r="V405">
        <f t="shared" si="207"/>
        <v>37451.569263621139</v>
      </c>
      <c r="W405">
        <f t="shared" si="208"/>
        <v>-1851.5692636211388</v>
      </c>
      <c r="X405">
        <f t="shared" si="209"/>
        <v>-38.255563297957409</v>
      </c>
      <c r="Y405">
        <f>VLOOKUP(K405,Sheet2!$A$6:$B$262,2,TRUE)</f>
        <v>341.31428571428569</v>
      </c>
      <c r="Z405">
        <f t="shared" si="210"/>
        <v>-0.1120831002367746</v>
      </c>
      <c r="AA405">
        <f t="shared" si="211"/>
        <v>519.65887511118785</v>
      </c>
      <c r="AD405">
        <f t="shared" si="220"/>
        <v>522.37541887089856</v>
      </c>
      <c r="AE405">
        <f>VLOOKUP(AU404,Sheet2!$E$6:$F$261,2,TRUE)</f>
        <v>510.91999999999996</v>
      </c>
      <c r="AF405">
        <f>VLOOKUP(AE405,Sheet3!K$52:L$77,2,TRUE)</f>
        <v>1</v>
      </c>
      <c r="AG405">
        <f t="shared" si="221"/>
        <v>5.9754188708985794</v>
      </c>
      <c r="AH405">
        <f t="shared" si="222"/>
        <v>0</v>
      </c>
      <c r="AI405">
        <f t="shared" si="199"/>
        <v>0</v>
      </c>
      <c r="AJ405">
        <f t="shared" si="213"/>
        <v>3.5</v>
      </c>
      <c r="AK405">
        <f t="shared" si="216"/>
        <v>37575.772249401889</v>
      </c>
      <c r="AM405">
        <f t="shared" si="223"/>
        <v>0.87541887089855663</v>
      </c>
      <c r="AN405">
        <f t="shared" si="224"/>
        <v>1</v>
      </c>
      <c r="AP405">
        <f t="shared" si="217"/>
        <v>1.55</v>
      </c>
      <c r="AQ405">
        <f>VLOOKUP(AE405,Sheet3!$K$52:$L$77,2,TRUE)</f>
        <v>1</v>
      </c>
      <c r="AR405">
        <f t="shared" ref="AR405:AR413" si="230">+AP405*$AH$3*POWER(AM405,1.5)*AQ405</f>
        <v>213.28722125996211</v>
      </c>
      <c r="AU405">
        <f t="shared" si="225"/>
        <v>37789.05947066185</v>
      </c>
      <c r="AV405">
        <f t="shared" si="226"/>
        <v>-2189.0594706618504</v>
      </c>
      <c r="AW405">
        <f t="shared" si="227"/>
        <v>-45.228501459955588</v>
      </c>
      <c r="AX405">
        <f>VLOOKUP(AD405,Sheet2!$A$6:$B$262,2,TRUE)</f>
        <v>376.97142857142859</v>
      </c>
      <c r="AY405">
        <f t="shared" si="228"/>
        <v>-0.11997859262531799</v>
      </c>
      <c r="AZ405">
        <f t="shared" si="229"/>
        <v>522.25544027827323</v>
      </c>
      <c r="BB405">
        <f t="shared" si="219"/>
        <v>2.5965651670853731</v>
      </c>
    </row>
    <row r="406" spans="4:54" x14ac:dyDescent="0.55000000000000004">
      <c r="D406">
        <f t="shared" si="218"/>
        <v>5940</v>
      </c>
      <c r="E406">
        <f t="shared" si="214"/>
        <v>99</v>
      </c>
      <c r="F406">
        <v>34600</v>
      </c>
      <c r="H406">
        <f t="shared" si="200"/>
        <v>8650</v>
      </c>
      <c r="J406">
        <f t="shared" si="201"/>
        <v>714.87603305785126</v>
      </c>
      <c r="K406">
        <f t="shared" si="202"/>
        <v>519.65887511118785</v>
      </c>
      <c r="L406">
        <f>VLOOKUP(V406, Sheet2!E$6:F$261,2,TRUE)</f>
        <v>510.44</v>
      </c>
      <c r="M406">
        <f>VLOOKUP(L406,Sheet3!A$52:B$77,2,TRUE)</f>
        <v>1</v>
      </c>
      <c r="N406">
        <f t="shared" si="203"/>
        <v>5.2588751111878764</v>
      </c>
      <c r="O406">
        <f t="shared" si="204"/>
        <v>4.8588751111878992</v>
      </c>
      <c r="P406">
        <v>0</v>
      </c>
      <c r="Q406">
        <f t="shared" si="212"/>
        <v>3.5</v>
      </c>
      <c r="R406">
        <f t="shared" si="205"/>
        <v>31023.776946345646</v>
      </c>
      <c r="S406">
        <f t="shared" si="215"/>
        <v>3.5</v>
      </c>
      <c r="T406">
        <f t="shared" si="206"/>
        <v>5248.0707921053736</v>
      </c>
      <c r="V406">
        <f t="shared" si="207"/>
        <v>36271.847738451019</v>
      </c>
      <c r="W406">
        <f t="shared" si="208"/>
        <v>-1671.8477384510188</v>
      </c>
      <c r="X406">
        <f t="shared" si="209"/>
        <v>-34.542308645682205</v>
      </c>
      <c r="Y406">
        <f>VLOOKUP(K406,Sheet2!$A$6:$B$262,2,TRUE)</f>
        <v>339.94285714285712</v>
      </c>
      <c r="Z406">
        <f t="shared" si="210"/>
        <v>-0.10161210309286244</v>
      </c>
      <c r="AA406">
        <f t="shared" si="211"/>
        <v>519.55726300809499</v>
      </c>
      <c r="AD406">
        <f t="shared" si="220"/>
        <v>522.25544027827323</v>
      </c>
      <c r="AE406">
        <f>VLOOKUP(AU405,Sheet2!$E$6:$F$261,2,TRUE)</f>
        <v>510.68</v>
      </c>
      <c r="AF406">
        <f>VLOOKUP(AE406,Sheet3!K$52:L$77,2,TRUE)</f>
        <v>1</v>
      </c>
      <c r="AG406">
        <f t="shared" si="221"/>
        <v>5.8554402782732495</v>
      </c>
      <c r="AH406">
        <f t="shared" si="222"/>
        <v>0</v>
      </c>
      <c r="AI406">
        <f t="shared" si="199"/>
        <v>0</v>
      </c>
      <c r="AJ406">
        <f t="shared" si="213"/>
        <v>3.5</v>
      </c>
      <c r="AK406">
        <f t="shared" si="216"/>
        <v>36449.76369773988</v>
      </c>
      <c r="AM406">
        <f t="shared" si="223"/>
        <v>0.7554402782732268</v>
      </c>
      <c r="AN406">
        <f t="shared" si="224"/>
        <v>1</v>
      </c>
      <c r="AP406">
        <f t="shared" si="217"/>
        <v>1.55</v>
      </c>
      <c r="AQ406">
        <f>VLOOKUP(AE406,Sheet3!$K$52:$L$77,2,TRUE)</f>
        <v>1</v>
      </c>
      <c r="AR406">
        <f t="shared" si="230"/>
        <v>170.97837488282332</v>
      </c>
      <c r="AU406">
        <f t="shared" si="225"/>
        <v>36620.742072622706</v>
      </c>
      <c r="AV406">
        <f t="shared" si="226"/>
        <v>-2020.7420726227065</v>
      </c>
      <c r="AW406">
        <f t="shared" si="227"/>
        <v>-41.750869269064182</v>
      </c>
      <c r="AX406">
        <f>VLOOKUP(AD406,Sheet2!$A$6:$B$262,2,TRUE)</f>
        <v>375.6</v>
      </c>
      <c r="AY406">
        <f t="shared" si="228"/>
        <v>-0.11115779890592167</v>
      </c>
      <c r="AZ406">
        <f t="shared" si="229"/>
        <v>522.14428247936735</v>
      </c>
      <c r="BB406">
        <f t="shared" si="219"/>
        <v>2.587019471272356</v>
      </c>
    </row>
    <row r="407" spans="4:54" x14ac:dyDescent="0.55000000000000004">
      <c r="D407">
        <f t="shared" si="218"/>
        <v>5955</v>
      </c>
      <c r="E407">
        <f t="shared" si="214"/>
        <v>99.25</v>
      </c>
      <c r="F407">
        <v>33500</v>
      </c>
      <c r="H407">
        <f t="shared" si="200"/>
        <v>8375</v>
      </c>
      <c r="J407">
        <f t="shared" si="201"/>
        <v>692.14876033057851</v>
      </c>
      <c r="K407">
        <f t="shared" si="202"/>
        <v>519.55726300809499</v>
      </c>
      <c r="L407">
        <f>VLOOKUP(V407, Sheet2!E$6:F$261,2,TRUE)</f>
        <v>510.2</v>
      </c>
      <c r="M407">
        <f>VLOOKUP(L407,Sheet3!A$52:B$77,2,TRUE)</f>
        <v>1</v>
      </c>
      <c r="N407">
        <f t="shared" si="203"/>
        <v>5.1572630080950148</v>
      </c>
      <c r="O407">
        <f t="shared" si="204"/>
        <v>4.7572630080950375</v>
      </c>
      <c r="P407">
        <v>0</v>
      </c>
      <c r="Q407">
        <f t="shared" si="212"/>
        <v>3.5</v>
      </c>
      <c r="R407">
        <f t="shared" si="205"/>
        <v>30128.971275561154</v>
      </c>
      <c r="S407">
        <f t="shared" si="215"/>
        <v>3.5</v>
      </c>
      <c r="T407">
        <f t="shared" si="206"/>
        <v>5084.3076708683639</v>
      </c>
      <c r="V407">
        <f t="shared" si="207"/>
        <v>35213.27894642952</v>
      </c>
      <c r="W407">
        <f t="shared" si="208"/>
        <v>-1713.2789464295201</v>
      </c>
      <c r="X407">
        <f t="shared" si="209"/>
        <v>-35.398325339452896</v>
      </c>
      <c r="Y407">
        <f>VLOOKUP(K407,Sheet2!$A$6:$B$262,2,TRUE)</f>
        <v>338.57142857142856</v>
      </c>
      <c r="Z407">
        <f t="shared" si="210"/>
        <v>-0.10455201577053598</v>
      </c>
      <c r="AA407">
        <f t="shared" si="211"/>
        <v>519.45271099232446</v>
      </c>
      <c r="AD407">
        <f t="shared" si="220"/>
        <v>522.14428247936735</v>
      </c>
      <c r="AE407">
        <f>VLOOKUP(AU406,Sheet2!$E$6:$F$261,2,TRUE)</f>
        <v>510.44</v>
      </c>
      <c r="AF407">
        <f>VLOOKUP(AE407,Sheet3!K$52:L$77,2,TRUE)</f>
        <v>1</v>
      </c>
      <c r="AG407">
        <f t="shared" si="221"/>
        <v>5.7442824793673708</v>
      </c>
      <c r="AH407">
        <f t="shared" si="222"/>
        <v>0</v>
      </c>
      <c r="AI407">
        <f t="shared" si="199"/>
        <v>0</v>
      </c>
      <c r="AJ407">
        <f t="shared" si="213"/>
        <v>3.5</v>
      </c>
      <c r="AK407">
        <f t="shared" si="216"/>
        <v>35416.779385310307</v>
      </c>
      <c r="AM407">
        <f t="shared" si="223"/>
        <v>0.64428247936734806</v>
      </c>
      <c r="AN407">
        <f t="shared" si="224"/>
        <v>1</v>
      </c>
      <c r="AP407">
        <f t="shared" si="217"/>
        <v>1.55</v>
      </c>
      <c r="AQ407">
        <f>VLOOKUP(AE407,Sheet3!$K$52:$L$77,2,TRUE)</f>
        <v>1</v>
      </c>
      <c r="AR407">
        <f t="shared" si="230"/>
        <v>134.66522524345174</v>
      </c>
      <c r="AU407">
        <f t="shared" si="225"/>
        <v>35551.444610553757</v>
      </c>
      <c r="AV407">
        <f t="shared" si="226"/>
        <v>-2051.4446105537572</v>
      </c>
      <c r="AW407">
        <f t="shared" si="227"/>
        <v>-42.385219226317297</v>
      </c>
      <c r="AX407">
        <f>VLOOKUP(AD407,Sheet2!$A$6:$B$262,2,TRUE)</f>
        <v>374.2285714285714</v>
      </c>
      <c r="AY407">
        <f t="shared" si="228"/>
        <v>-0.11326024377165259</v>
      </c>
      <c r="AZ407">
        <f t="shared" si="229"/>
        <v>522.03102223559574</v>
      </c>
      <c r="BB407">
        <f t="shared" si="219"/>
        <v>2.5783112432712869</v>
      </c>
    </row>
    <row r="408" spans="4:54" x14ac:dyDescent="0.55000000000000004">
      <c r="D408">
        <f t="shared" si="218"/>
        <v>5970</v>
      </c>
      <c r="E408">
        <f t="shared" si="214"/>
        <v>99.5</v>
      </c>
      <c r="F408">
        <v>32700</v>
      </c>
      <c r="H408">
        <f t="shared" si="200"/>
        <v>8175</v>
      </c>
      <c r="J408">
        <f t="shared" si="201"/>
        <v>675.61983471074382</v>
      </c>
      <c r="K408">
        <f t="shared" si="202"/>
        <v>519.45271099232446</v>
      </c>
      <c r="L408">
        <f>VLOOKUP(V408, Sheet2!E$6:F$261,2,TRUE)</f>
        <v>509.96</v>
      </c>
      <c r="M408">
        <f>VLOOKUP(L408,Sheet3!A$52:B$77,2,TRUE)</f>
        <v>1</v>
      </c>
      <c r="N408">
        <f t="shared" si="203"/>
        <v>5.052710992324478</v>
      </c>
      <c r="O408">
        <f t="shared" si="204"/>
        <v>4.6527109923245007</v>
      </c>
      <c r="P408">
        <v>0</v>
      </c>
      <c r="Q408">
        <f t="shared" si="212"/>
        <v>3.5</v>
      </c>
      <c r="R408">
        <f t="shared" si="205"/>
        <v>29217.433910500076</v>
      </c>
      <c r="S408">
        <f t="shared" si="215"/>
        <v>3.5</v>
      </c>
      <c r="T408">
        <f t="shared" si="206"/>
        <v>4917.6225902186816</v>
      </c>
      <c r="V408">
        <f t="shared" si="207"/>
        <v>34135.056500718754</v>
      </c>
      <c r="W408">
        <f t="shared" si="208"/>
        <v>-1435.0565007187543</v>
      </c>
      <c r="X408">
        <f t="shared" si="209"/>
        <v>-29.649927700800706</v>
      </c>
      <c r="Y408">
        <f>VLOOKUP(K408,Sheet2!$A$6:$B$262,2,TRUE)</f>
        <v>337.2</v>
      </c>
      <c r="Z408">
        <f t="shared" si="210"/>
        <v>-8.7929797451959391E-2</v>
      </c>
      <c r="AA408">
        <f t="shared" si="211"/>
        <v>519.36478119487253</v>
      </c>
      <c r="AD408">
        <f t="shared" si="220"/>
        <v>522.03102223559574</v>
      </c>
      <c r="AE408">
        <f>VLOOKUP(AU407,Sheet2!$E$6:$F$261,2,TRUE)</f>
        <v>510.2</v>
      </c>
      <c r="AF408">
        <f>VLOOKUP(AE408,Sheet3!K$52:L$77,2,TRUE)</f>
        <v>1</v>
      </c>
      <c r="AG408">
        <f t="shared" si="221"/>
        <v>5.6310222355957649</v>
      </c>
      <c r="AH408">
        <f t="shared" si="222"/>
        <v>0</v>
      </c>
      <c r="AI408">
        <f t="shared" si="199"/>
        <v>0</v>
      </c>
      <c r="AJ408">
        <f t="shared" si="213"/>
        <v>3.5</v>
      </c>
      <c r="AK408">
        <f t="shared" si="216"/>
        <v>34374.488686351651</v>
      </c>
      <c r="AM408">
        <f t="shared" si="223"/>
        <v>0.53102223559574213</v>
      </c>
      <c r="AN408">
        <f t="shared" si="224"/>
        <v>1</v>
      </c>
      <c r="AP408">
        <f t="shared" si="217"/>
        <v>1.55</v>
      </c>
      <c r="AQ408">
        <f>VLOOKUP(AE408,Sheet3!$K$52:$L$77,2,TRUE)</f>
        <v>1</v>
      </c>
      <c r="AR408">
        <f t="shared" si="230"/>
        <v>100.76507675342688</v>
      </c>
      <c r="AU408">
        <f t="shared" si="225"/>
        <v>34475.25376310508</v>
      </c>
      <c r="AV408">
        <f t="shared" si="226"/>
        <v>-1775.25376310508</v>
      </c>
      <c r="AW408">
        <f t="shared" si="227"/>
        <v>-36.678796758369423</v>
      </c>
      <c r="AX408">
        <f>VLOOKUP(AD408,Sheet2!$A$6:$B$262,2,TRUE)</f>
        <v>372.85714285714283</v>
      </c>
      <c r="AY408">
        <f t="shared" si="228"/>
        <v>-9.8372251842370112E-2</v>
      </c>
      <c r="AZ408">
        <f t="shared" si="229"/>
        <v>521.93264998375332</v>
      </c>
      <c r="BB408">
        <f t="shared" si="219"/>
        <v>2.5678687888807872</v>
      </c>
    </row>
    <row r="409" spans="4:54" x14ac:dyDescent="0.55000000000000004">
      <c r="D409">
        <f t="shared" si="218"/>
        <v>5985</v>
      </c>
      <c r="E409">
        <f t="shared" si="214"/>
        <v>99.75</v>
      </c>
      <c r="F409">
        <v>31900</v>
      </c>
      <c r="H409">
        <f t="shared" si="200"/>
        <v>7975</v>
      </c>
      <c r="J409">
        <f t="shared" si="201"/>
        <v>659.09090909090912</v>
      </c>
      <c r="K409">
        <f t="shared" si="202"/>
        <v>519.36478119487253</v>
      </c>
      <c r="L409">
        <f>VLOOKUP(V409, Sheet2!E$6:F$261,2,TRUE)</f>
        <v>509.71999999999997</v>
      </c>
      <c r="M409">
        <f>VLOOKUP(L409,Sheet3!A$52:B$77,2,TRUE)</f>
        <v>1</v>
      </c>
      <c r="N409">
        <f t="shared" si="203"/>
        <v>4.9647811948725575</v>
      </c>
      <c r="O409">
        <f t="shared" si="204"/>
        <v>4.5647811948725803</v>
      </c>
      <c r="P409">
        <v>0</v>
      </c>
      <c r="Q409">
        <f t="shared" si="212"/>
        <v>3.5</v>
      </c>
      <c r="R409">
        <f t="shared" si="205"/>
        <v>28458.077210174099</v>
      </c>
      <c r="S409">
        <f t="shared" si="215"/>
        <v>3.5</v>
      </c>
      <c r="T409">
        <f t="shared" si="206"/>
        <v>4778.8789271786245</v>
      </c>
      <c r="V409">
        <f t="shared" si="207"/>
        <v>33236.956137352725</v>
      </c>
      <c r="W409">
        <f t="shared" si="208"/>
        <v>-1336.9561373527249</v>
      </c>
      <c r="X409">
        <f t="shared" si="209"/>
        <v>-27.623060689105888</v>
      </c>
      <c r="Y409">
        <f>VLOOKUP(K409,Sheet2!$A$6:$B$262,2,TRUE)</f>
        <v>335.82857142857142</v>
      </c>
      <c r="Z409">
        <f t="shared" si="210"/>
        <v>-8.225345619522767E-2</v>
      </c>
      <c r="AA409">
        <f t="shared" si="211"/>
        <v>519.28252773867735</v>
      </c>
      <c r="AD409">
        <f t="shared" si="220"/>
        <v>521.93264998375332</v>
      </c>
      <c r="AE409">
        <f>VLOOKUP(AU408,Sheet2!$E$6:$F$261,2,TRUE)</f>
        <v>509.96</v>
      </c>
      <c r="AF409">
        <f>VLOOKUP(AE409,Sheet3!K$52:L$77,2,TRUE)</f>
        <v>1</v>
      </c>
      <c r="AG409">
        <f t="shared" si="221"/>
        <v>5.5326499837533447</v>
      </c>
      <c r="AH409">
        <f t="shared" si="222"/>
        <v>0</v>
      </c>
      <c r="AI409">
        <f t="shared" si="199"/>
        <v>0</v>
      </c>
      <c r="AJ409">
        <f t="shared" si="213"/>
        <v>3.5</v>
      </c>
      <c r="AK409">
        <f t="shared" si="216"/>
        <v>33477.666402752373</v>
      </c>
      <c r="AM409">
        <f t="shared" si="223"/>
        <v>0.43264998375332198</v>
      </c>
      <c r="AN409">
        <f t="shared" si="224"/>
        <v>1</v>
      </c>
      <c r="AP409">
        <f t="shared" si="217"/>
        <v>1.55</v>
      </c>
      <c r="AQ409">
        <f>VLOOKUP(AE409,Sheet3!$K$52:$L$77,2,TRUE)</f>
        <v>1</v>
      </c>
      <c r="AR409">
        <f t="shared" si="230"/>
        <v>74.104745057312826</v>
      </c>
      <c r="AU409">
        <f t="shared" si="225"/>
        <v>33551.771147809683</v>
      </c>
      <c r="AV409">
        <f t="shared" si="226"/>
        <v>-1651.7711478096826</v>
      </c>
      <c r="AW409">
        <f t="shared" si="227"/>
        <v>-34.127503053919064</v>
      </c>
      <c r="AX409">
        <f>VLOOKUP(AD409,Sheet2!$A$6:$B$262,2,TRUE)</f>
        <v>371.48571428571427</v>
      </c>
      <c r="AY409">
        <f t="shared" si="228"/>
        <v>-9.186760551354925E-2</v>
      </c>
      <c r="AZ409">
        <f t="shared" si="229"/>
        <v>521.84078237823974</v>
      </c>
      <c r="BB409">
        <f t="shared" si="219"/>
        <v>2.5582546395623922</v>
      </c>
    </row>
    <row r="410" spans="4:54" x14ac:dyDescent="0.55000000000000004">
      <c r="D410">
        <f t="shared" si="218"/>
        <v>6000</v>
      </c>
      <c r="E410">
        <f t="shared" si="214"/>
        <v>100</v>
      </c>
      <c r="F410">
        <v>31000</v>
      </c>
      <c r="H410">
        <f t="shared" si="200"/>
        <v>7750</v>
      </c>
      <c r="J410">
        <f t="shared" si="201"/>
        <v>640.49586776859508</v>
      </c>
      <c r="K410">
        <f t="shared" si="202"/>
        <v>519.28252773867735</v>
      </c>
      <c r="L410">
        <f>VLOOKUP(V410, Sheet2!E$6:F$261,2,TRUE)</f>
        <v>509.48</v>
      </c>
      <c r="M410">
        <f>VLOOKUP(L410,Sheet3!A$52:B$77,2,TRUE)</f>
        <v>1</v>
      </c>
      <c r="N410">
        <f t="shared" si="203"/>
        <v>4.8825277386773678</v>
      </c>
      <c r="O410">
        <f t="shared" si="204"/>
        <v>4.4825277386773905</v>
      </c>
      <c r="P410">
        <v>0</v>
      </c>
      <c r="Q410">
        <f t="shared" si="212"/>
        <v>3.5</v>
      </c>
      <c r="R410">
        <f t="shared" si="205"/>
        <v>27753.800512546601</v>
      </c>
      <c r="S410">
        <f t="shared" si="215"/>
        <v>3.5</v>
      </c>
      <c r="T410">
        <f t="shared" si="206"/>
        <v>4650.295584616847</v>
      </c>
      <c r="V410">
        <f t="shared" si="207"/>
        <v>32404.096097163449</v>
      </c>
      <c r="W410">
        <f t="shared" si="208"/>
        <v>-1404.0960971634486</v>
      </c>
      <c r="X410">
        <f t="shared" si="209"/>
        <v>-29.010249941393564</v>
      </c>
      <c r="Y410">
        <f>VLOOKUP(K410,Sheet2!$A$6:$B$262,2,TRUE)</f>
        <v>334.45714285714286</v>
      </c>
      <c r="Z410">
        <f t="shared" si="210"/>
        <v>-8.6738317781374918E-2</v>
      </c>
      <c r="AA410">
        <f t="shared" si="211"/>
        <v>519.19578942089595</v>
      </c>
      <c r="AD410">
        <f t="shared" si="220"/>
        <v>521.84078237823974</v>
      </c>
      <c r="AE410">
        <f>VLOOKUP(AU409,Sheet2!$E$6:$F$261,2,TRUE)</f>
        <v>509.71999999999997</v>
      </c>
      <c r="AF410">
        <f>VLOOKUP(AE410,Sheet3!K$52:L$77,2,TRUE)</f>
        <v>1</v>
      </c>
      <c r="AG410">
        <f t="shared" si="221"/>
        <v>5.44078237823976</v>
      </c>
      <c r="AH410">
        <f t="shared" si="222"/>
        <v>0</v>
      </c>
      <c r="AI410">
        <f t="shared" si="199"/>
        <v>0</v>
      </c>
      <c r="AJ410">
        <f t="shared" si="213"/>
        <v>3.5</v>
      </c>
      <c r="AK410">
        <f t="shared" si="216"/>
        <v>32647.310994307285</v>
      </c>
      <c r="AM410">
        <f t="shared" si="223"/>
        <v>0.34078237823973723</v>
      </c>
      <c r="AN410">
        <f t="shared" si="224"/>
        <v>1</v>
      </c>
      <c r="AP410">
        <f t="shared" si="217"/>
        <v>1.55</v>
      </c>
      <c r="AQ410">
        <f>VLOOKUP(AE410,Sheet3!$K$52:$L$77,2,TRUE)</f>
        <v>1</v>
      </c>
      <c r="AR410">
        <f t="shared" si="230"/>
        <v>51.803210272833496</v>
      </c>
      <c r="AU410">
        <f t="shared" si="225"/>
        <v>32699.114204580117</v>
      </c>
      <c r="AV410">
        <f t="shared" si="226"/>
        <v>-1699.1142045801171</v>
      </c>
      <c r="AW410">
        <f t="shared" si="227"/>
        <v>-35.105665383886716</v>
      </c>
      <c r="AX410">
        <f>VLOOKUP(AD410,Sheet2!$A$6:$B$262,2,TRUE)</f>
        <v>370.1142857142857</v>
      </c>
      <c r="AY410">
        <f t="shared" si="228"/>
        <v>-9.4850879144359662E-2</v>
      </c>
      <c r="AZ410">
        <f t="shared" si="229"/>
        <v>521.74593149909538</v>
      </c>
      <c r="BB410">
        <f t="shared" si="219"/>
        <v>2.5501420781994284</v>
      </c>
    </row>
    <row r="411" spans="4:54" x14ac:dyDescent="0.55000000000000004">
      <c r="D411">
        <f t="shared" si="218"/>
        <v>6015</v>
      </c>
      <c r="E411">
        <f t="shared" si="214"/>
        <v>100.25</v>
      </c>
      <c r="F411">
        <v>30000</v>
      </c>
      <c r="H411">
        <f t="shared" si="200"/>
        <v>7500</v>
      </c>
      <c r="J411">
        <f t="shared" si="201"/>
        <v>619.83471074380168</v>
      </c>
      <c r="K411">
        <f t="shared" si="202"/>
        <v>519.19578942089595</v>
      </c>
      <c r="L411">
        <f>VLOOKUP(V411, Sheet2!E$6:F$261,2,TRUE)</f>
        <v>509.24</v>
      </c>
      <c r="M411">
        <f>VLOOKUP(L411,Sheet3!A$52:B$77,2,TRUE)</f>
        <v>1</v>
      </c>
      <c r="N411">
        <f t="shared" si="203"/>
        <v>4.7957894208959715</v>
      </c>
      <c r="O411">
        <f t="shared" si="204"/>
        <v>4.3957894208959942</v>
      </c>
      <c r="P411">
        <v>0</v>
      </c>
      <c r="Q411">
        <f t="shared" si="212"/>
        <v>3.5</v>
      </c>
      <c r="R411">
        <f t="shared" si="205"/>
        <v>27017.523720802779</v>
      </c>
      <c r="S411">
        <f t="shared" si="215"/>
        <v>3.5</v>
      </c>
      <c r="T411">
        <f t="shared" si="206"/>
        <v>4515.9736504530429</v>
      </c>
      <c r="V411">
        <f t="shared" si="207"/>
        <v>31533.49737125582</v>
      </c>
      <c r="W411">
        <f t="shared" si="208"/>
        <v>-1533.4973712558203</v>
      </c>
      <c r="X411">
        <f t="shared" si="209"/>
        <v>-31.683829984624388</v>
      </c>
      <c r="Y411">
        <f>VLOOKUP(K411,Sheet2!$A$6:$B$262,2,TRUE)</f>
        <v>333.08571428571429</v>
      </c>
      <c r="Z411">
        <f t="shared" si="210"/>
        <v>-9.5122152124022433E-2</v>
      </c>
      <c r="AA411">
        <f t="shared" si="211"/>
        <v>519.10066726877187</v>
      </c>
      <c r="AD411">
        <f t="shared" si="220"/>
        <v>521.74593149909538</v>
      </c>
      <c r="AE411">
        <f>VLOOKUP(AU410,Sheet2!$E$6:$F$261,2,TRUE)</f>
        <v>509.48</v>
      </c>
      <c r="AF411">
        <f>VLOOKUP(AE411,Sheet3!K$52:L$77,2,TRUE)</f>
        <v>1</v>
      </c>
      <c r="AG411">
        <f t="shared" si="221"/>
        <v>5.3459314990953999</v>
      </c>
      <c r="AH411">
        <f t="shared" si="222"/>
        <v>0</v>
      </c>
      <c r="AI411">
        <f t="shared" ref="AI411:AI474" si="231">4500*AH411</f>
        <v>0</v>
      </c>
      <c r="AJ411">
        <f t="shared" si="213"/>
        <v>3.5</v>
      </c>
      <c r="AK411">
        <f t="shared" si="216"/>
        <v>31797.316357348864</v>
      </c>
      <c r="AM411">
        <f t="shared" si="223"/>
        <v>0.24593149909537715</v>
      </c>
      <c r="AN411">
        <f t="shared" si="224"/>
        <v>1</v>
      </c>
      <c r="AP411">
        <f t="shared" si="217"/>
        <v>1.55</v>
      </c>
      <c r="AQ411">
        <f>VLOOKUP(AE411,Sheet3!$K$52:$L$77,2,TRUE)</f>
        <v>1</v>
      </c>
      <c r="AR411">
        <f t="shared" si="230"/>
        <v>31.758663337787851</v>
      </c>
      <c r="AU411">
        <f t="shared" si="225"/>
        <v>31829.075020686651</v>
      </c>
      <c r="AV411">
        <f t="shared" si="226"/>
        <v>-1829.0750206866505</v>
      </c>
      <c r="AW411">
        <f t="shared" si="227"/>
        <v>-37.7908062125341</v>
      </c>
      <c r="AX411">
        <f>VLOOKUP(AD411,Sheet2!$A$6:$B$262,2,TRUE)</f>
        <v>368.74285714285713</v>
      </c>
      <c r="AY411">
        <f t="shared" si="228"/>
        <v>-0.10248552746309418</v>
      </c>
      <c r="AZ411">
        <f t="shared" si="229"/>
        <v>521.64344597163233</v>
      </c>
      <c r="BB411">
        <f t="shared" si="219"/>
        <v>2.5427787028604598</v>
      </c>
    </row>
    <row r="412" spans="4:54" x14ac:dyDescent="0.55000000000000004">
      <c r="D412">
        <f t="shared" si="218"/>
        <v>6030</v>
      </c>
      <c r="E412">
        <f t="shared" si="214"/>
        <v>100.5</v>
      </c>
      <c r="F412">
        <v>29300</v>
      </c>
      <c r="H412">
        <f t="shared" si="200"/>
        <v>7325</v>
      </c>
      <c r="J412">
        <f t="shared" si="201"/>
        <v>605.37190082644634</v>
      </c>
      <c r="K412">
        <f t="shared" si="202"/>
        <v>519.10066726877187</v>
      </c>
      <c r="L412">
        <f>VLOOKUP(V412, Sheet2!E$6:F$261,2,TRUE)</f>
        <v>509</v>
      </c>
      <c r="M412">
        <f>VLOOKUP(L412,Sheet3!A$52:B$77,2,TRUE)</f>
        <v>1</v>
      </c>
      <c r="N412">
        <f t="shared" si="203"/>
        <v>4.7006672687718947</v>
      </c>
      <c r="O412">
        <f t="shared" si="204"/>
        <v>4.3006672687719174</v>
      </c>
      <c r="P412">
        <v>0</v>
      </c>
      <c r="Q412">
        <f t="shared" si="212"/>
        <v>3.5</v>
      </c>
      <c r="R412">
        <f t="shared" si="205"/>
        <v>26217.703660342715</v>
      </c>
      <c r="S412">
        <f t="shared" si="215"/>
        <v>3.5</v>
      </c>
      <c r="T412">
        <f t="shared" si="206"/>
        <v>4370.1852359115164</v>
      </c>
      <c r="V412">
        <f t="shared" si="207"/>
        <v>30587.888896254233</v>
      </c>
      <c r="W412">
        <f t="shared" si="208"/>
        <v>-1287.8888962542333</v>
      </c>
      <c r="X412">
        <f t="shared" si="209"/>
        <v>-26.609274715996555</v>
      </c>
      <c r="Y412">
        <f>VLOOKUP(K412,Sheet2!$A$6:$B$262,2,TRUE)</f>
        <v>333.08571428571429</v>
      </c>
      <c r="Z412">
        <f t="shared" si="210"/>
        <v>-7.988716890203118E-2</v>
      </c>
      <c r="AA412">
        <f t="shared" si="211"/>
        <v>519.02078009986985</v>
      </c>
      <c r="AD412">
        <f t="shared" si="220"/>
        <v>521.64344597163233</v>
      </c>
      <c r="AE412">
        <f>VLOOKUP(AU411,Sheet2!$E$6:$F$261,2,TRUE)</f>
        <v>509.24</v>
      </c>
      <c r="AF412">
        <f>VLOOKUP(AE412,Sheet3!K$52:L$77,2,TRUE)</f>
        <v>1</v>
      </c>
      <c r="AG412">
        <f t="shared" si="221"/>
        <v>5.2434459716323545</v>
      </c>
      <c r="AH412">
        <f t="shared" si="222"/>
        <v>0</v>
      </c>
      <c r="AI412">
        <f t="shared" si="231"/>
        <v>0</v>
      </c>
      <c r="AJ412">
        <f t="shared" si="213"/>
        <v>3.5</v>
      </c>
      <c r="AK412">
        <f t="shared" si="216"/>
        <v>30887.345036502658</v>
      </c>
      <c r="AM412">
        <f t="shared" si="223"/>
        <v>0.14344597163233175</v>
      </c>
      <c r="AN412">
        <f t="shared" si="224"/>
        <v>1</v>
      </c>
      <c r="AP412">
        <f t="shared" si="217"/>
        <v>1.55</v>
      </c>
      <c r="AQ412">
        <f>VLOOKUP(AE412,Sheet3!$K$52:$L$77,2,TRUE)</f>
        <v>1</v>
      </c>
      <c r="AR412">
        <f t="shared" si="230"/>
        <v>14.147298425400122</v>
      </c>
      <c r="AU412">
        <f t="shared" si="225"/>
        <v>30901.492334928058</v>
      </c>
      <c r="AV412">
        <f t="shared" si="226"/>
        <v>-1601.492334928058</v>
      </c>
      <c r="AW412">
        <f t="shared" si="227"/>
        <v>-33.088684605951613</v>
      </c>
      <c r="AX412">
        <f>VLOOKUP(AD412,Sheet2!$A$6:$B$262,2,TRUE)</f>
        <v>367.37142857142857</v>
      </c>
      <c r="AY412">
        <f t="shared" si="228"/>
        <v>-9.0068747955226819E-2</v>
      </c>
      <c r="AZ412">
        <f t="shared" si="229"/>
        <v>521.5533772236771</v>
      </c>
      <c r="BB412">
        <f t="shared" si="219"/>
        <v>2.5325971238072498</v>
      </c>
    </row>
    <row r="413" spans="4:54" x14ac:dyDescent="0.55000000000000004">
      <c r="D413">
        <f t="shared" si="218"/>
        <v>6045</v>
      </c>
      <c r="E413">
        <f t="shared" si="214"/>
        <v>100.75</v>
      </c>
      <c r="F413">
        <v>28500</v>
      </c>
      <c r="H413">
        <f t="shared" si="200"/>
        <v>7125</v>
      </c>
      <c r="J413">
        <f t="shared" si="201"/>
        <v>588.84297520661153</v>
      </c>
      <c r="K413">
        <f t="shared" si="202"/>
        <v>519.02078009986985</v>
      </c>
      <c r="L413">
        <f>VLOOKUP(V413, Sheet2!E$6:F$261,2,TRUE)</f>
        <v>508.76</v>
      </c>
      <c r="M413">
        <f>VLOOKUP(L413,Sheet3!A$52:B$77,2,TRUE)</f>
        <v>1</v>
      </c>
      <c r="N413">
        <f t="shared" si="203"/>
        <v>4.6207800998698758</v>
      </c>
      <c r="O413">
        <f t="shared" si="204"/>
        <v>4.2207800998698985</v>
      </c>
      <c r="P413">
        <v>0</v>
      </c>
      <c r="Q413">
        <f t="shared" si="212"/>
        <v>3.5</v>
      </c>
      <c r="R413">
        <f t="shared" si="205"/>
        <v>25552.202185889877</v>
      </c>
      <c r="S413">
        <f t="shared" si="215"/>
        <v>3.5</v>
      </c>
      <c r="T413">
        <f t="shared" si="206"/>
        <v>4248.9847211299984</v>
      </c>
      <c r="V413">
        <f t="shared" si="207"/>
        <v>29801.186907019874</v>
      </c>
      <c r="W413">
        <f t="shared" si="208"/>
        <v>-1301.1869070198736</v>
      </c>
      <c r="X413">
        <f t="shared" si="209"/>
        <v>-26.884027004542844</v>
      </c>
      <c r="Y413">
        <f>VLOOKUP(K413,Sheet2!$A$6:$B$262,2,TRUE)</f>
        <v>331.71428571428572</v>
      </c>
      <c r="Z413">
        <f t="shared" si="210"/>
        <v>-8.1045731710508134E-2</v>
      </c>
      <c r="AA413">
        <f t="shared" si="211"/>
        <v>518.93973436815929</v>
      </c>
      <c r="AD413">
        <f t="shared" si="220"/>
        <v>521.5533772236771</v>
      </c>
      <c r="AE413">
        <f>VLOOKUP(AU412,Sheet2!$E$6:$F$261,2,TRUE)</f>
        <v>509</v>
      </c>
      <c r="AF413">
        <f>VLOOKUP(AE413,Sheet3!K$52:L$77,2,TRUE)</f>
        <v>1</v>
      </c>
      <c r="AG413">
        <f t="shared" si="221"/>
        <v>5.1533772236771256</v>
      </c>
      <c r="AH413">
        <f t="shared" si="222"/>
        <v>0</v>
      </c>
      <c r="AI413">
        <f t="shared" si="231"/>
        <v>0</v>
      </c>
      <c r="AJ413">
        <f t="shared" si="213"/>
        <v>3.5</v>
      </c>
      <c r="AK413">
        <f t="shared" si="216"/>
        <v>30094.926289464292</v>
      </c>
      <c r="AM413">
        <f t="shared" si="223"/>
        <v>5.3377223677102847E-2</v>
      </c>
      <c r="AN413">
        <f t="shared" si="224"/>
        <v>1</v>
      </c>
      <c r="AP413">
        <f t="shared" si="217"/>
        <v>1.55</v>
      </c>
      <c r="AQ413">
        <f>VLOOKUP(AE413,Sheet3!$K$52:$L$77,2,TRUE)</f>
        <v>1</v>
      </c>
      <c r="AR413">
        <f t="shared" si="230"/>
        <v>3.2112561673312761</v>
      </c>
      <c r="AU413">
        <f t="shared" si="225"/>
        <v>30098.137545631624</v>
      </c>
      <c r="AV413">
        <f t="shared" si="226"/>
        <v>-1598.1375456316237</v>
      </c>
      <c r="AW413">
        <f t="shared" si="227"/>
        <v>-33.019370777512883</v>
      </c>
      <c r="AX413">
        <f>VLOOKUP(AD413,Sheet2!$A$6:$B$262,2,TRUE)</f>
        <v>366</v>
      </c>
      <c r="AY413">
        <f t="shared" si="228"/>
        <v>-9.0216860047849401E-2</v>
      </c>
      <c r="AZ413">
        <f t="shared" si="229"/>
        <v>521.4631603636293</v>
      </c>
      <c r="BB413">
        <f t="shared" si="219"/>
        <v>2.5234259954700065</v>
      </c>
    </row>
    <row r="414" spans="4:54" x14ac:dyDescent="0.55000000000000004">
      <c r="D414">
        <f t="shared" si="218"/>
        <v>6060</v>
      </c>
      <c r="E414">
        <f t="shared" si="214"/>
        <v>101</v>
      </c>
      <c r="F414">
        <v>27900</v>
      </c>
      <c r="H414">
        <f t="shared" si="200"/>
        <v>6975</v>
      </c>
      <c r="J414">
        <f t="shared" si="201"/>
        <v>576.44628099173553</v>
      </c>
      <c r="K414">
        <f t="shared" si="202"/>
        <v>518.93973436815929</v>
      </c>
      <c r="L414">
        <f>VLOOKUP(V414, Sheet2!E$6:F$261,2,TRUE)</f>
        <v>508.76</v>
      </c>
      <c r="M414">
        <f>VLOOKUP(L414,Sheet3!A$52:B$77,2,TRUE)</f>
        <v>1</v>
      </c>
      <c r="N414">
        <f t="shared" si="203"/>
        <v>4.5397343681593156</v>
      </c>
      <c r="O414">
        <f t="shared" si="204"/>
        <v>4.1397343681593384</v>
      </c>
      <c r="P414">
        <v>0</v>
      </c>
      <c r="Q414">
        <f t="shared" si="212"/>
        <v>3.5</v>
      </c>
      <c r="R414">
        <f t="shared" si="205"/>
        <v>24882.902982224736</v>
      </c>
      <c r="S414">
        <f t="shared" si="215"/>
        <v>3.5</v>
      </c>
      <c r="T414">
        <f t="shared" si="206"/>
        <v>4127.1931340857909</v>
      </c>
      <c r="V414">
        <f t="shared" si="207"/>
        <v>29010.096116310528</v>
      </c>
      <c r="W414">
        <f t="shared" si="208"/>
        <v>-1110.0961163105276</v>
      </c>
      <c r="X414">
        <f t="shared" si="209"/>
        <v>-22.935870171705115</v>
      </c>
      <c r="Y414">
        <f>VLOOKUP(K414,Sheet2!$A$6:$B$262,2,TRUE)</f>
        <v>330.34285714285716</v>
      </c>
      <c r="Z414">
        <f t="shared" si="210"/>
        <v>-6.9430501298190533E-2</v>
      </c>
      <c r="AA414">
        <f t="shared" si="211"/>
        <v>518.87030386686115</v>
      </c>
      <c r="AD414">
        <f t="shared" si="220"/>
        <v>521.4631603636293</v>
      </c>
      <c r="AE414">
        <f>VLOOKUP(AU413,Sheet2!$E$6:$F$261,2,TRUE)</f>
        <v>509</v>
      </c>
      <c r="AF414">
        <f>VLOOKUP(AE414,Sheet3!K$52:L$77,2,TRUE)</f>
        <v>1</v>
      </c>
      <c r="AG414">
        <f t="shared" si="221"/>
        <v>5.0631603636293221</v>
      </c>
      <c r="AH414">
        <f t="shared" si="222"/>
        <v>0</v>
      </c>
      <c r="AI414">
        <f t="shared" si="231"/>
        <v>0</v>
      </c>
      <c r="AJ414">
        <f t="shared" si="213"/>
        <v>3.5</v>
      </c>
      <c r="AK414">
        <f t="shared" si="216"/>
        <v>29308.116400313244</v>
      </c>
      <c r="AM414">
        <f t="shared" si="223"/>
        <v>-3.6839636370700646E-2</v>
      </c>
      <c r="AN414">
        <f t="shared" si="224"/>
        <v>0</v>
      </c>
      <c r="AP414">
        <f t="shared" si="217"/>
        <v>1.55</v>
      </c>
      <c r="AQ414">
        <f>VLOOKUP(AE414,Sheet3!$K$52:$L$77,2,TRUE)</f>
        <v>1</v>
      </c>
      <c r="AR414">
        <f>+AP414*$AH$3*POWER(AN414,1.5)*AQ414</f>
        <v>0</v>
      </c>
      <c r="AU414">
        <f t="shared" si="225"/>
        <v>29308.116400313244</v>
      </c>
      <c r="AV414">
        <f t="shared" si="226"/>
        <v>-1408.1164003132435</v>
      </c>
      <c r="AW414">
        <f t="shared" si="227"/>
        <v>-29.093314056058748</v>
      </c>
      <c r="AX414">
        <f>VLOOKUP(AD414,Sheet2!$A$6:$B$262,2,TRUE)</f>
        <v>364.62857142857143</v>
      </c>
      <c r="AY414">
        <f t="shared" si="228"/>
        <v>-7.9788903930579552E-2</v>
      </c>
      <c r="AZ414">
        <f t="shared" si="229"/>
        <v>521.38337145969876</v>
      </c>
      <c r="BB414">
        <f t="shared" si="219"/>
        <v>2.5130675928376149</v>
      </c>
    </row>
    <row r="415" spans="4:54" x14ac:dyDescent="0.55000000000000004">
      <c r="D415">
        <f t="shared" si="218"/>
        <v>6075</v>
      </c>
      <c r="E415">
        <f t="shared" si="214"/>
        <v>101.25</v>
      </c>
      <c r="F415">
        <v>27400</v>
      </c>
      <c r="H415">
        <f t="shared" ref="H415:H478" si="232">+F415*0.25</f>
        <v>6850</v>
      </c>
      <c r="J415">
        <f t="shared" ref="J415:J478" si="233">+H415*3600/43560</f>
        <v>566.11570247933889</v>
      </c>
      <c r="K415">
        <f t="shared" ref="K415:K478" si="234">+AA414</f>
        <v>518.87030386686115</v>
      </c>
      <c r="L415">
        <f>VLOOKUP(V415, Sheet2!E$6:F$261,2,TRUE)</f>
        <v>508.52</v>
      </c>
      <c r="M415">
        <f>VLOOKUP(L415,Sheet3!A$52:B$77,2,TRUE)</f>
        <v>1</v>
      </c>
      <c r="N415">
        <f t="shared" ref="N415:N478" si="235">+(K415-J$3)</f>
        <v>4.4703038668611725</v>
      </c>
      <c r="O415">
        <f t="shared" ref="O415:O478" si="236">+K415-O$3</f>
        <v>4.0703038668611953</v>
      </c>
      <c r="P415">
        <v>0</v>
      </c>
      <c r="Q415">
        <f t="shared" si="212"/>
        <v>3.5</v>
      </c>
      <c r="R415">
        <f t="shared" ref="R415:R478" si="237">+Q415*H$3*POWER(N415,1.5)*M414</f>
        <v>24314.254102329989</v>
      </c>
      <c r="S415">
        <f t="shared" si="215"/>
        <v>3.5</v>
      </c>
      <c r="T415">
        <f t="shared" ref="T415:T478" si="238">S415*L$3*POWER(O415,1.5)*M414</f>
        <v>4023.7994672271016</v>
      </c>
      <c r="V415">
        <f t="shared" ref="V415:V478" si="239">+R415+T415</f>
        <v>28338.053569557091</v>
      </c>
      <c r="W415">
        <f t="shared" ref="W415:W478" si="240">+F415-V415</f>
        <v>-938.05356955709067</v>
      </c>
      <c r="X415">
        <f t="shared" ref="X415:X478" si="241">+W415*0.25*3600/43560</f>
        <v>-19.381272098286995</v>
      </c>
      <c r="Y415">
        <f>VLOOKUP(K415,Sheet2!$A$6:$B$262,2,TRUE)</f>
        <v>328.97142857142859</v>
      </c>
      <c r="Z415">
        <f t="shared" ref="Z415:Z478" si="242">+X415/Y415</f>
        <v>-5.8914757985065555E-2</v>
      </c>
      <c r="AA415">
        <f t="shared" ref="AA415:AA478" si="243">+K415+Z415</f>
        <v>518.81138910887603</v>
      </c>
      <c r="AD415">
        <f t="shared" si="220"/>
        <v>521.38337145969876</v>
      </c>
      <c r="AE415">
        <f>VLOOKUP(AU414,Sheet2!$E$6:$F$261,2,TRUE)</f>
        <v>508.76</v>
      </c>
      <c r="AF415">
        <f>VLOOKUP(AE415,Sheet3!K$52:L$77,2,TRUE)</f>
        <v>1</v>
      </c>
      <c r="AG415">
        <f t="shared" si="221"/>
        <v>4.9833714596987875</v>
      </c>
      <c r="AH415">
        <f t="shared" si="222"/>
        <v>0</v>
      </c>
      <c r="AI415">
        <f t="shared" si="231"/>
        <v>0</v>
      </c>
      <c r="AJ415">
        <f t="shared" si="213"/>
        <v>3.5</v>
      </c>
      <c r="AK415">
        <f t="shared" si="216"/>
        <v>28618.065567176043</v>
      </c>
      <c r="AM415">
        <f t="shared" si="223"/>
        <v>-0.11662854030123526</v>
      </c>
      <c r="AN415">
        <f t="shared" si="224"/>
        <v>0</v>
      </c>
      <c r="AP415">
        <f t="shared" si="217"/>
        <v>1.55</v>
      </c>
      <c r="AQ415">
        <f>VLOOKUP(AE415,Sheet3!$K$52:$L$77,2,TRUE)</f>
        <v>1</v>
      </c>
      <c r="AR415">
        <f t="shared" ref="AR415:AR478" si="244">+AP415*$AH$3*POWER(AN415,1.5)*AQ415</f>
        <v>0</v>
      </c>
      <c r="AU415">
        <f t="shared" si="225"/>
        <v>28618.065567176043</v>
      </c>
      <c r="AV415">
        <f t="shared" si="226"/>
        <v>-1218.0655671760433</v>
      </c>
      <c r="AW415">
        <f t="shared" si="227"/>
        <v>-25.166643949918249</v>
      </c>
      <c r="AX415">
        <f>VLOOKUP(AD415,Sheet2!$A$6:$B$262,2,TRUE)</f>
        <v>363.25714285714287</v>
      </c>
      <c r="AY415">
        <f t="shared" si="228"/>
        <v>-6.9280520547989513E-2</v>
      </c>
      <c r="AZ415">
        <f t="shared" si="229"/>
        <v>521.31409093915079</v>
      </c>
      <c r="BB415">
        <f t="shared" si="219"/>
        <v>2.5027018302747592</v>
      </c>
    </row>
    <row r="416" spans="4:54" x14ac:dyDescent="0.55000000000000004">
      <c r="D416">
        <f t="shared" si="218"/>
        <v>6090</v>
      </c>
      <c r="E416">
        <f t="shared" si="214"/>
        <v>101.5</v>
      </c>
      <c r="F416">
        <v>26600</v>
      </c>
      <c r="H416">
        <f t="shared" si="232"/>
        <v>6650</v>
      </c>
      <c r="J416">
        <f t="shared" si="233"/>
        <v>549.58677685950408</v>
      </c>
      <c r="K416">
        <f t="shared" si="234"/>
        <v>518.81138910887603</v>
      </c>
      <c r="L416">
        <f>VLOOKUP(V416, Sheet2!E$6:F$261,2,TRUE)</f>
        <v>508.28000000000003</v>
      </c>
      <c r="M416">
        <f>VLOOKUP(L416,Sheet3!A$52:B$77,2,TRUE)</f>
        <v>1</v>
      </c>
      <c r="N416">
        <f t="shared" si="235"/>
        <v>4.4113891088760511</v>
      </c>
      <c r="O416">
        <f t="shared" si="236"/>
        <v>4.0113891088760738</v>
      </c>
      <c r="P416">
        <v>0</v>
      </c>
      <c r="Q416">
        <f t="shared" si="212"/>
        <v>3.5</v>
      </c>
      <c r="R416">
        <f t="shared" si="237"/>
        <v>23835.179856512732</v>
      </c>
      <c r="S416">
        <f t="shared" si="215"/>
        <v>3.5</v>
      </c>
      <c r="T416">
        <f t="shared" si="238"/>
        <v>3936.7539016702772</v>
      </c>
      <c r="V416">
        <f t="shared" si="239"/>
        <v>27771.933758183008</v>
      </c>
      <c r="W416">
        <f t="shared" si="240"/>
        <v>-1171.9337581830077</v>
      </c>
      <c r="X416">
        <f t="shared" si="241"/>
        <v>-24.213507400475368</v>
      </c>
      <c r="Y416">
        <f>VLOOKUP(K416,Sheet2!$A$6:$B$262,2,TRUE)</f>
        <v>328.97142857142859</v>
      </c>
      <c r="Z416">
        <f t="shared" si="242"/>
        <v>-7.3603678914073115E-2</v>
      </c>
      <c r="AA416">
        <f t="shared" si="243"/>
        <v>518.73778542996195</v>
      </c>
      <c r="AD416">
        <f t="shared" si="220"/>
        <v>521.31409093915079</v>
      </c>
      <c r="AE416">
        <f>VLOOKUP(AU415,Sheet2!$E$6:$F$261,2,TRUE)</f>
        <v>508.52</v>
      </c>
      <c r="AF416">
        <f>VLOOKUP(AE416,Sheet3!K$52:L$77,2,TRUE)</f>
        <v>1</v>
      </c>
      <c r="AG416">
        <f t="shared" si="221"/>
        <v>4.9140909391508103</v>
      </c>
      <c r="AH416">
        <f t="shared" si="222"/>
        <v>0</v>
      </c>
      <c r="AI416">
        <f t="shared" si="231"/>
        <v>0</v>
      </c>
      <c r="AJ416">
        <f t="shared" si="213"/>
        <v>3.5</v>
      </c>
      <c r="AK416">
        <f t="shared" si="216"/>
        <v>28023.357499045051</v>
      </c>
      <c r="AM416">
        <f t="shared" si="223"/>
        <v>-0.18590906084921244</v>
      </c>
      <c r="AN416">
        <f t="shared" si="224"/>
        <v>0</v>
      </c>
      <c r="AP416">
        <f t="shared" si="217"/>
        <v>1.55</v>
      </c>
      <c r="AQ416">
        <f>VLOOKUP(AE416,Sheet3!$K$52:$L$77,2,TRUE)</f>
        <v>1</v>
      </c>
      <c r="AR416">
        <f t="shared" si="244"/>
        <v>0</v>
      </c>
      <c r="AU416">
        <f t="shared" si="225"/>
        <v>28023.357499045051</v>
      </c>
      <c r="AV416">
        <f t="shared" si="226"/>
        <v>-1423.3574990450506</v>
      </c>
      <c r="AW416">
        <f t="shared" si="227"/>
        <v>-29.408212790186994</v>
      </c>
      <c r="AX416">
        <f>VLOOKUP(AD416,Sheet2!$A$6:$B$262,2,TRUE)</f>
        <v>363.25714285714287</v>
      </c>
      <c r="AY416">
        <f t="shared" si="228"/>
        <v>-8.0957011771003992E-2</v>
      </c>
      <c r="AZ416">
        <f t="shared" si="229"/>
        <v>521.23313392737975</v>
      </c>
      <c r="BB416">
        <f t="shared" si="219"/>
        <v>2.4953484974178082</v>
      </c>
    </row>
    <row r="417" spans="4:54" x14ac:dyDescent="0.55000000000000004">
      <c r="D417">
        <f t="shared" si="218"/>
        <v>6105</v>
      </c>
      <c r="E417">
        <f t="shared" si="214"/>
        <v>101.75</v>
      </c>
      <c r="F417">
        <v>26200</v>
      </c>
      <c r="H417">
        <f t="shared" si="232"/>
        <v>6550</v>
      </c>
      <c r="J417">
        <f t="shared" si="233"/>
        <v>541.32231404958679</v>
      </c>
      <c r="K417">
        <f t="shared" si="234"/>
        <v>518.73778542996195</v>
      </c>
      <c r="L417">
        <f>VLOOKUP(V417, Sheet2!E$6:F$261,2,TRUE)</f>
        <v>508.04</v>
      </c>
      <c r="M417">
        <f>VLOOKUP(L417,Sheet3!A$52:B$77,2,TRUE)</f>
        <v>1</v>
      </c>
      <c r="N417">
        <f t="shared" si="235"/>
        <v>4.3377854299619685</v>
      </c>
      <c r="O417">
        <f t="shared" si="236"/>
        <v>3.9377854299619912</v>
      </c>
      <c r="P417">
        <v>0</v>
      </c>
      <c r="Q417">
        <f t="shared" si="212"/>
        <v>3.5</v>
      </c>
      <c r="R417">
        <f t="shared" si="237"/>
        <v>23241.14295206299</v>
      </c>
      <c r="S417">
        <f t="shared" si="215"/>
        <v>3.4</v>
      </c>
      <c r="T417">
        <f t="shared" si="238"/>
        <v>3719.5039505215109</v>
      </c>
      <c r="V417">
        <f t="shared" si="239"/>
        <v>26960.6469025845</v>
      </c>
      <c r="W417">
        <f t="shared" si="240"/>
        <v>-760.64690258449991</v>
      </c>
      <c r="X417">
        <f t="shared" si="241"/>
        <v>-15.715845094721072</v>
      </c>
      <c r="Y417">
        <f>VLOOKUP(K417,Sheet2!$A$6:$B$262,2,TRUE)</f>
        <v>327.60000000000002</v>
      </c>
      <c r="Z417">
        <f t="shared" si="242"/>
        <v>-4.7972665124301192E-2</v>
      </c>
      <c r="AA417">
        <f t="shared" si="243"/>
        <v>518.6898127648376</v>
      </c>
      <c r="AD417">
        <f t="shared" si="220"/>
        <v>521.23313392737975</v>
      </c>
      <c r="AE417">
        <f>VLOOKUP(AU416,Sheet2!$E$6:$F$261,2,TRUE)</f>
        <v>508.52</v>
      </c>
      <c r="AF417">
        <f>VLOOKUP(AE417,Sheet3!K$52:L$77,2,TRUE)</f>
        <v>1</v>
      </c>
      <c r="AG417">
        <f t="shared" si="221"/>
        <v>4.8331339273797767</v>
      </c>
      <c r="AH417">
        <f t="shared" si="222"/>
        <v>0</v>
      </c>
      <c r="AI417">
        <f t="shared" si="231"/>
        <v>0</v>
      </c>
      <c r="AJ417">
        <f t="shared" si="213"/>
        <v>3.5</v>
      </c>
      <c r="AK417">
        <f t="shared" si="216"/>
        <v>27333.712869816074</v>
      </c>
      <c r="AM417">
        <f t="shared" si="223"/>
        <v>-0.26686607262024609</v>
      </c>
      <c r="AN417">
        <f t="shared" si="224"/>
        <v>0</v>
      </c>
      <c r="AP417">
        <f t="shared" si="217"/>
        <v>1.55</v>
      </c>
      <c r="AQ417">
        <f>VLOOKUP(AE417,Sheet3!$K$52:$L$77,2,TRUE)</f>
        <v>1</v>
      </c>
      <c r="AR417">
        <f t="shared" si="244"/>
        <v>0</v>
      </c>
      <c r="AU417">
        <f t="shared" si="225"/>
        <v>27333.712869816074</v>
      </c>
      <c r="AV417">
        <f t="shared" si="226"/>
        <v>-1133.7128698160741</v>
      </c>
      <c r="AW417">
        <f t="shared" si="227"/>
        <v>-23.423819624299053</v>
      </c>
      <c r="AX417">
        <f>VLOOKUP(AD417,Sheet2!$A$6:$B$262,2,TRUE)</f>
        <v>361.8857142857143</v>
      </c>
      <c r="AY417">
        <f t="shared" si="228"/>
        <v>-6.4727118810237391E-2</v>
      </c>
      <c r="AZ417">
        <f t="shared" si="229"/>
        <v>521.16840680856956</v>
      </c>
      <c r="BB417">
        <f t="shared" si="219"/>
        <v>2.4785940437319596</v>
      </c>
    </row>
    <row r="418" spans="4:54" x14ac:dyDescent="0.55000000000000004">
      <c r="D418">
        <f t="shared" si="218"/>
        <v>6120</v>
      </c>
      <c r="E418">
        <f t="shared" si="214"/>
        <v>102</v>
      </c>
      <c r="F418">
        <v>25800</v>
      </c>
      <c r="H418">
        <f t="shared" si="232"/>
        <v>6450</v>
      </c>
      <c r="J418">
        <f t="shared" si="233"/>
        <v>533.05785123966939</v>
      </c>
      <c r="K418">
        <f t="shared" si="234"/>
        <v>518.6898127648376</v>
      </c>
      <c r="L418">
        <f>VLOOKUP(V418, Sheet2!E$6:F$261,2,TRUE)</f>
        <v>508.04</v>
      </c>
      <c r="M418">
        <f>VLOOKUP(L418,Sheet3!A$52:B$77,2,TRUE)</f>
        <v>1</v>
      </c>
      <c r="N418">
        <f t="shared" si="235"/>
        <v>4.2898127648376203</v>
      </c>
      <c r="O418">
        <f t="shared" si="236"/>
        <v>3.889812764837643</v>
      </c>
      <c r="P418">
        <v>0</v>
      </c>
      <c r="Q418">
        <f t="shared" si="212"/>
        <v>3.5</v>
      </c>
      <c r="R418">
        <f t="shared" si="237"/>
        <v>22856.666374995537</v>
      </c>
      <c r="S418">
        <f t="shared" si="215"/>
        <v>3.4</v>
      </c>
      <c r="T418">
        <f t="shared" si="238"/>
        <v>3651.7412597648608</v>
      </c>
      <c r="V418">
        <f t="shared" si="239"/>
        <v>26508.407634760399</v>
      </c>
      <c r="W418">
        <f t="shared" si="240"/>
        <v>-708.40763476039865</v>
      </c>
      <c r="X418">
        <f t="shared" si="241"/>
        <v>-14.63652137934708</v>
      </c>
      <c r="Y418">
        <f>VLOOKUP(K418,Sheet2!$A$6:$B$262,2,TRUE)</f>
        <v>326.2285714285714</v>
      </c>
      <c r="Z418">
        <f t="shared" si="242"/>
        <v>-4.4865847633311251E-2</v>
      </c>
      <c r="AA418">
        <f t="shared" si="243"/>
        <v>518.64494691720427</v>
      </c>
      <c r="AD418">
        <f t="shared" si="220"/>
        <v>521.16840680856956</v>
      </c>
      <c r="AE418">
        <f>VLOOKUP(AU417,Sheet2!$E$6:$F$261,2,TRUE)</f>
        <v>508.28000000000003</v>
      </c>
      <c r="AF418">
        <f>VLOOKUP(AE418,Sheet3!K$52:L$77,2,TRUE)</f>
        <v>1</v>
      </c>
      <c r="AG418">
        <f t="shared" si="221"/>
        <v>4.7684068085695799</v>
      </c>
      <c r="AH418">
        <f t="shared" si="222"/>
        <v>0</v>
      </c>
      <c r="AI418">
        <f t="shared" si="231"/>
        <v>0</v>
      </c>
      <c r="AJ418">
        <f t="shared" si="213"/>
        <v>3.5</v>
      </c>
      <c r="AK418">
        <f t="shared" si="216"/>
        <v>26786.460611468156</v>
      </c>
      <c r="AM418">
        <f t="shared" si="223"/>
        <v>-0.33159319143044286</v>
      </c>
      <c r="AN418">
        <f t="shared" si="224"/>
        <v>0</v>
      </c>
      <c r="AP418">
        <f t="shared" si="217"/>
        <v>1.55</v>
      </c>
      <c r="AQ418">
        <f>VLOOKUP(AE418,Sheet3!$K$52:$L$77,2,TRUE)</f>
        <v>1</v>
      </c>
      <c r="AR418">
        <f t="shared" si="244"/>
        <v>0</v>
      </c>
      <c r="AU418">
        <f t="shared" si="225"/>
        <v>26786.460611468156</v>
      </c>
      <c r="AV418">
        <f t="shared" si="226"/>
        <v>-986.46061146815555</v>
      </c>
      <c r="AW418">
        <f t="shared" si="227"/>
        <v>-20.381417592317263</v>
      </c>
      <c r="AX418">
        <f>VLOOKUP(AD418,Sheet2!$A$6:$B$262,2,TRUE)</f>
        <v>360.51428571428573</v>
      </c>
      <c r="AY418">
        <f t="shared" si="228"/>
        <v>-5.653428560240166E-2</v>
      </c>
      <c r="AZ418">
        <f t="shared" si="229"/>
        <v>521.11187252296713</v>
      </c>
      <c r="BB418">
        <f t="shared" si="219"/>
        <v>2.4669256057628672</v>
      </c>
    </row>
    <row r="419" spans="4:54" x14ac:dyDescent="0.55000000000000004">
      <c r="D419">
        <f t="shared" si="218"/>
        <v>6135</v>
      </c>
      <c r="E419">
        <f t="shared" si="214"/>
        <v>102.25</v>
      </c>
      <c r="F419">
        <v>25000</v>
      </c>
      <c r="H419">
        <f t="shared" si="232"/>
        <v>6250</v>
      </c>
      <c r="J419">
        <f t="shared" si="233"/>
        <v>516.52892561983469</v>
      </c>
      <c r="K419">
        <f t="shared" si="234"/>
        <v>518.64494691720427</v>
      </c>
      <c r="L419">
        <f>VLOOKUP(V419, Sheet2!E$6:F$261,2,TRUE)</f>
        <v>508.04</v>
      </c>
      <c r="M419">
        <f>VLOOKUP(L419,Sheet3!A$52:B$77,2,TRUE)</f>
        <v>1</v>
      </c>
      <c r="N419">
        <f t="shared" si="235"/>
        <v>4.2449469172042882</v>
      </c>
      <c r="O419">
        <f t="shared" si="236"/>
        <v>3.8449469172043109</v>
      </c>
      <c r="P419">
        <v>0</v>
      </c>
      <c r="Q419">
        <f t="shared" si="212"/>
        <v>3.5</v>
      </c>
      <c r="R419">
        <f t="shared" si="237"/>
        <v>22499.029188058917</v>
      </c>
      <c r="S419">
        <f t="shared" si="215"/>
        <v>3.4</v>
      </c>
      <c r="T419">
        <f t="shared" si="238"/>
        <v>3588.7439658332323</v>
      </c>
      <c r="V419">
        <f t="shared" si="239"/>
        <v>26087.773153892151</v>
      </c>
      <c r="W419">
        <f t="shared" si="240"/>
        <v>-1087.7731538921507</v>
      </c>
      <c r="X419">
        <f t="shared" si="241"/>
        <v>-22.47465193992047</v>
      </c>
      <c r="Y419">
        <f>VLOOKUP(K419,Sheet2!$A$6:$B$262,2,TRUE)</f>
        <v>326.2285714285714</v>
      </c>
      <c r="Z419">
        <f t="shared" si="242"/>
        <v>-6.8892346986969388E-2</v>
      </c>
      <c r="AA419">
        <f t="shared" si="243"/>
        <v>518.57605457021725</v>
      </c>
      <c r="AD419">
        <f t="shared" si="220"/>
        <v>521.11187252296713</v>
      </c>
      <c r="AE419">
        <f>VLOOKUP(AU418,Sheet2!$E$6:$F$261,2,TRUE)</f>
        <v>508.04</v>
      </c>
      <c r="AF419">
        <f>VLOOKUP(AE419,Sheet3!K$52:L$77,2,TRUE)</f>
        <v>1</v>
      </c>
      <c r="AG419">
        <f t="shared" si="221"/>
        <v>4.7118725229671554</v>
      </c>
      <c r="AH419">
        <f t="shared" si="222"/>
        <v>0</v>
      </c>
      <c r="AI419">
        <f t="shared" si="231"/>
        <v>0</v>
      </c>
      <c r="AJ419">
        <f t="shared" si="213"/>
        <v>3.5</v>
      </c>
      <c r="AK419">
        <f t="shared" si="216"/>
        <v>26311.504504048917</v>
      </c>
      <c r="AM419">
        <f t="shared" si="223"/>
        <v>-0.38812747703286732</v>
      </c>
      <c r="AN419">
        <f t="shared" si="224"/>
        <v>0</v>
      </c>
      <c r="AP419">
        <f t="shared" si="217"/>
        <v>1.55</v>
      </c>
      <c r="AQ419">
        <f>VLOOKUP(AE419,Sheet3!$K$52:$L$77,2,TRUE)</f>
        <v>1</v>
      </c>
      <c r="AR419">
        <f t="shared" si="244"/>
        <v>0</v>
      </c>
      <c r="AU419">
        <f t="shared" si="225"/>
        <v>26311.504504048917</v>
      </c>
      <c r="AV419">
        <f t="shared" si="226"/>
        <v>-1311.5045040489167</v>
      </c>
      <c r="AW419">
        <f t="shared" si="227"/>
        <v>-27.097200496878443</v>
      </c>
      <c r="AX419">
        <f>VLOOKUP(AD419,Sheet2!$A$6:$B$262,2,TRUE)</f>
        <v>360.51428571428573</v>
      </c>
      <c r="AY419">
        <f t="shared" si="228"/>
        <v>-7.5162626199932275E-2</v>
      </c>
      <c r="AZ419">
        <f t="shared" si="229"/>
        <v>521.03670989676721</v>
      </c>
      <c r="BB419">
        <f t="shared" si="219"/>
        <v>2.4606553265499542</v>
      </c>
    </row>
    <row r="420" spans="4:54" x14ac:dyDescent="0.55000000000000004">
      <c r="D420">
        <f t="shared" si="218"/>
        <v>6150</v>
      </c>
      <c r="E420">
        <f t="shared" si="214"/>
        <v>102.5</v>
      </c>
      <c r="F420">
        <v>24700</v>
      </c>
      <c r="H420">
        <f t="shared" si="232"/>
        <v>6175</v>
      </c>
      <c r="J420">
        <f t="shared" si="233"/>
        <v>510.3305785123967</v>
      </c>
      <c r="K420">
        <f t="shared" si="234"/>
        <v>518.57605457021725</v>
      </c>
      <c r="L420">
        <f>VLOOKUP(V420, Sheet2!E$6:F$261,2,TRUE)</f>
        <v>507.8</v>
      </c>
      <c r="M420">
        <f>VLOOKUP(L420,Sheet3!A$52:B$77,2,TRUE)</f>
        <v>1</v>
      </c>
      <c r="N420">
        <f t="shared" si="235"/>
        <v>4.1760545702172749</v>
      </c>
      <c r="O420">
        <f t="shared" si="236"/>
        <v>3.7760545702172976</v>
      </c>
      <c r="P420">
        <v>0</v>
      </c>
      <c r="Q420">
        <f t="shared" si="212"/>
        <v>3.5</v>
      </c>
      <c r="R420">
        <f t="shared" si="237"/>
        <v>21953.543593697392</v>
      </c>
      <c r="S420">
        <f t="shared" si="215"/>
        <v>3.3</v>
      </c>
      <c r="T420">
        <f t="shared" si="238"/>
        <v>3389.9974261878028</v>
      </c>
      <c r="V420">
        <f t="shared" si="239"/>
        <v>25343.541019885193</v>
      </c>
      <c r="W420">
        <f t="shared" si="240"/>
        <v>-643.54101988519324</v>
      </c>
      <c r="X420">
        <f t="shared" si="241"/>
        <v>-13.296302063743662</v>
      </c>
      <c r="Y420">
        <f>VLOOKUP(K420,Sheet2!$A$6:$B$262,2,TRUE)</f>
        <v>324.85714285714283</v>
      </c>
      <c r="Z420">
        <f t="shared" si="242"/>
        <v>-4.0929689730081632E-2</v>
      </c>
      <c r="AA420">
        <f t="shared" si="243"/>
        <v>518.53512488048716</v>
      </c>
      <c r="AD420">
        <f t="shared" si="220"/>
        <v>521.03670989676721</v>
      </c>
      <c r="AE420">
        <f>VLOOKUP(AU419,Sheet2!$E$6:$F$261,2,TRUE)</f>
        <v>508.04</v>
      </c>
      <c r="AF420">
        <f>VLOOKUP(AE420,Sheet3!K$52:L$77,2,TRUE)</f>
        <v>1</v>
      </c>
      <c r="AG420">
        <f t="shared" si="221"/>
        <v>4.6367098967672291</v>
      </c>
      <c r="AH420">
        <f t="shared" si="222"/>
        <v>1</v>
      </c>
      <c r="AI420">
        <f t="shared" si="231"/>
        <v>4500</v>
      </c>
      <c r="AJ420">
        <f t="shared" si="213"/>
        <v>3.5</v>
      </c>
      <c r="AK420">
        <f t="shared" si="216"/>
        <v>25684.449985692121</v>
      </c>
      <c r="AM420">
        <f t="shared" si="223"/>
        <v>-0.46329010323279363</v>
      </c>
      <c r="AN420">
        <f t="shared" si="224"/>
        <v>0</v>
      </c>
      <c r="AP420">
        <f t="shared" si="217"/>
        <v>1.55</v>
      </c>
      <c r="AQ420">
        <f>VLOOKUP(AE420,Sheet3!$K$52:$L$77,2,TRUE)</f>
        <v>1</v>
      </c>
      <c r="AR420">
        <f t="shared" si="244"/>
        <v>0</v>
      </c>
      <c r="AU420">
        <f t="shared" si="225"/>
        <v>30184.449985692121</v>
      </c>
      <c r="AV420">
        <f t="shared" si="226"/>
        <v>-5484.4499856921211</v>
      </c>
      <c r="AW420">
        <f t="shared" si="227"/>
        <v>-113.31508234901077</v>
      </c>
      <c r="AX420">
        <f>VLOOKUP(AD420,Sheet2!$A$6:$B$262,2,TRUE)</f>
        <v>359.14285714285717</v>
      </c>
      <c r="AY420">
        <f t="shared" si="228"/>
        <v>-0.31551534464720576</v>
      </c>
      <c r="AZ420">
        <f t="shared" si="229"/>
        <v>520.72119455211998</v>
      </c>
      <c r="BB420">
        <f t="shared" si="219"/>
        <v>2.1860696716328221</v>
      </c>
    </row>
    <row r="421" spans="4:54" x14ac:dyDescent="0.55000000000000004">
      <c r="D421">
        <f t="shared" si="218"/>
        <v>6165</v>
      </c>
      <c r="E421">
        <f t="shared" si="214"/>
        <v>102.75</v>
      </c>
      <c r="F421">
        <v>24300</v>
      </c>
      <c r="H421">
        <f t="shared" si="232"/>
        <v>6075</v>
      </c>
      <c r="J421">
        <f t="shared" si="233"/>
        <v>502.06611570247935</v>
      </c>
      <c r="K421">
        <f t="shared" si="234"/>
        <v>518.53512488048716</v>
      </c>
      <c r="L421">
        <f>VLOOKUP(V421, Sheet2!E$6:F$261,2,TRUE)</f>
        <v>507.625</v>
      </c>
      <c r="M421">
        <f>VLOOKUP(L421,Sheet3!A$52:B$77,2,TRUE)</f>
        <v>1</v>
      </c>
      <c r="N421">
        <f t="shared" si="235"/>
        <v>4.135124880487183</v>
      </c>
      <c r="O421">
        <f t="shared" si="236"/>
        <v>3.7351248804872057</v>
      </c>
      <c r="P421">
        <v>0</v>
      </c>
      <c r="Q421">
        <f t="shared" si="212"/>
        <v>3.5</v>
      </c>
      <c r="R421">
        <f t="shared" si="237"/>
        <v>21631.58428367845</v>
      </c>
      <c r="S421">
        <f t="shared" si="215"/>
        <v>3.3</v>
      </c>
      <c r="T421">
        <f t="shared" si="238"/>
        <v>3335.0293900733841</v>
      </c>
      <c r="V421">
        <f t="shared" si="239"/>
        <v>24966.613673751835</v>
      </c>
      <c r="W421">
        <f t="shared" si="240"/>
        <v>-666.61367375183545</v>
      </c>
      <c r="X421">
        <f t="shared" si="241"/>
        <v>-13.773009788261062</v>
      </c>
      <c r="Y421">
        <f>VLOOKUP(K421,Sheet2!$A$6:$B$262,2,TRUE)</f>
        <v>324.85714285714283</v>
      </c>
      <c r="Z421">
        <f t="shared" si="242"/>
        <v>-4.2397127756300543E-2</v>
      </c>
      <c r="AA421">
        <f t="shared" si="243"/>
        <v>518.49272775273084</v>
      </c>
      <c r="AD421">
        <f t="shared" si="220"/>
        <v>520.72119455211998</v>
      </c>
      <c r="AE421">
        <f>VLOOKUP(AU420,Sheet2!$E$6:$F$261,2,TRUE)</f>
        <v>509</v>
      </c>
      <c r="AF421">
        <f>VLOOKUP(AE421,Sheet3!K$52:L$77,2,TRUE)</f>
        <v>1</v>
      </c>
      <c r="AG421">
        <f t="shared" si="221"/>
        <v>4.321194552120005</v>
      </c>
      <c r="AH421">
        <f t="shared" si="222"/>
        <v>1</v>
      </c>
      <c r="AI421">
        <f t="shared" si="231"/>
        <v>4500</v>
      </c>
      <c r="AJ421">
        <f t="shared" si="213"/>
        <v>3.5</v>
      </c>
      <c r="AK421">
        <f t="shared" si="216"/>
        <v>23107.93372397561</v>
      </c>
      <c r="AM421">
        <f t="shared" si="223"/>
        <v>-0.77880544788001771</v>
      </c>
      <c r="AN421">
        <f t="shared" si="224"/>
        <v>0</v>
      </c>
      <c r="AP421">
        <f t="shared" si="217"/>
        <v>1.55</v>
      </c>
      <c r="AQ421">
        <f>VLOOKUP(AE421,Sheet3!$K$52:$L$77,2,TRUE)</f>
        <v>1</v>
      </c>
      <c r="AR421">
        <f t="shared" si="244"/>
        <v>0</v>
      </c>
      <c r="AU421">
        <f t="shared" si="225"/>
        <v>27607.93372397561</v>
      </c>
      <c r="AV421">
        <f t="shared" si="226"/>
        <v>-3307.9337239756096</v>
      </c>
      <c r="AW421">
        <f t="shared" si="227"/>
        <v>-68.345738098669614</v>
      </c>
      <c r="AX421">
        <f>VLOOKUP(AD421,Sheet2!$A$6:$B$262,2,TRUE)</f>
        <v>355.02857142857141</v>
      </c>
      <c r="AY421">
        <f t="shared" si="228"/>
        <v>-0.19250771233328801</v>
      </c>
      <c r="AZ421">
        <f t="shared" si="229"/>
        <v>520.5286868397867</v>
      </c>
      <c r="BB421">
        <f t="shared" si="219"/>
        <v>2.0359590870558577</v>
      </c>
    </row>
    <row r="422" spans="4:54" x14ac:dyDescent="0.55000000000000004">
      <c r="D422">
        <f t="shared" si="218"/>
        <v>6180</v>
      </c>
      <c r="E422">
        <f t="shared" si="214"/>
        <v>103</v>
      </c>
      <c r="F422">
        <v>23900</v>
      </c>
      <c r="H422">
        <f t="shared" si="232"/>
        <v>5975</v>
      </c>
      <c r="J422">
        <f t="shared" si="233"/>
        <v>493.801652892562</v>
      </c>
      <c r="K422">
        <f t="shared" si="234"/>
        <v>518.49272775273084</v>
      </c>
      <c r="L422">
        <f>VLOOKUP(V422, Sheet2!E$6:F$261,2,TRUE)</f>
        <v>507.625</v>
      </c>
      <c r="M422">
        <f>VLOOKUP(L422,Sheet3!A$52:B$77,2,TRUE)</f>
        <v>1</v>
      </c>
      <c r="N422">
        <f t="shared" si="235"/>
        <v>4.0927277527308661</v>
      </c>
      <c r="O422">
        <f t="shared" si="236"/>
        <v>3.6927277527308888</v>
      </c>
      <c r="P422">
        <v>0</v>
      </c>
      <c r="Q422">
        <f t="shared" si="212"/>
        <v>3.5</v>
      </c>
      <c r="R422">
        <f t="shared" si="237"/>
        <v>21299.757947198337</v>
      </c>
      <c r="S422">
        <f t="shared" si="215"/>
        <v>3.3</v>
      </c>
      <c r="T422">
        <f t="shared" si="238"/>
        <v>3278.4073226660394</v>
      </c>
      <c r="V422">
        <f t="shared" si="239"/>
        <v>24578.165269864377</v>
      </c>
      <c r="W422">
        <f t="shared" si="240"/>
        <v>-678.16526986437748</v>
      </c>
      <c r="X422">
        <f t="shared" si="241"/>
        <v>-14.011679129429286</v>
      </c>
      <c r="Y422">
        <f>VLOOKUP(K422,Sheet2!$A$6:$B$262,2,TRUE)</f>
        <v>323.48571428571427</v>
      </c>
      <c r="Z422">
        <f t="shared" si="242"/>
        <v>-4.3314676694049196E-2</v>
      </c>
      <c r="AA422">
        <f t="shared" si="243"/>
        <v>518.44941307603676</v>
      </c>
      <c r="AD422">
        <f t="shared" si="220"/>
        <v>520.5286868397867</v>
      </c>
      <c r="AE422">
        <f>VLOOKUP(AU421,Sheet2!$E$6:$F$261,2,TRUE)</f>
        <v>508.28000000000003</v>
      </c>
      <c r="AF422">
        <f>VLOOKUP(AE422,Sheet3!K$52:L$77,2,TRUE)</f>
        <v>1</v>
      </c>
      <c r="AG422">
        <f t="shared" si="221"/>
        <v>4.1286868397867238</v>
      </c>
      <c r="AH422">
        <f t="shared" si="222"/>
        <v>1</v>
      </c>
      <c r="AI422">
        <f t="shared" si="231"/>
        <v>4500</v>
      </c>
      <c r="AJ422">
        <f t="shared" si="213"/>
        <v>3.5</v>
      </c>
      <c r="AK422">
        <f t="shared" si="216"/>
        <v>21581.086123159552</v>
      </c>
      <c r="AM422">
        <f t="shared" si="223"/>
        <v>-0.97131316021329894</v>
      </c>
      <c r="AN422">
        <f t="shared" si="224"/>
        <v>0</v>
      </c>
      <c r="AP422">
        <f t="shared" si="217"/>
        <v>1.55</v>
      </c>
      <c r="AQ422">
        <f>VLOOKUP(AE422,Sheet3!$K$52:$L$77,2,TRUE)</f>
        <v>1</v>
      </c>
      <c r="AR422">
        <f t="shared" si="244"/>
        <v>0</v>
      </c>
      <c r="AU422">
        <f t="shared" si="225"/>
        <v>26081.086123159552</v>
      </c>
      <c r="AV422">
        <f t="shared" si="226"/>
        <v>-2181.0861231595518</v>
      </c>
      <c r="AW422">
        <f t="shared" si="227"/>
        <v>-45.063762875197355</v>
      </c>
      <c r="AX422">
        <f>VLOOKUP(AD422,Sheet2!$A$6:$B$262,2,TRUE)</f>
        <v>352.28571428571428</v>
      </c>
      <c r="AY422">
        <f t="shared" si="228"/>
        <v>-0.12791822389553184</v>
      </c>
      <c r="AZ422">
        <f t="shared" si="229"/>
        <v>520.40076861589114</v>
      </c>
      <c r="BB422">
        <f t="shared" si="219"/>
        <v>1.9513555398543758</v>
      </c>
    </row>
    <row r="423" spans="4:54" x14ac:dyDescent="0.55000000000000004">
      <c r="D423">
        <f t="shared" si="218"/>
        <v>6195</v>
      </c>
      <c r="E423">
        <f t="shared" si="214"/>
        <v>103.25</v>
      </c>
      <c r="F423">
        <v>23600</v>
      </c>
      <c r="H423">
        <f t="shared" si="232"/>
        <v>5900</v>
      </c>
      <c r="J423">
        <f t="shared" si="233"/>
        <v>487.60330578512395</v>
      </c>
      <c r="K423">
        <f t="shared" si="234"/>
        <v>518.44941307603676</v>
      </c>
      <c r="L423">
        <f>VLOOKUP(V423, Sheet2!E$6:F$261,2,TRUE)</f>
        <v>507.625</v>
      </c>
      <c r="M423">
        <f>VLOOKUP(L423,Sheet3!A$52:B$77,2,TRUE)</f>
        <v>1</v>
      </c>
      <c r="N423">
        <f t="shared" si="235"/>
        <v>4.0494130760367852</v>
      </c>
      <c r="O423">
        <f t="shared" si="236"/>
        <v>3.649413076036808</v>
      </c>
      <c r="P423">
        <v>0</v>
      </c>
      <c r="Q423">
        <f t="shared" si="212"/>
        <v>3.5</v>
      </c>
      <c r="R423">
        <f t="shared" si="237"/>
        <v>20962.520716326835</v>
      </c>
      <c r="S423">
        <f t="shared" si="215"/>
        <v>3.3</v>
      </c>
      <c r="T423">
        <f t="shared" si="238"/>
        <v>3220.8945852190527</v>
      </c>
      <c r="V423">
        <f t="shared" si="239"/>
        <v>24183.415301545887</v>
      </c>
      <c r="W423">
        <f t="shared" si="240"/>
        <v>-583.4153015458869</v>
      </c>
      <c r="X423">
        <f t="shared" si="241"/>
        <v>-12.054035155906753</v>
      </c>
      <c r="Y423">
        <f>VLOOKUP(K423,Sheet2!$A$6:$B$262,2,TRUE)</f>
        <v>323.48571428571427</v>
      </c>
      <c r="Z423">
        <f t="shared" si="242"/>
        <v>-3.7262959764770925E-2</v>
      </c>
      <c r="AA423">
        <f t="shared" si="243"/>
        <v>518.41215011627196</v>
      </c>
      <c r="AD423">
        <f t="shared" si="220"/>
        <v>520.40076861589114</v>
      </c>
      <c r="AE423">
        <f>VLOOKUP(AU422,Sheet2!$E$6:$F$261,2,TRUE)</f>
        <v>508.04</v>
      </c>
      <c r="AF423">
        <f>VLOOKUP(AE423,Sheet3!K$52:L$77,2,TRUE)</f>
        <v>1</v>
      </c>
      <c r="AG423">
        <f t="shared" si="221"/>
        <v>4.0007686158911611</v>
      </c>
      <c r="AH423">
        <f t="shared" si="222"/>
        <v>1</v>
      </c>
      <c r="AI423">
        <f t="shared" si="231"/>
        <v>4500</v>
      </c>
      <c r="AJ423">
        <f t="shared" si="213"/>
        <v>3.5</v>
      </c>
      <c r="AK423">
        <f t="shared" si="216"/>
        <v>20585.932078085316</v>
      </c>
      <c r="AM423">
        <f t="shared" si="223"/>
        <v>-1.0992313841088617</v>
      </c>
      <c r="AN423">
        <f t="shared" si="224"/>
        <v>0</v>
      </c>
      <c r="AP423">
        <f t="shared" si="217"/>
        <v>1.55</v>
      </c>
      <c r="AQ423">
        <f>VLOOKUP(AE423,Sheet3!$K$52:$L$77,2,TRUE)</f>
        <v>1</v>
      </c>
      <c r="AR423">
        <f t="shared" si="244"/>
        <v>0</v>
      </c>
      <c r="AU423">
        <f t="shared" si="225"/>
        <v>25085.932078085316</v>
      </c>
      <c r="AV423">
        <f t="shared" si="226"/>
        <v>-1485.9320780853159</v>
      </c>
      <c r="AW423">
        <f t="shared" si="227"/>
        <v>-30.701075993498261</v>
      </c>
      <c r="AX423">
        <f>VLOOKUP(AD423,Sheet2!$A$6:$B$262,2,TRUE)</f>
        <v>350.91428571428571</v>
      </c>
      <c r="AY423">
        <f t="shared" si="228"/>
        <v>-8.7488817763592172E-2</v>
      </c>
      <c r="AZ423">
        <f t="shared" si="229"/>
        <v>520.3132797981275</v>
      </c>
      <c r="BB423">
        <f t="shared" si="219"/>
        <v>1.9011296818555365</v>
      </c>
    </row>
    <row r="424" spans="4:54" x14ac:dyDescent="0.55000000000000004">
      <c r="D424">
        <f t="shared" si="218"/>
        <v>6210</v>
      </c>
      <c r="E424">
        <f t="shared" si="214"/>
        <v>103.5</v>
      </c>
      <c r="F424">
        <v>23200</v>
      </c>
      <c r="H424">
        <f t="shared" si="232"/>
        <v>5800</v>
      </c>
      <c r="J424">
        <f t="shared" si="233"/>
        <v>479.3388429752066</v>
      </c>
      <c r="K424">
        <f t="shared" si="234"/>
        <v>518.41215011627196</v>
      </c>
      <c r="L424">
        <f>VLOOKUP(V424, Sheet2!E$6:F$261,2,TRUE)</f>
        <v>507.45</v>
      </c>
      <c r="M424">
        <f>VLOOKUP(L424,Sheet3!A$52:B$77,2,TRUE)</f>
        <v>1</v>
      </c>
      <c r="N424">
        <f t="shared" si="235"/>
        <v>4.0121501162719824</v>
      </c>
      <c r="O424">
        <f t="shared" si="236"/>
        <v>3.6121501162720051</v>
      </c>
      <c r="P424">
        <v>0</v>
      </c>
      <c r="Q424">
        <f t="shared" si="212"/>
        <v>3.5</v>
      </c>
      <c r="R424">
        <f t="shared" si="237"/>
        <v>20673.839692474623</v>
      </c>
      <c r="S424">
        <f t="shared" si="215"/>
        <v>3.3</v>
      </c>
      <c r="T424">
        <f t="shared" si="238"/>
        <v>3171.6894795981166</v>
      </c>
      <c r="V424">
        <f t="shared" si="239"/>
        <v>23845.52917207274</v>
      </c>
      <c r="W424">
        <f t="shared" si="240"/>
        <v>-645.52917207274004</v>
      </c>
      <c r="X424">
        <f t="shared" si="241"/>
        <v>-13.337379588279752</v>
      </c>
      <c r="Y424">
        <f>VLOOKUP(K424,Sheet2!$A$6:$B$262,2,TRUE)</f>
        <v>323.48571428571427</v>
      </c>
      <c r="Z424">
        <f t="shared" si="242"/>
        <v>-4.1230196572141969E-2</v>
      </c>
      <c r="AA424">
        <f t="shared" si="243"/>
        <v>518.37091991969987</v>
      </c>
      <c r="AD424">
        <f t="shared" si="220"/>
        <v>520.3132797981275</v>
      </c>
      <c r="AE424">
        <f>VLOOKUP(AU423,Sheet2!$E$6:$F$261,2,TRUE)</f>
        <v>507.8</v>
      </c>
      <c r="AF424">
        <f>VLOOKUP(AE424,Sheet3!K$52:L$77,2,TRUE)</f>
        <v>1</v>
      </c>
      <c r="AG424">
        <f t="shared" si="221"/>
        <v>3.9132797981275189</v>
      </c>
      <c r="AH424">
        <f t="shared" si="222"/>
        <v>1</v>
      </c>
      <c r="AI424">
        <f t="shared" si="231"/>
        <v>4500</v>
      </c>
      <c r="AJ424">
        <f t="shared" si="213"/>
        <v>3.4</v>
      </c>
      <c r="AK424">
        <f t="shared" si="216"/>
        <v>19345.395258154207</v>
      </c>
      <c r="AM424">
        <f t="shared" si="223"/>
        <v>-1.1867202018725038</v>
      </c>
      <c r="AN424">
        <f t="shared" si="224"/>
        <v>0</v>
      </c>
      <c r="AP424">
        <f t="shared" si="217"/>
        <v>1.55</v>
      </c>
      <c r="AQ424">
        <f>VLOOKUP(AE424,Sheet3!$K$52:$L$77,2,TRUE)</f>
        <v>1</v>
      </c>
      <c r="AR424">
        <f t="shared" si="244"/>
        <v>0</v>
      </c>
      <c r="AU424">
        <f t="shared" si="225"/>
        <v>23845.395258154207</v>
      </c>
      <c r="AV424">
        <f t="shared" si="226"/>
        <v>-645.39525815420711</v>
      </c>
      <c r="AW424">
        <f t="shared" si="227"/>
        <v>-13.334612771781138</v>
      </c>
      <c r="AX424">
        <f>VLOOKUP(AD424,Sheet2!$A$6:$B$262,2,TRUE)</f>
        <v>349.54285714285714</v>
      </c>
      <c r="AY424">
        <f t="shared" si="228"/>
        <v>-3.8148720533949639E-2</v>
      </c>
      <c r="AZ424">
        <f t="shared" si="229"/>
        <v>520.27513107759353</v>
      </c>
      <c r="BB424">
        <f t="shared" si="219"/>
        <v>1.9042111578936556</v>
      </c>
    </row>
    <row r="425" spans="4:54" x14ac:dyDescent="0.55000000000000004">
      <c r="D425">
        <f t="shared" si="218"/>
        <v>6225</v>
      </c>
      <c r="E425">
        <f t="shared" si="214"/>
        <v>103.75</v>
      </c>
      <c r="F425">
        <v>22800</v>
      </c>
      <c r="H425">
        <f t="shared" si="232"/>
        <v>5700</v>
      </c>
      <c r="J425">
        <f t="shared" si="233"/>
        <v>471.07438016528926</v>
      </c>
      <c r="K425">
        <f t="shared" si="234"/>
        <v>518.37091991969987</v>
      </c>
      <c r="L425">
        <f>VLOOKUP(V425, Sheet2!E$6:F$261,2,TRUE)</f>
        <v>507.27500000000003</v>
      </c>
      <c r="M425">
        <f>VLOOKUP(L425,Sheet3!A$52:B$77,2,TRUE)</f>
        <v>1</v>
      </c>
      <c r="N425">
        <f t="shared" si="235"/>
        <v>3.9709199196998952</v>
      </c>
      <c r="O425">
        <f t="shared" si="236"/>
        <v>3.570919919699918</v>
      </c>
      <c r="P425">
        <v>0</v>
      </c>
      <c r="Q425">
        <f t="shared" si="212"/>
        <v>3.4</v>
      </c>
      <c r="R425">
        <f t="shared" si="237"/>
        <v>19774.383359796</v>
      </c>
      <c r="S425">
        <f t="shared" si="215"/>
        <v>3.2</v>
      </c>
      <c r="T425">
        <f t="shared" si="238"/>
        <v>3023.0698394050232</v>
      </c>
      <c r="V425">
        <f t="shared" si="239"/>
        <v>22797.453199201023</v>
      </c>
      <c r="W425">
        <f t="shared" si="240"/>
        <v>2.5468007989766193</v>
      </c>
      <c r="X425">
        <f t="shared" si="241"/>
        <v>5.2619851218525193E-2</v>
      </c>
      <c r="Y425">
        <f>VLOOKUP(K425,Sheet2!$A$6:$B$262,2,TRUE)</f>
        <v>322.1142857142857</v>
      </c>
      <c r="Z425">
        <f t="shared" si="242"/>
        <v>1.6335770734862354E-4</v>
      </c>
      <c r="AA425">
        <f t="shared" si="243"/>
        <v>518.37108327740725</v>
      </c>
      <c r="AD425">
        <f t="shared" si="220"/>
        <v>520.27513107759353</v>
      </c>
      <c r="AE425">
        <f>VLOOKUP(AU424,Sheet2!$E$6:$F$261,2,TRUE)</f>
        <v>507.45</v>
      </c>
      <c r="AF425">
        <f>VLOOKUP(AE425,Sheet3!K$52:L$77,2,TRUE)</f>
        <v>1</v>
      </c>
      <c r="AG425">
        <f t="shared" si="221"/>
        <v>3.8751310775935508</v>
      </c>
      <c r="AH425">
        <f t="shared" si="222"/>
        <v>1</v>
      </c>
      <c r="AI425">
        <f t="shared" si="231"/>
        <v>4500</v>
      </c>
      <c r="AJ425">
        <f t="shared" si="213"/>
        <v>3.4</v>
      </c>
      <c r="AK425">
        <f t="shared" si="216"/>
        <v>19063.202095262444</v>
      </c>
      <c r="AM425">
        <f t="shared" si="223"/>
        <v>-1.2248689224064719</v>
      </c>
      <c r="AN425">
        <f t="shared" si="224"/>
        <v>0</v>
      </c>
      <c r="AP425">
        <f t="shared" si="217"/>
        <v>1.55</v>
      </c>
      <c r="AQ425">
        <f>VLOOKUP(AE425,Sheet3!$K$52:$L$77,2,TRUE)</f>
        <v>1</v>
      </c>
      <c r="AR425">
        <f t="shared" si="244"/>
        <v>0</v>
      </c>
      <c r="AU425">
        <f t="shared" si="225"/>
        <v>23563.202095262444</v>
      </c>
      <c r="AV425">
        <f t="shared" si="226"/>
        <v>-763.20209526244435</v>
      </c>
      <c r="AW425">
        <f t="shared" si="227"/>
        <v>-15.768638331868685</v>
      </c>
      <c r="AX425">
        <f>VLOOKUP(AD425,Sheet2!$A$6:$B$262,2,TRUE)</f>
        <v>348.17142857142858</v>
      </c>
      <c r="AY425">
        <f t="shared" si="228"/>
        <v>-4.5289868834351217E-2</v>
      </c>
      <c r="AZ425">
        <f t="shared" si="229"/>
        <v>520.22984120875913</v>
      </c>
      <c r="BB425">
        <f t="shared" si="219"/>
        <v>1.8587579313518745</v>
      </c>
    </row>
    <row r="426" spans="4:54" x14ac:dyDescent="0.55000000000000004">
      <c r="D426">
        <f t="shared" si="218"/>
        <v>6240</v>
      </c>
      <c r="E426">
        <f t="shared" si="214"/>
        <v>104</v>
      </c>
      <c r="F426">
        <v>22500</v>
      </c>
      <c r="H426">
        <f t="shared" si="232"/>
        <v>5625</v>
      </c>
      <c r="J426">
        <f t="shared" si="233"/>
        <v>464.87603305785126</v>
      </c>
      <c r="K426">
        <f t="shared" si="234"/>
        <v>518.37108327740725</v>
      </c>
      <c r="L426">
        <f>VLOOKUP(V426, Sheet2!E$6:F$261,2,TRUE)</f>
        <v>507.27500000000003</v>
      </c>
      <c r="M426">
        <f>VLOOKUP(L426,Sheet3!A$52:B$77,2,TRUE)</f>
        <v>1</v>
      </c>
      <c r="N426">
        <f t="shared" si="235"/>
        <v>3.9710832774072742</v>
      </c>
      <c r="O426">
        <f t="shared" si="236"/>
        <v>3.5710832774072969</v>
      </c>
      <c r="P426">
        <v>0</v>
      </c>
      <c r="Q426">
        <f t="shared" si="212"/>
        <v>3.4</v>
      </c>
      <c r="R426">
        <f t="shared" si="237"/>
        <v>19775.603605186734</v>
      </c>
      <c r="S426">
        <f t="shared" si="215"/>
        <v>3.2</v>
      </c>
      <c r="T426">
        <f t="shared" si="238"/>
        <v>3023.2772848604704</v>
      </c>
      <c r="V426">
        <f t="shared" si="239"/>
        <v>22798.880890047203</v>
      </c>
      <c r="W426">
        <f t="shared" si="240"/>
        <v>-298.88089004720314</v>
      </c>
      <c r="X426">
        <f t="shared" si="241"/>
        <v>-6.1752250009752716</v>
      </c>
      <c r="Y426">
        <f>VLOOKUP(K426,Sheet2!$A$6:$B$262,2,TRUE)</f>
        <v>322.1142857142857</v>
      </c>
      <c r="Z426">
        <f t="shared" si="242"/>
        <v>-1.91709131660577E-2</v>
      </c>
      <c r="AA426">
        <f t="shared" si="243"/>
        <v>518.35191236424123</v>
      </c>
      <c r="AD426">
        <f t="shared" si="220"/>
        <v>520.22984120875913</v>
      </c>
      <c r="AE426">
        <f>VLOOKUP(AU425,Sheet2!$E$6:$F$261,2,TRUE)</f>
        <v>507.45</v>
      </c>
      <c r="AF426">
        <f>VLOOKUP(AE426,Sheet3!K$52:L$77,2,TRUE)</f>
        <v>1</v>
      </c>
      <c r="AG426">
        <f t="shared" si="221"/>
        <v>3.8298412087591487</v>
      </c>
      <c r="AH426">
        <f t="shared" si="222"/>
        <v>1</v>
      </c>
      <c r="AI426">
        <f t="shared" si="231"/>
        <v>4500</v>
      </c>
      <c r="AJ426">
        <f t="shared" si="213"/>
        <v>3.4</v>
      </c>
      <c r="AK426">
        <f t="shared" si="216"/>
        <v>18729.98406293846</v>
      </c>
      <c r="AM426">
        <f t="shared" si="223"/>
        <v>-1.2701587912408741</v>
      </c>
      <c r="AN426">
        <f t="shared" si="224"/>
        <v>0</v>
      </c>
      <c r="AP426">
        <f t="shared" si="217"/>
        <v>1.55</v>
      </c>
      <c r="AQ426">
        <f>VLOOKUP(AE426,Sheet3!$K$52:$L$77,2,TRUE)</f>
        <v>1</v>
      </c>
      <c r="AR426">
        <f t="shared" si="244"/>
        <v>0</v>
      </c>
      <c r="AU426">
        <f t="shared" si="225"/>
        <v>23229.98406293846</v>
      </c>
      <c r="AV426">
        <f t="shared" si="226"/>
        <v>-729.98406293845983</v>
      </c>
      <c r="AW426">
        <f t="shared" si="227"/>
        <v>-15.082315349968178</v>
      </c>
      <c r="AX426">
        <f>VLOOKUP(AD426,Sheet2!$A$6:$B$262,2,TRUE)</f>
        <v>348.17142857142858</v>
      </c>
      <c r="AY426">
        <f t="shared" si="228"/>
        <v>-4.3318647402665868E-2</v>
      </c>
      <c r="AZ426">
        <f t="shared" si="229"/>
        <v>520.18652256135647</v>
      </c>
      <c r="BB426">
        <f t="shared" si="219"/>
        <v>1.8346101971152393</v>
      </c>
    </row>
    <row r="427" spans="4:54" x14ac:dyDescent="0.55000000000000004">
      <c r="D427">
        <f t="shared" si="218"/>
        <v>6255</v>
      </c>
      <c r="E427">
        <f t="shared" si="214"/>
        <v>104.25</v>
      </c>
      <c r="F427">
        <v>22200</v>
      </c>
      <c r="H427">
        <f t="shared" si="232"/>
        <v>5550</v>
      </c>
      <c r="J427">
        <f t="shared" si="233"/>
        <v>458.67768595041321</v>
      </c>
      <c r="K427">
        <f t="shared" si="234"/>
        <v>518.35191236424123</v>
      </c>
      <c r="L427">
        <f>VLOOKUP(V427, Sheet2!E$6:F$261,2,TRUE)</f>
        <v>507.27500000000003</v>
      </c>
      <c r="M427">
        <f>VLOOKUP(L427,Sheet3!A$52:B$77,2,TRUE)</f>
        <v>1</v>
      </c>
      <c r="N427">
        <f t="shared" si="235"/>
        <v>3.9519123642412524</v>
      </c>
      <c r="O427">
        <f t="shared" si="236"/>
        <v>3.5519123642412751</v>
      </c>
      <c r="P427">
        <v>0</v>
      </c>
      <c r="Q427">
        <f t="shared" si="212"/>
        <v>3.4</v>
      </c>
      <c r="R427">
        <f t="shared" si="237"/>
        <v>19632.572689177145</v>
      </c>
      <c r="S427">
        <f t="shared" si="215"/>
        <v>3.2</v>
      </c>
      <c r="T427">
        <f t="shared" si="238"/>
        <v>2998.9648596040943</v>
      </c>
      <c r="V427">
        <f t="shared" si="239"/>
        <v>22631.537548781238</v>
      </c>
      <c r="W427">
        <f t="shared" si="240"/>
        <v>-431.537548781238</v>
      </c>
      <c r="X427">
        <f t="shared" si="241"/>
        <v>-8.9160650574635962</v>
      </c>
      <c r="Y427">
        <f>VLOOKUP(K427,Sheet2!$A$6:$B$262,2,TRUE)</f>
        <v>322.1142857142857</v>
      </c>
      <c r="Z427">
        <f t="shared" si="242"/>
        <v>-2.7679818787584343E-2</v>
      </c>
      <c r="AA427">
        <f t="shared" si="243"/>
        <v>518.3242325454537</v>
      </c>
      <c r="AD427">
        <f t="shared" si="220"/>
        <v>520.18652256135647</v>
      </c>
      <c r="AE427">
        <f>VLOOKUP(AU426,Sheet2!$E$6:$F$261,2,TRUE)</f>
        <v>507.45</v>
      </c>
      <c r="AF427">
        <f>VLOOKUP(AE427,Sheet3!K$52:L$77,2,TRUE)</f>
        <v>1</v>
      </c>
      <c r="AG427">
        <f t="shared" si="221"/>
        <v>3.7865225613564917</v>
      </c>
      <c r="AH427">
        <f t="shared" si="222"/>
        <v>1</v>
      </c>
      <c r="AI427">
        <f t="shared" si="231"/>
        <v>4500</v>
      </c>
      <c r="AJ427">
        <f t="shared" si="213"/>
        <v>3.3</v>
      </c>
      <c r="AK427">
        <f t="shared" si="216"/>
        <v>17871.545132250441</v>
      </c>
      <c r="AM427">
        <f t="shared" si="223"/>
        <v>-1.3134774386435311</v>
      </c>
      <c r="AN427">
        <f t="shared" si="224"/>
        <v>0</v>
      </c>
      <c r="AP427">
        <f t="shared" si="217"/>
        <v>1.55</v>
      </c>
      <c r="AQ427">
        <f>VLOOKUP(AE427,Sheet3!$K$52:$L$77,2,TRUE)</f>
        <v>1</v>
      </c>
      <c r="AR427">
        <f t="shared" si="244"/>
        <v>0</v>
      </c>
      <c r="AU427">
        <f t="shared" si="225"/>
        <v>22371.545132250441</v>
      </c>
      <c r="AV427">
        <f t="shared" si="226"/>
        <v>-171.54513225044138</v>
      </c>
      <c r="AW427">
        <f t="shared" si="227"/>
        <v>-3.5443209142653176</v>
      </c>
      <c r="AX427">
        <f>VLOOKUP(AD427,Sheet2!$A$6:$B$262,2,TRUE)</f>
        <v>346.8</v>
      </c>
      <c r="AY427">
        <f t="shared" si="228"/>
        <v>-1.0220071840442092E-2</v>
      </c>
      <c r="AZ427">
        <f t="shared" si="229"/>
        <v>520.17630248951605</v>
      </c>
      <c r="BB427">
        <f t="shared" si="219"/>
        <v>1.8520699440623503</v>
      </c>
    </row>
    <row r="428" spans="4:54" x14ac:dyDescent="0.55000000000000004">
      <c r="D428">
        <f t="shared" si="218"/>
        <v>6270</v>
      </c>
      <c r="E428">
        <f t="shared" si="214"/>
        <v>104.5</v>
      </c>
      <c r="F428">
        <v>21900</v>
      </c>
      <c r="H428">
        <f t="shared" si="232"/>
        <v>5475</v>
      </c>
      <c r="J428">
        <f t="shared" si="233"/>
        <v>452.47933884297521</v>
      </c>
      <c r="K428">
        <f t="shared" si="234"/>
        <v>518.3242325454537</v>
      </c>
      <c r="L428">
        <f>VLOOKUP(V428, Sheet2!E$6:F$261,2,TRUE)</f>
        <v>507.27500000000003</v>
      </c>
      <c r="M428">
        <f>VLOOKUP(L428,Sheet3!A$52:B$77,2,TRUE)</f>
        <v>1</v>
      </c>
      <c r="N428">
        <f t="shared" si="235"/>
        <v>3.9242325454537195</v>
      </c>
      <c r="O428">
        <f t="shared" si="236"/>
        <v>3.5242325454537422</v>
      </c>
      <c r="P428">
        <v>0</v>
      </c>
      <c r="Q428">
        <f t="shared" si="212"/>
        <v>3.4</v>
      </c>
      <c r="R428">
        <f t="shared" si="237"/>
        <v>19426.669826156747</v>
      </c>
      <c r="S428">
        <f t="shared" si="215"/>
        <v>3.2</v>
      </c>
      <c r="T428">
        <f t="shared" si="238"/>
        <v>2963.9771430148544</v>
      </c>
      <c r="V428">
        <f t="shared" si="239"/>
        <v>22390.646969171601</v>
      </c>
      <c r="W428">
        <f t="shared" si="240"/>
        <v>-490.64696917160109</v>
      </c>
      <c r="X428">
        <f t="shared" si="241"/>
        <v>-10.137334073793411</v>
      </c>
      <c r="Y428">
        <f>VLOOKUP(K428,Sheet2!$A$6:$B$262,2,TRUE)</f>
        <v>322.1142857142857</v>
      </c>
      <c r="Z428">
        <f t="shared" si="242"/>
        <v>-3.1471234041402292E-2</v>
      </c>
      <c r="AA428">
        <f t="shared" si="243"/>
        <v>518.29276131141228</v>
      </c>
      <c r="AD428">
        <f t="shared" si="220"/>
        <v>520.17630248951605</v>
      </c>
      <c r="AE428">
        <f>VLOOKUP(AU427,Sheet2!$E$6:$F$261,2,TRUE)</f>
        <v>507.27500000000003</v>
      </c>
      <c r="AF428">
        <f>VLOOKUP(AE428,Sheet3!K$52:L$77,2,TRUE)</f>
        <v>1</v>
      </c>
      <c r="AG428">
        <f t="shared" si="221"/>
        <v>3.7763024895160697</v>
      </c>
      <c r="AH428">
        <f t="shared" si="222"/>
        <v>1</v>
      </c>
      <c r="AI428">
        <f t="shared" si="231"/>
        <v>4500</v>
      </c>
      <c r="AJ428">
        <f t="shared" si="213"/>
        <v>3.3</v>
      </c>
      <c r="AK428">
        <f t="shared" si="216"/>
        <v>17799.239274440235</v>
      </c>
      <c r="AM428">
        <f t="shared" si="223"/>
        <v>-1.323697510483953</v>
      </c>
      <c r="AN428">
        <f t="shared" si="224"/>
        <v>0</v>
      </c>
      <c r="AP428">
        <f t="shared" si="217"/>
        <v>1.55</v>
      </c>
      <c r="AQ428">
        <f>VLOOKUP(AE428,Sheet3!$K$52:$L$77,2,TRUE)</f>
        <v>1</v>
      </c>
      <c r="AR428">
        <f t="shared" si="244"/>
        <v>0</v>
      </c>
      <c r="AU428">
        <f t="shared" si="225"/>
        <v>22299.239274440235</v>
      </c>
      <c r="AV428">
        <f t="shared" si="226"/>
        <v>-399.23927444023502</v>
      </c>
      <c r="AW428">
        <f t="shared" si="227"/>
        <v>-8.2487453396742776</v>
      </c>
      <c r="AX428">
        <f>VLOOKUP(AD428,Sheet2!$A$6:$B$262,2,TRUE)</f>
        <v>346.8</v>
      </c>
      <c r="AY428">
        <f t="shared" si="228"/>
        <v>-2.378530951463171E-2</v>
      </c>
      <c r="AZ428">
        <f t="shared" si="229"/>
        <v>520.15251718000138</v>
      </c>
      <c r="BB428">
        <f t="shared" si="219"/>
        <v>1.8597558685891045</v>
      </c>
    </row>
    <row r="429" spans="4:54" x14ac:dyDescent="0.55000000000000004">
      <c r="D429">
        <f t="shared" si="218"/>
        <v>6285</v>
      </c>
      <c r="E429">
        <f t="shared" si="214"/>
        <v>104.75</v>
      </c>
      <c r="F429">
        <v>21600</v>
      </c>
      <c r="H429">
        <f t="shared" si="232"/>
        <v>5400</v>
      </c>
      <c r="J429">
        <f t="shared" si="233"/>
        <v>446.28099173553721</v>
      </c>
      <c r="K429">
        <f t="shared" si="234"/>
        <v>518.29276131141228</v>
      </c>
      <c r="L429">
        <f>VLOOKUP(V429, Sheet2!E$6:F$261,2,TRUE)</f>
        <v>507.27500000000003</v>
      </c>
      <c r="M429">
        <f>VLOOKUP(L429,Sheet3!A$52:B$77,2,TRUE)</f>
        <v>1</v>
      </c>
      <c r="N429">
        <f t="shared" si="235"/>
        <v>3.8927613114123005</v>
      </c>
      <c r="O429">
        <f t="shared" si="236"/>
        <v>3.4927613114123233</v>
      </c>
      <c r="P429">
        <v>0</v>
      </c>
      <c r="Q429">
        <f t="shared" si="212"/>
        <v>3.4</v>
      </c>
      <c r="R429">
        <f t="shared" si="237"/>
        <v>19193.444407115021</v>
      </c>
      <c r="S429">
        <f t="shared" si="215"/>
        <v>3.2</v>
      </c>
      <c r="T429">
        <f t="shared" si="238"/>
        <v>2924.3636415158244</v>
      </c>
      <c r="V429">
        <f t="shared" si="239"/>
        <v>22117.808048630846</v>
      </c>
      <c r="W429">
        <f t="shared" si="240"/>
        <v>-517.80804863084632</v>
      </c>
      <c r="X429">
        <f t="shared" si="241"/>
        <v>-10.698513401463767</v>
      </c>
      <c r="Y429">
        <f>VLOOKUP(K429,Sheet2!$A$6:$B$262,2,TRUE)</f>
        <v>320.74285714285713</v>
      </c>
      <c r="Z429">
        <f t="shared" si="242"/>
        <v>-3.3355422149584167E-2</v>
      </c>
      <c r="AA429">
        <f t="shared" si="243"/>
        <v>518.25940588926267</v>
      </c>
      <c r="AD429">
        <f t="shared" si="220"/>
        <v>520.15251718000138</v>
      </c>
      <c r="AE429">
        <f>VLOOKUP(AU428,Sheet2!$E$6:$F$261,2,TRUE)</f>
        <v>507.27500000000003</v>
      </c>
      <c r="AF429">
        <f>VLOOKUP(AE429,Sheet3!K$52:L$77,2,TRUE)</f>
        <v>1</v>
      </c>
      <c r="AG429">
        <f t="shared" si="221"/>
        <v>3.752517180001405</v>
      </c>
      <c r="AH429">
        <f t="shared" si="222"/>
        <v>1</v>
      </c>
      <c r="AI429">
        <f t="shared" si="231"/>
        <v>4500</v>
      </c>
      <c r="AJ429">
        <f t="shared" si="213"/>
        <v>3.3</v>
      </c>
      <c r="AK429">
        <f t="shared" si="216"/>
        <v>17631.339692684451</v>
      </c>
      <c r="AM429">
        <f t="shared" si="223"/>
        <v>-1.3474828199986177</v>
      </c>
      <c r="AN429">
        <f t="shared" si="224"/>
        <v>0</v>
      </c>
      <c r="AP429">
        <f t="shared" si="217"/>
        <v>1.55</v>
      </c>
      <c r="AQ429">
        <f>VLOOKUP(AE429,Sheet3!$K$52:$L$77,2,TRUE)</f>
        <v>1</v>
      </c>
      <c r="AR429">
        <f t="shared" si="244"/>
        <v>0</v>
      </c>
      <c r="AU429">
        <f t="shared" si="225"/>
        <v>22131.339692684451</v>
      </c>
      <c r="AV429">
        <f t="shared" si="226"/>
        <v>-531.33969268445071</v>
      </c>
      <c r="AW429">
        <f t="shared" si="227"/>
        <v>-10.978092824058898</v>
      </c>
      <c r="AX429">
        <f>VLOOKUP(AD429,Sheet2!$A$6:$B$262,2,TRUE)</f>
        <v>346.8</v>
      </c>
      <c r="AY429">
        <f t="shared" si="228"/>
        <v>-3.1655400300054488E-2</v>
      </c>
      <c r="AZ429">
        <f t="shared" si="229"/>
        <v>520.12086177970127</v>
      </c>
      <c r="BB429">
        <f t="shared" si="219"/>
        <v>1.8614558904386058</v>
      </c>
    </row>
    <row r="430" spans="4:54" x14ac:dyDescent="0.55000000000000004">
      <c r="D430">
        <f t="shared" si="218"/>
        <v>6300</v>
      </c>
      <c r="E430">
        <f t="shared" si="214"/>
        <v>105</v>
      </c>
      <c r="F430">
        <v>21300</v>
      </c>
      <c r="H430">
        <f t="shared" si="232"/>
        <v>5325</v>
      </c>
      <c r="J430">
        <f t="shared" si="233"/>
        <v>440.08264462809916</v>
      </c>
      <c r="K430">
        <f t="shared" si="234"/>
        <v>518.25940588926267</v>
      </c>
      <c r="L430">
        <f>VLOOKUP(V430, Sheet2!E$6:F$261,2,TRUE)</f>
        <v>507.1</v>
      </c>
      <c r="M430">
        <f>VLOOKUP(L430,Sheet3!A$52:B$77,2,TRUE)</f>
        <v>1</v>
      </c>
      <c r="N430">
        <f t="shared" si="235"/>
        <v>3.859405889262689</v>
      </c>
      <c r="O430">
        <f t="shared" si="236"/>
        <v>3.4594058892627118</v>
      </c>
      <c r="P430">
        <v>0</v>
      </c>
      <c r="Q430">
        <f t="shared" si="212"/>
        <v>3.4</v>
      </c>
      <c r="R430">
        <f t="shared" si="237"/>
        <v>18947.282873250311</v>
      </c>
      <c r="S430">
        <f t="shared" si="215"/>
        <v>3.2</v>
      </c>
      <c r="T430">
        <f t="shared" si="238"/>
        <v>2882.5728685105423</v>
      </c>
      <c r="V430">
        <f t="shared" si="239"/>
        <v>21829.855741760854</v>
      </c>
      <c r="W430">
        <f t="shared" si="240"/>
        <v>-529.85574176085356</v>
      </c>
      <c r="X430">
        <f t="shared" si="241"/>
        <v>-10.947432681009371</v>
      </c>
      <c r="Y430">
        <f>VLOOKUP(K430,Sheet2!$A$6:$B$262,2,TRUE)</f>
        <v>320.74285714285713</v>
      </c>
      <c r="Z430">
        <f t="shared" si="242"/>
        <v>-3.4131493304411897E-2</v>
      </c>
      <c r="AA430">
        <f t="shared" si="243"/>
        <v>518.22527439595831</v>
      </c>
      <c r="AD430">
        <f t="shared" si="220"/>
        <v>520.12086177970127</v>
      </c>
      <c r="AE430">
        <f>VLOOKUP(AU429,Sheet2!$E$6:$F$261,2,TRUE)</f>
        <v>507.27500000000003</v>
      </c>
      <c r="AF430">
        <f>VLOOKUP(AE430,Sheet3!K$52:L$77,2,TRUE)</f>
        <v>1</v>
      </c>
      <c r="AG430">
        <f t="shared" si="221"/>
        <v>3.7208617797012948</v>
      </c>
      <c r="AH430">
        <f t="shared" si="222"/>
        <v>1</v>
      </c>
      <c r="AI430">
        <f t="shared" si="231"/>
        <v>4500</v>
      </c>
      <c r="AJ430">
        <f t="shared" si="213"/>
        <v>3.3</v>
      </c>
      <c r="AK430">
        <f t="shared" si="216"/>
        <v>17408.709773937157</v>
      </c>
      <c r="AM430">
        <f t="shared" si="223"/>
        <v>-1.3791382202987279</v>
      </c>
      <c r="AN430">
        <f t="shared" si="224"/>
        <v>0</v>
      </c>
      <c r="AP430">
        <f t="shared" si="217"/>
        <v>1.55</v>
      </c>
      <c r="AQ430">
        <f>VLOOKUP(AE430,Sheet3!$K$52:$L$77,2,TRUE)</f>
        <v>1</v>
      </c>
      <c r="AR430">
        <f t="shared" si="244"/>
        <v>0</v>
      </c>
      <c r="AU430">
        <f t="shared" si="225"/>
        <v>21908.709773937157</v>
      </c>
      <c r="AV430">
        <f t="shared" si="226"/>
        <v>-608.70977393715657</v>
      </c>
      <c r="AW430">
        <f t="shared" si="227"/>
        <v>-12.576648221842078</v>
      </c>
      <c r="AX430">
        <f>VLOOKUP(AD430,Sheet2!$A$6:$B$262,2,TRUE)</f>
        <v>346.8</v>
      </c>
      <c r="AY430">
        <f t="shared" si="228"/>
        <v>-3.6264844930340476E-2</v>
      </c>
      <c r="AZ430">
        <f t="shared" si="229"/>
        <v>520.08459693477096</v>
      </c>
      <c r="BB430">
        <f t="shared" si="219"/>
        <v>1.8593225388126484</v>
      </c>
    </row>
    <row r="431" spans="4:54" x14ac:dyDescent="0.55000000000000004">
      <c r="D431">
        <f t="shared" si="218"/>
        <v>6315</v>
      </c>
      <c r="E431">
        <f t="shared" si="214"/>
        <v>105.25</v>
      </c>
      <c r="F431">
        <v>21000</v>
      </c>
      <c r="H431">
        <f t="shared" si="232"/>
        <v>5250</v>
      </c>
      <c r="J431">
        <f t="shared" si="233"/>
        <v>433.88429752066116</v>
      </c>
      <c r="K431">
        <f t="shared" si="234"/>
        <v>518.22527439595831</v>
      </c>
      <c r="L431">
        <f>VLOOKUP(V431, Sheet2!E$6:F$261,2,TRUE)</f>
        <v>507.1</v>
      </c>
      <c r="M431">
        <f>VLOOKUP(L431,Sheet3!A$52:B$77,2,TRUE)</f>
        <v>1</v>
      </c>
      <c r="N431">
        <f t="shared" si="235"/>
        <v>3.8252743959583313</v>
      </c>
      <c r="O431">
        <f t="shared" si="236"/>
        <v>3.425274395958354</v>
      </c>
      <c r="P431">
        <v>0</v>
      </c>
      <c r="Q431">
        <f t="shared" si="212"/>
        <v>3.4</v>
      </c>
      <c r="R431">
        <f t="shared" si="237"/>
        <v>18696.492794403475</v>
      </c>
      <c r="S431">
        <f t="shared" si="215"/>
        <v>3.2</v>
      </c>
      <c r="T431">
        <f t="shared" si="238"/>
        <v>2840.0178279566126</v>
      </c>
      <c r="V431">
        <f t="shared" si="239"/>
        <v>21536.510622360089</v>
      </c>
      <c r="W431">
        <f t="shared" si="240"/>
        <v>-536.51062236008875</v>
      </c>
      <c r="X431">
        <f t="shared" si="241"/>
        <v>-11.08493021405142</v>
      </c>
      <c r="Y431">
        <f>VLOOKUP(K431,Sheet2!$A$6:$B$262,2,TRUE)</f>
        <v>320.74285714285713</v>
      </c>
      <c r="Z431">
        <f t="shared" si="242"/>
        <v>-3.4560177934420074E-2</v>
      </c>
      <c r="AA431">
        <f t="shared" si="243"/>
        <v>518.19071421802391</v>
      </c>
      <c r="AD431">
        <f t="shared" si="220"/>
        <v>520.08459693477096</v>
      </c>
      <c r="AE431">
        <f>VLOOKUP(AU430,Sheet2!$E$6:$F$261,2,TRUE)</f>
        <v>507.1</v>
      </c>
      <c r="AF431">
        <f>VLOOKUP(AE431,Sheet3!K$52:L$77,2,TRUE)</f>
        <v>1</v>
      </c>
      <c r="AG431">
        <f t="shared" si="221"/>
        <v>3.6845969347709797</v>
      </c>
      <c r="AH431">
        <f t="shared" si="222"/>
        <v>1</v>
      </c>
      <c r="AI431">
        <f t="shared" si="231"/>
        <v>4500</v>
      </c>
      <c r="AJ431">
        <f t="shared" si="213"/>
        <v>3.3</v>
      </c>
      <c r="AK431">
        <f t="shared" si="216"/>
        <v>17154.823680270867</v>
      </c>
      <c r="AM431">
        <f t="shared" si="223"/>
        <v>-1.415403065229043</v>
      </c>
      <c r="AN431">
        <f t="shared" si="224"/>
        <v>0</v>
      </c>
      <c r="AP431">
        <f t="shared" si="217"/>
        <v>1.55</v>
      </c>
      <c r="AQ431">
        <f>VLOOKUP(AE431,Sheet3!$K$52:$L$77,2,TRUE)</f>
        <v>1</v>
      </c>
      <c r="AR431">
        <f t="shared" si="244"/>
        <v>0</v>
      </c>
      <c r="AU431">
        <f t="shared" si="225"/>
        <v>21654.823680270867</v>
      </c>
      <c r="AV431">
        <f t="shared" si="226"/>
        <v>-654.82368027086704</v>
      </c>
      <c r="AW431">
        <f t="shared" si="227"/>
        <v>-13.529414881629485</v>
      </c>
      <c r="AX431">
        <f>VLOOKUP(AD431,Sheet2!$A$6:$B$262,2,TRUE)</f>
        <v>345.42857142857144</v>
      </c>
      <c r="AY431">
        <f t="shared" si="228"/>
        <v>-3.916704060025078E-2</v>
      </c>
      <c r="AZ431">
        <f t="shared" si="229"/>
        <v>520.04542989417075</v>
      </c>
      <c r="BB431">
        <f t="shared" si="219"/>
        <v>1.8547156761468386</v>
      </c>
    </row>
    <row r="432" spans="4:54" x14ac:dyDescent="0.55000000000000004">
      <c r="D432">
        <f t="shared" si="218"/>
        <v>6330</v>
      </c>
      <c r="E432">
        <f t="shared" si="214"/>
        <v>105.5</v>
      </c>
      <c r="F432">
        <v>20800</v>
      </c>
      <c r="H432">
        <f t="shared" si="232"/>
        <v>5200</v>
      </c>
      <c r="J432">
        <f t="shared" si="233"/>
        <v>429.75206611570246</v>
      </c>
      <c r="K432">
        <f t="shared" si="234"/>
        <v>518.19071421802391</v>
      </c>
      <c r="L432">
        <f>VLOOKUP(V432, Sheet2!E$6:F$261,2,TRUE)</f>
        <v>506.92500000000001</v>
      </c>
      <c r="M432">
        <f>VLOOKUP(L432,Sheet3!A$52:B$77,2,TRUE)</f>
        <v>1</v>
      </c>
      <c r="N432">
        <f t="shared" si="235"/>
        <v>3.7907142180239362</v>
      </c>
      <c r="O432">
        <f t="shared" si="236"/>
        <v>3.3907142180239589</v>
      </c>
      <c r="P432">
        <v>0</v>
      </c>
      <c r="Q432">
        <f t="shared" si="212"/>
        <v>3.3</v>
      </c>
      <c r="R432">
        <f t="shared" si="237"/>
        <v>17901.228875532284</v>
      </c>
      <c r="S432">
        <f t="shared" si="215"/>
        <v>3.1</v>
      </c>
      <c r="T432">
        <f t="shared" si="238"/>
        <v>2709.733063793874</v>
      </c>
      <c r="V432">
        <f t="shared" si="239"/>
        <v>20610.96193932616</v>
      </c>
      <c r="W432">
        <f t="shared" si="240"/>
        <v>189.03806067383994</v>
      </c>
      <c r="X432">
        <f t="shared" si="241"/>
        <v>3.9057450552446267</v>
      </c>
      <c r="Y432">
        <f>VLOOKUP(K432,Sheet2!$A$6:$B$262,2,TRUE)</f>
        <v>319.37142857142857</v>
      </c>
      <c r="Z432">
        <f t="shared" si="242"/>
        <v>1.2229475481621215E-2</v>
      </c>
      <c r="AA432">
        <f t="shared" si="243"/>
        <v>518.20294369350552</v>
      </c>
      <c r="AD432">
        <f t="shared" si="220"/>
        <v>520.04542989417075</v>
      </c>
      <c r="AE432">
        <f>VLOOKUP(AU431,Sheet2!$E$6:$F$261,2,TRUE)</f>
        <v>507.1</v>
      </c>
      <c r="AF432">
        <f>VLOOKUP(AE432,Sheet3!K$52:L$77,2,TRUE)</f>
        <v>1</v>
      </c>
      <c r="AG432">
        <f t="shared" si="221"/>
        <v>3.6454298941707748</v>
      </c>
      <c r="AH432">
        <f t="shared" si="222"/>
        <v>1</v>
      </c>
      <c r="AI432">
        <f t="shared" si="231"/>
        <v>4500</v>
      </c>
      <c r="AJ432">
        <f t="shared" si="213"/>
        <v>3.3</v>
      </c>
      <c r="AK432">
        <f t="shared" si="216"/>
        <v>16882.01978710372</v>
      </c>
      <c r="AM432">
        <f t="shared" si="223"/>
        <v>-1.454570105829248</v>
      </c>
      <c r="AN432">
        <f t="shared" si="224"/>
        <v>0</v>
      </c>
      <c r="AP432">
        <f t="shared" si="217"/>
        <v>1.55</v>
      </c>
      <c r="AQ432">
        <f>VLOOKUP(AE432,Sheet3!$K$52:$L$77,2,TRUE)</f>
        <v>1</v>
      </c>
      <c r="AR432">
        <f t="shared" si="244"/>
        <v>0</v>
      </c>
      <c r="AU432">
        <f t="shared" si="225"/>
        <v>21382.01978710372</v>
      </c>
      <c r="AV432">
        <f t="shared" si="226"/>
        <v>-582.01978710371986</v>
      </c>
      <c r="AW432">
        <f t="shared" si="227"/>
        <v>-12.025202212886775</v>
      </c>
      <c r="AX432">
        <f>VLOOKUP(AD432,Sheet2!$A$6:$B$262,2,TRUE)</f>
        <v>345.42857142857144</v>
      </c>
      <c r="AY432">
        <f t="shared" si="228"/>
        <v>-3.4812413354097363E-2</v>
      </c>
      <c r="AZ432">
        <f t="shared" si="229"/>
        <v>520.01061748081668</v>
      </c>
      <c r="BB432">
        <f t="shared" si="219"/>
        <v>1.8076737873111597</v>
      </c>
    </row>
    <row r="433" spans="4:62" x14ac:dyDescent="0.55000000000000004">
      <c r="D433">
        <f t="shared" si="218"/>
        <v>6345</v>
      </c>
      <c r="E433">
        <f t="shared" si="214"/>
        <v>105.75</v>
      </c>
      <c r="F433">
        <v>20600</v>
      </c>
      <c r="H433">
        <f t="shared" si="232"/>
        <v>5150</v>
      </c>
      <c r="J433">
        <f t="shared" si="233"/>
        <v>425.61983471074382</v>
      </c>
      <c r="K433">
        <f t="shared" si="234"/>
        <v>518.20294369350552</v>
      </c>
      <c r="L433">
        <f>VLOOKUP(V433, Sheet2!E$6:F$261,2,TRUE)</f>
        <v>507.1</v>
      </c>
      <c r="M433">
        <f>VLOOKUP(L433,Sheet3!A$52:B$77,2,TRUE)</f>
        <v>1</v>
      </c>
      <c r="N433">
        <f t="shared" si="235"/>
        <v>3.8029436935055401</v>
      </c>
      <c r="O433">
        <f t="shared" si="236"/>
        <v>3.4029436935055628</v>
      </c>
      <c r="P433">
        <v>0</v>
      </c>
      <c r="Q433">
        <f t="shared" si="212"/>
        <v>3.4</v>
      </c>
      <c r="R433">
        <f t="shared" si="237"/>
        <v>18533.015930562178</v>
      </c>
      <c r="S433">
        <f t="shared" si="215"/>
        <v>3.2</v>
      </c>
      <c r="T433">
        <f t="shared" si="238"/>
        <v>2812.2903634274753</v>
      </c>
      <c r="V433">
        <f t="shared" si="239"/>
        <v>21345.306293989655</v>
      </c>
      <c r="W433">
        <f t="shared" si="240"/>
        <v>-745.30629398965539</v>
      </c>
      <c r="X433">
        <f t="shared" si="241"/>
        <v>-15.398890371687093</v>
      </c>
      <c r="Y433">
        <f>VLOOKUP(K433,Sheet2!$A$6:$B$262,2,TRUE)</f>
        <v>320.74285714285713</v>
      </c>
      <c r="Z433">
        <f t="shared" si="242"/>
        <v>-4.8010080439074315E-2</v>
      </c>
      <c r="AA433">
        <f t="shared" si="243"/>
        <v>518.15493361306642</v>
      </c>
      <c r="AD433">
        <f t="shared" si="220"/>
        <v>520.01061748081668</v>
      </c>
      <c r="AE433">
        <f>VLOOKUP(AU432,Sheet2!$E$6:$F$261,2,TRUE)</f>
        <v>507.1</v>
      </c>
      <c r="AF433">
        <f>VLOOKUP(AE433,Sheet3!K$52:L$77,2,TRUE)</f>
        <v>1</v>
      </c>
      <c r="AG433">
        <f t="shared" si="221"/>
        <v>3.6106174808166998</v>
      </c>
      <c r="AH433">
        <f t="shared" si="222"/>
        <v>1</v>
      </c>
      <c r="AI433">
        <f t="shared" si="231"/>
        <v>4500</v>
      </c>
      <c r="AJ433">
        <f t="shared" si="213"/>
        <v>3.3</v>
      </c>
      <c r="AK433">
        <f t="shared" si="216"/>
        <v>16640.77312672586</v>
      </c>
      <c r="AM433">
        <f t="shared" si="223"/>
        <v>-1.489382519183323</v>
      </c>
      <c r="AN433">
        <f t="shared" si="224"/>
        <v>0</v>
      </c>
      <c r="AP433">
        <f t="shared" si="217"/>
        <v>1.55</v>
      </c>
      <c r="AQ433">
        <f>VLOOKUP(AE433,Sheet3!$K$52:$L$77,2,TRUE)</f>
        <v>1</v>
      </c>
      <c r="AR433">
        <f t="shared" si="244"/>
        <v>0</v>
      </c>
      <c r="AU433">
        <f t="shared" si="225"/>
        <v>21140.77312672586</v>
      </c>
      <c r="AV433">
        <f t="shared" si="226"/>
        <v>-540.77312672586049</v>
      </c>
      <c r="AW433">
        <f t="shared" si="227"/>
        <v>-11.172998486071497</v>
      </c>
      <c r="AX433">
        <f>VLOOKUP(AD433,Sheet2!$A$6:$B$262,2,TRUE)</f>
        <v>345.42857142857144</v>
      </c>
      <c r="AY433">
        <f t="shared" si="228"/>
        <v>-3.2345322333540316E-2</v>
      </c>
      <c r="AZ433">
        <f t="shared" si="229"/>
        <v>519.97827215848315</v>
      </c>
      <c r="BB433">
        <f t="shared" si="219"/>
        <v>1.8233385454167319</v>
      </c>
    </row>
    <row r="434" spans="4:62" x14ac:dyDescent="0.55000000000000004">
      <c r="D434">
        <f t="shared" si="218"/>
        <v>6360</v>
      </c>
      <c r="E434">
        <f t="shared" si="214"/>
        <v>106</v>
      </c>
      <c r="F434">
        <v>20600</v>
      </c>
      <c r="H434">
        <f t="shared" si="232"/>
        <v>5150</v>
      </c>
      <c r="J434">
        <f t="shared" si="233"/>
        <v>425.61983471074382</v>
      </c>
      <c r="K434">
        <f t="shared" si="234"/>
        <v>518.15493361306642</v>
      </c>
      <c r="L434">
        <f>VLOOKUP(V434, Sheet2!E$6:F$261,2,TRUE)</f>
        <v>506.92500000000001</v>
      </c>
      <c r="M434">
        <f>VLOOKUP(L434,Sheet3!A$52:B$77,2,TRUE)</f>
        <v>1</v>
      </c>
      <c r="N434">
        <f t="shared" si="235"/>
        <v>3.7549336130664415</v>
      </c>
      <c r="O434">
        <f t="shared" si="236"/>
        <v>3.3549336130664642</v>
      </c>
      <c r="P434">
        <v>0</v>
      </c>
      <c r="Q434">
        <f t="shared" si="212"/>
        <v>3.3</v>
      </c>
      <c r="R434">
        <f t="shared" si="237"/>
        <v>17648.372983259025</v>
      </c>
      <c r="S434">
        <f t="shared" si="215"/>
        <v>3.1</v>
      </c>
      <c r="T434">
        <f t="shared" si="238"/>
        <v>2666.9546188950735</v>
      </c>
      <c r="V434">
        <f t="shared" si="239"/>
        <v>20315.327602154099</v>
      </c>
      <c r="W434">
        <f t="shared" si="240"/>
        <v>284.67239784590129</v>
      </c>
      <c r="X434">
        <f t="shared" si="241"/>
        <v>5.8816611125186222</v>
      </c>
      <c r="Y434">
        <f>VLOOKUP(K434,Sheet2!$A$6:$B$262,2,TRUE)</f>
        <v>319.37142857142857</v>
      </c>
      <c r="Z434">
        <f t="shared" si="242"/>
        <v>1.8416365981226677E-2</v>
      </c>
      <c r="AA434">
        <f t="shared" si="243"/>
        <v>518.17334997904766</v>
      </c>
      <c r="AD434">
        <f t="shared" si="220"/>
        <v>519.97827215848315</v>
      </c>
      <c r="AE434">
        <f>VLOOKUP(AU433,Sheet2!$E$6:$F$261,2,TRUE)</f>
        <v>507.1</v>
      </c>
      <c r="AF434">
        <f>VLOOKUP(AE434,Sheet3!K$52:L$77,2,TRUE)</f>
        <v>1</v>
      </c>
      <c r="AG434">
        <f t="shared" si="221"/>
        <v>3.5782721584831734</v>
      </c>
      <c r="AH434">
        <f t="shared" si="222"/>
        <v>1</v>
      </c>
      <c r="AI434">
        <f t="shared" si="231"/>
        <v>4500</v>
      </c>
      <c r="AJ434">
        <f t="shared" si="213"/>
        <v>3.2</v>
      </c>
      <c r="AK434">
        <f t="shared" si="216"/>
        <v>15920.15791979558</v>
      </c>
      <c r="AM434">
        <f t="shared" si="223"/>
        <v>-1.5217278415168494</v>
      </c>
      <c r="AN434">
        <f t="shared" si="224"/>
        <v>0</v>
      </c>
      <c r="AP434">
        <f t="shared" si="217"/>
        <v>1.55</v>
      </c>
      <c r="AQ434">
        <f>VLOOKUP(AE434,Sheet3!$K$52:$L$77,2,TRUE)</f>
        <v>1</v>
      </c>
      <c r="AR434">
        <f t="shared" si="244"/>
        <v>0</v>
      </c>
      <c r="AU434">
        <f t="shared" si="225"/>
        <v>20420.15791979558</v>
      </c>
      <c r="AV434">
        <f t="shared" si="226"/>
        <v>179.8420802044202</v>
      </c>
      <c r="AW434">
        <f t="shared" si="227"/>
        <v>3.7157454587690122</v>
      </c>
      <c r="AX434">
        <f>VLOOKUP(AD434,Sheet2!$A$6:$B$262,2,TRUE)</f>
        <v>344.05714285714288</v>
      </c>
      <c r="AY434">
        <f t="shared" si="228"/>
        <v>1.0799791650632405E-2</v>
      </c>
      <c r="AZ434">
        <f t="shared" si="229"/>
        <v>519.98907195013373</v>
      </c>
      <c r="BB434">
        <f t="shared" si="219"/>
        <v>1.8157219710860772</v>
      </c>
    </row>
    <row r="435" spans="4:62" x14ac:dyDescent="0.55000000000000004">
      <c r="D435">
        <f t="shared" si="218"/>
        <v>6375</v>
      </c>
      <c r="E435">
        <f t="shared" si="214"/>
        <v>106.25</v>
      </c>
      <c r="F435">
        <v>20500</v>
      </c>
      <c r="H435">
        <f t="shared" si="232"/>
        <v>5125</v>
      </c>
      <c r="J435">
        <f t="shared" si="233"/>
        <v>423.55371900826447</v>
      </c>
      <c r="K435">
        <f t="shared" si="234"/>
        <v>518.17334997904766</v>
      </c>
      <c r="L435">
        <f>VLOOKUP(V435, Sheet2!E$6:F$261,2,TRUE)</f>
        <v>506.92500000000001</v>
      </c>
      <c r="M435">
        <f>VLOOKUP(L435,Sheet3!A$52:B$77,2,TRUE)</f>
        <v>1</v>
      </c>
      <c r="N435">
        <f t="shared" si="235"/>
        <v>3.7733499790476799</v>
      </c>
      <c r="O435">
        <f t="shared" si="236"/>
        <v>3.3733499790477026</v>
      </c>
      <c r="P435">
        <v>0</v>
      </c>
      <c r="Q435">
        <f t="shared" si="212"/>
        <v>3.3</v>
      </c>
      <c r="R435">
        <f t="shared" si="237"/>
        <v>17778.368793182322</v>
      </c>
      <c r="S435">
        <f t="shared" si="215"/>
        <v>3.1</v>
      </c>
      <c r="T435">
        <f t="shared" si="238"/>
        <v>2688.9444521543851</v>
      </c>
      <c r="V435">
        <f t="shared" si="239"/>
        <v>20467.313245336707</v>
      </c>
      <c r="W435">
        <f t="shared" si="240"/>
        <v>32.686754663292959</v>
      </c>
      <c r="X435">
        <f t="shared" si="241"/>
        <v>0.67534617072919334</v>
      </c>
      <c r="Y435">
        <f>VLOOKUP(K435,Sheet2!$A$6:$B$262,2,TRUE)</f>
        <v>319.37142857142857</v>
      </c>
      <c r="Z435">
        <f t="shared" si="242"/>
        <v>2.1146104826911582E-3</v>
      </c>
      <c r="AA435">
        <f t="shared" si="243"/>
        <v>518.17546458953029</v>
      </c>
      <c r="AD435">
        <f t="shared" si="220"/>
        <v>519.98907195013373</v>
      </c>
      <c r="AE435">
        <f>VLOOKUP(AU434,Sheet2!$E$6:$F$261,2,TRUE)</f>
        <v>506.92500000000001</v>
      </c>
      <c r="AF435">
        <f>VLOOKUP(AE435,Sheet3!K$52:L$77,2,TRUE)</f>
        <v>1</v>
      </c>
      <c r="AG435">
        <f t="shared" si="221"/>
        <v>3.5890719501337571</v>
      </c>
      <c r="AH435">
        <f t="shared" si="222"/>
        <v>1</v>
      </c>
      <c r="AI435">
        <f t="shared" si="231"/>
        <v>4500</v>
      </c>
      <c r="AJ435">
        <f t="shared" si="213"/>
        <v>3.2</v>
      </c>
      <c r="AK435">
        <f t="shared" si="216"/>
        <v>15992.286609455583</v>
      </c>
      <c r="AM435">
        <f t="shared" si="223"/>
        <v>-1.5109280498662656</v>
      </c>
      <c r="AN435">
        <f t="shared" si="224"/>
        <v>0</v>
      </c>
      <c r="AP435">
        <f t="shared" si="217"/>
        <v>1.55</v>
      </c>
      <c r="AQ435">
        <f>VLOOKUP(AE435,Sheet3!$K$52:$L$77,2,TRUE)</f>
        <v>1</v>
      </c>
      <c r="AR435">
        <f t="shared" si="244"/>
        <v>0</v>
      </c>
      <c r="AU435">
        <f t="shared" si="225"/>
        <v>20492.286609455583</v>
      </c>
      <c r="AV435">
        <f t="shared" si="226"/>
        <v>7.7133905444170523</v>
      </c>
      <c r="AW435">
        <f t="shared" si="227"/>
        <v>0.15936757323175729</v>
      </c>
      <c r="AX435">
        <f>VLOOKUP(AD435,Sheet2!$A$6:$B$262,2,TRUE)</f>
        <v>344.05714285714288</v>
      </c>
      <c r="AY435">
        <f t="shared" si="228"/>
        <v>4.6320088549339853E-4</v>
      </c>
      <c r="AZ435">
        <f t="shared" si="229"/>
        <v>519.98953515101925</v>
      </c>
      <c r="BB435">
        <f t="shared" si="219"/>
        <v>1.8140705614889612</v>
      </c>
    </row>
    <row r="436" spans="4:62" x14ac:dyDescent="0.55000000000000004">
      <c r="D436">
        <f t="shared" si="218"/>
        <v>6390</v>
      </c>
      <c r="E436">
        <f t="shared" si="214"/>
        <v>106.5</v>
      </c>
      <c r="F436">
        <v>20200</v>
      </c>
      <c r="H436">
        <f t="shared" si="232"/>
        <v>5050</v>
      </c>
      <c r="J436">
        <f t="shared" si="233"/>
        <v>417.35537190082647</v>
      </c>
      <c r="K436">
        <f t="shared" si="234"/>
        <v>518.17546458953029</v>
      </c>
      <c r="L436">
        <f>VLOOKUP(V436, Sheet2!E$6:F$261,2,TRUE)</f>
        <v>506.92500000000001</v>
      </c>
      <c r="M436">
        <f>VLOOKUP(L436,Sheet3!A$52:B$77,2,TRUE)</f>
        <v>1</v>
      </c>
      <c r="N436">
        <f t="shared" si="235"/>
        <v>3.7754645895303156</v>
      </c>
      <c r="O436">
        <f t="shared" si="236"/>
        <v>3.3754645895303383</v>
      </c>
      <c r="P436">
        <v>0</v>
      </c>
      <c r="Q436">
        <f t="shared" si="212"/>
        <v>3.3</v>
      </c>
      <c r="R436">
        <f t="shared" si="237"/>
        <v>17793.315561342741</v>
      </c>
      <c r="S436">
        <f t="shared" si="215"/>
        <v>3.1</v>
      </c>
      <c r="T436">
        <f t="shared" si="238"/>
        <v>2691.4732267362861</v>
      </c>
      <c r="V436">
        <f t="shared" si="239"/>
        <v>20484.788788079026</v>
      </c>
      <c r="W436">
        <f t="shared" si="240"/>
        <v>-284.78878807902584</v>
      </c>
      <c r="X436">
        <f t="shared" si="241"/>
        <v>-5.8840658694013594</v>
      </c>
      <c r="Y436">
        <f>VLOOKUP(K436,Sheet2!$A$6:$B$262,2,TRUE)</f>
        <v>319.37142857142857</v>
      </c>
      <c r="Z436">
        <f t="shared" si="242"/>
        <v>-1.8423895636880263E-2</v>
      </c>
      <c r="AA436">
        <f t="shared" si="243"/>
        <v>518.15704069389346</v>
      </c>
      <c r="AD436">
        <f t="shared" si="220"/>
        <v>519.98953515101925</v>
      </c>
      <c r="AE436">
        <f>VLOOKUP(AU435,Sheet2!$E$6:$F$261,2,TRUE)</f>
        <v>506.92500000000001</v>
      </c>
      <c r="AF436">
        <f>VLOOKUP(AE436,Sheet3!K$52:L$77,2,TRUE)</f>
        <v>1</v>
      </c>
      <c r="AG436">
        <f t="shared" si="221"/>
        <v>3.5895351510192768</v>
      </c>
      <c r="AH436">
        <f t="shared" si="222"/>
        <v>1</v>
      </c>
      <c r="AI436">
        <f t="shared" si="231"/>
        <v>4500</v>
      </c>
      <c r="AJ436">
        <f t="shared" si="213"/>
        <v>3.2</v>
      </c>
      <c r="AK436">
        <f t="shared" si="216"/>
        <v>15995.382624423464</v>
      </c>
      <c r="AM436">
        <f t="shared" si="223"/>
        <v>-1.510464848980746</v>
      </c>
      <c r="AN436">
        <f t="shared" si="224"/>
        <v>0</v>
      </c>
      <c r="AP436">
        <f t="shared" si="217"/>
        <v>1.55</v>
      </c>
      <c r="AQ436">
        <f>VLOOKUP(AE436,Sheet3!$K$52:$L$77,2,TRUE)</f>
        <v>1</v>
      </c>
      <c r="AR436">
        <f t="shared" si="244"/>
        <v>0</v>
      </c>
      <c r="AU436">
        <f t="shared" si="225"/>
        <v>20495.382624423466</v>
      </c>
      <c r="AV436">
        <f t="shared" si="226"/>
        <v>-295.38262442346604</v>
      </c>
      <c r="AW436">
        <f t="shared" si="227"/>
        <v>-6.1029467856088022</v>
      </c>
      <c r="AX436">
        <f>VLOOKUP(AD436,Sheet2!$A$6:$B$262,2,TRUE)</f>
        <v>344.05714285714288</v>
      </c>
      <c r="AY436">
        <f t="shared" si="228"/>
        <v>-1.7738177835601068E-2</v>
      </c>
      <c r="AZ436">
        <f t="shared" si="229"/>
        <v>519.9717969731837</v>
      </c>
      <c r="BB436">
        <f t="shared" si="219"/>
        <v>1.8147562792902363</v>
      </c>
    </row>
    <row r="437" spans="4:62" x14ac:dyDescent="0.55000000000000004">
      <c r="D437">
        <f t="shared" si="218"/>
        <v>6405</v>
      </c>
      <c r="E437">
        <f t="shared" si="214"/>
        <v>106.75</v>
      </c>
      <c r="F437">
        <v>19800</v>
      </c>
      <c r="H437">
        <f t="shared" si="232"/>
        <v>4950</v>
      </c>
      <c r="J437">
        <f t="shared" si="233"/>
        <v>409.09090909090907</v>
      </c>
      <c r="K437">
        <f t="shared" si="234"/>
        <v>518.15704069389346</v>
      </c>
      <c r="L437">
        <f>VLOOKUP(V437, Sheet2!E$6:F$261,2,TRUE)</f>
        <v>506.92500000000001</v>
      </c>
      <c r="M437">
        <f>VLOOKUP(L437,Sheet3!A$52:B$77,2,TRUE)</f>
        <v>1</v>
      </c>
      <c r="N437">
        <f t="shared" si="235"/>
        <v>3.7570406938934866</v>
      </c>
      <c r="O437">
        <f t="shared" si="236"/>
        <v>3.3570406938935093</v>
      </c>
      <c r="P437">
        <v>0</v>
      </c>
      <c r="Q437">
        <f t="shared" si="212"/>
        <v>3.3</v>
      </c>
      <c r="R437">
        <f t="shared" si="237"/>
        <v>17663.230142596745</v>
      </c>
      <c r="S437">
        <f t="shared" si="215"/>
        <v>3.1</v>
      </c>
      <c r="T437">
        <f t="shared" si="238"/>
        <v>2669.4675022347192</v>
      </c>
      <c r="V437">
        <f t="shared" si="239"/>
        <v>20332.697644831464</v>
      </c>
      <c r="W437">
        <f t="shared" si="240"/>
        <v>-532.69764483146355</v>
      </c>
      <c r="X437">
        <f t="shared" si="241"/>
        <v>-11.006149686600487</v>
      </c>
      <c r="Y437">
        <f>VLOOKUP(K437,Sheet2!$A$6:$B$262,2,TRUE)</f>
        <v>319.37142857142857</v>
      </c>
      <c r="Z437">
        <f t="shared" si="242"/>
        <v>-3.4461910809717042E-2</v>
      </c>
      <c r="AA437">
        <f t="shared" si="243"/>
        <v>518.12257878308378</v>
      </c>
      <c r="AD437">
        <f t="shared" si="220"/>
        <v>519.9717969731837</v>
      </c>
      <c r="AE437">
        <f>VLOOKUP(AU436,Sheet2!$E$6:$F$261,2,TRUE)</f>
        <v>506.92500000000001</v>
      </c>
      <c r="AF437">
        <f>VLOOKUP(AE437,Sheet3!K$52:L$77,2,TRUE)</f>
        <v>1</v>
      </c>
      <c r="AG437">
        <f t="shared" si="221"/>
        <v>3.5717969731837229</v>
      </c>
      <c r="AH437">
        <f t="shared" si="222"/>
        <v>1</v>
      </c>
      <c r="AI437">
        <f t="shared" si="231"/>
        <v>4500</v>
      </c>
      <c r="AJ437">
        <f t="shared" si="213"/>
        <v>3.2</v>
      </c>
      <c r="AK437">
        <f t="shared" si="216"/>
        <v>15876.964172283604</v>
      </c>
      <c r="AM437">
        <f t="shared" si="223"/>
        <v>-1.5282030268162998</v>
      </c>
      <c r="AN437">
        <f t="shared" si="224"/>
        <v>0</v>
      </c>
      <c r="AP437">
        <f t="shared" si="217"/>
        <v>1.55</v>
      </c>
      <c r="AQ437">
        <f>VLOOKUP(AE437,Sheet3!$K$52:$L$77,2,TRUE)</f>
        <v>1</v>
      </c>
      <c r="AR437">
        <f t="shared" si="244"/>
        <v>0</v>
      </c>
      <c r="AU437">
        <f t="shared" si="225"/>
        <v>20376.964172283602</v>
      </c>
      <c r="AV437">
        <f t="shared" si="226"/>
        <v>-576.96417228360224</v>
      </c>
      <c r="AW437">
        <f t="shared" si="227"/>
        <v>-11.920747361231451</v>
      </c>
      <c r="AX437">
        <f>VLOOKUP(AD437,Sheet2!$A$6:$B$262,2,TRUE)</f>
        <v>344.05714285714288</v>
      </c>
      <c r="AY437">
        <f t="shared" si="228"/>
        <v>-3.4647579940466765E-2</v>
      </c>
      <c r="AZ437">
        <f t="shared" si="229"/>
        <v>519.9371493932432</v>
      </c>
      <c r="BB437">
        <f t="shared" si="219"/>
        <v>1.8145706101594214</v>
      </c>
    </row>
    <row r="438" spans="4:62" x14ac:dyDescent="0.55000000000000004">
      <c r="D438">
        <f t="shared" si="218"/>
        <v>6420</v>
      </c>
      <c r="E438">
        <f t="shared" si="214"/>
        <v>107</v>
      </c>
      <c r="F438">
        <v>19600</v>
      </c>
      <c r="H438">
        <f t="shared" si="232"/>
        <v>4900</v>
      </c>
      <c r="J438">
        <f t="shared" si="233"/>
        <v>404.95867768595042</v>
      </c>
      <c r="K438">
        <f t="shared" si="234"/>
        <v>518.12257878308378</v>
      </c>
      <c r="L438">
        <f>VLOOKUP(V438, Sheet2!E$6:F$261,2,TRUE)</f>
        <v>506.92500000000001</v>
      </c>
      <c r="M438">
        <f>VLOOKUP(L438,Sheet3!A$52:B$77,2,TRUE)</f>
        <v>1</v>
      </c>
      <c r="N438">
        <f t="shared" si="235"/>
        <v>3.7225787830838044</v>
      </c>
      <c r="O438">
        <f t="shared" si="236"/>
        <v>3.3225787830838271</v>
      </c>
      <c r="P438">
        <v>0</v>
      </c>
      <c r="Q438">
        <f t="shared" si="212"/>
        <v>3.3</v>
      </c>
      <c r="R438">
        <f t="shared" si="237"/>
        <v>17420.761119851464</v>
      </c>
      <c r="S438">
        <f t="shared" si="215"/>
        <v>3.1</v>
      </c>
      <c r="T438">
        <f t="shared" si="238"/>
        <v>2628.46779794639</v>
      </c>
      <c r="V438">
        <f t="shared" si="239"/>
        <v>20049.228917797853</v>
      </c>
      <c r="W438">
        <f t="shared" si="240"/>
        <v>-449.22891779785277</v>
      </c>
      <c r="X438">
        <f t="shared" si="241"/>
        <v>-9.2815892106994369</v>
      </c>
      <c r="Y438">
        <f>VLOOKUP(K438,Sheet2!$A$6:$B$262,2,TRUE)</f>
        <v>319.37142857142857</v>
      </c>
      <c r="Z438">
        <f t="shared" si="242"/>
        <v>-2.9062052457906627E-2</v>
      </c>
      <c r="AA438">
        <f t="shared" si="243"/>
        <v>518.09351673062588</v>
      </c>
      <c r="AD438">
        <f t="shared" si="220"/>
        <v>519.9371493932432</v>
      </c>
      <c r="AE438">
        <f>VLOOKUP(AU437,Sheet2!$E$6:$F$261,2,TRUE)</f>
        <v>506.92500000000001</v>
      </c>
      <c r="AF438">
        <f>VLOOKUP(AE438,Sheet3!K$52:L$77,2,TRUE)</f>
        <v>1</v>
      </c>
      <c r="AG438">
        <f t="shared" si="221"/>
        <v>3.5371493932432259</v>
      </c>
      <c r="AH438">
        <f t="shared" si="222"/>
        <v>1</v>
      </c>
      <c r="AI438">
        <f t="shared" si="231"/>
        <v>4500</v>
      </c>
      <c r="AJ438">
        <f t="shared" si="213"/>
        <v>3.2</v>
      </c>
      <c r="AK438">
        <f t="shared" si="216"/>
        <v>15646.50782551448</v>
      </c>
      <c r="AM438">
        <f t="shared" si="223"/>
        <v>-1.5628506067567969</v>
      </c>
      <c r="AN438">
        <f t="shared" si="224"/>
        <v>0</v>
      </c>
      <c r="AP438">
        <f t="shared" si="217"/>
        <v>1.55</v>
      </c>
      <c r="AQ438">
        <f>VLOOKUP(AE438,Sheet3!$K$52:$L$77,2,TRUE)</f>
        <v>1</v>
      </c>
      <c r="AR438">
        <f t="shared" si="244"/>
        <v>0</v>
      </c>
      <c r="AU438">
        <f t="shared" si="225"/>
        <v>20146.50782551448</v>
      </c>
      <c r="AV438">
        <f t="shared" si="226"/>
        <v>-546.50782551447992</v>
      </c>
      <c r="AW438">
        <f t="shared" si="227"/>
        <v>-11.291483998233057</v>
      </c>
      <c r="AX438">
        <f>VLOOKUP(AD438,Sheet2!$A$6:$B$262,2,TRUE)</f>
        <v>344.05714285714288</v>
      </c>
      <c r="AY438">
        <f t="shared" si="228"/>
        <v>-3.2818629790579389E-2</v>
      </c>
      <c r="AZ438">
        <f t="shared" si="229"/>
        <v>519.90433076345266</v>
      </c>
      <c r="BB438">
        <f t="shared" si="219"/>
        <v>1.8108140328267837</v>
      </c>
    </row>
    <row r="439" spans="4:62" x14ac:dyDescent="0.55000000000000004">
      <c r="D439">
        <f t="shared" si="218"/>
        <v>6435</v>
      </c>
      <c r="E439">
        <f t="shared" si="214"/>
        <v>107.25</v>
      </c>
      <c r="F439">
        <v>19300</v>
      </c>
      <c r="H439">
        <f t="shared" si="232"/>
        <v>4825</v>
      </c>
      <c r="J439">
        <f t="shared" si="233"/>
        <v>398.76033057851242</v>
      </c>
      <c r="K439">
        <f t="shared" si="234"/>
        <v>518.09351673062588</v>
      </c>
      <c r="L439">
        <f>VLOOKUP(V439, Sheet2!E$6:F$261,2,TRUE)</f>
        <v>506.75</v>
      </c>
      <c r="M439">
        <f>VLOOKUP(L439,Sheet3!A$52:B$77,2,TRUE)</f>
        <v>1</v>
      </c>
      <c r="N439">
        <f t="shared" si="235"/>
        <v>3.6935167306259018</v>
      </c>
      <c r="O439">
        <f t="shared" si="236"/>
        <v>3.2935167306259245</v>
      </c>
      <c r="P439">
        <v>0</v>
      </c>
      <c r="Q439">
        <f t="shared" si="212"/>
        <v>3.3</v>
      </c>
      <c r="R439">
        <f t="shared" si="237"/>
        <v>17217.154824500951</v>
      </c>
      <c r="S439">
        <f t="shared" si="215"/>
        <v>3.1</v>
      </c>
      <c r="T439">
        <f t="shared" si="238"/>
        <v>2594.0571534308951</v>
      </c>
      <c r="V439">
        <f t="shared" si="239"/>
        <v>19811.211977931845</v>
      </c>
      <c r="W439">
        <f t="shared" si="240"/>
        <v>-511.21197793184547</v>
      </c>
      <c r="X439">
        <f t="shared" si="241"/>
        <v>-10.562230949005071</v>
      </c>
      <c r="Y439">
        <f>VLOOKUP(K439,Sheet2!$A$6:$B$262,2,TRUE)</f>
        <v>318</v>
      </c>
      <c r="Z439">
        <f t="shared" si="242"/>
        <v>-3.3214562732720353E-2</v>
      </c>
      <c r="AA439">
        <f t="shared" si="243"/>
        <v>518.06030216789316</v>
      </c>
      <c r="AD439">
        <f t="shared" si="220"/>
        <v>519.90433076345266</v>
      </c>
      <c r="AE439">
        <f>VLOOKUP(AU438,Sheet2!$E$6:$F$261,2,TRUE)</f>
        <v>506.92500000000001</v>
      </c>
      <c r="AF439">
        <f>VLOOKUP(AE439,Sheet3!K$52:L$77,2,TRUE)</f>
        <v>1</v>
      </c>
      <c r="AG439">
        <f t="shared" si="221"/>
        <v>3.5043307634526855</v>
      </c>
      <c r="AH439">
        <f t="shared" si="222"/>
        <v>1</v>
      </c>
      <c r="AI439">
        <f t="shared" si="231"/>
        <v>4500</v>
      </c>
      <c r="AJ439">
        <f t="shared" si="213"/>
        <v>3.2</v>
      </c>
      <c r="AK439">
        <f t="shared" si="216"/>
        <v>15429.254911526443</v>
      </c>
      <c r="AM439">
        <f t="shared" si="223"/>
        <v>-1.5956692365473373</v>
      </c>
      <c r="AN439">
        <f t="shared" si="224"/>
        <v>0</v>
      </c>
      <c r="AP439">
        <f t="shared" si="217"/>
        <v>1.55</v>
      </c>
      <c r="AQ439">
        <f>VLOOKUP(AE439,Sheet3!$K$52:$L$77,2,TRUE)</f>
        <v>1</v>
      </c>
      <c r="AR439">
        <f t="shared" si="244"/>
        <v>0</v>
      </c>
      <c r="AU439">
        <f t="shared" si="225"/>
        <v>19929.254911526441</v>
      </c>
      <c r="AV439">
        <f t="shared" si="226"/>
        <v>-629.25491152644099</v>
      </c>
      <c r="AW439">
        <f t="shared" si="227"/>
        <v>-13.001134535670269</v>
      </c>
      <c r="AX439">
        <f>VLOOKUP(AD439,Sheet2!$A$6:$B$262,2,TRUE)</f>
        <v>344.05714285714288</v>
      </c>
      <c r="AY439">
        <f t="shared" si="228"/>
        <v>-3.7787718713540891E-2</v>
      </c>
      <c r="AZ439">
        <f t="shared" si="229"/>
        <v>519.86654304473916</v>
      </c>
      <c r="BB439">
        <f t="shared" si="219"/>
        <v>1.8062408768460045</v>
      </c>
    </row>
    <row r="440" spans="4:62" x14ac:dyDescent="0.55000000000000004">
      <c r="D440">
        <f t="shared" si="218"/>
        <v>6450</v>
      </c>
      <c r="E440">
        <f t="shared" si="214"/>
        <v>107.5</v>
      </c>
      <c r="F440">
        <v>19100</v>
      </c>
      <c r="H440">
        <f t="shared" si="232"/>
        <v>4775</v>
      </c>
      <c r="J440">
        <f t="shared" si="233"/>
        <v>394.62809917355372</v>
      </c>
      <c r="K440">
        <f t="shared" si="234"/>
        <v>518.06030216789316</v>
      </c>
      <c r="L440">
        <f>VLOOKUP(V440, Sheet2!E$6:F$261,2,TRUE)</f>
        <v>506.75</v>
      </c>
      <c r="M440">
        <f>VLOOKUP(L440,Sheet3!A$52:B$77,2,TRUE)</f>
        <v>1</v>
      </c>
      <c r="N440">
        <f t="shared" si="235"/>
        <v>3.6603021678931782</v>
      </c>
      <c r="O440">
        <f t="shared" si="236"/>
        <v>3.2603021678932009</v>
      </c>
      <c r="P440">
        <v>0</v>
      </c>
      <c r="Q440">
        <f t="shared" si="212"/>
        <v>3.3</v>
      </c>
      <c r="R440">
        <f t="shared" si="237"/>
        <v>16985.43554173466</v>
      </c>
      <c r="S440">
        <f t="shared" si="215"/>
        <v>3.1</v>
      </c>
      <c r="T440">
        <f t="shared" si="238"/>
        <v>2554.9153092705742</v>
      </c>
      <c r="V440">
        <f t="shared" si="239"/>
        <v>19540.350851005234</v>
      </c>
      <c r="W440">
        <f t="shared" si="240"/>
        <v>-440.35085100523429</v>
      </c>
      <c r="X440">
        <f t="shared" si="241"/>
        <v>-9.0981580786205427</v>
      </c>
      <c r="Y440">
        <f>VLOOKUP(K440,Sheet2!$A$6:$B$262,2,TRUE)</f>
        <v>318</v>
      </c>
      <c r="Z440">
        <f t="shared" si="242"/>
        <v>-2.8610559995662085E-2</v>
      </c>
      <c r="AA440">
        <f t="shared" si="243"/>
        <v>518.03169160789753</v>
      </c>
      <c r="AD440">
        <f t="shared" si="220"/>
        <v>519.86654304473916</v>
      </c>
      <c r="AE440">
        <f>VLOOKUP(AU439,Sheet2!$E$6:$F$261,2,TRUE)</f>
        <v>506.75</v>
      </c>
      <c r="AF440">
        <f>VLOOKUP(AE440,Sheet3!K$52:L$77,2,TRUE)</f>
        <v>1</v>
      </c>
      <c r="AG440">
        <f t="shared" si="221"/>
        <v>3.4665430447391827</v>
      </c>
      <c r="AH440">
        <f t="shared" si="222"/>
        <v>1</v>
      </c>
      <c r="AI440">
        <f t="shared" si="231"/>
        <v>4500</v>
      </c>
      <c r="AJ440">
        <f t="shared" si="213"/>
        <v>3.2</v>
      </c>
      <c r="AK440">
        <f t="shared" si="216"/>
        <v>15180.36497829462</v>
      </c>
      <c r="AM440">
        <f t="shared" si="223"/>
        <v>-1.63345695526084</v>
      </c>
      <c r="AN440">
        <f t="shared" si="224"/>
        <v>0</v>
      </c>
      <c r="AP440">
        <f t="shared" si="217"/>
        <v>1.55</v>
      </c>
      <c r="AQ440">
        <f>VLOOKUP(AE440,Sheet3!$K$52:$L$77,2,TRUE)</f>
        <v>1</v>
      </c>
      <c r="AR440">
        <f t="shared" si="244"/>
        <v>0</v>
      </c>
      <c r="AU440">
        <f t="shared" si="225"/>
        <v>19680.36497829462</v>
      </c>
      <c r="AV440">
        <f t="shared" si="226"/>
        <v>-580.3649782946195</v>
      </c>
      <c r="AW440">
        <f t="shared" si="227"/>
        <v>-11.99101194823594</v>
      </c>
      <c r="AX440">
        <f>VLOOKUP(AD440,Sheet2!$A$6:$B$262,2,TRUE)</f>
        <v>342.68571428571431</v>
      </c>
      <c r="AY440">
        <f t="shared" si="228"/>
        <v>-3.499128048926612E-2</v>
      </c>
      <c r="AZ440">
        <f t="shared" si="229"/>
        <v>519.83155176424987</v>
      </c>
      <c r="BB440">
        <f t="shared" si="219"/>
        <v>1.799860156352338</v>
      </c>
      <c r="BJ440" t="s">
        <v>102</v>
      </c>
    </row>
    <row r="441" spans="4:62" x14ac:dyDescent="0.55000000000000004">
      <c r="D441">
        <f t="shared" si="218"/>
        <v>6465</v>
      </c>
      <c r="E441">
        <f t="shared" si="214"/>
        <v>107.75</v>
      </c>
      <c r="F441">
        <v>18900</v>
      </c>
      <c r="H441">
        <f t="shared" si="232"/>
        <v>4725</v>
      </c>
      <c r="J441">
        <f t="shared" si="233"/>
        <v>390.49586776859502</v>
      </c>
      <c r="K441">
        <f t="shared" si="234"/>
        <v>518.03169160789753</v>
      </c>
      <c r="L441">
        <f>VLOOKUP(V441, Sheet2!E$6:F$261,2,TRUE)</f>
        <v>506.75</v>
      </c>
      <c r="M441">
        <f>VLOOKUP(L441,Sheet3!A$52:B$77,2,TRUE)</f>
        <v>1</v>
      </c>
      <c r="N441">
        <f t="shared" si="235"/>
        <v>3.631691607897551</v>
      </c>
      <c r="O441">
        <f t="shared" si="236"/>
        <v>3.2316916078975737</v>
      </c>
      <c r="P441">
        <v>0</v>
      </c>
      <c r="Q441">
        <f t="shared" si="212"/>
        <v>3.3</v>
      </c>
      <c r="R441">
        <f t="shared" si="237"/>
        <v>16786.676559326886</v>
      </c>
      <c r="S441">
        <f t="shared" si="215"/>
        <v>3.1</v>
      </c>
      <c r="T441">
        <f t="shared" si="238"/>
        <v>2521.3584702108192</v>
      </c>
      <c r="V441">
        <f t="shared" si="239"/>
        <v>19308.035029537707</v>
      </c>
      <c r="W441">
        <f t="shared" si="240"/>
        <v>-408.03502953770658</v>
      </c>
      <c r="X441">
        <f t="shared" si="241"/>
        <v>-8.4304758168947647</v>
      </c>
      <c r="Y441">
        <f>VLOOKUP(K441,Sheet2!$A$6:$B$262,2,TRUE)</f>
        <v>318</v>
      </c>
      <c r="Z441">
        <f t="shared" si="242"/>
        <v>-2.6510930241807437E-2</v>
      </c>
      <c r="AA441">
        <f t="shared" si="243"/>
        <v>518.00518067765574</v>
      </c>
      <c r="AD441">
        <f t="shared" si="220"/>
        <v>519.83155176424987</v>
      </c>
      <c r="AE441">
        <f>VLOOKUP(AU440,Sheet2!$E$6:$F$261,2,TRUE)</f>
        <v>506.75</v>
      </c>
      <c r="AF441">
        <f>VLOOKUP(AE441,Sheet3!K$52:L$77,2,TRUE)</f>
        <v>1</v>
      </c>
      <c r="AG441">
        <f t="shared" si="221"/>
        <v>3.4315517642498889</v>
      </c>
      <c r="AH441">
        <f t="shared" si="222"/>
        <v>1</v>
      </c>
      <c r="AI441">
        <f t="shared" si="231"/>
        <v>4500</v>
      </c>
      <c r="AJ441">
        <f t="shared" si="213"/>
        <v>3.2</v>
      </c>
      <c r="AK441">
        <f t="shared" si="216"/>
        <v>14951.100100500462</v>
      </c>
      <c r="AM441">
        <f t="shared" si="223"/>
        <v>-1.6684482357501338</v>
      </c>
      <c r="AN441">
        <f t="shared" si="224"/>
        <v>0</v>
      </c>
      <c r="AP441">
        <f t="shared" si="217"/>
        <v>1.55</v>
      </c>
      <c r="AQ441">
        <f>VLOOKUP(AE441,Sheet3!$K$52:$L$77,2,TRUE)</f>
        <v>1</v>
      </c>
      <c r="AR441">
        <f t="shared" si="244"/>
        <v>0</v>
      </c>
      <c r="AU441">
        <f t="shared" si="225"/>
        <v>19451.100100500462</v>
      </c>
      <c r="AV441">
        <f t="shared" si="226"/>
        <v>-551.10010050046185</v>
      </c>
      <c r="AW441">
        <f t="shared" si="227"/>
        <v>-11.38636571281946</v>
      </c>
      <c r="AX441">
        <f>VLOOKUP(AD441,Sheet2!$A$6:$B$262,2,TRUE)</f>
        <v>342.68571428571431</v>
      </c>
      <c r="AY441">
        <f t="shared" si="228"/>
        <v>-3.3226846752432974E-2</v>
      </c>
      <c r="AZ441">
        <f t="shared" si="229"/>
        <v>519.79832491749744</v>
      </c>
      <c r="BB441">
        <f t="shared" si="219"/>
        <v>1.7931442398416948</v>
      </c>
      <c r="BI441">
        <f>18.4/20</f>
        <v>0.91999999999999993</v>
      </c>
      <c r="BJ441">
        <f>(534.8-521.5)/(536.3-521.5)</f>
        <v>0.89864864864864835</v>
      </c>
    </row>
    <row r="442" spans="4:62" x14ac:dyDescent="0.55000000000000004">
      <c r="D442">
        <f t="shared" si="218"/>
        <v>6480</v>
      </c>
      <c r="E442">
        <f t="shared" si="214"/>
        <v>108</v>
      </c>
      <c r="F442">
        <v>18800</v>
      </c>
      <c r="H442">
        <f t="shared" si="232"/>
        <v>4700</v>
      </c>
      <c r="J442">
        <f t="shared" si="233"/>
        <v>388.42975206611573</v>
      </c>
      <c r="K442">
        <f t="shared" si="234"/>
        <v>518.00518067765574</v>
      </c>
      <c r="L442">
        <f>VLOOKUP(V442, Sheet2!E$6:F$261,2,TRUE)</f>
        <v>506.75</v>
      </c>
      <c r="M442">
        <f>VLOOKUP(L442,Sheet3!A$52:B$77,2,TRUE)</f>
        <v>1</v>
      </c>
      <c r="N442">
        <f t="shared" si="235"/>
        <v>3.6051806776557669</v>
      </c>
      <c r="O442">
        <f t="shared" si="236"/>
        <v>3.2051806776557896</v>
      </c>
      <c r="P442">
        <v>0</v>
      </c>
      <c r="Q442">
        <f t="shared" si="212"/>
        <v>3.3</v>
      </c>
      <c r="R442">
        <f t="shared" si="237"/>
        <v>16603.201212009426</v>
      </c>
      <c r="S442">
        <f t="shared" si="215"/>
        <v>3.1</v>
      </c>
      <c r="T442">
        <f t="shared" si="238"/>
        <v>2490.3965350438475</v>
      </c>
      <c r="V442">
        <f t="shared" si="239"/>
        <v>19093.597747053274</v>
      </c>
      <c r="W442">
        <f t="shared" si="240"/>
        <v>-293.59774705327436</v>
      </c>
      <c r="X442">
        <f t="shared" si="241"/>
        <v>-6.066069153993273</v>
      </c>
      <c r="Y442">
        <f>VLOOKUP(K442,Sheet2!$A$6:$B$262,2,TRUE)</f>
        <v>318</v>
      </c>
      <c r="Z442">
        <f t="shared" si="242"/>
        <v>-1.9075689163500859E-2</v>
      </c>
      <c r="AA442">
        <f t="shared" si="243"/>
        <v>517.98610498849223</v>
      </c>
      <c r="AD442">
        <f t="shared" si="220"/>
        <v>519.79832491749744</v>
      </c>
      <c r="AE442">
        <f>VLOOKUP(AU441,Sheet2!$E$6:$F$261,2,TRUE)</f>
        <v>506.75</v>
      </c>
      <c r="AF442">
        <f>VLOOKUP(AE442,Sheet3!K$52:L$77,2,TRUE)</f>
        <v>1</v>
      </c>
      <c r="AG442">
        <f t="shared" si="221"/>
        <v>3.3983249174974617</v>
      </c>
      <c r="AH442">
        <f t="shared" si="222"/>
        <v>1</v>
      </c>
      <c r="AI442">
        <f t="shared" si="231"/>
        <v>4500</v>
      </c>
      <c r="AJ442">
        <f t="shared" si="213"/>
        <v>3.1</v>
      </c>
      <c r="AK442">
        <f t="shared" si="216"/>
        <v>14274.022688770772</v>
      </c>
      <c r="AM442">
        <f t="shared" si="223"/>
        <v>-1.7016750825025611</v>
      </c>
      <c r="AN442">
        <f t="shared" si="224"/>
        <v>0</v>
      </c>
      <c r="AP442">
        <f t="shared" si="217"/>
        <v>1.55</v>
      </c>
      <c r="AQ442">
        <f>VLOOKUP(AE442,Sheet3!$K$52:$L$77,2,TRUE)</f>
        <v>1</v>
      </c>
      <c r="AR442">
        <f t="shared" si="244"/>
        <v>0</v>
      </c>
      <c r="AU442">
        <f t="shared" si="225"/>
        <v>18774.022688770772</v>
      </c>
      <c r="AV442">
        <f t="shared" si="226"/>
        <v>25.97731122922778</v>
      </c>
      <c r="AW442">
        <f t="shared" si="227"/>
        <v>0.53672130638900373</v>
      </c>
      <c r="AX442">
        <f>VLOOKUP(AD442,Sheet2!$A$6:$B$262,2,TRUE)</f>
        <v>341.31428571428569</v>
      </c>
      <c r="AY442">
        <f t="shared" si="228"/>
        <v>1.5725134541783971E-3</v>
      </c>
      <c r="AZ442">
        <f t="shared" si="229"/>
        <v>519.79989743095166</v>
      </c>
      <c r="BB442">
        <f t="shared" si="219"/>
        <v>1.8137924424594303</v>
      </c>
      <c r="BE442">
        <f>3.5*735*(POWER(21.5,1.5))*0.67</f>
        <v>171825.60273252058</v>
      </c>
      <c r="BF442">
        <f>3.5*140*POWER(21.1,1.5)*0.67</f>
        <v>31819.58899449504</v>
      </c>
      <c r="BG442">
        <f>+BE442+BF442</f>
        <v>203645.19172701563</v>
      </c>
      <c r="BI442">
        <f>3.5*735*POWER(19.86,1.5)*0.8</f>
        <v>182143.73449071794</v>
      </c>
    </row>
    <row r="443" spans="4:62" x14ac:dyDescent="0.55000000000000004">
      <c r="D443">
        <f t="shared" si="218"/>
        <v>6495</v>
      </c>
      <c r="E443">
        <f t="shared" si="214"/>
        <v>108.25</v>
      </c>
      <c r="F443">
        <v>18600</v>
      </c>
      <c r="H443">
        <f t="shared" si="232"/>
        <v>4650</v>
      </c>
      <c r="J443">
        <f t="shared" si="233"/>
        <v>384.29752066115702</v>
      </c>
      <c r="K443">
        <f t="shared" si="234"/>
        <v>517.98610498849223</v>
      </c>
      <c r="L443">
        <f>VLOOKUP(V443, Sheet2!E$6:F$261,2,TRUE)</f>
        <v>506.57499999999999</v>
      </c>
      <c r="M443">
        <f>VLOOKUP(L443,Sheet3!A$52:B$77,2,TRUE)</f>
        <v>1</v>
      </c>
      <c r="N443">
        <f t="shared" si="235"/>
        <v>3.5861049884922522</v>
      </c>
      <c r="O443">
        <f t="shared" si="236"/>
        <v>3.186104988492275</v>
      </c>
      <c r="P443">
        <v>0</v>
      </c>
      <c r="Q443">
        <f t="shared" si="212"/>
        <v>3.2</v>
      </c>
      <c r="R443">
        <f t="shared" si="237"/>
        <v>15972.460303005388</v>
      </c>
      <c r="S443">
        <f t="shared" si="215"/>
        <v>3</v>
      </c>
      <c r="T443">
        <f t="shared" si="238"/>
        <v>2388.5779248298277</v>
      </c>
      <c r="V443">
        <f t="shared" si="239"/>
        <v>18361.038227835215</v>
      </c>
      <c r="W443">
        <f t="shared" si="240"/>
        <v>238.96177216478463</v>
      </c>
      <c r="X443">
        <f t="shared" si="241"/>
        <v>4.9372266976195167</v>
      </c>
      <c r="Y443">
        <f>VLOOKUP(K443,Sheet2!$A$6:$B$262,2,TRUE)</f>
        <v>317.35000000000002</v>
      </c>
      <c r="Z443">
        <f t="shared" si="242"/>
        <v>1.5557670387961292E-2</v>
      </c>
      <c r="AA443">
        <f t="shared" si="243"/>
        <v>518.00166265888015</v>
      </c>
      <c r="AD443">
        <f t="shared" si="220"/>
        <v>519.79989743095166</v>
      </c>
      <c r="AE443">
        <f>VLOOKUP(AU442,Sheet2!$E$6:$F$261,2,TRUE)</f>
        <v>506.57499999999999</v>
      </c>
      <c r="AF443">
        <f>VLOOKUP(AE443,Sheet3!K$52:L$77,2,TRUE)</f>
        <v>1</v>
      </c>
      <c r="AG443">
        <f t="shared" si="221"/>
        <v>3.3998974309516825</v>
      </c>
      <c r="AH443">
        <f t="shared" si="222"/>
        <v>1</v>
      </c>
      <c r="AI443">
        <f t="shared" si="231"/>
        <v>4500</v>
      </c>
      <c r="AJ443">
        <f t="shared" si="213"/>
        <v>3.1</v>
      </c>
      <c r="AK443">
        <f t="shared" si="216"/>
        <v>14283.931403961202</v>
      </c>
      <c r="AM443">
        <f t="shared" si="223"/>
        <v>-1.7001025690483402</v>
      </c>
      <c r="AN443">
        <f t="shared" si="224"/>
        <v>0</v>
      </c>
      <c r="AP443">
        <f t="shared" si="217"/>
        <v>1.55</v>
      </c>
      <c r="AQ443">
        <f>VLOOKUP(AE443,Sheet3!$K$52:$L$77,2,TRUE)</f>
        <v>1</v>
      </c>
      <c r="AR443">
        <f t="shared" si="244"/>
        <v>0</v>
      </c>
      <c r="AU443">
        <f t="shared" si="225"/>
        <v>18783.9314039612</v>
      </c>
      <c r="AV443">
        <f t="shared" si="226"/>
        <v>-183.93140396119998</v>
      </c>
      <c r="AW443">
        <f t="shared" si="227"/>
        <v>-3.8002356190330575</v>
      </c>
      <c r="AX443">
        <f>VLOOKUP(AD443,Sheet2!$A$6:$B$262,2,TRUE)</f>
        <v>341.31428571428569</v>
      </c>
      <c r="AY443">
        <f t="shared" si="228"/>
        <v>-1.1134124114026204E-2</v>
      </c>
      <c r="AZ443">
        <f t="shared" si="229"/>
        <v>519.78876330683761</v>
      </c>
      <c r="BB443">
        <f t="shared" si="219"/>
        <v>1.7871006479574589</v>
      </c>
    </row>
    <row r="444" spans="4:62" x14ac:dyDescent="0.55000000000000004">
      <c r="D444">
        <f t="shared" si="218"/>
        <v>6510</v>
      </c>
      <c r="E444">
        <f t="shared" si="214"/>
        <v>108.5</v>
      </c>
      <c r="F444">
        <v>18400</v>
      </c>
      <c r="H444">
        <f t="shared" si="232"/>
        <v>4600</v>
      </c>
      <c r="J444">
        <f t="shared" si="233"/>
        <v>380.16528925619832</v>
      </c>
      <c r="K444">
        <f t="shared" si="234"/>
        <v>518.00166265888015</v>
      </c>
      <c r="L444">
        <f>VLOOKUP(V444, Sheet2!E$6:F$261,2,TRUE)</f>
        <v>506.75</v>
      </c>
      <c r="M444">
        <f>VLOOKUP(L444,Sheet3!A$52:B$77,2,TRUE)</f>
        <v>1</v>
      </c>
      <c r="N444">
        <f t="shared" si="235"/>
        <v>3.6016626588801728</v>
      </c>
      <c r="O444">
        <f t="shared" si="236"/>
        <v>3.2016626588801955</v>
      </c>
      <c r="P444">
        <v>0</v>
      </c>
      <c r="Q444">
        <f t="shared" si="212"/>
        <v>3.3</v>
      </c>
      <c r="R444">
        <f t="shared" si="237"/>
        <v>16578.904459521957</v>
      </c>
      <c r="S444">
        <f t="shared" si="215"/>
        <v>3.1</v>
      </c>
      <c r="T444">
        <f t="shared" si="238"/>
        <v>2486.2974569678595</v>
      </c>
      <c r="V444">
        <f t="shared" si="239"/>
        <v>19065.201916489816</v>
      </c>
      <c r="W444">
        <f t="shared" si="240"/>
        <v>-665.20191648981563</v>
      </c>
      <c r="X444">
        <f t="shared" si="241"/>
        <v>-13.743841249789579</v>
      </c>
      <c r="Y444">
        <f>VLOOKUP(K444,Sheet2!$A$6:$B$262,2,TRUE)</f>
        <v>318</v>
      </c>
      <c r="Z444">
        <f t="shared" si="242"/>
        <v>-4.3219626571665344E-2</v>
      </c>
      <c r="AA444">
        <f t="shared" si="243"/>
        <v>517.95844303230854</v>
      </c>
      <c r="AD444">
        <f t="shared" si="220"/>
        <v>519.78876330683761</v>
      </c>
      <c r="AE444">
        <f>VLOOKUP(AU443,Sheet2!$E$6:$F$261,2,TRUE)</f>
        <v>506.57499999999999</v>
      </c>
      <c r="AF444">
        <f>VLOOKUP(AE444,Sheet3!K$52:L$77,2,TRUE)</f>
        <v>1</v>
      </c>
      <c r="AG444">
        <f t="shared" si="221"/>
        <v>3.3887633068376317</v>
      </c>
      <c r="AH444">
        <f t="shared" si="222"/>
        <v>1</v>
      </c>
      <c r="AI444">
        <f t="shared" si="231"/>
        <v>4500</v>
      </c>
      <c r="AJ444">
        <f t="shared" si="213"/>
        <v>3.1</v>
      </c>
      <c r="AK444">
        <f t="shared" si="216"/>
        <v>14213.822471159365</v>
      </c>
      <c r="AM444">
        <f t="shared" si="223"/>
        <v>-1.711236693162391</v>
      </c>
      <c r="AN444">
        <f t="shared" si="224"/>
        <v>0</v>
      </c>
      <c r="AP444">
        <f t="shared" si="217"/>
        <v>1.55</v>
      </c>
      <c r="AQ444">
        <f>VLOOKUP(AE444,Sheet3!$K$52:$L$77,2,TRUE)</f>
        <v>1</v>
      </c>
      <c r="AR444">
        <f t="shared" si="244"/>
        <v>0</v>
      </c>
      <c r="AU444">
        <f t="shared" si="225"/>
        <v>18713.822471159365</v>
      </c>
      <c r="AV444">
        <f t="shared" si="226"/>
        <v>-313.8224711593648</v>
      </c>
      <c r="AW444">
        <f t="shared" si="227"/>
        <v>-6.4839353545323304</v>
      </c>
      <c r="AX444">
        <f>VLOOKUP(AD444,Sheet2!$A$6:$B$262,2,TRUE)</f>
        <v>341.31428571428569</v>
      </c>
      <c r="AY444">
        <f t="shared" si="228"/>
        <v>-1.8996964457444466E-2</v>
      </c>
      <c r="AZ444">
        <f t="shared" si="229"/>
        <v>519.76976634238019</v>
      </c>
      <c r="BB444">
        <f t="shared" si="219"/>
        <v>1.811323310071657</v>
      </c>
    </row>
    <row r="445" spans="4:62" x14ac:dyDescent="0.55000000000000004">
      <c r="D445">
        <f t="shared" si="218"/>
        <v>6525</v>
      </c>
      <c r="E445">
        <f t="shared" si="214"/>
        <v>108.75</v>
      </c>
      <c r="F445">
        <v>18200</v>
      </c>
      <c r="H445">
        <f t="shared" si="232"/>
        <v>4550</v>
      </c>
      <c r="J445">
        <f t="shared" si="233"/>
        <v>376.03305785123968</v>
      </c>
      <c r="K445">
        <f t="shared" si="234"/>
        <v>517.95844303230854</v>
      </c>
      <c r="L445">
        <f>VLOOKUP(V445, Sheet2!E$6:F$261,2,TRUE)</f>
        <v>506.57499999999999</v>
      </c>
      <c r="M445">
        <f>VLOOKUP(L445,Sheet3!A$52:B$77,2,TRUE)</f>
        <v>1</v>
      </c>
      <c r="N445">
        <f t="shared" si="235"/>
        <v>3.5584430323085599</v>
      </c>
      <c r="O445">
        <f t="shared" si="236"/>
        <v>3.1584430323085826</v>
      </c>
      <c r="P445">
        <v>0</v>
      </c>
      <c r="Q445">
        <f t="shared" si="212"/>
        <v>3.2</v>
      </c>
      <c r="R445">
        <f t="shared" si="237"/>
        <v>15788.008214823511</v>
      </c>
      <c r="S445">
        <f t="shared" si="215"/>
        <v>3</v>
      </c>
      <c r="T445">
        <f t="shared" si="238"/>
        <v>2357.538873356676</v>
      </c>
      <c r="V445">
        <f t="shared" si="239"/>
        <v>18145.547088180188</v>
      </c>
      <c r="W445">
        <f t="shared" si="240"/>
        <v>54.452911819811561</v>
      </c>
      <c r="X445">
        <f t="shared" si="241"/>
        <v>1.1250601615663545</v>
      </c>
      <c r="Y445">
        <f>VLOOKUP(K445,Sheet2!$A$6:$B$262,2,TRUE)</f>
        <v>317.35000000000002</v>
      </c>
      <c r="Z445">
        <f t="shared" si="242"/>
        <v>3.5451714560149816E-3</v>
      </c>
      <c r="AA445">
        <f t="shared" si="243"/>
        <v>517.96198820376458</v>
      </c>
      <c r="AD445">
        <f t="shared" si="220"/>
        <v>519.76976634238019</v>
      </c>
      <c r="AE445">
        <f>VLOOKUP(AU444,Sheet2!$E$6:$F$261,2,TRUE)</f>
        <v>506.57499999999999</v>
      </c>
      <c r="AF445">
        <f>VLOOKUP(AE445,Sheet3!K$52:L$77,2,TRUE)</f>
        <v>1</v>
      </c>
      <c r="AG445">
        <f t="shared" si="221"/>
        <v>3.3697663423802169</v>
      </c>
      <c r="AH445">
        <f t="shared" si="222"/>
        <v>1</v>
      </c>
      <c r="AI445">
        <f t="shared" si="231"/>
        <v>4500</v>
      </c>
      <c r="AJ445">
        <f t="shared" si="213"/>
        <v>3.1</v>
      </c>
      <c r="AK445">
        <f t="shared" si="216"/>
        <v>14094.468884874819</v>
      </c>
      <c r="AM445">
        <f t="shared" si="223"/>
        <v>-1.7302336576198059</v>
      </c>
      <c r="AN445">
        <f t="shared" si="224"/>
        <v>0</v>
      </c>
      <c r="AP445">
        <f t="shared" si="217"/>
        <v>1.55</v>
      </c>
      <c r="AQ445">
        <f>VLOOKUP(AE445,Sheet3!$K$52:$L$77,2,TRUE)</f>
        <v>1</v>
      </c>
      <c r="AR445">
        <f t="shared" si="244"/>
        <v>0</v>
      </c>
      <c r="AU445">
        <f t="shared" si="225"/>
        <v>18594.468884874819</v>
      </c>
      <c r="AV445">
        <f t="shared" si="226"/>
        <v>-394.4688848748192</v>
      </c>
      <c r="AW445">
        <f t="shared" si="227"/>
        <v>-8.1501835717937858</v>
      </c>
      <c r="AX445">
        <f>VLOOKUP(AD445,Sheet2!$A$6:$B$262,2,TRUE)</f>
        <v>341.31428571428569</v>
      </c>
      <c r="AY445">
        <f t="shared" si="228"/>
        <v>-2.3878823456619999E-2</v>
      </c>
      <c r="AZ445">
        <f t="shared" si="229"/>
        <v>519.74588751892361</v>
      </c>
      <c r="BB445">
        <f t="shared" si="219"/>
        <v>1.783899315159033</v>
      </c>
    </row>
    <row r="446" spans="4:62" x14ac:dyDescent="0.55000000000000004">
      <c r="D446">
        <f t="shared" si="218"/>
        <v>6540</v>
      </c>
      <c r="E446">
        <f t="shared" si="214"/>
        <v>109</v>
      </c>
      <c r="F446">
        <v>18000</v>
      </c>
      <c r="H446">
        <f t="shared" si="232"/>
        <v>4500</v>
      </c>
      <c r="J446">
        <f t="shared" si="233"/>
        <v>371.90082644628097</v>
      </c>
      <c r="K446">
        <f t="shared" si="234"/>
        <v>517.96198820376458</v>
      </c>
      <c r="L446">
        <f>VLOOKUP(V446, Sheet2!E$6:F$261,2,TRUE)</f>
        <v>506.57499999999999</v>
      </c>
      <c r="M446">
        <f>VLOOKUP(L446,Sheet3!A$52:B$77,2,TRUE)</f>
        <v>1</v>
      </c>
      <c r="N446">
        <f t="shared" si="235"/>
        <v>3.5619882037645993</v>
      </c>
      <c r="O446">
        <f t="shared" si="236"/>
        <v>3.1619882037646221</v>
      </c>
      <c r="P446">
        <v>0</v>
      </c>
      <c r="Q446">
        <f t="shared" si="212"/>
        <v>3.2</v>
      </c>
      <c r="R446">
        <f t="shared" si="237"/>
        <v>15811.607778112904</v>
      </c>
      <c r="S446">
        <f t="shared" si="215"/>
        <v>3</v>
      </c>
      <c r="T446">
        <f t="shared" si="238"/>
        <v>2361.5092905716829</v>
      </c>
      <c r="V446">
        <f t="shared" si="239"/>
        <v>18173.117068684587</v>
      </c>
      <c r="W446">
        <f t="shared" si="240"/>
        <v>-173.11706868458714</v>
      </c>
      <c r="X446">
        <f t="shared" si="241"/>
        <v>-3.5767989397641973</v>
      </c>
      <c r="Y446">
        <f>VLOOKUP(K446,Sheet2!$A$6:$B$262,2,TRUE)</f>
        <v>317.35000000000002</v>
      </c>
      <c r="Z446">
        <f t="shared" si="242"/>
        <v>-1.1270833274820221E-2</v>
      </c>
      <c r="AA446">
        <f t="shared" si="243"/>
        <v>517.95071737048977</v>
      </c>
      <c r="AD446">
        <f t="shared" si="220"/>
        <v>519.74588751892361</v>
      </c>
      <c r="AE446">
        <f>VLOOKUP(AU445,Sheet2!$E$6:$F$261,2,TRUE)</f>
        <v>506.57499999999999</v>
      </c>
      <c r="AF446">
        <f>VLOOKUP(AE446,Sheet3!K$52:L$77,2,TRUE)</f>
        <v>1</v>
      </c>
      <c r="AG446">
        <f t="shared" si="221"/>
        <v>3.3458875189236323</v>
      </c>
      <c r="AH446">
        <f t="shared" si="222"/>
        <v>1</v>
      </c>
      <c r="AI446">
        <f t="shared" si="231"/>
        <v>4500</v>
      </c>
      <c r="AJ446">
        <f t="shared" si="213"/>
        <v>3.1</v>
      </c>
      <c r="AK446">
        <f t="shared" si="216"/>
        <v>13944.920357151039</v>
      </c>
      <c r="AM446">
        <f t="shared" si="223"/>
        <v>-1.7541124810763904</v>
      </c>
      <c r="AN446">
        <f t="shared" si="224"/>
        <v>0</v>
      </c>
      <c r="AP446">
        <f t="shared" si="217"/>
        <v>1.55</v>
      </c>
      <c r="AQ446">
        <f>VLOOKUP(AE446,Sheet3!$K$52:$L$77,2,TRUE)</f>
        <v>1</v>
      </c>
      <c r="AR446">
        <f t="shared" si="244"/>
        <v>0</v>
      </c>
      <c r="AU446">
        <f t="shared" si="225"/>
        <v>18444.920357151037</v>
      </c>
      <c r="AV446">
        <f t="shared" si="226"/>
        <v>-444.92035715103702</v>
      </c>
      <c r="AW446">
        <f t="shared" si="227"/>
        <v>-9.1925693626247327</v>
      </c>
      <c r="AX446">
        <f>VLOOKUP(AD446,Sheet2!$A$6:$B$262,2,TRUE)</f>
        <v>341.31428571428569</v>
      </c>
      <c r="AY446">
        <f t="shared" si="228"/>
        <v>-2.6932858504257966E-2</v>
      </c>
      <c r="AZ446">
        <f t="shared" si="229"/>
        <v>519.7189546604194</v>
      </c>
      <c r="BB446">
        <f t="shared" si="219"/>
        <v>1.7682372899296297</v>
      </c>
    </row>
    <row r="447" spans="4:62" x14ac:dyDescent="0.55000000000000004">
      <c r="D447">
        <f t="shared" si="218"/>
        <v>6555</v>
      </c>
      <c r="E447">
        <f t="shared" si="214"/>
        <v>109.25</v>
      </c>
      <c r="F447">
        <v>17900</v>
      </c>
      <c r="H447">
        <f t="shared" si="232"/>
        <v>4475</v>
      </c>
      <c r="J447">
        <f t="shared" si="233"/>
        <v>369.83471074380168</v>
      </c>
      <c r="K447">
        <f t="shared" si="234"/>
        <v>517.95071737048977</v>
      </c>
      <c r="L447">
        <f>VLOOKUP(V447, Sheet2!E$6:F$261,2,TRUE)</f>
        <v>506.57499999999999</v>
      </c>
      <c r="M447">
        <f>VLOOKUP(L447,Sheet3!A$52:B$77,2,TRUE)</f>
        <v>1</v>
      </c>
      <c r="N447">
        <f t="shared" si="235"/>
        <v>3.5507173704897923</v>
      </c>
      <c r="O447">
        <f t="shared" si="236"/>
        <v>3.150717370489815</v>
      </c>
      <c r="P447">
        <v>0</v>
      </c>
      <c r="Q447">
        <f t="shared" si="212"/>
        <v>3.2</v>
      </c>
      <c r="R447">
        <f t="shared" si="237"/>
        <v>15736.620606246855</v>
      </c>
      <c r="S447">
        <f t="shared" si="215"/>
        <v>3</v>
      </c>
      <c r="T447">
        <f t="shared" si="238"/>
        <v>2348.8942315573245</v>
      </c>
      <c r="V447">
        <f t="shared" si="239"/>
        <v>18085.514837804181</v>
      </c>
      <c r="W447">
        <f t="shared" si="240"/>
        <v>-185.5148378041813</v>
      </c>
      <c r="X447">
        <f t="shared" si="241"/>
        <v>-3.8329511943012662</v>
      </c>
      <c r="Y447">
        <f>VLOOKUP(K447,Sheet2!$A$6:$B$262,2,TRUE)</f>
        <v>317.35000000000002</v>
      </c>
      <c r="Z447">
        <f t="shared" si="242"/>
        <v>-1.2077993364743236E-2</v>
      </c>
      <c r="AA447">
        <f t="shared" si="243"/>
        <v>517.93863937712501</v>
      </c>
      <c r="AD447">
        <f t="shared" si="220"/>
        <v>519.7189546604194</v>
      </c>
      <c r="AE447">
        <f>VLOOKUP(AU446,Sheet2!$E$6:$F$261,2,TRUE)</f>
        <v>506.57499999999999</v>
      </c>
      <c r="AF447">
        <f>VLOOKUP(AE447,Sheet3!K$52:L$77,2,TRUE)</f>
        <v>1</v>
      </c>
      <c r="AG447">
        <f t="shared" si="221"/>
        <v>3.318954660419422</v>
      </c>
      <c r="AH447">
        <f t="shared" si="222"/>
        <v>1</v>
      </c>
      <c r="AI447">
        <f t="shared" si="231"/>
        <v>4500</v>
      </c>
      <c r="AJ447">
        <f t="shared" si="213"/>
        <v>3.1</v>
      </c>
      <c r="AK447">
        <f t="shared" si="216"/>
        <v>13776.884338491249</v>
      </c>
      <c r="AM447">
        <f t="shared" si="223"/>
        <v>-1.7810453395806007</v>
      </c>
      <c r="AN447">
        <f t="shared" si="224"/>
        <v>0</v>
      </c>
      <c r="AP447">
        <f t="shared" si="217"/>
        <v>1.55</v>
      </c>
      <c r="AQ447">
        <f>VLOOKUP(AE447,Sheet3!$K$52:$L$77,2,TRUE)</f>
        <v>1</v>
      </c>
      <c r="AR447">
        <f t="shared" si="244"/>
        <v>0</v>
      </c>
      <c r="AU447">
        <f t="shared" si="225"/>
        <v>18276.884338491247</v>
      </c>
      <c r="AV447">
        <f t="shared" si="226"/>
        <v>-376.88433849124704</v>
      </c>
      <c r="AW447">
        <f t="shared" si="227"/>
        <v>-7.7868664977530377</v>
      </c>
      <c r="AX447">
        <f>VLOOKUP(AD447,Sheet2!$A$6:$B$262,2,TRUE)</f>
        <v>341.31428571428569</v>
      </c>
      <c r="AY447">
        <f t="shared" si="228"/>
        <v>-2.2814358565323652E-2</v>
      </c>
      <c r="AZ447">
        <f t="shared" si="229"/>
        <v>519.69614030185403</v>
      </c>
      <c r="BB447">
        <f t="shared" si="219"/>
        <v>1.7575009247290154</v>
      </c>
    </row>
    <row r="448" spans="4:62" x14ac:dyDescent="0.55000000000000004">
      <c r="D448">
        <f t="shared" si="218"/>
        <v>6570</v>
      </c>
      <c r="E448">
        <f t="shared" si="214"/>
        <v>109.5</v>
      </c>
      <c r="F448">
        <v>17600</v>
      </c>
      <c r="H448">
        <f t="shared" si="232"/>
        <v>4400</v>
      </c>
      <c r="J448">
        <f t="shared" si="233"/>
        <v>363.63636363636363</v>
      </c>
      <c r="K448">
        <f t="shared" si="234"/>
        <v>517.93863937712501</v>
      </c>
      <c r="L448">
        <f>VLOOKUP(V448, Sheet2!E$6:F$261,2,TRUE)</f>
        <v>506.4</v>
      </c>
      <c r="M448">
        <f>VLOOKUP(L448,Sheet3!A$52:B$77,2,TRUE)</f>
        <v>1</v>
      </c>
      <c r="N448">
        <f t="shared" si="235"/>
        <v>3.5386393771250368</v>
      </c>
      <c r="O448">
        <f t="shared" si="236"/>
        <v>3.1386393771250596</v>
      </c>
      <c r="P448">
        <v>0</v>
      </c>
      <c r="Q448">
        <f t="shared" si="212"/>
        <v>3.2</v>
      </c>
      <c r="R448">
        <f t="shared" si="237"/>
        <v>15656.395236303842</v>
      </c>
      <c r="S448">
        <f t="shared" si="215"/>
        <v>3</v>
      </c>
      <c r="T448">
        <f t="shared" si="238"/>
        <v>2335.4007696795261</v>
      </c>
      <c r="V448">
        <f t="shared" si="239"/>
        <v>17991.796005983368</v>
      </c>
      <c r="W448">
        <f t="shared" si="240"/>
        <v>-391.79600598336765</v>
      </c>
      <c r="X448">
        <f t="shared" si="241"/>
        <v>-8.0949588013092502</v>
      </c>
      <c r="Y448">
        <f>VLOOKUP(K448,Sheet2!$A$6:$B$262,2,TRUE)</f>
        <v>317.35000000000002</v>
      </c>
      <c r="Z448">
        <f t="shared" si="242"/>
        <v>-2.5507984248650542E-2</v>
      </c>
      <c r="AA448">
        <f t="shared" si="243"/>
        <v>517.91313139287638</v>
      </c>
      <c r="AD448">
        <f t="shared" si="220"/>
        <v>519.69614030185403</v>
      </c>
      <c r="AE448">
        <f>VLOOKUP(AU447,Sheet2!$E$6:$F$261,2,TRUE)</f>
        <v>506.57499999999999</v>
      </c>
      <c r="AF448">
        <f>VLOOKUP(AE448,Sheet3!K$52:L$77,2,TRUE)</f>
        <v>1</v>
      </c>
      <c r="AG448">
        <f t="shared" si="221"/>
        <v>3.2961403018540523</v>
      </c>
      <c r="AH448">
        <f t="shared" si="222"/>
        <v>1</v>
      </c>
      <c r="AI448">
        <f t="shared" si="231"/>
        <v>4500</v>
      </c>
      <c r="AJ448">
        <f t="shared" si="213"/>
        <v>3.1</v>
      </c>
      <c r="AK448">
        <f t="shared" si="216"/>
        <v>13635.076125798405</v>
      </c>
      <c r="AM448">
        <f t="shared" si="223"/>
        <v>-1.8038596981459705</v>
      </c>
      <c r="AN448">
        <f t="shared" si="224"/>
        <v>0</v>
      </c>
      <c r="AP448">
        <f t="shared" si="217"/>
        <v>1.55</v>
      </c>
      <c r="AQ448">
        <f>VLOOKUP(AE448,Sheet3!$K$52:$L$77,2,TRUE)</f>
        <v>1</v>
      </c>
      <c r="AR448">
        <f t="shared" si="244"/>
        <v>0</v>
      </c>
      <c r="AU448">
        <f t="shared" si="225"/>
        <v>18135.076125798405</v>
      </c>
      <c r="AV448">
        <f t="shared" si="226"/>
        <v>-535.07612579840497</v>
      </c>
      <c r="AW448">
        <f t="shared" si="227"/>
        <v>-11.055291855338945</v>
      </c>
      <c r="AX448">
        <f>VLOOKUP(AD448,Sheet2!$A$6:$B$262,2,TRUE)</f>
        <v>339.94285714285712</v>
      </c>
      <c r="AY448">
        <f t="shared" si="228"/>
        <v>-3.2521029999736349E-2</v>
      </c>
      <c r="AZ448">
        <f t="shared" si="229"/>
        <v>519.66361927185426</v>
      </c>
      <c r="BB448">
        <f t="shared" si="219"/>
        <v>1.7504878789778786</v>
      </c>
    </row>
    <row r="449" spans="4:54" x14ac:dyDescent="0.55000000000000004">
      <c r="D449">
        <f t="shared" si="218"/>
        <v>6585</v>
      </c>
      <c r="E449">
        <f t="shared" si="214"/>
        <v>109.75</v>
      </c>
      <c r="F449">
        <v>17400</v>
      </c>
      <c r="H449">
        <f t="shared" si="232"/>
        <v>4350</v>
      </c>
      <c r="J449">
        <f t="shared" si="233"/>
        <v>359.50413223140498</v>
      </c>
      <c r="K449">
        <f t="shared" si="234"/>
        <v>517.91313139287638</v>
      </c>
      <c r="L449">
        <f>VLOOKUP(V449, Sheet2!E$6:F$261,2,TRUE)</f>
        <v>506.4</v>
      </c>
      <c r="M449">
        <f>VLOOKUP(L449,Sheet3!A$52:B$77,2,TRUE)</f>
        <v>1</v>
      </c>
      <c r="N449">
        <f t="shared" si="235"/>
        <v>3.513131392876403</v>
      </c>
      <c r="O449">
        <f t="shared" si="236"/>
        <v>3.1131313928764257</v>
      </c>
      <c r="P449">
        <v>0</v>
      </c>
      <c r="Q449">
        <f t="shared" si="212"/>
        <v>3.2</v>
      </c>
      <c r="R449">
        <f t="shared" si="237"/>
        <v>15487.413964206453</v>
      </c>
      <c r="S449">
        <f t="shared" si="215"/>
        <v>3</v>
      </c>
      <c r="T449">
        <f t="shared" si="238"/>
        <v>2306.9886972373524</v>
      </c>
      <c r="V449">
        <f t="shared" si="239"/>
        <v>17794.402661443804</v>
      </c>
      <c r="W449">
        <f t="shared" si="240"/>
        <v>-394.40266144380439</v>
      </c>
      <c r="X449">
        <f t="shared" si="241"/>
        <v>-8.148815319086868</v>
      </c>
      <c r="Y449">
        <f>VLOOKUP(K449,Sheet2!$A$6:$B$262,2,TRUE)</f>
        <v>317.35000000000002</v>
      </c>
      <c r="Z449">
        <f t="shared" si="242"/>
        <v>-2.5677691252833992E-2</v>
      </c>
      <c r="AA449">
        <f t="shared" si="243"/>
        <v>517.8874537016236</v>
      </c>
      <c r="AD449">
        <f t="shared" si="220"/>
        <v>519.66361927185426</v>
      </c>
      <c r="AE449">
        <f>VLOOKUP(AU448,Sheet2!$E$6:$F$261,2,TRUE)</f>
        <v>506.57499999999999</v>
      </c>
      <c r="AF449">
        <f>VLOOKUP(AE449,Sheet3!K$52:L$77,2,TRUE)</f>
        <v>1</v>
      </c>
      <c r="AG449">
        <f t="shared" si="221"/>
        <v>3.2636192718542816</v>
      </c>
      <c r="AH449">
        <f t="shared" si="222"/>
        <v>1</v>
      </c>
      <c r="AI449">
        <f t="shared" si="231"/>
        <v>4500</v>
      </c>
      <c r="AJ449">
        <f t="shared" si="213"/>
        <v>3.1</v>
      </c>
      <c r="AK449">
        <f t="shared" si="216"/>
        <v>13433.781072532887</v>
      </c>
      <c r="AM449">
        <f t="shared" si="223"/>
        <v>-1.8363807281457412</v>
      </c>
      <c r="AN449">
        <f t="shared" si="224"/>
        <v>0</v>
      </c>
      <c r="AP449">
        <f t="shared" si="217"/>
        <v>1.55</v>
      </c>
      <c r="AQ449">
        <f>VLOOKUP(AE449,Sheet3!$K$52:$L$77,2,TRUE)</f>
        <v>1</v>
      </c>
      <c r="AR449">
        <f t="shared" si="244"/>
        <v>0</v>
      </c>
      <c r="AU449">
        <f t="shared" si="225"/>
        <v>17933.781072532889</v>
      </c>
      <c r="AV449">
        <f t="shared" si="226"/>
        <v>-533.78107253288908</v>
      </c>
      <c r="AW449">
        <f t="shared" si="227"/>
        <v>-11.028534556464651</v>
      </c>
      <c r="AX449">
        <f>VLOOKUP(AD449,Sheet2!$A$6:$B$262,2,TRUE)</f>
        <v>339.94285714285712</v>
      </c>
      <c r="AY449">
        <f t="shared" si="228"/>
        <v>-3.2442318833103279E-2</v>
      </c>
      <c r="AZ449">
        <f t="shared" si="229"/>
        <v>519.63117695302117</v>
      </c>
      <c r="BB449">
        <f t="shared" si="219"/>
        <v>1.7437232513975687</v>
      </c>
    </row>
    <row r="450" spans="4:54" x14ac:dyDescent="0.55000000000000004">
      <c r="D450">
        <f t="shared" si="218"/>
        <v>6600</v>
      </c>
      <c r="E450">
        <f t="shared" si="214"/>
        <v>110</v>
      </c>
      <c r="F450">
        <v>17200</v>
      </c>
      <c r="H450">
        <f t="shared" si="232"/>
        <v>4300</v>
      </c>
      <c r="J450">
        <f t="shared" si="233"/>
        <v>355.37190082644628</v>
      </c>
      <c r="K450">
        <f t="shared" si="234"/>
        <v>517.8874537016236</v>
      </c>
      <c r="L450">
        <f>VLOOKUP(V450, Sheet2!E$6:F$261,2,TRUE)</f>
        <v>506.4</v>
      </c>
      <c r="M450">
        <f>VLOOKUP(L450,Sheet3!A$52:B$77,2,TRUE)</f>
        <v>1</v>
      </c>
      <c r="N450">
        <f t="shared" si="235"/>
        <v>3.4874537016236218</v>
      </c>
      <c r="O450">
        <f t="shared" si="236"/>
        <v>3.0874537016236445</v>
      </c>
      <c r="P450">
        <v>0</v>
      </c>
      <c r="Q450">
        <f t="shared" si="212"/>
        <v>3.2</v>
      </c>
      <c r="R450">
        <f t="shared" si="237"/>
        <v>15317.926931136994</v>
      </c>
      <c r="S450">
        <f t="shared" si="215"/>
        <v>3</v>
      </c>
      <c r="T450">
        <f t="shared" si="238"/>
        <v>2278.504922015687</v>
      </c>
      <c r="V450">
        <f t="shared" si="239"/>
        <v>17596.431853152681</v>
      </c>
      <c r="W450">
        <f t="shared" si="240"/>
        <v>-396.43185315268056</v>
      </c>
      <c r="X450">
        <f t="shared" si="241"/>
        <v>-8.1907407676173669</v>
      </c>
      <c r="Y450">
        <f>VLOOKUP(K450,Sheet2!$A$6:$B$262,2,TRUE)</f>
        <v>316.7</v>
      </c>
      <c r="Z450">
        <f t="shared" si="242"/>
        <v>-2.5862774763553417E-2</v>
      </c>
      <c r="AA450">
        <f t="shared" si="243"/>
        <v>517.86159092686</v>
      </c>
      <c r="AD450">
        <f t="shared" si="220"/>
        <v>519.63117695302117</v>
      </c>
      <c r="AE450">
        <f>VLOOKUP(AU449,Sheet2!$E$6:$F$261,2,TRUE)</f>
        <v>506.4</v>
      </c>
      <c r="AF450">
        <f>VLOOKUP(AE450,Sheet3!K$52:L$77,2,TRUE)</f>
        <v>1</v>
      </c>
      <c r="AG450">
        <f t="shared" si="221"/>
        <v>3.2311769530211905</v>
      </c>
      <c r="AH450">
        <f t="shared" si="222"/>
        <v>1</v>
      </c>
      <c r="AI450">
        <f t="shared" si="231"/>
        <v>4500</v>
      </c>
      <c r="AJ450">
        <f t="shared" si="213"/>
        <v>3.1</v>
      </c>
      <c r="AK450">
        <f t="shared" si="216"/>
        <v>13233.970025525306</v>
      </c>
      <c r="AM450">
        <f t="shared" si="223"/>
        <v>-1.8688230469788323</v>
      </c>
      <c r="AN450">
        <f t="shared" si="224"/>
        <v>0</v>
      </c>
      <c r="AP450">
        <f t="shared" si="217"/>
        <v>1.55</v>
      </c>
      <c r="AQ450">
        <f>VLOOKUP(AE450,Sheet3!$K$52:$L$77,2,TRUE)</f>
        <v>1</v>
      </c>
      <c r="AR450">
        <f t="shared" si="244"/>
        <v>0</v>
      </c>
      <c r="AU450">
        <f t="shared" si="225"/>
        <v>17733.970025525305</v>
      </c>
      <c r="AV450">
        <f t="shared" si="226"/>
        <v>-533.97002552530466</v>
      </c>
      <c r="AW450">
        <f t="shared" si="227"/>
        <v>-11.032438543911255</v>
      </c>
      <c r="AX450">
        <f>VLOOKUP(AD450,Sheet2!$A$6:$B$262,2,TRUE)</f>
        <v>339.94285714285712</v>
      </c>
      <c r="AY450">
        <f t="shared" si="228"/>
        <v>-3.2453803079248104E-2</v>
      </c>
      <c r="AZ450">
        <f t="shared" si="229"/>
        <v>519.59872314994197</v>
      </c>
      <c r="BB450">
        <f t="shared" si="219"/>
        <v>1.7371322230819715</v>
      </c>
    </row>
    <row r="451" spans="4:54" x14ac:dyDescent="0.55000000000000004">
      <c r="D451">
        <f t="shared" si="218"/>
        <v>6615</v>
      </c>
      <c r="E451">
        <f t="shared" si="214"/>
        <v>110.25</v>
      </c>
      <c r="F451">
        <v>17000</v>
      </c>
      <c r="H451">
        <f t="shared" si="232"/>
        <v>4250</v>
      </c>
      <c r="J451">
        <f t="shared" si="233"/>
        <v>351.23966942148758</v>
      </c>
      <c r="K451">
        <f t="shared" si="234"/>
        <v>517.86159092686</v>
      </c>
      <c r="L451">
        <f>VLOOKUP(V451, Sheet2!E$6:F$261,2,TRUE)</f>
        <v>506.4</v>
      </c>
      <c r="M451">
        <f>VLOOKUP(L451,Sheet3!A$52:B$77,2,TRUE)</f>
        <v>1</v>
      </c>
      <c r="N451">
        <f t="shared" si="235"/>
        <v>3.4615909268600262</v>
      </c>
      <c r="O451">
        <f t="shared" si="236"/>
        <v>3.061590926860049</v>
      </c>
      <c r="P451">
        <v>0</v>
      </c>
      <c r="Q451">
        <f t="shared" si="212"/>
        <v>3.2</v>
      </c>
      <c r="R451">
        <f t="shared" si="237"/>
        <v>15147.847812752934</v>
      </c>
      <c r="S451">
        <f t="shared" si="215"/>
        <v>3</v>
      </c>
      <c r="T451">
        <f t="shared" si="238"/>
        <v>2249.935321244142</v>
      </c>
      <c r="V451">
        <f t="shared" si="239"/>
        <v>17397.783133997076</v>
      </c>
      <c r="W451">
        <f t="shared" si="240"/>
        <v>-397.78313399707622</v>
      </c>
      <c r="X451">
        <f t="shared" si="241"/>
        <v>-8.2186597933280208</v>
      </c>
      <c r="Y451">
        <f>VLOOKUP(K451,Sheet2!$A$6:$B$262,2,TRUE)</f>
        <v>316.7</v>
      </c>
      <c r="Z451">
        <f t="shared" si="242"/>
        <v>-2.5950930828317086E-2</v>
      </c>
      <c r="AA451">
        <f t="shared" si="243"/>
        <v>517.83563999603166</v>
      </c>
      <c r="AD451">
        <f t="shared" si="220"/>
        <v>519.59872314994197</v>
      </c>
      <c r="AE451">
        <f>VLOOKUP(AU450,Sheet2!$E$6:$F$261,2,TRUE)</f>
        <v>506.4</v>
      </c>
      <c r="AF451">
        <f>VLOOKUP(AE451,Sheet3!K$52:L$77,2,TRUE)</f>
        <v>1</v>
      </c>
      <c r="AG451">
        <f t="shared" si="221"/>
        <v>3.1987231499419977</v>
      </c>
      <c r="AH451">
        <f t="shared" si="222"/>
        <v>1</v>
      </c>
      <c r="AI451">
        <f t="shared" si="231"/>
        <v>4500</v>
      </c>
      <c r="AJ451">
        <f t="shared" si="213"/>
        <v>3</v>
      </c>
      <c r="AK451">
        <f t="shared" si="216"/>
        <v>12614.602616195678</v>
      </c>
      <c r="AM451">
        <f t="shared" si="223"/>
        <v>-1.901276850058025</v>
      </c>
      <c r="AN451">
        <f t="shared" si="224"/>
        <v>0</v>
      </c>
      <c r="AP451">
        <f t="shared" si="217"/>
        <v>1.55</v>
      </c>
      <c r="AQ451">
        <f>VLOOKUP(AE451,Sheet3!$K$52:$L$77,2,TRUE)</f>
        <v>1</v>
      </c>
      <c r="AR451">
        <f t="shared" si="244"/>
        <v>0</v>
      </c>
      <c r="AU451">
        <f t="shared" si="225"/>
        <v>17114.602616195676</v>
      </c>
      <c r="AV451">
        <f t="shared" si="226"/>
        <v>-114.60261619567609</v>
      </c>
      <c r="AW451">
        <f t="shared" si="227"/>
        <v>-2.3678226486709937</v>
      </c>
      <c r="AX451">
        <f>VLOOKUP(AD451,Sheet2!$A$6:$B$262,2,TRUE)</f>
        <v>338.57142857142856</v>
      </c>
      <c r="AY451">
        <f t="shared" si="228"/>
        <v>-6.993569004513484E-3</v>
      </c>
      <c r="AZ451">
        <f t="shared" si="229"/>
        <v>519.59172958093745</v>
      </c>
      <c r="BB451">
        <f t="shared" si="219"/>
        <v>1.7560895849057943</v>
      </c>
    </row>
    <row r="452" spans="4:54" x14ac:dyDescent="0.55000000000000004">
      <c r="D452">
        <f t="shared" si="218"/>
        <v>6630</v>
      </c>
      <c r="E452">
        <f t="shared" si="214"/>
        <v>110.5</v>
      </c>
      <c r="F452">
        <v>16900</v>
      </c>
      <c r="H452">
        <f t="shared" si="232"/>
        <v>4225</v>
      </c>
      <c r="J452">
        <f t="shared" si="233"/>
        <v>349.17355371900828</v>
      </c>
      <c r="K452">
        <f t="shared" si="234"/>
        <v>517.83563999603166</v>
      </c>
      <c r="L452">
        <f>VLOOKUP(V452, Sheet2!E$6:F$261,2,TRUE)</f>
        <v>506.4</v>
      </c>
      <c r="M452">
        <f>VLOOKUP(L452,Sheet3!A$52:B$77,2,TRUE)</f>
        <v>1</v>
      </c>
      <c r="N452">
        <f t="shared" si="235"/>
        <v>3.4356399960316821</v>
      </c>
      <c r="O452">
        <f t="shared" si="236"/>
        <v>3.0356399960317049</v>
      </c>
      <c r="P452">
        <v>0</v>
      </c>
      <c r="Q452">
        <f t="shared" si="212"/>
        <v>3.2</v>
      </c>
      <c r="R452">
        <f t="shared" si="237"/>
        <v>14977.826390083497</v>
      </c>
      <c r="S452">
        <f t="shared" si="215"/>
        <v>3</v>
      </c>
      <c r="T452">
        <f t="shared" si="238"/>
        <v>2221.3893722363673</v>
      </c>
      <c r="V452">
        <f t="shared" si="239"/>
        <v>17199.215762319865</v>
      </c>
      <c r="W452">
        <f t="shared" si="240"/>
        <v>-299.21576231986546</v>
      </c>
      <c r="X452">
        <f t="shared" si="241"/>
        <v>-6.1821438495839969</v>
      </c>
      <c r="Y452">
        <f>VLOOKUP(K452,Sheet2!$A$6:$B$262,2,TRUE)</f>
        <v>316.7</v>
      </c>
      <c r="Z452">
        <f t="shared" si="242"/>
        <v>-1.9520504735029989E-2</v>
      </c>
      <c r="AA452">
        <f t="shared" si="243"/>
        <v>517.8161194912966</v>
      </c>
      <c r="AD452">
        <f t="shared" si="220"/>
        <v>519.59172958093745</v>
      </c>
      <c r="AE452">
        <f>VLOOKUP(AU451,Sheet2!$E$6:$F$261,2,TRUE)</f>
        <v>506.4</v>
      </c>
      <c r="AF452">
        <f>VLOOKUP(AE452,Sheet3!K$52:L$77,2,TRUE)</f>
        <v>1</v>
      </c>
      <c r="AG452">
        <f t="shared" si="221"/>
        <v>3.1917295809374764</v>
      </c>
      <c r="AH452">
        <f t="shared" si="222"/>
        <v>1</v>
      </c>
      <c r="AI452">
        <f t="shared" si="231"/>
        <v>4500</v>
      </c>
      <c r="AJ452">
        <f t="shared" si="213"/>
        <v>3</v>
      </c>
      <c r="AK452">
        <f t="shared" si="216"/>
        <v>12573.25509189552</v>
      </c>
      <c r="AM452">
        <f t="shared" si="223"/>
        <v>-1.9082704190625464</v>
      </c>
      <c r="AN452">
        <f t="shared" si="224"/>
        <v>0</v>
      </c>
      <c r="AP452">
        <f t="shared" si="217"/>
        <v>1.55</v>
      </c>
      <c r="AQ452">
        <f>VLOOKUP(AE452,Sheet3!$K$52:$L$77,2,TRUE)</f>
        <v>1</v>
      </c>
      <c r="AR452">
        <f t="shared" si="244"/>
        <v>0</v>
      </c>
      <c r="AU452">
        <f t="shared" si="225"/>
        <v>17073.25509189552</v>
      </c>
      <c r="AV452">
        <f t="shared" si="226"/>
        <v>-173.25509189552031</v>
      </c>
      <c r="AW452">
        <f t="shared" si="227"/>
        <v>-3.5796506589983537</v>
      </c>
      <c r="AX452">
        <f>VLOOKUP(AD452,Sheet2!$A$6:$B$262,2,TRUE)</f>
        <v>338.57142857142856</v>
      </c>
      <c r="AY452">
        <f t="shared" si="228"/>
        <v>-1.0572807853581636E-2</v>
      </c>
      <c r="AZ452">
        <f t="shared" si="229"/>
        <v>519.58115677308388</v>
      </c>
      <c r="BB452">
        <f t="shared" si="219"/>
        <v>1.7650372817872721</v>
      </c>
    </row>
    <row r="453" spans="4:54" x14ac:dyDescent="0.55000000000000004">
      <c r="D453">
        <f t="shared" si="218"/>
        <v>6645</v>
      </c>
      <c r="E453">
        <f t="shared" si="214"/>
        <v>110.75</v>
      </c>
      <c r="F453">
        <v>16800</v>
      </c>
      <c r="H453">
        <f t="shared" si="232"/>
        <v>4200</v>
      </c>
      <c r="J453">
        <f t="shared" si="233"/>
        <v>347.10743801652893</v>
      </c>
      <c r="K453">
        <f t="shared" si="234"/>
        <v>517.8161194912966</v>
      </c>
      <c r="L453">
        <f>VLOOKUP(V453, Sheet2!E$6:F$261,2,TRUE)</f>
        <v>506.4</v>
      </c>
      <c r="M453">
        <f>VLOOKUP(L453,Sheet3!A$52:B$77,2,TRUE)</f>
        <v>1</v>
      </c>
      <c r="N453">
        <f t="shared" si="235"/>
        <v>3.4161194912966266</v>
      </c>
      <c r="O453">
        <f t="shared" si="236"/>
        <v>3.0161194912966494</v>
      </c>
      <c r="P453">
        <v>0</v>
      </c>
      <c r="Q453">
        <f t="shared" si="212"/>
        <v>3.2</v>
      </c>
      <c r="R453">
        <f t="shared" si="237"/>
        <v>14850.357111022249</v>
      </c>
      <c r="S453">
        <f t="shared" si="215"/>
        <v>3</v>
      </c>
      <c r="T453">
        <f t="shared" si="238"/>
        <v>2199.9970842707157</v>
      </c>
      <c r="V453">
        <f t="shared" si="239"/>
        <v>17050.354195292966</v>
      </c>
      <c r="W453">
        <f t="shared" si="240"/>
        <v>-250.35419529296632</v>
      </c>
      <c r="X453">
        <f t="shared" si="241"/>
        <v>-5.1726073407637667</v>
      </c>
      <c r="Y453">
        <f>VLOOKUP(K453,Sheet2!$A$6:$B$262,2,TRUE)</f>
        <v>316.7</v>
      </c>
      <c r="Z453">
        <f t="shared" si="242"/>
        <v>-1.6332830251859068E-2</v>
      </c>
      <c r="AA453">
        <f t="shared" si="243"/>
        <v>517.79978666104478</v>
      </c>
      <c r="AD453">
        <f t="shared" si="220"/>
        <v>519.58115677308388</v>
      </c>
      <c r="AE453">
        <f>VLOOKUP(AU452,Sheet2!$E$6:$F$261,2,TRUE)</f>
        <v>506.4</v>
      </c>
      <c r="AF453">
        <f>VLOOKUP(AE453,Sheet3!K$52:L$77,2,TRUE)</f>
        <v>1</v>
      </c>
      <c r="AG453">
        <f t="shared" si="221"/>
        <v>3.1811567730838988</v>
      </c>
      <c r="AH453">
        <f t="shared" si="222"/>
        <v>1</v>
      </c>
      <c r="AI453">
        <f t="shared" si="231"/>
        <v>4500</v>
      </c>
      <c r="AJ453">
        <f t="shared" si="213"/>
        <v>3</v>
      </c>
      <c r="AK453">
        <f t="shared" si="216"/>
        <v>12510.832293834161</v>
      </c>
      <c r="AM453">
        <f t="shared" si="223"/>
        <v>-1.918843226916124</v>
      </c>
      <c r="AN453">
        <f t="shared" si="224"/>
        <v>0</v>
      </c>
      <c r="AP453">
        <f t="shared" si="217"/>
        <v>1.55</v>
      </c>
      <c r="AQ453">
        <f>VLOOKUP(AE453,Sheet3!$K$52:$L$77,2,TRUE)</f>
        <v>1</v>
      </c>
      <c r="AR453">
        <f t="shared" si="244"/>
        <v>0</v>
      </c>
      <c r="AU453">
        <f t="shared" si="225"/>
        <v>17010.832293834159</v>
      </c>
      <c r="AV453">
        <f t="shared" si="226"/>
        <v>-210.83229383415892</v>
      </c>
      <c r="AW453">
        <f t="shared" si="227"/>
        <v>-4.3560391288049365</v>
      </c>
      <c r="AX453">
        <f>VLOOKUP(AD453,Sheet2!$A$6:$B$262,2,TRUE)</f>
        <v>338.57142857142856</v>
      </c>
      <c r="AY453">
        <f t="shared" si="228"/>
        <v>-1.2865938355120066E-2</v>
      </c>
      <c r="AZ453">
        <f t="shared" si="229"/>
        <v>519.56829083472871</v>
      </c>
      <c r="BB453">
        <f t="shared" si="219"/>
        <v>1.7685041736839366</v>
      </c>
    </row>
    <row r="454" spans="4:54" x14ac:dyDescent="0.55000000000000004">
      <c r="D454">
        <f t="shared" si="218"/>
        <v>6660</v>
      </c>
      <c r="E454">
        <f t="shared" si="214"/>
        <v>111</v>
      </c>
      <c r="F454">
        <v>16700</v>
      </c>
      <c r="H454">
        <f t="shared" si="232"/>
        <v>4175</v>
      </c>
      <c r="J454">
        <f t="shared" si="233"/>
        <v>345.04132231404958</v>
      </c>
      <c r="K454">
        <f t="shared" si="234"/>
        <v>517.79978666104478</v>
      </c>
      <c r="L454">
        <f>VLOOKUP(V454, Sheet2!E$6:F$261,2,TRUE)</f>
        <v>506.22500000000002</v>
      </c>
      <c r="M454">
        <f>VLOOKUP(L454,Sheet3!A$52:B$77,2,TRUE)</f>
        <v>1</v>
      </c>
      <c r="N454">
        <f t="shared" si="235"/>
        <v>3.3997866610448</v>
      </c>
      <c r="O454">
        <f t="shared" si="236"/>
        <v>2.9997866610448227</v>
      </c>
      <c r="P454">
        <v>0</v>
      </c>
      <c r="Q454">
        <f t="shared" si="212"/>
        <v>3.1</v>
      </c>
      <c r="R454">
        <f t="shared" si="237"/>
        <v>14283.233346050842</v>
      </c>
      <c r="S454">
        <f t="shared" si="215"/>
        <v>2.9</v>
      </c>
      <c r="T454">
        <f t="shared" si="238"/>
        <v>2109.4128536487024</v>
      </c>
      <c r="V454">
        <f t="shared" si="239"/>
        <v>16392.646199699542</v>
      </c>
      <c r="W454">
        <f t="shared" si="240"/>
        <v>307.35380030045781</v>
      </c>
      <c r="X454">
        <f t="shared" si="241"/>
        <v>6.3502851301747478</v>
      </c>
      <c r="Y454">
        <f>VLOOKUP(K454,Sheet2!$A$6:$B$262,2,TRUE)</f>
        <v>316.05</v>
      </c>
      <c r="Z454">
        <f t="shared" si="242"/>
        <v>2.0092659801217362E-2</v>
      </c>
      <c r="AA454">
        <f t="shared" si="243"/>
        <v>517.81987932084598</v>
      </c>
      <c r="AD454">
        <f t="shared" si="220"/>
        <v>519.56829083472871</v>
      </c>
      <c r="AE454">
        <f>VLOOKUP(AU453,Sheet2!$E$6:$F$261,2,TRUE)</f>
        <v>506.4</v>
      </c>
      <c r="AF454">
        <f>VLOOKUP(AE454,Sheet3!K$52:L$77,2,TRUE)</f>
        <v>1</v>
      </c>
      <c r="AG454">
        <f t="shared" si="221"/>
        <v>3.1682908347287366</v>
      </c>
      <c r="AH454">
        <f t="shared" si="222"/>
        <v>1</v>
      </c>
      <c r="AI454">
        <f t="shared" si="231"/>
        <v>4500</v>
      </c>
      <c r="AJ454">
        <f t="shared" si="213"/>
        <v>3</v>
      </c>
      <c r="AK454">
        <f t="shared" si="216"/>
        <v>12435.010471376168</v>
      </c>
      <c r="AM454">
        <f t="shared" si="223"/>
        <v>-1.9317091652712861</v>
      </c>
      <c r="AN454">
        <f t="shared" si="224"/>
        <v>0</v>
      </c>
      <c r="AP454">
        <f t="shared" si="217"/>
        <v>1.55</v>
      </c>
      <c r="AQ454">
        <f>VLOOKUP(AE454,Sheet3!$K$52:$L$77,2,TRUE)</f>
        <v>1</v>
      </c>
      <c r="AR454">
        <f t="shared" si="244"/>
        <v>0</v>
      </c>
      <c r="AU454">
        <f t="shared" si="225"/>
        <v>16935.010471376168</v>
      </c>
      <c r="AV454">
        <f t="shared" si="226"/>
        <v>-235.01047137616843</v>
      </c>
      <c r="AW454">
        <f t="shared" si="227"/>
        <v>-4.8555882515737281</v>
      </c>
      <c r="AX454">
        <f>VLOOKUP(AD454,Sheet2!$A$6:$B$262,2,TRUE)</f>
        <v>338.57142857142856</v>
      </c>
      <c r="AY454">
        <f t="shared" si="228"/>
        <v>-1.434139989916291E-2</v>
      </c>
      <c r="AZ454">
        <f t="shared" si="229"/>
        <v>519.55394943482952</v>
      </c>
      <c r="BB454">
        <f t="shared" si="219"/>
        <v>1.7340701139835346</v>
      </c>
    </row>
    <row r="455" spans="4:54" x14ac:dyDescent="0.55000000000000004">
      <c r="D455">
        <f t="shared" si="218"/>
        <v>6675</v>
      </c>
      <c r="E455">
        <f t="shared" si="214"/>
        <v>111.25</v>
      </c>
      <c r="F455">
        <v>16600</v>
      </c>
      <c r="H455">
        <f t="shared" si="232"/>
        <v>4150</v>
      </c>
      <c r="J455">
        <f t="shared" si="233"/>
        <v>342.97520661157023</v>
      </c>
      <c r="K455">
        <f t="shared" si="234"/>
        <v>517.81987932084598</v>
      </c>
      <c r="L455">
        <f>VLOOKUP(V455, Sheet2!E$6:F$261,2,TRUE)</f>
        <v>506.4</v>
      </c>
      <c r="M455">
        <f>VLOOKUP(L455,Sheet3!A$52:B$77,2,TRUE)</f>
        <v>1</v>
      </c>
      <c r="N455">
        <f t="shared" si="235"/>
        <v>3.4198793208460074</v>
      </c>
      <c r="O455">
        <f t="shared" si="236"/>
        <v>3.0198793208460302</v>
      </c>
      <c r="P455">
        <v>0</v>
      </c>
      <c r="Q455">
        <f t="shared" si="212"/>
        <v>3.2</v>
      </c>
      <c r="R455">
        <f t="shared" si="237"/>
        <v>14874.88062606168</v>
      </c>
      <c r="S455">
        <f t="shared" si="215"/>
        <v>3</v>
      </c>
      <c r="T455">
        <f t="shared" si="238"/>
        <v>2204.1120694388228</v>
      </c>
      <c r="V455">
        <f t="shared" si="239"/>
        <v>17078.992695500503</v>
      </c>
      <c r="W455">
        <f t="shared" si="240"/>
        <v>-478.99269550050303</v>
      </c>
      <c r="X455">
        <f t="shared" si="241"/>
        <v>-9.896543295464939</v>
      </c>
      <c r="Y455">
        <f>VLOOKUP(K455,Sheet2!$A$6:$B$262,2,TRUE)</f>
        <v>316.7</v>
      </c>
      <c r="Z455">
        <f t="shared" si="242"/>
        <v>-3.1248952622244835E-2</v>
      </c>
      <c r="AA455">
        <f t="shared" si="243"/>
        <v>517.78863036822372</v>
      </c>
      <c r="AD455">
        <f t="shared" si="220"/>
        <v>519.55394943482952</v>
      </c>
      <c r="AE455">
        <f>VLOOKUP(AU454,Sheet2!$E$6:$F$261,2,TRUE)</f>
        <v>506.22500000000002</v>
      </c>
      <c r="AF455">
        <f>VLOOKUP(AE455,Sheet3!K$52:L$77,2,TRUE)</f>
        <v>1</v>
      </c>
      <c r="AG455">
        <f t="shared" si="221"/>
        <v>3.153949434829542</v>
      </c>
      <c r="AH455">
        <f t="shared" si="222"/>
        <v>1</v>
      </c>
      <c r="AI455">
        <f t="shared" si="231"/>
        <v>4500</v>
      </c>
      <c r="AJ455">
        <f t="shared" si="213"/>
        <v>3</v>
      </c>
      <c r="AK455">
        <f t="shared" si="216"/>
        <v>12350.674702980386</v>
      </c>
      <c r="AM455">
        <f t="shared" si="223"/>
        <v>-1.9460505651704807</v>
      </c>
      <c r="AN455">
        <f t="shared" si="224"/>
        <v>0</v>
      </c>
      <c r="AP455">
        <f t="shared" si="217"/>
        <v>1.55</v>
      </c>
      <c r="AQ455">
        <f>VLOOKUP(AE455,Sheet3!$K$52:$L$77,2,TRUE)</f>
        <v>1</v>
      </c>
      <c r="AR455">
        <f t="shared" si="244"/>
        <v>0</v>
      </c>
      <c r="AU455">
        <f t="shared" si="225"/>
        <v>16850.674702980388</v>
      </c>
      <c r="AV455">
        <f t="shared" si="226"/>
        <v>-250.67470298038825</v>
      </c>
      <c r="AW455">
        <f t="shared" si="227"/>
        <v>-5.1792294004212449</v>
      </c>
      <c r="AX455">
        <f>VLOOKUP(AD455,Sheet2!$A$6:$B$262,2,TRUE)</f>
        <v>338.57142857142856</v>
      </c>
      <c r="AY455">
        <f t="shared" si="228"/>
        <v>-1.529730202656064E-2</v>
      </c>
      <c r="AZ455">
        <f t="shared" si="229"/>
        <v>519.53865213280301</v>
      </c>
      <c r="BB455">
        <f t="shared" si="219"/>
        <v>1.7500217645792873</v>
      </c>
    </row>
    <row r="456" spans="4:54" x14ac:dyDescent="0.55000000000000004">
      <c r="D456">
        <f t="shared" si="218"/>
        <v>6690</v>
      </c>
      <c r="E456">
        <f t="shared" si="214"/>
        <v>111.5</v>
      </c>
      <c r="F456">
        <v>16500</v>
      </c>
      <c r="H456">
        <f t="shared" si="232"/>
        <v>4125</v>
      </c>
      <c r="J456">
        <f t="shared" si="233"/>
        <v>340.90909090909093</v>
      </c>
      <c r="K456">
        <f t="shared" si="234"/>
        <v>517.78863036822372</v>
      </c>
      <c r="L456">
        <f>VLOOKUP(V456, Sheet2!E$6:F$261,2,TRUE)</f>
        <v>506.22500000000002</v>
      </c>
      <c r="M456">
        <f>VLOOKUP(L456,Sheet3!A$52:B$77,2,TRUE)</f>
        <v>1</v>
      </c>
      <c r="N456">
        <f t="shared" si="235"/>
        <v>3.388630368223744</v>
      </c>
      <c r="O456">
        <f t="shared" si="236"/>
        <v>2.9886303682237667</v>
      </c>
      <c r="P456">
        <v>0</v>
      </c>
      <c r="Q456">
        <f t="shared" si="212"/>
        <v>3.1</v>
      </c>
      <c r="R456">
        <f t="shared" si="237"/>
        <v>14212.986083152327</v>
      </c>
      <c r="S456">
        <f t="shared" si="215"/>
        <v>2.9</v>
      </c>
      <c r="T456">
        <f t="shared" si="238"/>
        <v>2097.6563507550277</v>
      </c>
      <c r="V456">
        <f t="shared" si="239"/>
        <v>16310.642433907355</v>
      </c>
      <c r="W456">
        <f t="shared" si="240"/>
        <v>189.35756609264536</v>
      </c>
      <c r="X456">
        <f t="shared" si="241"/>
        <v>3.912346406872838</v>
      </c>
      <c r="Y456">
        <f>VLOOKUP(K456,Sheet2!$A$6:$B$262,2,TRUE)</f>
        <v>316.05</v>
      </c>
      <c r="Z456">
        <f t="shared" si="242"/>
        <v>1.2378884375487542E-2</v>
      </c>
      <c r="AA456">
        <f t="shared" si="243"/>
        <v>517.80100925259921</v>
      </c>
      <c r="AD456">
        <f t="shared" si="220"/>
        <v>519.53865213280301</v>
      </c>
      <c r="AE456">
        <f>VLOOKUP(AU455,Sheet2!$E$6:$F$261,2,TRUE)</f>
        <v>506.22500000000002</v>
      </c>
      <c r="AF456">
        <f>VLOOKUP(AE456,Sheet3!K$52:L$77,2,TRUE)</f>
        <v>1</v>
      </c>
      <c r="AG456">
        <f t="shared" si="221"/>
        <v>3.1386521328030312</v>
      </c>
      <c r="AH456">
        <f t="shared" si="222"/>
        <v>1</v>
      </c>
      <c r="AI456">
        <f t="shared" si="231"/>
        <v>4500</v>
      </c>
      <c r="AJ456">
        <f t="shared" si="213"/>
        <v>3</v>
      </c>
      <c r="AK456">
        <f t="shared" si="216"/>
        <v>12260.928784510197</v>
      </c>
      <c r="AM456">
        <f t="shared" si="223"/>
        <v>-1.9613478671969915</v>
      </c>
      <c r="AN456">
        <f t="shared" si="224"/>
        <v>0</v>
      </c>
      <c r="AP456">
        <f t="shared" si="217"/>
        <v>1.55</v>
      </c>
      <c r="AQ456">
        <f>VLOOKUP(AE456,Sheet3!$K$52:$L$77,2,TRUE)</f>
        <v>1</v>
      </c>
      <c r="AR456">
        <f t="shared" si="244"/>
        <v>0</v>
      </c>
      <c r="AU456">
        <f t="shared" si="225"/>
        <v>16760.928784510197</v>
      </c>
      <c r="AV456">
        <f t="shared" si="226"/>
        <v>-260.92878451019715</v>
      </c>
      <c r="AW456">
        <f t="shared" si="227"/>
        <v>-5.3910905890536593</v>
      </c>
      <c r="AX456">
        <f>VLOOKUP(AD456,Sheet2!$A$6:$B$262,2,TRUE)</f>
        <v>338.57142857142856</v>
      </c>
      <c r="AY456">
        <f t="shared" si="228"/>
        <v>-1.5923052372732328E-2</v>
      </c>
      <c r="AZ456">
        <f t="shared" si="229"/>
        <v>519.52272908043028</v>
      </c>
      <c r="BB456">
        <f t="shared" si="219"/>
        <v>1.7217198278310661</v>
      </c>
    </row>
    <row r="457" spans="4:54" x14ac:dyDescent="0.55000000000000004">
      <c r="D457">
        <f t="shared" si="218"/>
        <v>6705</v>
      </c>
      <c r="E457">
        <f t="shared" si="214"/>
        <v>111.75</v>
      </c>
      <c r="F457">
        <v>16400</v>
      </c>
      <c r="H457">
        <f t="shared" si="232"/>
        <v>4100</v>
      </c>
      <c r="J457">
        <f t="shared" si="233"/>
        <v>338.84297520661158</v>
      </c>
      <c r="K457">
        <f t="shared" si="234"/>
        <v>517.80100925259921</v>
      </c>
      <c r="L457">
        <f>VLOOKUP(V457, Sheet2!E$6:F$261,2,TRUE)</f>
        <v>506.22500000000002</v>
      </c>
      <c r="M457">
        <f>VLOOKUP(L457,Sheet3!A$52:B$77,2,TRUE)</f>
        <v>1</v>
      </c>
      <c r="N457">
        <f t="shared" si="235"/>
        <v>3.4010092525992377</v>
      </c>
      <c r="O457">
        <f t="shared" si="236"/>
        <v>3.0010092525992604</v>
      </c>
      <c r="P457">
        <v>0</v>
      </c>
      <c r="Q457">
        <f t="shared" si="212"/>
        <v>3.2</v>
      </c>
      <c r="R457">
        <f t="shared" si="237"/>
        <v>14751.93661201676</v>
      </c>
      <c r="S457">
        <f t="shared" si="215"/>
        <v>3</v>
      </c>
      <c r="T457">
        <f t="shared" si="238"/>
        <v>2183.4853985259138</v>
      </c>
      <c r="V457">
        <f t="shared" si="239"/>
        <v>16935.422010542672</v>
      </c>
      <c r="W457">
        <f t="shared" si="240"/>
        <v>-535.42201054267207</v>
      </c>
      <c r="X457">
        <f t="shared" si="241"/>
        <v>-11.062438234352729</v>
      </c>
      <c r="Y457">
        <f>VLOOKUP(K457,Sheet2!$A$6:$B$262,2,TRUE)</f>
        <v>316.7</v>
      </c>
      <c r="Z457">
        <f t="shared" si="242"/>
        <v>-3.4930338599156077E-2</v>
      </c>
      <c r="AA457">
        <f t="shared" si="243"/>
        <v>517.7660789140001</v>
      </c>
      <c r="AD457">
        <f t="shared" si="220"/>
        <v>519.52272908043028</v>
      </c>
      <c r="AE457">
        <f>VLOOKUP(AU456,Sheet2!$E$6:$F$261,2,TRUE)</f>
        <v>506.22500000000002</v>
      </c>
      <c r="AF457">
        <f>VLOOKUP(AE457,Sheet3!K$52:L$77,2,TRUE)</f>
        <v>1</v>
      </c>
      <c r="AG457">
        <f t="shared" si="221"/>
        <v>3.1227290804303038</v>
      </c>
      <c r="AH457">
        <f t="shared" si="222"/>
        <v>1</v>
      </c>
      <c r="AI457">
        <f t="shared" si="231"/>
        <v>4500</v>
      </c>
      <c r="AJ457">
        <f t="shared" si="213"/>
        <v>3</v>
      </c>
      <c r="AK457">
        <f t="shared" si="216"/>
        <v>12167.743757704966</v>
      </c>
      <c r="AM457">
        <f t="shared" si="223"/>
        <v>-1.9772709195697189</v>
      </c>
      <c r="AN457">
        <f t="shared" si="224"/>
        <v>0</v>
      </c>
      <c r="AP457">
        <f t="shared" si="217"/>
        <v>1.55</v>
      </c>
      <c r="AQ457">
        <f>VLOOKUP(AE457,Sheet3!$K$52:$L$77,2,TRUE)</f>
        <v>1</v>
      </c>
      <c r="AR457">
        <f t="shared" si="244"/>
        <v>0</v>
      </c>
      <c r="AU457">
        <f t="shared" si="225"/>
        <v>16667.743757704964</v>
      </c>
      <c r="AV457">
        <f t="shared" si="226"/>
        <v>-267.74375770496408</v>
      </c>
      <c r="AW457">
        <f t="shared" si="227"/>
        <v>-5.5318958203504973</v>
      </c>
      <c r="AX457">
        <f>VLOOKUP(AD457,Sheet2!$A$6:$B$262,2,TRUE)</f>
        <v>338.57142857142856</v>
      </c>
      <c r="AY457">
        <f t="shared" si="228"/>
        <v>-1.6338932802722989E-2</v>
      </c>
      <c r="AZ457">
        <f t="shared" si="229"/>
        <v>519.5063901476276</v>
      </c>
      <c r="BB457">
        <f t="shared" si="219"/>
        <v>1.7403112336274944</v>
      </c>
    </row>
    <row r="458" spans="4:54" x14ac:dyDescent="0.55000000000000004">
      <c r="D458">
        <f t="shared" si="218"/>
        <v>6720</v>
      </c>
      <c r="E458">
        <f t="shared" si="214"/>
        <v>112</v>
      </c>
      <c r="F458">
        <v>16300</v>
      </c>
      <c r="H458">
        <f t="shared" si="232"/>
        <v>4075</v>
      </c>
      <c r="J458">
        <f t="shared" si="233"/>
        <v>336.77685950413223</v>
      </c>
      <c r="K458">
        <f t="shared" si="234"/>
        <v>517.7660789140001</v>
      </c>
      <c r="L458">
        <f>VLOOKUP(V458, Sheet2!E$6:F$261,2,TRUE)</f>
        <v>506.22500000000002</v>
      </c>
      <c r="M458">
        <f>VLOOKUP(L458,Sheet3!A$52:B$77,2,TRUE)</f>
        <v>1</v>
      </c>
      <c r="N458">
        <f t="shared" si="235"/>
        <v>3.366078914000127</v>
      </c>
      <c r="O458">
        <f t="shared" si="236"/>
        <v>2.9660789140001498</v>
      </c>
      <c r="P458">
        <v>0</v>
      </c>
      <c r="Q458">
        <f t="shared" ref="Q458:Q521" si="245">VLOOKUP(N458,$A$8:$B$28,2,TRUE)</f>
        <v>3.1</v>
      </c>
      <c r="R458">
        <f t="shared" si="237"/>
        <v>14071.340519831099</v>
      </c>
      <c r="S458">
        <f t="shared" si="215"/>
        <v>2.9</v>
      </c>
      <c r="T458">
        <f t="shared" si="238"/>
        <v>2073.9586140758033</v>
      </c>
      <c r="V458">
        <f t="shared" si="239"/>
        <v>16145.299133906903</v>
      </c>
      <c r="W458">
        <f t="shared" si="240"/>
        <v>154.70086609309692</v>
      </c>
      <c r="X458">
        <f t="shared" si="241"/>
        <v>3.1962988862210104</v>
      </c>
      <c r="Y458">
        <f>VLOOKUP(K458,Sheet2!$A$6:$B$262,2,TRUE)</f>
        <v>316.05</v>
      </c>
      <c r="Z458">
        <f t="shared" si="242"/>
        <v>1.0113269692203797E-2</v>
      </c>
      <c r="AA458">
        <f t="shared" si="243"/>
        <v>517.77619218369227</v>
      </c>
      <c r="AD458">
        <f t="shared" si="220"/>
        <v>519.5063901476276</v>
      </c>
      <c r="AE458">
        <f>VLOOKUP(AU457,Sheet2!$E$6:$F$261,2,TRUE)</f>
        <v>506.22500000000002</v>
      </c>
      <c r="AF458">
        <f>VLOOKUP(AE458,Sheet3!K$52:L$77,2,TRUE)</f>
        <v>1</v>
      </c>
      <c r="AG458">
        <f t="shared" si="221"/>
        <v>3.1063901476276214</v>
      </c>
      <c r="AH458">
        <f t="shared" si="222"/>
        <v>1</v>
      </c>
      <c r="AI458">
        <f t="shared" si="231"/>
        <v>4500</v>
      </c>
      <c r="AJ458">
        <f t="shared" ref="AJ458:AJ521" si="246">VLOOKUP(AG458,$A$8:$B$28,2,TRUE)</f>
        <v>3</v>
      </c>
      <c r="AK458">
        <f t="shared" si="216"/>
        <v>12072.371571298188</v>
      </c>
      <c r="AM458">
        <f t="shared" si="223"/>
        <v>-1.9936098523724013</v>
      </c>
      <c r="AN458">
        <f t="shared" si="224"/>
        <v>0</v>
      </c>
      <c r="AP458">
        <f t="shared" si="217"/>
        <v>1.55</v>
      </c>
      <c r="AQ458">
        <f>VLOOKUP(AE458,Sheet3!$K$52:$L$77,2,TRUE)</f>
        <v>1</v>
      </c>
      <c r="AR458">
        <f t="shared" si="244"/>
        <v>0</v>
      </c>
      <c r="AU458">
        <f t="shared" si="225"/>
        <v>16572.371571298187</v>
      </c>
      <c r="AV458">
        <f t="shared" si="226"/>
        <v>-272.37157129818661</v>
      </c>
      <c r="AW458">
        <f t="shared" si="227"/>
        <v>-5.6275118036815419</v>
      </c>
      <c r="AX458">
        <f>VLOOKUP(AD458,Sheet2!$A$6:$B$262,2,TRUE)</f>
        <v>338.57142857142856</v>
      </c>
      <c r="AY458">
        <f t="shared" si="228"/>
        <v>-1.6621342880072065E-2</v>
      </c>
      <c r="AZ458">
        <f t="shared" si="229"/>
        <v>519.48976880474754</v>
      </c>
      <c r="BB458">
        <f t="shared" si="219"/>
        <v>1.7135766210552674</v>
      </c>
    </row>
    <row r="459" spans="4:54" x14ac:dyDescent="0.55000000000000004">
      <c r="D459">
        <f t="shared" si="218"/>
        <v>6735</v>
      </c>
      <c r="E459">
        <f t="shared" ref="E459:E522" si="247">+D459/60</f>
        <v>112.25</v>
      </c>
      <c r="F459">
        <v>16200</v>
      </c>
      <c r="H459">
        <f t="shared" si="232"/>
        <v>4050</v>
      </c>
      <c r="J459">
        <f t="shared" si="233"/>
        <v>334.71074380165288</v>
      </c>
      <c r="K459">
        <f t="shared" si="234"/>
        <v>517.77619218369227</v>
      </c>
      <c r="L459">
        <f>VLOOKUP(V459, Sheet2!E$6:F$261,2,TRUE)</f>
        <v>506.22500000000002</v>
      </c>
      <c r="M459">
        <f>VLOOKUP(L459,Sheet3!A$52:B$77,2,TRUE)</f>
        <v>1</v>
      </c>
      <c r="N459">
        <f t="shared" si="235"/>
        <v>3.3761921836922966</v>
      </c>
      <c r="O459">
        <f t="shared" si="236"/>
        <v>2.9761921836923193</v>
      </c>
      <c r="P459">
        <v>0</v>
      </c>
      <c r="Q459">
        <f t="shared" si="245"/>
        <v>3.1</v>
      </c>
      <c r="R459">
        <f t="shared" si="237"/>
        <v>14134.803424793205</v>
      </c>
      <c r="S459">
        <f t="shared" ref="S459:S522" si="248">VLOOKUP(O459,$A$8:$B$28,2,TRUE)</f>
        <v>2.9</v>
      </c>
      <c r="T459">
        <f t="shared" si="238"/>
        <v>2084.5748377907585</v>
      </c>
      <c r="V459">
        <f t="shared" si="239"/>
        <v>16219.378262583963</v>
      </c>
      <c r="W459">
        <f t="shared" si="240"/>
        <v>-19.378262583963078</v>
      </c>
      <c r="X459">
        <f t="shared" si="241"/>
        <v>-0.40037732611493965</v>
      </c>
      <c r="Y459">
        <f>VLOOKUP(K459,Sheet2!$A$6:$B$262,2,TRUE)</f>
        <v>316.05</v>
      </c>
      <c r="Z459">
        <f t="shared" si="242"/>
        <v>-1.2668164091597521E-3</v>
      </c>
      <c r="AA459">
        <f t="shared" si="243"/>
        <v>517.77492536728312</v>
      </c>
      <c r="AD459">
        <f t="shared" si="220"/>
        <v>519.48976880474754</v>
      </c>
      <c r="AE459">
        <f>VLOOKUP(AU458,Sheet2!$E$6:$F$261,2,TRUE)</f>
        <v>506.22500000000002</v>
      </c>
      <c r="AF459">
        <f>VLOOKUP(AE459,Sheet3!K$52:L$77,2,TRUE)</f>
        <v>1</v>
      </c>
      <c r="AG459">
        <f t="shared" si="221"/>
        <v>3.089768804747564</v>
      </c>
      <c r="AH459">
        <f t="shared" si="222"/>
        <v>1</v>
      </c>
      <c r="AI459">
        <f t="shared" si="231"/>
        <v>4500</v>
      </c>
      <c r="AJ459">
        <f t="shared" si="246"/>
        <v>3</v>
      </c>
      <c r="AK459">
        <f t="shared" ref="AK459:AK522" si="249">+AJ459*$AD$3*POWER(AG459,1.5)*AF459</f>
        <v>11975.607951004758</v>
      </c>
      <c r="AM459">
        <f t="shared" si="223"/>
        <v>-2.0102311952524587</v>
      </c>
      <c r="AN459">
        <f t="shared" si="224"/>
        <v>0</v>
      </c>
      <c r="AP459">
        <f t="shared" ref="AP459:AP522" si="250">+VLOOKUP(AM459,$A$8:$B$28,2,TRUE)</f>
        <v>1.55</v>
      </c>
      <c r="AQ459">
        <f>VLOOKUP(AE459,Sheet3!$K$52:$L$77,2,TRUE)</f>
        <v>1</v>
      </c>
      <c r="AR459">
        <f t="shared" si="244"/>
        <v>0</v>
      </c>
      <c r="AU459">
        <f t="shared" si="225"/>
        <v>16475.607951004757</v>
      </c>
      <c r="AV459">
        <f t="shared" si="226"/>
        <v>-275.60795100475661</v>
      </c>
      <c r="AW459">
        <f t="shared" si="227"/>
        <v>-5.6943791529908392</v>
      </c>
      <c r="AX459">
        <f>VLOOKUP(AD459,Sheet2!$A$6:$B$262,2,TRUE)</f>
        <v>337.2</v>
      </c>
      <c r="AY459">
        <f t="shared" si="228"/>
        <v>-1.6887245412191103E-2</v>
      </c>
      <c r="AZ459">
        <f t="shared" si="229"/>
        <v>519.47288155933541</v>
      </c>
      <c r="BB459">
        <f t="shared" si="219"/>
        <v>1.6979561920522883</v>
      </c>
    </row>
    <row r="460" spans="4:54" x14ac:dyDescent="0.55000000000000004">
      <c r="D460">
        <f t="shared" ref="D460:D523" si="251">+D459+15</f>
        <v>6750</v>
      </c>
      <c r="E460">
        <f t="shared" si="247"/>
        <v>112.5</v>
      </c>
      <c r="F460">
        <v>16100</v>
      </c>
      <c r="H460">
        <f t="shared" si="232"/>
        <v>4025</v>
      </c>
      <c r="J460">
        <f t="shared" si="233"/>
        <v>332.64462809917353</v>
      </c>
      <c r="K460">
        <f t="shared" si="234"/>
        <v>517.77492536728312</v>
      </c>
      <c r="L460">
        <f>VLOOKUP(V460, Sheet2!E$6:F$261,2,TRUE)</f>
        <v>506.22500000000002</v>
      </c>
      <c r="M460">
        <f>VLOOKUP(L460,Sheet3!A$52:B$77,2,TRUE)</f>
        <v>1</v>
      </c>
      <c r="N460">
        <f t="shared" si="235"/>
        <v>3.3749253672831401</v>
      </c>
      <c r="O460">
        <f t="shared" si="236"/>
        <v>2.9749253672831628</v>
      </c>
      <c r="P460">
        <v>0</v>
      </c>
      <c r="Q460">
        <f t="shared" si="245"/>
        <v>3.1</v>
      </c>
      <c r="R460">
        <f t="shared" si="237"/>
        <v>14126.848669785386</v>
      </c>
      <c r="S460">
        <f t="shared" si="248"/>
        <v>2.9</v>
      </c>
      <c r="T460">
        <f t="shared" si="238"/>
        <v>2083.2440302942923</v>
      </c>
      <c r="V460">
        <f t="shared" si="239"/>
        <v>16210.092700079678</v>
      </c>
      <c r="W460">
        <f t="shared" si="240"/>
        <v>-110.09270007967825</v>
      </c>
      <c r="X460">
        <f t="shared" si="241"/>
        <v>-2.2746425636297163</v>
      </c>
      <c r="Y460">
        <f>VLOOKUP(K460,Sheet2!$A$6:$B$262,2,TRUE)</f>
        <v>316.05</v>
      </c>
      <c r="Z460">
        <f t="shared" si="242"/>
        <v>-7.1970971796542198E-3</v>
      </c>
      <c r="AA460">
        <f t="shared" si="243"/>
        <v>517.76772827010348</v>
      </c>
      <c r="AD460">
        <f t="shared" si="220"/>
        <v>519.47288155933541</v>
      </c>
      <c r="AE460">
        <f>VLOOKUP(AU459,Sheet2!$E$6:$F$261,2,TRUE)</f>
        <v>506.22500000000002</v>
      </c>
      <c r="AF460">
        <f>VLOOKUP(AE460,Sheet3!K$52:L$77,2,TRUE)</f>
        <v>1</v>
      </c>
      <c r="AG460">
        <f t="shared" si="221"/>
        <v>3.0728815593354284</v>
      </c>
      <c r="AH460">
        <f t="shared" si="222"/>
        <v>1</v>
      </c>
      <c r="AI460">
        <f t="shared" si="231"/>
        <v>4500</v>
      </c>
      <c r="AJ460">
        <f t="shared" si="246"/>
        <v>3</v>
      </c>
      <c r="AK460">
        <f t="shared" si="249"/>
        <v>11877.562533919234</v>
      </c>
      <c r="AM460">
        <f t="shared" si="223"/>
        <v>-2.0271184406645943</v>
      </c>
      <c r="AN460">
        <f t="shared" si="224"/>
        <v>0</v>
      </c>
      <c r="AP460">
        <f t="shared" si="250"/>
        <v>1.55</v>
      </c>
      <c r="AQ460">
        <f>VLOOKUP(AE460,Sheet3!$K$52:$L$77,2,TRUE)</f>
        <v>1</v>
      </c>
      <c r="AR460">
        <f t="shared" si="244"/>
        <v>0</v>
      </c>
      <c r="AU460">
        <f t="shared" si="225"/>
        <v>16377.562533919234</v>
      </c>
      <c r="AV460">
        <f t="shared" si="226"/>
        <v>-277.56253391923383</v>
      </c>
      <c r="AW460">
        <f t="shared" si="227"/>
        <v>-5.7347630975048309</v>
      </c>
      <c r="AX460">
        <f>VLOOKUP(AD460,Sheet2!$A$6:$B$262,2,TRUE)</f>
        <v>337.2</v>
      </c>
      <c r="AY460">
        <f t="shared" si="228"/>
        <v>-1.7007007999717768E-2</v>
      </c>
      <c r="AZ460">
        <f t="shared" si="229"/>
        <v>519.45587455133568</v>
      </c>
      <c r="BB460">
        <f t="shared" ref="BB460:BB523" si="252">+AZ460-AA460</f>
        <v>1.688146281232207</v>
      </c>
    </row>
    <row r="461" spans="4:54" x14ac:dyDescent="0.55000000000000004">
      <c r="D461">
        <f t="shared" si="251"/>
        <v>6765</v>
      </c>
      <c r="E461">
        <f t="shared" si="247"/>
        <v>112.75</v>
      </c>
      <c r="F461">
        <v>16000</v>
      </c>
      <c r="H461">
        <f t="shared" si="232"/>
        <v>4000</v>
      </c>
      <c r="J461">
        <f t="shared" si="233"/>
        <v>330.57851239669424</v>
      </c>
      <c r="K461">
        <f t="shared" si="234"/>
        <v>517.76772827010348</v>
      </c>
      <c r="L461">
        <f>VLOOKUP(V461, Sheet2!E$6:F$261,2,TRUE)</f>
        <v>506.22500000000002</v>
      </c>
      <c r="M461">
        <f>VLOOKUP(L461,Sheet3!A$52:B$77,2,TRUE)</f>
        <v>1</v>
      </c>
      <c r="N461">
        <f t="shared" si="235"/>
        <v>3.3677282701034983</v>
      </c>
      <c r="O461">
        <f t="shared" si="236"/>
        <v>2.967728270103521</v>
      </c>
      <c r="P461">
        <v>0</v>
      </c>
      <c r="Q461">
        <f t="shared" si="245"/>
        <v>3.1</v>
      </c>
      <c r="R461">
        <f t="shared" si="237"/>
        <v>14081.684080432673</v>
      </c>
      <c r="S461">
        <f t="shared" si="248"/>
        <v>2.9</v>
      </c>
      <c r="T461">
        <f t="shared" si="238"/>
        <v>2075.6887628138466</v>
      </c>
      <c r="V461">
        <f t="shared" si="239"/>
        <v>16157.37284324652</v>
      </c>
      <c r="W461">
        <f t="shared" si="240"/>
        <v>-157.37284324651955</v>
      </c>
      <c r="X461">
        <f t="shared" si="241"/>
        <v>-3.2515050257545361</v>
      </c>
      <c r="Y461">
        <f>VLOOKUP(K461,Sheet2!$A$6:$B$262,2,TRUE)</f>
        <v>316.05</v>
      </c>
      <c r="Z461">
        <f t="shared" si="242"/>
        <v>-1.0287945026908831E-2</v>
      </c>
      <c r="AA461">
        <f t="shared" si="243"/>
        <v>517.75744032507657</v>
      </c>
      <c r="AD461">
        <f t="shared" ref="AD461:AD524" si="253">+AZ460</f>
        <v>519.45587455133568</v>
      </c>
      <c r="AE461">
        <f>VLOOKUP(AU460,Sheet2!$E$6:$F$261,2,TRUE)</f>
        <v>506.22500000000002</v>
      </c>
      <c r="AF461">
        <f>VLOOKUP(AE461,Sheet3!K$52:L$77,2,TRUE)</f>
        <v>1</v>
      </c>
      <c r="AG461">
        <f t="shared" ref="AG461:AG524" si="254">+AD461-$AF$3</f>
        <v>3.0558745513357053</v>
      </c>
      <c r="AH461">
        <f t="shared" ref="AH461:AH524" si="255">VLOOKUP(F461, $AM$3:$AN$5,2,TRUE)</f>
        <v>1</v>
      </c>
      <c r="AI461">
        <f t="shared" si="231"/>
        <v>4500</v>
      </c>
      <c r="AJ461">
        <f t="shared" si="246"/>
        <v>3</v>
      </c>
      <c r="AK461">
        <f t="shared" si="249"/>
        <v>11779.093698563978</v>
      </c>
      <c r="AM461">
        <f t="shared" ref="AM461:AM524" si="256">+AD461-$AO$3</f>
        <v>-2.0441254486643174</v>
      </c>
      <c r="AN461">
        <f t="shared" ref="AN461:AN524" si="257">+VLOOKUP(AM461,$AQ$3:$AR$5,2,TRUE)</f>
        <v>0</v>
      </c>
      <c r="AP461">
        <f t="shared" si="250"/>
        <v>1.55</v>
      </c>
      <c r="AQ461">
        <f>VLOOKUP(AE461,Sheet3!$K$52:$L$77,2,TRUE)</f>
        <v>1</v>
      </c>
      <c r="AR461">
        <f t="shared" si="244"/>
        <v>0</v>
      </c>
      <c r="AU461">
        <f t="shared" ref="AU461:AU524" si="258">+AI461+AK461+AR461</f>
        <v>16279.093698563978</v>
      </c>
      <c r="AV461">
        <f t="shared" ref="AV461:AV524" si="259">+F461-AU461</f>
        <v>-279.09369856397825</v>
      </c>
      <c r="AW461">
        <f t="shared" ref="AW461:AW524" si="260">+AV461*0.25*3600/43560</f>
        <v>-5.7663987306607076</v>
      </c>
      <c r="AX461">
        <f>VLOOKUP(AD461,Sheet2!$A$6:$B$262,2,TRUE)</f>
        <v>337.2</v>
      </c>
      <c r="AY461">
        <f t="shared" ref="AY461:AY524" si="261">+AW461/AX461</f>
        <v>-1.7100826603382881E-2</v>
      </c>
      <c r="AZ461">
        <f t="shared" ref="AZ461:AZ524" si="262">+AD461+AY461</f>
        <v>519.4387737247323</v>
      </c>
      <c r="BB461">
        <f t="shared" si="252"/>
        <v>1.6813333996557276</v>
      </c>
    </row>
    <row r="462" spans="4:54" x14ac:dyDescent="0.55000000000000004">
      <c r="D462">
        <f t="shared" si="251"/>
        <v>6780</v>
      </c>
      <c r="E462">
        <f t="shared" si="247"/>
        <v>113</v>
      </c>
      <c r="F462">
        <v>15900</v>
      </c>
      <c r="H462">
        <f t="shared" si="232"/>
        <v>3975</v>
      </c>
      <c r="J462">
        <f t="shared" si="233"/>
        <v>328.51239669421489</v>
      </c>
      <c r="K462">
        <f t="shared" si="234"/>
        <v>517.75744032507657</v>
      </c>
      <c r="L462">
        <f>VLOOKUP(V462, Sheet2!E$6:F$261,2,TRUE)</f>
        <v>506.22500000000002</v>
      </c>
      <c r="M462">
        <f>VLOOKUP(L462,Sheet3!A$52:B$77,2,TRUE)</f>
        <v>1</v>
      </c>
      <c r="N462">
        <f t="shared" si="235"/>
        <v>3.3574403250765954</v>
      </c>
      <c r="O462">
        <f t="shared" si="236"/>
        <v>2.9574403250766181</v>
      </c>
      <c r="P462">
        <v>0</v>
      </c>
      <c r="Q462">
        <f t="shared" si="245"/>
        <v>3.1</v>
      </c>
      <c r="R462">
        <f t="shared" si="237"/>
        <v>14017.206983550312</v>
      </c>
      <c r="S462">
        <f t="shared" si="248"/>
        <v>2.9</v>
      </c>
      <c r="T462">
        <f t="shared" si="238"/>
        <v>2064.9047292381001</v>
      </c>
      <c r="V462">
        <f t="shared" si="239"/>
        <v>16082.111712788412</v>
      </c>
      <c r="W462">
        <f t="shared" si="240"/>
        <v>-182.11171278841175</v>
      </c>
      <c r="X462">
        <f t="shared" si="241"/>
        <v>-3.7626386939754495</v>
      </c>
      <c r="Y462">
        <f>VLOOKUP(K462,Sheet2!$A$6:$B$262,2,TRUE)</f>
        <v>316.05</v>
      </c>
      <c r="Z462">
        <f t="shared" si="242"/>
        <v>-1.1905200740311499E-2</v>
      </c>
      <c r="AA462">
        <f t="shared" si="243"/>
        <v>517.74553512433624</v>
      </c>
      <c r="AD462">
        <f t="shared" si="253"/>
        <v>519.4387737247323</v>
      </c>
      <c r="AE462">
        <f>VLOOKUP(AU461,Sheet2!$E$6:$F$261,2,TRUE)</f>
        <v>506.22500000000002</v>
      </c>
      <c r="AF462">
        <f>VLOOKUP(AE462,Sheet3!K$52:L$77,2,TRUE)</f>
        <v>1</v>
      </c>
      <c r="AG462">
        <f t="shared" si="254"/>
        <v>3.038773724732323</v>
      </c>
      <c r="AH462">
        <f t="shared" si="255"/>
        <v>1</v>
      </c>
      <c r="AI462">
        <f t="shared" si="231"/>
        <v>4500</v>
      </c>
      <c r="AJ462">
        <f t="shared" si="246"/>
        <v>3</v>
      </c>
      <c r="AK462">
        <f t="shared" si="249"/>
        <v>11680.357559742923</v>
      </c>
      <c r="AM462">
        <f t="shared" si="256"/>
        <v>-2.0612262752676997</v>
      </c>
      <c r="AN462">
        <f t="shared" si="257"/>
        <v>0</v>
      </c>
      <c r="AP462">
        <f t="shared" si="250"/>
        <v>1.55</v>
      </c>
      <c r="AQ462">
        <f>VLOOKUP(AE462,Sheet3!$K$52:$L$77,2,TRUE)</f>
        <v>1</v>
      </c>
      <c r="AR462">
        <f t="shared" si="244"/>
        <v>0</v>
      </c>
      <c r="AU462">
        <f t="shared" si="258"/>
        <v>16180.357559742923</v>
      </c>
      <c r="AV462">
        <f t="shared" si="259"/>
        <v>-280.3575597429226</v>
      </c>
      <c r="AW462">
        <f t="shared" si="260"/>
        <v>-5.7925115649364178</v>
      </c>
      <c r="AX462">
        <f>VLOOKUP(AD462,Sheet2!$A$6:$B$262,2,TRUE)</f>
        <v>337.2</v>
      </c>
      <c r="AY462">
        <f t="shared" si="261"/>
        <v>-1.7178266799930064E-2</v>
      </c>
      <c r="AZ462">
        <f t="shared" si="262"/>
        <v>519.42159545793243</v>
      </c>
      <c r="BB462">
        <f t="shared" si="252"/>
        <v>1.6760603335961832</v>
      </c>
    </row>
    <row r="463" spans="4:54" x14ac:dyDescent="0.55000000000000004">
      <c r="D463">
        <f t="shared" si="251"/>
        <v>6795</v>
      </c>
      <c r="E463">
        <f t="shared" si="247"/>
        <v>113.25</v>
      </c>
      <c r="F463">
        <v>15700</v>
      </c>
      <c r="H463">
        <f t="shared" si="232"/>
        <v>3925</v>
      </c>
      <c r="J463">
        <f t="shared" si="233"/>
        <v>324.38016528925618</v>
      </c>
      <c r="K463">
        <f t="shared" si="234"/>
        <v>517.74553512433624</v>
      </c>
      <c r="L463">
        <f>VLOOKUP(V463, Sheet2!E$6:F$261,2,TRUE)</f>
        <v>506.05</v>
      </c>
      <c r="M463">
        <f>VLOOKUP(L463,Sheet3!A$52:B$77,2,TRUE)</f>
        <v>1</v>
      </c>
      <c r="N463">
        <f t="shared" si="235"/>
        <v>3.3455351243362657</v>
      </c>
      <c r="O463">
        <f t="shared" si="236"/>
        <v>2.9455351243362884</v>
      </c>
      <c r="P463">
        <v>0</v>
      </c>
      <c r="Q463">
        <f t="shared" si="245"/>
        <v>3.1</v>
      </c>
      <c r="R463">
        <f t="shared" si="237"/>
        <v>13942.717360920145</v>
      </c>
      <c r="S463">
        <f t="shared" si="248"/>
        <v>2.9</v>
      </c>
      <c r="T463">
        <f t="shared" si="238"/>
        <v>2052.4488487565022</v>
      </c>
      <c r="V463">
        <f t="shared" si="239"/>
        <v>15995.166209676649</v>
      </c>
      <c r="W463">
        <f t="shared" si="240"/>
        <v>-295.16620967664858</v>
      </c>
      <c r="X463">
        <f t="shared" si="241"/>
        <v>-6.0984754065423266</v>
      </c>
      <c r="Y463">
        <f>VLOOKUP(K463,Sheet2!$A$6:$B$262,2,TRUE)</f>
        <v>316.05</v>
      </c>
      <c r="Z463">
        <f t="shared" si="242"/>
        <v>-1.9295919653669755E-2</v>
      </c>
      <c r="AA463">
        <f t="shared" si="243"/>
        <v>517.72623920468254</v>
      </c>
      <c r="AD463">
        <f t="shared" si="253"/>
        <v>519.42159545793243</v>
      </c>
      <c r="AE463">
        <f>VLOOKUP(AU462,Sheet2!$E$6:$F$261,2,TRUE)</f>
        <v>506.22500000000002</v>
      </c>
      <c r="AF463">
        <f>VLOOKUP(AE463,Sheet3!K$52:L$77,2,TRUE)</f>
        <v>1</v>
      </c>
      <c r="AG463">
        <f t="shared" si="254"/>
        <v>3.0215954579324489</v>
      </c>
      <c r="AH463">
        <f t="shared" si="255"/>
        <v>1</v>
      </c>
      <c r="AI463">
        <f t="shared" si="231"/>
        <v>4500</v>
      </c>
      <c r="AJ463">
        <f t="shared" si="246"/>
        <v>3</v>
      </c>
      <c r="AK463">
        <f t="shared" si="249"/>
        <v>11581.453619511753</v>
      </c>
      <c r="AM463">
        <f t="shared" si="256"/>
        <v>-2.0784045420675739</v>
      </c>
      <c r="AN463">
        <f t="shared" si="257"/>
        <v>0</v>
      </c>
      <c r="AP463">
        <f t="shared" si="250"/>
        <v>1.55</v>
      </c>
      <c r="AQ463">
        <f>VLOOKUP(AE463,Sheet3!$K$52:$L$77,2,TRUE)</f>
        <v>1</v>
      </c>
      <c r="AR463">
        <f t="shared" si="244"/>
        <v>0</v>
      </c>
      <c r="AU463">
        <f t="shared" si="258"/>
        <v>16081.453619511753</v>
      </c>
      <c r="AV463">
        <f t="shared" si="259"/>
        <v>-381.45361951175255</v>
      </c>
      <c r="AW463">
        <f t="shared" si="260"/>
        <v>-7.8812731304081103</v>
      </c>
      <c r="AX463">
        <f>VLOOKUP(AD463,Sheet2!$A$6:$B$262,2,TRUE)</f>
        <v>337.2</v>
      </c>
      <c r="AY463">
        <f t="shared" si="261"/>
        <v>-2.3372696116275536E-2</v>
      </c>
      <c r="AZ463">
        <f t="shared" si="262"/>
        <v>519.3982227618161</v>
      </c>
      <c r="BB463">
        <f t="shared" si="252"/>
        <v>1.671983557133558</v>
      </c>
    </row>
    <row r="464" spans="4:54" x14ac:dyDescent="0.55000000000000004">
      <c r="D464">
        <f t="shared" si="251"/>
        <v>6810</v>
      </c>
      <c r="E464">
        <f t="shared" si="247"/>
        <v>113.5</v>
      </c>
      <c r="F464">
        <v>15700</v>
      </c>
      <c r="H464">
        <f t="shared" si="232"/>
        <v>3925</v>
      </c>
      <c r="J464">
        <f t="shared" si="233"/>
        <v>324.38016528925618</v>
      </c>
      <c r="K464">
        <f t="shared" si="234"/>
        <v>517.72623920468254</v>
      </c>
      <c r="L464">
        <f>VLOOKUP(V464, Sheet2!E$6:F$261,2,TRUE)</f>
        <v>506.05</v>
      </c>
      <c r="M464">
        <f>VLOOKUP(L464,Sheet3!A$52:B$77,2,TRUE)</f>
        <v>1</v>
      </c>
      <c r="N464">
        <f t="shared" si="235"/>
        <v>3.3262392046825653</v>
      </c>
      <c r="O464">
        <f t="shared" si="236"/>
        <v>2.926239204682588</v>
      </c>
      <c r="P464">
        <v>0</v>
      </c>
      <c r="Q464">
        <f t="shared" si="245"/>
        <v>3.1</v>
      </c>
      <c r="R464">
        <f t="shared" si="237"/>
        <v>13822.26611436924</v>
      </c>
      <c r="S464">
        <f t="shared" si="248"/>
        <v>2.9</v>
      </c>
      <c r="T464">
        <f t="shared" si="238"/>
        <v>2032.3138197568073</v>
      </c>
      <c r="V464">
        <f t="shared" si="239"/>
        <v>15854.579934126048</v>
      </c>
      <c r="W464">
        <f t="shared" si="240"/>
        <v>-154.5799341260481</v>
      </c>
      <c r="X464">
        <f t="shared" si="241"/>
        <v>-3.193800291860498</v>
      </c>
      <c r="Y464">
        <f>VLOOKUP(K464,Sheet2!$A$6:$B$262,2,TRUE)</f>
        <v>316.05</v>
      </c>
      <c r="Z464">
        <f t="shared" si="242"/>
        <v>-1.0105363998925795E-2</v>
      </c>
      <c r="AA464">
        <f t="shared" si="243"/>
        <v>517.7161338406836</v>
      </c>
      <c r="AD464">
        <f t="shared" si="253"/>
        <v>519.3982227618161</v>
      </c>
      <c r="AE464">
        <f>VLOOKUP(AU463,Sheet2!$E$6:$F$261,2,TRUE)</f>
        <v>506.22500000000002</v>
      </c>
      <c r="AF464">
        <f>VLOOKUP(AE464,Sheet3!K$52:L$77,2,TRUE)</f>
        <v>1</v>
      </c>
      <c r="AG464">
        <f t="shared" si="254"/>
        <v>2.9982227618161232</v>
      </c>
      <c r="AH464">
        <f t="shared" si="255"/>
        <v>1</v>
      </c>
      <c r="AI464">
        <f t="shared" si="231"/>
        <v>4500</v>
      </c>
      <c r="AJ464">
        <f t="shared" si="246"/>
        <v>2.9</v>
      </c>
      <c r="AK464">
        <f t="shared" si="249"/>
        <v>11065.758358145555</v>
      </c>
      <c r="AM464">
        <f t="shared" si="256"/>
        <v>-2.1017772381838995</v>
      </c>
      <c r="AN464">
        <f t="shared" si="257"/>
        <v>0</v>
      </c>
      <c r="AP464">
        <f t="shared" si="250"/>
        <v>1.55</v>
      </c>
      <c r="AQ464">
        <f>VLOOKUP(AE464,Sheet3!$K$52:$L$77,2,TRUE)</f>
        <v>1</v>
      </c>
      <c r="AR464">
        <f t="shared" si="244"/>
        <v>0</v>
      </c>
      <c r="AU464">
        <f t="shared" si="258"/>
        <v>15565.758358145555</v>
      </c>
      <c r="AV464">
        <f t="shared" si="259"/>
        <v>134.24164185444533</v>
      </c>
      <c r="AW464">
        <f t="shared" si="260"/>
        <v>2.7735876416207712</v>
      </c>
      <c r="AX464">
        <f>VLOOKUP(AD464,Sheet2!$A$6:$B$262,2,TRUE)</f>
        <v>335.82857142857142</v>
      </c>
      <c r="AY464">
        <f t="shared" si="261"/>
        <v>8.2589388681918487E-3</v>
      </c>
      <c r="AZ464">
        <f t="shared" si="262"/>
        <v>519.40648170068425</v>
      </c>
      <c r="BB464">
        <f t="shared" si="252"/>
        <v>1.6903478600006565</v>
      </c>
    </row>
    <row r="465" spans="4:54" x14ac:dyDescent="0.55000000000000004">
      <c r="D465">
        <f t="shared" si="251"/>
        <v>6825</v>
      </c>
      <c r="E465">
        <f t="shared" si="247"/>
        <v>113.75</v>
      </c>
      <c r="F465">
        <v>15500</v>
      </c>
      <c r="H465">
        <f t="shared" si="232"/>
        <v>3875</v>
      </c>
      <c r="J465">
        <f t="shared" si="233"/>
        <v>320.24793388429754</v>
      </c>
      <c r="K465">
        <f t="shared" si="234"/>
        <v>517.7161338406836</v>
      </c>
      <c r="L465">
        <f>VLOOKUP(V465, Sheet2!E$6:F$261,2,TRUE)</f>
        <v>506.05</v>
      </c>
      <c r="M465">
        <f>VLOOKUP(L465,Sheet3!A$52:B$77,2,TRUE)</f>
        <v>1</v>
      </c>
      <c r="N465">
        <f t="shared" si="235"/>
        <v>3.3161338406836194</v>
      </c>
      <c r="O465">
        <f t="shared" si="236"/>
        <v>2.9161338406836421</v>
      </c>
      <c r="P465">
        <v>0</v>
      </c>
      <c r="Q465">
        <f t="shared" si="245"/>
        <v>3.1</v>
      </c>
      <c r="R465">
        <f t="shared" si="237"/>
        <v>13759.324359807584</v>
      </c>
      <c r="S465">
        <f t="shared" si="248"/>
        <v>2.9</v>
      </c>
      <c r="T465">
        <f t="shared" si="238"/>
        <v>2021.7954400570634</v>
      </c>
      <c r="V465">
        <f t="shared" si="239"/>
        <v>15781.119799864648</v>
      </c>
      <c r="W465">
        <f t="shared" si="240"/>
        <v>-281.11979986464758</v>
      </c>
      <c r="X465">
        <f t="shared" si="241"/>
        <v>-5.8082603277819747</v>
      </c>
      <c r="Y465">
        <f>VLOOKUP(K465,Sheet2!$A$6:$B$262,2,TRUE)</f>
        <v>316.05</v>
      </c>
      <c r="Z465">
        <f t="shared" si="242"/>
        <v>-1.8377662799499997E-2</v>
      </c>
      <c r="AA465">
        <f t="shared" si="243"/>
        <v>517.69775617788412</v>
      </c>
      <c r="AD465">
        <f t="shared" si="253"/>
        <v>519.40648170068425</v>
      </c>
      <c r="AE465">
        <f>VLOOKUP(AU464,Sheet2!$E$6:$F$261,2,TRUE)</f>
        <v>506.05</v>
      </c>
      <c r="AF465">
        <f>VLOOKUP(AE465,Sheet3!K$52:L$77,2,TRUE)</f>
        <v>1</v>
      </c>
      <c r="AG465">
        <f t="shared" si="254"/>
        <v>3.0064817006842759</v>
      </c>
      <c r="AH465">
        <f t="shared" si="255"/>
        <v>1</v>
      </c>
      <c r="AI465">
        <f t="shared" si="231"/>
        <v>4500</v>
      </c>
      <c r="AJ465">
        <f t="shared" si="246"/>
        <v>3</v>
      </c>
      <c r="AK465">
        <f t="shared" si="249"/>
        <v>11494.668236392497</v>
      </c>
      <c r="AM465">
        <f t="shared" si="256"/>
        <v>-2.0935182993157468</v>
      </c>
      <c r="AN465">
        <f t="shared" si="257"/>
        <v>0</v>
      </c>
      <c r="AP465">
        <f t="shared" si="250"/>
        <v>1.55</v>
      </c>
      <c r="AQ465">
        <f>VLOOKUP(AE465,Sheet3!$K$52:$L$77,2,TRUE)</f>
        <v>1</v>
      </c>
      <c r="AR465">
        <f t="shared" si="244"/>
        <v>0</v>
      </c>
      <c r="AU465">
        <f t="shared" si="258"/>
        <v>15994.668236392497</v>
      </c>
      <c r="AV465">
        <f t="shared" si="259"/>
        <v>-494.66823639249742</v>
      </c>
      <c r="AW465">
        <f t="shared" si="260"/>
        <v>-10.220418107283004</v>
      </c>
      <c r="AX465">
        <f>VLOOKUP(AD465,Sheet2!$A$6:$B$262,2,TRUE)</f>
        <v>337.2</v>
      </c>
      <c r="AY465">
        <f t="shared" si="261"/>
        <v>-3.0309662239866562E-2</v>
      </c>
      <c r="AZ465">
        <f t="shared" si="262"/>
        <v>519.37617203844434</v>
      </c>
      <c r="BB465">
        <f t="shared" si="252"/>
        <v>1.6784158605602215</v>
      </c>
    </row>
    <row r="466" spans="4:54" x14ac:dyDescent="0.55000000000000004">
      <c r="D466">
        <f t="shared" si="251"/>
        <v>6840</v>
      </c>
      <c r="E466">
        <f t="shared" si="247"/>
        <v>114</v>
      </c>
      <c r="F466">
        <v>15400</v>
      </c>
      <c r="H466">
        <f t="shared" si="232"/>
        <v>3850</v>
      </c>
      <c r="J466">
        <f t="shared" si="233"/>
        <v>318.18181818181819</v>
      </c>
      <c r="K466">
        <f t="shared" si="234"/>
        <v>517.69775617788412</v>
      </c>
      <c r="L466">
        <f>VLOOKUP(V466, Sheet2!E$6:F$261,2,TRUE)</f>
        <v>506.05</v>
      </c>
      <c r="M466">
        <f>VLOOKUP(L466,Sheet3!A$52:B$77,2,TRUE)</f>
        <v>1</v>
      </c>
      <c r="N466">
        <f t="shared" si="235"/>
        <v>3.2977561778841391</v>
      </c>
      <c r="O466">
        <f t="shared" si="236"/>
        <v>2.8977561778841618</v>
      </c>
      <c r="P466">
        <v>0</v>
      </c>
      <c r="Q466">
        <f t="shared" si="245"/>
        <v>3.1</v>
      </c>
      <c r="R466">
        <f t="shared" si="237"/>
        <v>13645.103896486098</v>
      </c>
      <c r="S466">
        <f t="shared" si="248"/>
        <v>2.9</v>
      </c>
      <c r="T466">
        <f t="shared" si="238"/>
        <v>2002.7133562621334</v>
      </c>
      <c r="V466">
        <f t="shared" si="239"/>
        <v>15647.817252748231</v>
      </c>
      <c r="W466">
        <f t="shared" si="240"/>
        <v>-247.81725274823111</v>
      </c>
      <c r="X466">
        <f t="shared" si="241"/>
        <v>-5.1201911724841143</v>
      </c>
      <c r="Y466">
        <f>VLOOKUP(K466,Sheet2!$A$6:$B$262,2,TRUE)</f>
        <v>315.39999999999998</v>
      </c>
      <c r="Z466">
        <f t="shared" si="242"/>
        <v>-1.6233960597603406E-2</v>
      </c>
      <c r="AA466">
        <f t="shared" si="243"/>
        <v>517.68152221728656</v>
      </c>
      <c r="AD466">
        <f t="shared" si="253"/>
        <v>519.37617203844434</v>
      </c>
      <c r="AE466">
        <f>VLOOKUP(AU465,Sheet2!$E$6:$F$261,2,TRUE)</f>
        <v>506.05</v>
      </c>
      <c r="AF466">
        <f>VLOOKUP(AE466,Sheet3!K$52:L$77,2,TRUE)</f>
        <v>1</v>
      </c>
      <c r="AG466">
        <f t="shared" si="254"/>
        <v>2.9761720384443606</v>
      </c>
      <c r="AH466">
        <f t="shared" si="255"/>
        <v>1</v>
      </c>
      <c r="AI466">
        <f t="shared" si="231"/>
        <v>4500</v>
      </c>
      <c r="AJ466">
        <f t="shared" si="246"/>
        <v>2.9</v>
      </c>
      <c r="AK466">
        <f t="shared" si="249"/>
        <v>10943.906781796333</v>
      </c>
      <c r="AM466">
        <f t="shared" si="256"/>
        <v>-2.1238279615556621</v>
      </c>
      <c r="AN466">
        <f t="shared" si="257"/>
        <v>0</v>
      </c>
      <c r="AP466">
        <f t="shared" si="250"/>
        <v>1.55</v>
      </c>
      <c r="AQ466">
        <f>VLOOKUP(AE466,Sheet3!$K$52:$L$77,2,TRUE)</f>
        <v>1</v>
      </c>
      <c r="AR466">
        <f t="shared" si="244"/>
        <v>0</v>
      </c>
      <c r="AU466">
        <f t="shared" si="258"/>
        <v>15443.906781796333</v>
      </c>
      <c r="AV466">
        <f t="shared" si="259"/>
        <v>-43.906781796333235</v>
      </c>
      <c r="AW466">
        <f t="shared" si="260"/>
        <v>-0.9071649131473809</v>
      </c>
      <c r="AX466">
        <f>VLOOKUP(AD466,Sheet2!$A$6:$B$262,2,TRUE)</f>
        <v>335.82857142857142</v>
      </c>
      <c r="AY466">
        <f t="shared" si="261"/>
        <v>-2.7012737757493902E-3</v>
      </c>
      <c r="AZ466">
        <f t="shared" si="262"/>
        <v>519.37347076466858</v>
      </c>
      <c r="BB466">
        <f t="shared" si="252"/>
        <v>1.6919485473820259</v>
      </c>
    </row>
    <row r="467" spans="4:54" x14ac:dyDescent="0.55000000000000004">
      <c r="D467">
        <f t="shared" si="251"/>
        <v>6855</v>
      </c>
      <c r="E467">
        <f t="shared" si="247"/>
        <v>114.25</v>
      </c>
      <c r="F467">
        <v>15300</v>
      </c>
      <c r="H467">
        <f t="shared" si="232"/>
        <v>3825</v>
      </c>
      <c r="J467">
        <f t="shared" si="233"/>
        <v>316.11570247933884</v>
      </c>
      <c r="K467">
        <f t="shared" si="234"/>
        <v>517.68152221728656</v>
      </c>
      <c r="L467">
        <f>VLOOKUP(V467, Sheet2!E$6:F$261,2,TRUE)</f>
        <v>506.05</v>
      </c>
      <c r="M467">
        <f>VLOOKUP(L467,Sheet3!A$52:B$77,2,TRUE)</f>
        <v>1</v>
      </c>
      <c r="N467">
        <f t="shared" si="235"/>
        <v>3.2815222172865788</v>
      </c>
      <c r="O467">
        <f t="shared" si="236"/>
        <v>2.8815222172866015</v>
      </c>
      <c r="P467">
        <v>0</v>
      </c>
      <c r="Q467">
        <f t="shared" si="245"/>
        <v>3.1</v>
      </c>
      <c r="R467">
        <f t="shared" si="237"/>
        <v>13544.471271057806</v>
      </c>
      <c r="S467">
        <f t="shared" si="248"/>
        <v>2.9</v>
      </c>
      <c r="T467">
        <f t="shared" si="238"/>
        <v>1985.907391550742</v>
      </c>
      <c r="V467">
        <f t="shared" si="239"/>
        <v>15530.378662608548</v>
      </c>
      <c r="W467">
        <f t="shared" si="240"/>
        <v>-230.37866260854753</v>
      </c>
      <c r="X467">
        <f t="shared" si="241"/>
        <v>-4.759889723317098</v>
      </c>
      <c r="Y467">
        <f>VLOOKUP(K467,Sheet2!$A$6:$B$262,2,TRUE)</f>
        <v>315.39999999999998</v>
      </c>
      <c r="Z467">
        <f t="shared" si="242"/>
        <v>-1.5091597093586234E-2</v>
      </c>
      <c r="AA467">
        <f t="shared" si="243"/>
        <v>517.66643062019295</v>
      </c>
      <c r="AD467">
        <f t="shared" si="253"/>
        <v>519.37347076466858</v>
      </c>
      <c r="AE467">
        <f>VLOOKUP(AU466,Sheet2!$E$6:$F$261,2,TRUE)</f>
        <v>506.05</v>
      </c>
      <c r="AF467">
        <f>VLOOKUP(AE467,Sheet3!K$52:L$77,2,TRUE)</f>
        <v>1</v>
      </c>
      <c r="AG467">
        <f t="shared" si="254"/>
        <v>2.9734707646686047</v>
      </c>
      <c r="AH467">
        <f t="shared" si="255"/>
        <v>1</v>
      </c>
      <c r="AI467">
        <f t="shared" si="231"/>
        <v>4500</v>
      </c>
      <c r="AJ467">
        <f t="shared" si="246"/>
        <v>2.9</v>
      </c>
      <c r="AK467">
        <f t="shared" si="249"/>
        <v>10929.010576694563</v>
      </c>
      <c r="AM467">
        <f t="shared" si="256"/>
        <v>-2.126529235331418</v>
      </c>
      <c r="AN467">
        <f t="shared" si="257"/>
        <v>0</v>
      </c>
      <c r="AP467">
        <f t="shared" si="250"/>
        <v>1.55</v>
      </c>
      <c r="AQ467">
        <f>VLOOKUP(AE467,Sheet3!$K$52:$L$77,2,TRUE)</f>
        <v>1</v>
      </c>
      <c r="AR467">
        <f t="shared" si="244"/>
        <v>0</v>
      </c>
      <c r="AU467">
        <f t="shared" si="258"/>
        <v>15429.010576694563</v>
      </c>
      <c r="AV467">
        <f t="shared" si="259"/>
        <v>-129.0105766945635</v>
      </c>
      <c r="AW467">
        <f t="shared" si="260"/>
        <v>-2.6655077829455269</v>
      </c>
      <c r="AX467">
        <f>VLOOKUP(AD467,Sheet2!$A$6:$B$262,2,TRUE)</f>
        <v>335.82857142857142</v>
      </c>
      <c r="AY467">
        <f t="shared" si="261"/>
        <v>-7.9371084229278074E-3</v>
      </c>
      <c r="AZ467">
        <f t="shared" si="262"/>
        <v>519.3655336562457</v>
      </c>
      <c r="BB467">
        <f t="shared" si="252"/>
        <v>1.6991030360527475</v>
      </c>
    </row>
    <row r="468" spans="4:54" x14ac:dyDescent="0.55000000000000004">
      <c r="D468">
        <f t="shared" si="251"/>
        <v>6870</v>
      </c>
      <c r="E468">
        <f t="shared" si="247"/>
        <v>114.5</v>
      </c>
      <c r="F468">
        <v>15200</v>
      </c>
      <c r="H468">
        <f t="shared" si="232"/>
        <v>3800</v>
      </c>
      <c r="J468">
        <f t="shared" si="233"/>
        <v>314.04958677685948</v>
      </c>
      <c r="K468">
        <f t="shared" si="234"/>
        <v>517.66643062019295</v>
      </c>
      <c r="L468">
        <f>VLOOKUP(V468, Sheet2!E$6:F$261,2,TRUE)</f>
        <v>506.05</v>
      </c>
      <c r="M468">
        <f>VLOOKUP(L468,Sheet3!A$52:B$77,2,TRUE)</f>
        <v>1</v>
      </c>
      <c r="N468">
        <f t="shared" si="235"/>
        <v>3.2664306201929776</v>
      </c>
      <c r="O468">
        <f t="shared" si="236"/>
        <v>2.8664306201930003</v>
      </c>
      <c r="P468">
        <v>0</v>
      </c>
      <c r="Q468">
        <f t="shared" si="245"/>
        <v>3.1</v>
      </c>
      <c r="R468">
        <f t="shared" si="237"/>
        <v>13451.143010512478</v>
      </c>
      <c r="S468">
        <f t="shared" si="248"/>
        <v>2.9</v>
      </c>
      <c r="T468">
        <f t="shared" si="238"/>
        <v>1970.3264402472917</v>
      </c>
      <c r="V468">
        <f t="shared" si="239"/>
        <v>15421.469450759771</v>
      </c>
      <c r="W468">
        <f t="shared" si="240"/>
        <v>-221.46945075977055</v>
      </c>
      <c r="X468">
        <f t="shared" si="241"/>
        <v>-4.5758150983423675</v>
      </c>
      <c r="Y468">
        <f>VLOOKUP(K468,Sheet2!$A$6:$B$262,2,TRUE)</f>
        <v>315.39999999999998</v>
      </c>
      <c r="Z468">
        <f t="shared" si="242"/>
        <v>-1.4507974313070285E-2</v>
      </c>
      <c r="AA468">
        <f t="shared" si="243"/>
        <v>517.65192264587984</v>
      </c>
      <c r="AD468">
        <f t="shared" si="253"/>
        <v>519.3655336562457</v>
      </c>
      <c r="AE468">
        <f>VLOOKUP(AU467,Sheet2!$E$6:$F$261,2,TRUE)</f>
        <v>506.05</v>
      </c>
      <c r="AF468">
        <f>VLOOKUP(AE468,Sheet3!K$52:L$77,2,TRUE)</f>
        <v>1</v>
      </c>
      <c r="AG468">
        <f t="shared" si="254"/>
        <v>2.9655336562457251</v>
      </c>
      <c r="AH468">
        <f t="shared" si="255"/>
        <v>1</v>
      </c>
      <c r="AI468">
        <f t="shared" si="231"/>
        <v>4500</v>
      </c>
      <c r="AJ468">
        <f t="shared" si="246"/>
        <v>2.9</v>
      </c>
      <c r="AK468">
        <f t="shared" si="249"/>
        <v>10885.280453272211</v>
      </c>
      <c r="AM468">
        <f t="shared" si="256"/>
        <v>-2.1344663437542977</v>
      </c>
      <c r="AN468">
        <f t="shared" si="257"/>
        <v>0</v>
      </c>
      <c r="AP468">
        <f t="shared" si="250"/>
        <v>1.55</v>
      </c>
      <c r="AQ468">
        <f>VLOOKUP(AE468,Sheet3!$K$52:$L$77,2,TRUE)</f>
        <v>1</v>
      </c>
      <c r="AR468">
        <f t="shared" si="244"/>
        <v>0</v>
      </c>
      <c r="AU468">
        <f t="shared" si="258"/>
        <v>15385.280453272211</v>
      </c>
      <c r="AV468">
        <f t="shared" si="259"/>
        <v>-185.28045327221116</v>
      </c>
      <c r="AW468">
        <f t="shared" si="260"/>
        <v>-3.8281085386820486</v>
      </c>
      <c r="AX468">
        <f>VLOOKUP(AD468,Sheet2!$A$6:$B$262,2,TRUE)</f>
        <v>335.82857142857142</v>
      </c>
      <c r="AY468">
        <f t="shared" si="261"/>
        <v>-1.1398995988929021E-2</v>
      </c>
      <c r="AZ468">
        <f t="shared" si="262"/>
        <v>519.35413466025682</v>
      </c>
      <c r="BB468">
        <f t="shared" si="252"/>
        <v>1.7022120143769826</v>
      </c>
    </row>
    <row r="469" spans="4:54" x14ac:dyDescent="0.55000000000000004">
      <c r="D469">
        <f t="shared" si="251"/>
        <v>6885</v>
      </c>
      <c r="E469">
        <f t="shared" si="247"/>
        <v>114.75</v>
      </c>
      <c r="F469">
        <v>15100</v>
      </c>
      <c r="H469">
        <f t="shared" si="232"/>
        <v>3775</v>
      </c>
      <c r="J469">
        <f t="shared" si="233"/>
        <v>311.98347107438019</v>
      </c>
      <c r="K469">
        <f t="shared" si="234"/>
        <v>517.65192264587984</v>
      </c>
      <c r="L469">
        <f>VLOOKUP(V469, Sheet2!E$6:F$261,2,TRUE)</f>
        <v>506.05</v>
      </c>
      <c r="M469">
        <f>VLOOKUP(L469,Sheet3!A$52:B$77,2,TRUE)</f>
        <v>1</v>
      </c>
      <c r="N469">
        <f t="shared" si="235"/>
        <v>3.2519226458798585</v>
      </c>
      <c r="O469">
        <f t="shared" si="236"/>
        <v>2.8519226458798812</v>
      </c>
      <c r="P469">
        <v>0</v>
      </c>
      <c r="Q469">
        <f t="shared" si="245"/>
        <v>3.1</v>
      </c>
      <c r="R469">
        <f t="shared" si="237"/>
        <v>13361.626956577435</v>
      </c>
      <c r="S469">
        <f t="shared" si="248"/>
        <v>2.9</v>
      </c>
      <c r="T469">
        <f t="shared" si="238"/>
        <v>1955.3866518241766</v>
      </c>
      <c r="V469">
        <f t="shared" si="239"/>
        <v>15317.013608401612</v>
      </c>
      <c r="W469">
        <f t="shared" si="240"/>
        <v>-217.01360840161215</v>
      </c>
      <c r="X469">
        <f t="shared" si="241"/>
        <v>-4.4837522397027305</v>
      </c>
      <c r="Y469">
        <f>VLOOKUP(K469,Sheet2!$A$6:$B$262,2,TRUE)</f>
        <v>315.39999999999998</v>
      </c>
      <c r="Z469">
        <f t="shared" si="242"/>
        <v>-1.4216081926768329E-2</v>
      </c>
      <c r="AA469">
        <f t="shared" si="243"/>
        <v>517.63770656395309</v>
      </c>
      <c r="AD469">
        <f t="shared" si="253"/>
        <v>519.35413466025682</v>
      </c>
      <c r="AE469">
        <f>VLOOKUP(AU468,Sheet2!$E$6:$F$261,2,TRUE)</f>
        <v>506.05</v>
      </c>
      <c r="AF469">
        <f>VLOOKUP(AE469,Sheet3!K$52:L$77,2,TRUE)</f>
        <v>1</v>
      </c>
      <c r="AG469">
        <f t="shared" si="254"/>
        <v>2.954134660256841</v>
      </c>
      <c r="AH469">
        <f t="shared" si="255"/>
        <v>1</v>
      </c>
      <c r="AI469">
        <f t="shared" si="231"/>
        <v>4500</v>
      </c>
      <c r="AJ469">
        <f t="shared" si="246"/>
        <v>2.9</v>
      </c>
      <c r="AK469">
        <f t="shared" si="249"/>
        <v>10822.579113789119</v>
      </c>
      <c r="AM469">
        <f t="shared" si="256"/>
        <v>-2.1458653397431817</v>
      </c>
      <c r="AN469">
        <f t="shared" si="257"/>
        <v>0</v>
      </c>
      <c r="AP469">
        <f t="shared" si="250"/>
        <v>1.55</v>
      </c>
      <c r="AQ469">
        <f>VLOOKUP(AE469,Sheet3!$K$52:$L$77,2,TRUE)</f>
        <v>1</v>
      </c>
      <c r="AR469">
        <f t="shared" si="244"/>
        <v>0</v>
      </c>
      <c r="AU469">
        <f t="shared" si="258"/>
        <v>15322.579113789119</v>
      </c>
      <c r="AV469">
        <f t="shared" si="259"/>
        <v>-222.57911378911922</v>
      </c>
      <c r="AW469">
        <f t="shared" si="260"/>
        <v>-4.5987420204363474</v>
      </c>
      <c r="AX469">
        <f>VLOOKUP(AD469,Sheet2!$A$6:$B$262,2,TRUE)</f>
        <v>335.82857142857142</v>
      </c>
      <c r="AY469">
        <f t="shared" si="261"/>
        <v>-1.3693718794901494E-2</v>
      </c>
      <c r="AZ469">
        <f t="shared" si="262"/>
        <v>519.34044094146191</v>
      </c>
      <c r="BB469">
        <f t="shared" si="252"/>
        <v>1.7027343775088184</v>
      </c>
    </row>
    <row r="470" spans="4:54" x14ac:dyDescent="0.55000000000000004">
      <c r="D470">
        <f t="shared" si="251"/>
        <v>6900</v>
      </c>
      <c r="E470">
        <f t="shared" si="247"/>
        <v>115</v>
      </c>
      <c r="F470">
        <v>15000</v>
      </c>
      <c r="H470">
        <f t="shared" si="232"/>
        <v>3750</v>
      </c>
      <c r="J470">
        <f t="shared" si="233"/>
        <v>309.91735537190084</v>
      </c>
      <c r="K470">
        <f t="shared" si="234"/>
        <v>517.63770656395309</v>
      </c>
      <c r="L470">
        <f>VLOOKUP(V470, Sheet2!E$6:F$261,2,TRUE)</f>
        <v>506.05</v>
      </c>
      <c r="M470">
        <f>VLOOKUP(L470,Sheet3!A$52:B$77,2,TRUE)</f>
        <v>1</v>
      </c>
      <c r="N470">
        <f t="shared" si="235"/>
        <v>3.2377065639531111</v>
      </c>
      <c r="O470">
        <f t="shared" si="236"/>
        <v>2.8377065639531338</v>
      </c>
      <c r="P470">
        <v>0</v>
      </c>
      <c r="Q470">
        <f t="shared" si="245"/>
        <v>3.1</v>
      </c>
      <c r="R470">
        <f t="shared" si="237"/>
        <v>13274.105393190503</v>
      </c>
      <c r="S470">
        <f t="shared" si="248"/>
        <v>2.9</v>
      </c>
      <c r="T470">
        <f t="shared" si="238"/>
        <v>1940.7842571718656</v>
      </c>
      <c r="V470">
        <f t="shared" si="239"/>
        <v>15214.889650362369</v>
      </c>
      <c r="W470">
        <f t="shared" si="240"/>
        <v>-214.88965036236914</v>
      </c>
      <c r="X470">
        <f t="shared" si="241"/>
        <v>-4.4398688091398579</v>
      </c>
      <c r="Y470">
        <f>VLOOKUP(K470,Sheet2!$A$6:$B$262,2,TRUE)</f>
        <v>315.39999999999998</v>
      </c>
      <c r="Z470">
        <f t="shared" si="242"/>
        <v>-1.407694612916886E-2</v>
      </c>
      <c r="AA470">
        <f t="shared" si="243"/>
        <v>517.62362961782389</v>
      </c>
      <c r="AD470">
        <f t="shared" si="253"/>
        <v>519.34044094146191</v>
      </c>
      <c r="AE470">
        <f>VLOOKUP(AU469,Sheet2!$E$6:$F$261,2,TRUE)</f>
        <v>506.05</v>
      </c>
      <c r="AF470">
        <f>VLOOKUP(AE470,Sheet3!K$52:L$77,2,TRUE)</f>
        <v>1</v>
      </c>
      <c r="AG470">
        <f t="shared" si="254"/>
        <v>2.9404409414619295</v>
      </c>
      <c r="AH470">
        <f t="shared" si="255"/>
        <v>1</v>
      </c>
      <c r="AI470">
        <f t="shared" si="231"/>
        <v>4500</v>
      </c>
      <c r="AJ470">
        <f t="shared" si="246"/>
        <v>2.9</v>
      </c>
      <c r="AK470">
        <f t="shared" si="249"/>
        <v>10747.41523615076</v>
      </c>
      <c r="AM470">
        <f t="shared" si="256"/>
        <v>-2.1595590585380933</v>
      </c>
      <c r="AN470">
        <f t="shared" si="257"/>
        <v>0</v>
      </c>
      <c r="AP470">
        <f t="shared" si="250"/>
        <v>1.55</v>
      </c>
      <c r="AQ470">
        <f>VLOOKUP(AE470,Sheet3!$K$52:$L$77,2,TRUE)</f>
        <v>1</v>
      </c>
      <c r="AR470">
        <f t="shared" si="244"/>
        <v>0</v>
      </c>
      <c r="AU470">
        <f t="shared" si="258"/>
        <v>15247.41523615076</v>
      </c>
      <c r="AV470">
        <f t="shared" si="259"/>
        <v>-247.41523615076039</v>
      </c>
      <c r="AW470">
        <f t="shared" si="260"/>
        <v>-5.1118850444371979</v>
      </c>
      <c r="AX470">
        <f>VLOOKUP(AD470,Sheet2!$A$6:$B$262,2,TRUE)</f>
        <v>335.82857142857142</v>
      </c>
      <c r="AY470">
        <f t="shared" si="261"/>
        <v>-1.5221709763085071E-2</v>
      </c>
      <c r="AZ470">
        <f t="shared" si="262"/>
        <v>519.32521923169884</v>
      </c>
      <c r="BB470">
        <f t="shared" si="252"/>
        <v>1.701589613874944</v>
      </c>
    </row>
    <row r="471" spans="4:54" x14ac:dyDescent="0.55000000000000004">
      <c r="D471">
        <f t="shared" si="251"/>
        <v>6915</v>
      </c>
      <c r="E471">
        <f t="shared" si="247"/>
        <v>115.25</v>
      </c>
      <c r="F471">
        <v>14900</v>
      </c>
      <c r="H471">
        <f t="shared" si="232"/>
        <v>3725</v>
      </c>
      <c r="J471">
        <f t="shared" si="233"/>
        <v>307.85123966942149</v>
      </c>
      <c r="K471">
        <f t="shared" si="234"/>
        <v>517.62362961782389</v>
      </c>
      <c r="L471">
        <f>VLOOKUP(V471, Sheet2!E$6:F$261,2,TRUE)</f>
        <v>506.05</v>
      </c>
      <c r="M471">
        <f>VLOOKUP(L471,Sheet3!A$52:B$77,2,TRUE)</f>
        <v>1</v>
      </c>
      <c r="N471">
        <f t="shared" si="235"/>
        <v>3.2236296178239172</v>
      </c>
      <c r="O471">
        <f t="shared" si="236"/>
        <v>2.82362961782394</v>
      </c>
      <c r="P471">
        <v>0</v>
      </c>
      <c r="Q471">
        <f t="shared" si="245"/>
        <v>3.1</v>
      </c>
      <c r="R471">
        <f t="shared" si="237"/>
        <v>13187.629545923921</v>
      </c>
      <c r="S471">
        <f t="shared" si="248"/>
        <v>2.9</v>
      </c>
      <c r="T471">
        <f t="shared" si="238"/>
        <v>1926.360775599456</v>
      </c>
      <c r="V471">
        <f t="shared" si="239"/>
        <v>15113.990321523377</v>
      </c>
      <c r="W471">
        <f t="shared" si="240"/>
        <v>-213.99032152337713</v>
      </c>
      <c r="X471">
        <f t="shared" si="241"/>
        <v>-4.4212876347805192</v>
      </c>
      <c r="Y471">
        <f>VLOOKUP(K471,Sheet2!$A$6:$B$262,2,TRUE)</f>
        <v>315.39999999999998</v>
      </c>
      <c r="Z471">
        <f t="shared" si="242"/>
        <v>-1.4018033084275586E-2</v>
      </c>
      <c r="AA471">
        <f t="shared" si="243"/>
        <v>517.60961158473958</v>
      </c>
      <c r="AD471">
        <f t="shared" si="253"/>
        <v>519.32521923169884</v>
      </c>
      <c r="AE471">
        <f>VLOOKUP(AU470,Sheet2!$E$6:$F$261,2,TRUE)</f>
        <v>506.05</v>
      </c>
      <c r="AF471">
        <f>VLOOKUP(AE471,Sheet3!K$52:L$77,2,TRUE)</f>
        <v>1</v>
      </c>
      <c r="AG471">
        <f t="shared" si="254"/>
        <v>2.9252192316988612</v>
      </c>
      <c r="AH471">
        <f t="shared" si="255"/>
        <v>1</v>
      </c>
      <c r="AI471">
        <f t="shared" si="231"/>
        <v>4500</v>
      </c>
      <c r="AJ471">
        <f t="shared" si="246"/>
        <v>2.9</v>
      </c>
      <c r="AK471">
        <f t="shared" si="249"/>
        <v>10664.069504677056</v>
      </c>
      <c r="AM471">
        <f t="shared" si="256"/>
        <v>-2.1747807683011615</v>
      </c>
      <c r="AN471">
        <f t="shared" si="257"/>
        <v>0</v>
      </c>
      <c r="AP471">
        <f t="shared" si="250"/>
        <v>1.55</v>
      </c>
      <c r="AQ471">
        <f>VLOOKUP(AE471,Sheet3!$K$52:$L$77,2,TRUE)</f>
        <v>1</v>
      </c>
      <c r="AR471">
        <f t="shared" si="244"/>
        <v>0</v>
      </c>
      <c r="AU471">
        <f t="shared" si="258"/>
        <v>15164.069504677056</v>
      </c>
      <c r="AV471">
        <f t="shared" si="259"/>
        <v>-264.0695046770561</v>
      </c>
      <c r="AW471">
        <f t="shared" si="260"/>
        <v>-5.4559815015920679</v>
      </c>
      <c r="AX471">
        <f>VLOOKUP(AD471,Sheet2!$A$6:$B$262,2,TRUE)</f>
        <v>335.82857142857142</v>
      </c>
      <c r="AY471">
        <f t="shared" si="261"/>
        <v>-1.6246329126741735E-2</v>
      </c>
      <c r="AZ471">
        <f t="shared" si="262"/>
        <v>519.30897290257212</v>
      </c>
      <c r="BB471">
        <f t="shared" si="252"/>
        <v>1.6993613178325404</v>
      </c>
    </row>
    <row r="472" spans="4:54" x14ac:dyDescent="0.55000000000000004">
      <c r="D472">
        <f t="shared" si="251"/>
        <v>6930</v>
      </c>
      <c r="E472">
        <f t="shared" si="247"/>
        <v>115.5</v>
      </c>
      <c r="F472">
        <v>14800</v>
      </c>
      <c r="H472">
        <f t="shared" si="232"/>
        <v>3700</v>
      </c>
      <c r="J472">
        <f t="shared" si="233"/>
        <v>305.78512396694214</v>
      </c>
      <c r="K472">
        <f t="shared" si="234"/>
        <v>517.60961158473958</v>
      </c>
      <c r="L472">
        <f>VLOOKUP(V472, Sheet2!E$6:F$261,2,TRUE)</f>
        <v>506.05</v>
      </c>
      <c r="M472">
        <f>VLOOKUP(L472,Sheet3!A$52:B$77,2,TRUE)</f>
        <v>1</v>
      </c>
      <c r="N472">
        <f t="shared" si="235"/>
        <v>3.209611584739605</v>
      </c>
      <c r="O472">
        <f t="shared" si="236"/>
        <v>2.8096115847396277</v>
      </c>
      <c r="P472">
        <v>0</v>
      </c>
      <c r="Q472">
        <f t="shared" si="245"/>
        <v>3.1</v>
      </c>
      <c r="R472">
        <f t="shared" si="237"/>
        <v>13101.703029305718</v>
      </c>
      <c r="S472">
        <f t="shared" si="248"/>
        <v>2.9</v>
      </c>
      <c r="T472">
        <f t="shared" si="238"/>
        <v>1912.0333409259686</v>
      </c>
      <c r="V472">
        <f t="shared" si="239"/>
        <v>15013.736370231687</v>
      </c>
      <c r="W472">
        <f t="shared" si="240"/>
        <v>-213.73637023168703</v>
      </c>
      <c r="X472">
        <f t="shared" si="241"/>
        <v>-4.4160407072662613</v>
      </c>
      <c r="Y472">
        <f>VLOOKUP(K472,Sheet2!$A$6:$B$262,2,TRUE)</f>
        <v>315.39999999999998</v>
      </c>
      <c r="Z472">
        <f t="shared" si="242"/>
        <v>-1.4001397296341984E-2</v>
      </c>
      <c r="AA472">
        <f t="shared" si="243"/>
        <v>517.59561018744319</v>
      </c>
      <c r="AD472">
        <f t="shared" si="253"/>
        <v>519.30897290257212</v>
      </c>
      <c r="AE472">
        <f>VLOOKUP(AU471,Sheet2!$E$6:$F$261,2,TRUE)</f>
        <v>506.05</v>
      </c>
      <c r="AF472">
        <f>VLOOKUP(AE472,Sheet3!K$52:L$77,2,TRUE)</f>
        <v>1</v>
      </c>
      <c r="AG472">
        <f t="shared" si="254"/>
        <v>2.9089729025721454</v>
      </c>
      <c r="AH472">
        <f t="shared" si="255"/>
        <v>1</v>
      </c>
      <c r="AI472">
        <f t="shared" si="231"/>
        <v>4500</v>
      </c>
      <c r="AJ472">
        <f t="shared" si="246"/>
        <v>2.9</v>
      </c>
      <c r="AK472">
        <f t="shared" si="249"/>
        <v>10575.352459492547</v>
      </c>
      <c r="AM472">
        <f t="shared" si="256"/>
        <v>-2.1910270974278774</v>
      </c>
      <c r="AN472">
        <f t="shared" si="257"/>
        <v>0</v>
      </c>
      <c r="AP472">
        <f t="shared" si="250"/>
        <v>1.55</v>
      </c>
      <c r="AQ472">
        <f>VLOOKUP(AE472,Sheet3!$K$52:$L$77,2,TRUE)</f>
        <v>1</v>
      </c>
      <c r="AR472">
        <f t="shared" si="244"/>
        <v>0</v>
      </c>
      <c r="AU472">
        <f t="shared" si="258"/>
        <v>15075.352459492547</v>
      </c>
      <c r="AV472">
        <f t="shared" si="259"/>
        <v>-275.3524594925475</v>
      </c>
      <c r="AW472">
        <f t="shared" si="260"/>
        <v>-5.6891004027385845</v>
      </c>
      <c r="AX472">
        <f>VLOOKUP(AD472,Sheet2!$A$6:$B$262,2,TRUE)</f>
        <v>335.82857142857142</v>
      </c>
      <c r="AY472">
        <f t="shared" si="261"/>
        <v>-1.6940489543631993E-2</v>
      </c>
      <c r="AZ472">
        <f t="shared" si="262"/>
        <v>519.29203241302844</v>
      </c>
      <c r="BB472">
        <f t="shared" si="252"/>
        <v>1.6964222255852519</v>
      </c>
    </row>
    <row r="473" spans="4:54" x14ac:dyDescent="0.55000000000000004">
      <c r="D473">
        <f t="shared" si="251"/>
        <v>6945</v>
      </c>
      <c r="E473">
        <f t="shared" si="247"/>
        <v>115.75</v>
      </c>
      <c r="F473">
        <v>14700</v>
      </c>
      <c r="H473">
        <f t="shared" si="232"/>
        <v>3675</v>
      </c>
      <c r="J473">
        <f t="shared" si="233"/>
        <v>303.71900826446279</v>
      </c>
      <c r="K473">
        <f t="shared" si="234"/>
        <v>517.59561018744319</v>
      </c>
      <c r="L473">
        <f>VLOOKUP(V473, Sheet2!E$6:F$261,2,TRUE)</f>
        <v>505.875</v>
      </c>
      <c r="M473">
        <f>VLOOKUP(L473,Sheet3!A$52:B$77,2,TRUE)</f>
        <v>1</v>
      </c>
      <c r="N473">
        <f t="shared" si="235"/>
        <v>3.1956101874432079</v>
      </c>
      <c r="O473">
        <f t="shared" si="236"/>
        <v>2.7956101874432306</v>
      </c>
      <c r="P473">
        <v>0</v>
      </c>
      <c r="Q473">
        <f t="shared" si="245"/>
        <v>3</v>
      </c>
      <c r="R473">
        <f t="shared" si="237"/>
        <v>12596.192506519481</v>
      </c>
      <c r="S473">
        <f t="shared" si="248"/>
        <v>2.8</v>
      </c>
      <c r="T473">
        <f t="shared" si="238"/>
        <v>1832.3185934944806</v>
      </c>
      <c r="V473">
        <f t="shared" si="239"/>
        <v>14428.511100013962</v>
      </c>
      <c r="W473">
        <f t="shared" si="240"/>
        <v>271.48889998603772</v>
      </c>
      <c r="X473">
        <f t="shared" si="241"/>
        <v>5.6092747930999529</v>
      </c>
      <c r="Y473">
        <f>VLOOKUP(K473,Sheet2!$A$6:$B$262,2,TRUE)</f>
        <v>314.75</v>
      </c>
      <c r="Z473">
        <f t="shared" si="242"/>
        <v>1.782136550627467E-2</v>
      </c>
      <c r="AA473">
        <f t="shared" si="243"/>
        <v>517.61343155294946</v>
      </c>
      <c r="AD473">
        <f t="shared" si="253"/>
        <v>519.29203241302844</v>
      </c>
      <c r="AE473">
        <f>VLOOKUP(AU472,Sheet2!$E$6:$F$261,2,TRUE)</f>
        <v>506.05</v>
      </c>
      <c r="AF473">
        <f>VLOOKUP(AE473,Sheet3!K$52:L$77,2,TRUE)</f>
        <v>1</v>
      </c>
      <c r="AG473">
        <f t="shared" si="254"/>
        <v>2.8920324130284598</v>
      </c>
      <c r="AH473">
        <f t="shared" si="255"/>
        <v>1</v>
      </c>
      <c r="AI473">
        <f t="shared" si="231"/>
        <v>4500</v>
      </c>
      <c r="AJ473">
        <f t="shared" si="246"/>
        <v>2.9</v>
      </c>
      <c r="AK473">
        <f t="shared" si="249"/>
        <v>10483.108267305928</v>
      </c>
      <c r="AM473">
        <f t="shared" si="256"/>
        <v>-2.2079675869715629</v>
      </c>
      <c r="AN473">
        <f t="shared" si="257"/>
        <v>0</v>
      </c>
      <c r="AP473">
        <f t="shared" si="250"/>
        <v>1.55</v>
      </c>
      <c r="AQ473">
        <f>VLOOKUP(AE473,Sheet3!$K$52:$L$77,2,TRUE)</f>
        <v>1</v>
      </c>
      <c r="AR473">
        <f t="shared" si="244"/>
        <v>0</v>
      </c>
      <c r="AU473">
        <f t="shared" si="258"/>
        <v>14983.108267305928</v>
      </c>
      <c r="AV473">
        <f t="shared" si="259"/>
        <v>-283.10826730592817</v>
      </c>
      <c r="AW473">
        <f t="shared" si="260"/>
        <v>-5.8493443658249618</v>
      </c>
      <c r="AX473">
        <f>VLOOKUP(AD473,Sheet2!$A$6:$B$262,2,TRUE)</f>
        <v>334.45714285714286</v>
      </c>
      <c r="AY473">
        <f t="shared" si="261"/>
        <v>-1.7489069947366622E-2</v>
      </c>
      <c r="AZ473">
        <f t="shared" si="262"/>
        <v>519.27454334308106</v>
      </c>
      <c r="BB473">
        <f t="shared" si="252"/>
        <v>1.6611117901315993</v>
      </c>
    </row>
    <row r="474" spans="4:54" x14ac:dyDescent="0.55000000000000004">
      <c r="D474">
        <f t="shared" si="251"/>
        <v>6960</v>
      </c>
      <c r="E474">
        <f t="shared" si="247"/>
        <v>116</v>
      </c>
      <c r="F474">
        <v>14600</v>
      </c>
      <c r="H474">
        <f t="shared" si="232"/>
        <v>3650</v>
      </c>
      <c r="J474">
        <f t="shared" si="233"/>
        <v>301.65289256198349</v>
      </c>
      <c r="K474">
        <f t="shared" si="234"/>
        <v>517.61343155294946</v>
      </c>
      <c r="L474">
        <f>VLOOKUP(V474, Sheet2!E$6:F$261,2,TRUE)</f>
        <v>506.05</v>
      </c>
      <c r="M474">
        <f>VLOOKUP(L474,Sheet3!A$52:B$77,2,TRUE)</f>
        <v>1</v>
      </c>
      <c r="N474">
        <f t="shared" si="235"/>
        <v>3.213431552949487</v>
      </c>
      <c r="O474">
        <f t="shared" si="236"/>
        <v>2.8134315529495098</v>
      </c>
      <c r="P474">
        <v>0</v>
      </c>
      <c r="Q474">
        <f t="shared" si="245"/>
        <v>3.1</v>
      </c>
      <c r="R474">
        <f t="shared" si="237"/>
        <v>13125.099775064766</v>
      </c>
      <c r="S474">
        <f t="shared" si="248"/>
        <v>2.9</v>
      </c>
      <c r="T474">
        <f t="shared" si="238"/>
        <v>1915.9340875631649</v>
      </c>
      <c r="V474">
        <f t="shared" si="239"/>
        <v>15041.03386262793</v>
      </c>
      <c r="W474">
        <f t="shared" si="240"/>
        <v>-441.03386262792992</v>
      </c>
      <c r="X474">
        <f t="shared" si="241"/>
        <v>-9.1122698890068161</v>
      </c>
      <c r="Y474">
        <f>VLOOKUP(K474,Sheet2!$A$6:$B$262,2,TRUE)</f>
        <v>315.39999999999998</v>
      </c>
      <c r="Z474">
        <f t="shared" si="242"/>
        <v>-2.8891153738131951E-2</v>
      </c>
      <c r="AA474">
        <f t="shared" si="243"/>
        <v>517.58454039921128</v>
      </c>
      <c r="AD474">
        <f t="shared" si="253"/>
        <v>519.27454334308106</v>
      </c>
      <c r="AE474">
        <f>VLOOKUP(AU473,Sheet2!$E$6:$F$261,2,TRUE)</f>
        <v>505.875</v>
      </c>
      <c r="AF474">
        <f>VLOOKUP(AE474,Sheet3!K$52:L$77,2,TRUE)</f>
        <v>1</v>
      </c>
      <c r="AG474">
        <f t="shared" si="254"/>
        <v>2.8745433430810863</v>
      </c>
      <c r="AH474">
        <f t="shared" si="255"/>
        <v>1</v>
      </c>
      <c r="AI474">
        <f t="shared" si="231"/>
        <v>4500</v>
      </c>
      <c r="AJ474">
        <f t="shared" si="246"/>
        <v>2.9</v>
      </c>
      <c r="AK474">
        <f t="shared" si="249"/>
        <v>10388.159977355033</v>
      </c>
      <c r="AM474">
        <f t="shared" si="256"/>
        <v>-2.2254566569189365</v>
      </c>
      <c r="AN474">
        <f t="shared" si="257"/>
        <v>0</v>
      </c>
      <c r="AP474">
        <f t="shared" si="250"/>
        <v>1.55</v>
      </c>
      <c r="AQ474">
        <f>VLOOKUP(AE474,Sheet3!$K$52:$L$77,2,TRUE)</f>
        <v>1</v>
      </c>
      <c r="AR474">
        <f t="shared" si="244"/>
        <v>0</v>
      </c>
      <c r="AU474">
        <f t="shared" si="258"/>
        <v>14888.159977355033</v>
      </c>
      <c r="AV474">
        <f t="shared" si="259"/>
        <v>-288.15997735503333</v>
      </c>
      <c r="AW474">
        <f t="shared" si="260"/>
        <v>-5.9537185403932504</v>
      </c>
      <c r="AX474">
        <f>VLOOKUP(AD474,Sheet2!$A$6:$B$262,2,TRUE)</f>
        <v>334.45714285714286</v>
      </c>
      <c r="AY474">
        <f t="shared" si="261"/>
        <v>-1.7801140348006471E-2</v>
      </c>
      <c r="AZ474">
        <f t="shared" si="262"/>
        <v>519.25674220273311</v>
      </c>
      <c r="BB474">
        <f t="shared" si="252"/>
        <v>1.6722018035218298</v>
      </c>
    </row>
    <row r="475" spans="4:54" x14ac:dyDescent="0.55000000000000004">
      <c r="D475">
        <f t="shared" si="251"/>
        <v>6975</v>
      </c>
      <c r="E475">
        <f t="shared" si="247"/>
        <v>116.25</v>
      </c>
      <c r="F475">
        <v>14500</v>
      </c>
      <c r="H475">
        <f t="shared" si="232"/>
        <v>3625</v>
      </c>
      <c r="J475">
        <f t="shared" si="233"/>
        <v>299.58677685950414</v>
      </c>
      <c r="K475">
        <f t="shared" si="234"/>
        <v>517.58454039921128</v>
      </c>
      <c r="L475">
        <f>VLOOKUP(V475, Sheet2!E$6:F$261,2,TRUE)</f>
        <v>505.875</v>
      </c>
      <c r="M475">
        <f>VLOOKUP(L475,Sheet3!A$52:B$77,2,TRUE)</f>
        <v>1</v>
      </c>
      <c r="N475">
        <f t="shared" si="235"/>
        <v>3.1845403992113006</v>
      </c>
      <c r="O475">
        <f t="shared" si="236"/>
        <v>2.7845403992113233</v>
      </c>
      <c r="P475">
        <v>0</v>
      </c>
      <c r="Q475">
        <f t="shared" si="245"/>
        <v>3</v>
      </c>
      <c r="R475">
        <f t="shared" si="237"/>
        <v>12530.798254308062</v>
      </c>
      <c r="S475">
        <f t="shared" si="248"/>
        <v>2.8</v>
      </c>
      <c r="T475">
        <f t="shared" si="238"/>
        <v>1821.4462158393887</v>
      </c>
      <c r="V475">
        <f t="shared" si="239"/>
        <v>14352.244470147451</v>
      </c>
      <c r="W475">
        <f t="shared" si="240"/>
        <v>147.75552985254944</v>
      </c>
      <c r="X475">
        <f t="shared" si="241"/>
        <v>3.052800203565071</v>
      </c>
      <c r="Y475">
        <f>VLOOKUP(K475,Sheet2!$A$6:$B$262,2,TRUE)</f>
        <v>314.75</v>
      </c>
      <c r="Z475">
        <f t="shared" si="242"/>
        <v>9.6991269374585264E-3</v>
      </c>
      <c r="AA475">
        <f t="shared" si="243"/>
        <v>517.59423952614873</v>
      </c>
      <c r="AD475">
        <f t="shared" si="253"/>
        <v>519.25674220273311</v>
      </c>
      <c r="AE475">
        <f>VLOOKUP(AU474,Sheet2!$E$6:$F$261,2,TRUE)</f>
        <v>505.875</v>
      </c>
      <c r="AF475">
        <f>VLOOKUP(AE475,Sheet3!K$52:L$77,2,TRUE)</f>
        <v>1</v>
      </c>
      <c r="AG475">
        <f t="shared" si="254"/>
        <v>2.8567422027331304</v>
      </c>
      <c r="AH475">
        <f t="shared" si="255"/>
        <v>1</v>
      </c>
      <c r="AI475">
        <f t="shared" ref="AI475:AI538" si="263">4500*AH475</f>
        <v>4500</v>
      </c>
      <c r="AJ475">
        <f t="shared" si="246"/>
        <v>2.9</v>
      </c>
      <c r="AK475">
        <f t="shared" si="249"/>
        <v>10291.813626298945</v>
      </c>
      <c r="AM475">
        <f t="shared" si="256"/>
        <v>-2.2432577972668923</v>
      </c>
      <c r="AN475">
        <f t="shared" si="257"/>
        <v>0</v>
      </c>
      <c r="AP475">
        <f t="shared" si="250"/>
        <v>1.55</v>
      </c>
      <c r="AQ475">
        <f>VLOOKUP(AE475,Sheet3!$K$52:$L$77,2,TRUE)</f>
        <v>1</v>
      </c>
      <c r="AR475">
        <f t="shared" si="244"/>
        <v>0</v>
      </c>
      <c r="AU475">
        <f t="shared" si="258"/>
        <v>14791.813626298945</v>
      </c>
      <c r="AV475">
        <f t="shared" si="259"/>
        <v>-291.81362629894465</v>
      </c>
      <c r="AW475">
        <f t="shared" si="260"/>
        <v>-6.0292071549368726</v>
      </c>
      <c r="AX475">
        <f>VLOOKUP(AD475,Sheet2!$A$6:$B$262,2,TRUE)</f>
        <v>334.45714285714286</v>
      </c>
      <c r="AY475">
        <f t="shared" si="261"/>
        <v>-1.8026845243703276E-2</v>
      </c>
      <c r="AZ475">
        <f t="shared" si="262"/>
        <v>519.23871535748935</v>
      </c>
      <c r="BB475">
        <f t="shared" si="252"/>
        <v>1.6444758313406282</v>
      </c>
    </row>
    <row r="476" spans="4:54" x14ac:dyDescent="0.55000000000000004">
      <c r="D476">
        <f t="shared" si="251"/>
        <v>6990</v>
      </c>
      <c r="E476">
        <f t="shared" si="247"/>
        <v>116.5</v>
      </c>
      <c r="F476">
        <v>14400</v>
      </c>
      <c r="H476">
        <f t="shared" si="232"/>
        <v>3600</v>
      </c>
      <c r="J476">
        <f t="shared" si="233"/>
        <v>297.52066115702479</v>
      </c>
      <c r="K476">
        <f t="shared" si="234"/>
        <v>517.59423952614873</v>
      </c>
      <c r="L476">
        <f>VLOOKUP(V476, Sheet2!E$6:F$261,2,TRUE)</f>
        <v>505.875</v>
      </c>
      <c r="M476">
        <f>VLOOKUP(L476,Sheet3!A$52:B$77,2,TRUE)</f>
        <v>1</v>
      </c>
      <c r="N476">
        <f t="shared" si="235"/>
        <v>3.1942395261487491</v>
      </c>
      <c r="O476">
        <f t="shared" si="236"/>
        <v>2.7942395261487718</v>
      </c>
      <c r="P476">
        <v>0</v>
      </c>
      <c r="Q476">
        <f t="shared" si="245"/>
        <v>3</v>
      </c>
      <c r="R476">
        <f t="shared" si="237"/>
        <v>12588.089236231688</v>
      </c>
      <c r="S476">
        <f t="shared" si="248"/>
        <v>2.8</v>
      </c>
      <c r="T476">
        <f t="shared" si="238"/>
        <v>1830.9712059071833</v>
      </c>
      <c r="V476">
        <f t="shared" si="239"/>
        <v>14419.060442138871</v>
      </c>
      <c r="W476">
        <f t="shared" si="240"/>
        <v>-19.060442138870712</v>
      </c>
      <c r="X476">
        <f t="shared" si="241"/>
        <v>-0.39381078799319652</v>
      </c>
      <c r="Y476">
        <f>VLOOKUP(K476,Sheet2!$A$6:$B$262,2,TRUE)</f>
        <v>314.75</v>
      </c>
      <c r="Z476">
        <f t="shared" si="242"/>
        <v>-1.2511859825041986E-3</v>
      </c>
      <c r="AA476">
        <f t="shared" si="243"/>
        <v>517.59298834016624</v>
      </c>
      <c r="AD476">
        <f t="shared" si="253"/>
        <v>519.23871535748935</v>
      </c>
      <c r="AE476">
        <f>VLOOKUP(AU475,Sheet2!$E$6:$F$261,2,TRUE)</f>
        <v>505.875</v>
      </c>
      <c r="AF476">
        <f>VLOOKUP(AE476,Sheet3!K$52:L$77,2,TRUE)</f>
        <v>1</v>
      </c>
      <c r="AG476">
        <f t="shared" si="254"/>
        <v>2.8387153574893773</v>
      </c>
      <c r="AH476">
        <f t="shared" si="255"/>
        <v>1</v>
      </c>
      <c r="AI476">
        <f t="shared" si="263"/>
        <v>4500</v>
      </c>
      <c r="AJ476">
        <f t="shared" si="246"/>
        <v>2.9</v>
      </c>
      <c r="AK476">
        <f t="shared" si="249"/>
        <v>10194.551119790469</v>
      </c>
      <c r="AM476">
        <f t="shared" si="256"/>
        <v>-2.2612846425106454</v>
      </c>
      <c r="AN476">
        <f t="shared" si="257"/>
        <v>0</v>
      </c>
      <c r="AP476">
        <f t="shared" si="250"/>
        <v>1.55</v>
      </c>
      <c r="AQ476">
        <f>VLOOKUP(AE476,Sheet3!$K$52:$L$77,2,TRUE)</f>
        <v>1</v>
      </c>
      <c r="AR476">
        <f t="shared" si="244"/>
        <v>0</v>
      </c>
      <c r="AU476">
        <f t="shared" si="258"/>
        <v>14694.551119790469</v>
      </c>
      <c r="AV476">
        <f t="shared" si="259"/>
        <v>-294.55111979046887</v>
      </c>
      <c r="AW476">
        <f t="shared" si="260"/>
        <v>-6.0857669378196046</v>
      </c>
      <c r="AX476">
        <f>VLOOKUP(AD476,Sheet2!$A$6:$B$262,2,TRUE)</f>
        <v>334.45714285714286</v>
      </c>
      <c r="AY476">
        <f t="shared" si="261"/>
        <v>-1.8195954452732459E-2</v>
      </c>
      <c r="AZ476">
        <f t="shared" si="262"/>
        <v>519.22051940303663</v>
      </c>
      <c r="BB476">
        <f t="shared" si="252"/>
        <v>1.6275310628703892</v>
      </c>
    </row>
    <row r="477" spans="4:54" x14ac:dyDescent="0.55000000000000004">
      <c r="D477">
        <f t="shared" si="251"/>
        <v>7005</v>
      </c>
      <c r="E477">
        <f t="shared" si="247"/>
        <v>116.75</v>
      </c>
      <c r="F477">
        <v>14300</v>
      </c>
      <c r="H477">
        <f t="shared" si="232"/>
        <v>3575</v>
      </c>
      <c r="J477">
        <f t="shared" si="233"/>
        <v>295.45454545454544</v>
      </c>
      <c r="K477">
        <f t="shared" si="234"/>
        <v>517.59298834016624</v>
      </c>
      <c r="L477">
        <f>VLOOKUP(V477, Sheet2!E$6:F$261,2,TRUE)</f>
        <v>505.875</v>
      </c>
      <c r="M477">
        <f>VLOOKUP(L477,Sheet3!A$52:B$77,2,TRUE)</f>
        <v>1</v>
      </c>
      <c r="N477">
        <f t="shared" si="235"/>
        <v>3.1929883401662664</v>
      </c>
      <c r="O477">
        <f t="shared" si="236"/>
        <v>2.7929883401662892</v>
      </c>
      <c r="P477">
        <v>0</v>
      </c>
      <c r="Q477">
        <f t="shared" si="245"/>
        <v>3</v>
      </c>
      <c r="R477">
        <f t="shared" si="237"/>
        <v>12580.693814765955</v>
      </c>
      <c r="S477">
        <f t="shared" si="248"/>
        <v>2.8</v>
      </c>
      <c r="T477">
        <f t="shared" si="238"/>
        <v>1829.741553428996</v>
      </c>
      <c r="V477">
        <f t="shared" si="239"/>
        <v>14410.435368194951</v>
      </c>
      <c r="W477">
        <f t="shared" si="240"/>
        <v>-110.43536819495057</v>
      </c>
      <c r="X477">
        <f t="shared" si="241"/>
        <v>-2.2817224833667473</v>
      </c>
      <c r="Y477">
        <f>VLOOKUP(K477,Sheet2!$A$6:$B$262,2,TRUE)</f>
        <v>314.75</v>
      </c>
      <c r="Z477">
        <f t="shared" si="242"/>
        <v>-7.2493168653431214E-3</v>
      </c>
      <c r="AA477">
        <f t="shared" si="243"/>
        <v>517.5857390233009</v>
      </c>
      <c r="AD477">
        <f t="shared" si="253"/>
        <v>519.22051940303663</v>
      </c>
      <c r="AE477">
        <f>VLOOKUP(AU476,Sheet2!$E$6:$F$261,2,TRUE)</f>
        <v>505.875</v>
      </c>
      <c r="AF477">
        <f>VLOOKUP(AE477,Sheet3!K$52:L$77,2,TRUE)</f>
        <v>1</v>
      </c>
      <c r="AG477">
        <f t="shared" si="254"/>
        <v>2.8205194030366556</v>
      </c>
      <c r="AH477">
        <f t="shared" si="255"/>
        <v>1</v>
      </c>
      <c r="AI477">
        <f t="shared" si="263"/>
        <v>4500</v>
      </c>
      <c r="AJ477">
        <f t="shared" si="246"/>
        <v>2.9</v>
      </c>
      <c r="AK477">
        <f t="shared" si="249"/>
        <v>10096.688889939291</v>
      </c>
      <c r="AM477">
        <f t="shared" si="256"/>
        <v>-2.2794805969633671</v>
      </c>
      <c r="AN477">
        <f t="shared" si="257"/>
        <v>0</v>
      </c>
      <c r="AP477">
        <f t="shared" si="250"/>
        <v>1.55</v>
      </c>
      <c r="AQ477">
        <f>VLOOKUP(AE477,Sheet3!$K$52:$L$77,2,TRUE)</f>
        <v>1</v>
      </c>
      <c r="AR477">
        <f t="shared" si="244"/>
        <v>0</v>
      </c>
      <c r="AU477">
        <f t="shared" si="258"/>
        <v>14596.688889939291</v>
      </c>
      <c r="AV477">
        <f t="shared" si="259"/>
        <v>-296.68888993929068</v>
      </c>
      <c r="AW477">
        <f t="shared" si="260"/>
        <v>-6.1299357425473282</v>
      </c>
      <c r="AX477">
        <f>VLOOKUP(AD477,Sheet2!$A$6:$B$262,2,TRUE)</f>
        <v>334.45714285714286</v>
      </c>
      <c r="AY477">
        <f t="shared" si="261"/>
        <v>-1.8328015632082393E-2</v>
      </c>
      <c r="AZ477">
        <f t="shared" si="262"/>
        <v>519.20219138740458</v>
      </c>
      <c r="BB477">
        <f t="shared" si="252"/>
        <v>1.6164523641036794</v>
      </c>
    </row>
    <row r="478" spans="4:54" x14ac:dyDescent="0.55000000000000004">
      <c r="D478">
        <f t="shared" si="251"/>
        <v>7020</v>
      </c>
      <c r="E478">
        <f t="shared" si="247"/>
        <v>117</v>
      </c>
      <c r="F478">
        <v>14200</v>
      </c>
      <c r="H478">
        <f t="shared" si="232"/>
        <v>3550</v>
      </c>
      <c r="J478">
        <f t="shared" si="233"/>
        <v>293.38842975206609</v>
      </c>
      <c r="K478">
        <f t="shared" si="234"/>
        <v>517.5857390233009</v>
      </c>
      <c r="L478">
        <f>VLOOKUP(V478, Sheet2!E$6:F$261,2,TRUE)</f>
        <v>505.875</v>
      </c>
      <c r="M478">
        <f>VLOOKUP(L478,Sheet3!A$52:B$77,2,TRUE)</f>
        <v>1</v>
      </c>
      <c r="N478">
        <f t="shared" si="235"/>
        <v>3.1857390233009255</v>
      </c>
      <c r="O478">
        <f t="shared" si="236"/>
        <v>2.7857390233009482</v>
      </c>
      <c r="P478">
        <v>0</v>
      </c>
      <c r="Q478">
        <f t="shared" si="245"/>
        <v>3</v>
      </c>
      <c r="R478">
        <f t="shared" si="237"/>
        <v>12537.873590772659</v>
      </c>
      <c r="S478">
        <f t="shared" si="248"/>
        <v>2.8</v>
      </c>
      <c r="T478">
        <f t="shared" si="238"/>
        <v>1822.6224230022212</v>
      </c>
      <c r="V478">
        <f t="shared" si="239"/>
        <v>14360.49601377488</v>
      </c>
      <c r="W478">
        <f t="shared" si="240"/>
        <v>-160.49601377488034</v>
      </c>
      <c r="X478">
        <f t="shared" si="241"/>
        <v>-3.3160333424562052</v>
      </c>
      <c r="Y478">
        <f>VLOOKUP(K478,Sheet2!$A$6:$B$262,2,TRUE)</f>
        <v>314.75</v>
      </c>
      <c r="Z478">
        <f t="shared" si="242"/>
        <v>-1.0535451445452598E-2</v>
      </c>
      <c r="AA478">
        <f t="shared" si="243"/>
        <v>517.57520357185547</v>
      </c>
      <c r="AD478">
        <f t="shared" si="253"/>
        <v>519.20219138740458</v>
      </c>
      <c r="AE478">
        <f>VLOOKUP(AU477,Sheet2!$E$6:$F$261,2,TRUE)</f>
        <v>505.875</v>
      </c>
      <c r="AF478">
        <f>VLOOKUP(AE478,Sheet3!K$52:L$77,2,TRUE)</f>
        <v>1</v>
      </c>
      <c r="AG478">
        <f t="shared" si="254"/>
        <v>2.8021913874046049</v>
      </c>
      <c r="AH478">
        <f t="shared" si="255"/>
        <v>1</v>
      </c>
      <c r="AI478">
        <f t="shared" si="263"/>
        <v>4500</v>
      </c>
      <c r="AJ478">
        <f t="shared" si="246"/>
        <v>2.9</v>
      </c>
      <c r="AK478">
        <f t="shared" si="249"/>
        <v>9998.4350063375532</v>
      </c>
      <c r="AM478">
        <f t="shared" si="256"/>
        <v>-2.2978086125954178</v>
      </c>
      <c r="AN478">
        <f t="shared" si="257"/>
        <v>0</v>
      </c>
      <c r="AP478">
        <f t="shared" si="250"/>
        <v>1.55</v>
      </c>
      <c r="AQ478">
        <f>VLOOKUP(AE478,Sheet3!$K$52:$L$77,2,TRUE)</f>
        <v>1</v>
      </c>
      <c r="AR478">
        <f t="shared" si="244"/>
        <v>0</v>
      </c>
      <c r="AU478">
        <f t="shared" si="258"/>
        <v>14498.435006337553</v>
      </c>
      <c r="AV478">
        <f t="shared" si="259"/>
        <v>-298.4350063375532</v>
      </c>
      <c r="AW478">
        <f t="shared" si="260"/>
        <v>-6.1660125276353979</v>
      </c>
      <c r="AX478">
        <f>VLOOKUP(AD478,Sheet2!$A$6:$B$262,2,TRUE)</f>
        <v>334.45714285714286</v>
      </c>
      <c r="AY478">
        <f t="shared" si="261"/>
        <v>-1.8435882322504607E-2</v>
      </c>
      <c r="AZ478">
        <f t="shared" si="262"/>
        <v>519.1837555050821</v>
      </c>
      <c r="BB478">
        <f t="shared" si="252"/>
        <v>1.6085519332266358</v>
      </c>
    </row>
    <row r="479" spans="4:54" x14ac:dyDescent="0.55000000000000004">
      <c r="D479">
        <f t="shared" si="251"/>
        <v>7035</v>
      </c>
      <c r="E479">
        <f t="shared" si="247"/>
        <v>117.25</v>
      </c>
      <c r="F479">
        <v>14100</v>
      </c>
      <c r="H479">
        <f t="shared" ref="H479:H542" si="264">+F479*0.25</f>
        <v>3525</v>
      </c>
      <c r="J479">
        <f t="shared" ref="J479:J542" si="265">+H479*3600/43560</f>
        <v>291.32231404958679</v>
      </c>
      <c r="K479">
        <f t="shared" ref="K479:K542" si="266">+AA478</f>
        <v>517.57520357185547</v>
      </c>
      <c r="L479">
        <f>VLOOKUP(V479, Sheet2!E$6:F$261,2,TRUE)</f>
        <v>505.875</v>
      </c>
      <c r="M479">
        <f>VLOOKUP(L479,Sheet3!A$52:B$77,2,TRUE)</f>
        <v>1</v>
      </c>
      <c r="N479">
        <f t="shared" ref="N479:N542" si="267">+(K479-J$3)</f>
        <v>3.1752035718554907</v>
      </c>
      <c r="O479">
        <f t="shared" ref="O479:O542" si="268">+K479-O$3</f>
        <v>2.7752035718555135</v>
      </c>
      <c r="P479">
        <v>0</v>
      </c>
      <c r="Q479">
        <f t="shared" si="245"/>
        <v>3</v>
      </c>
      <c r="R479">
        <f t="shared" ref="R479:R542" si="269">+Q479*H$3*POWER(N479,1.5)*M478</f>
        <v>12475.729663814429</v>
      </c>
      <c r="S479">
        <f t="shared" si="248"/>
        <v>2.8</v>
      </c>
      <c r="T479">
        <f t="shared" ref="T479:T542" si="270">S479*L$3*POWER(O479,1.5)*M478</f>
        <v>1812.2926775617852</v>
      </c>
      <c r="V479">
        <f t="shared" ref="V479:V542" si="271">+R479+T479</f>
        <v>14288.022341376214</v>
      </c>
      <c r="W479">
        <f t="shared" ref="W479:W542" si="272">+F479-V479</f>
        <v>-188.02234137621417</v>
      </c>
      <c r="X479">
        <f t="shared" ref="X479:X542" si="273">+W479*0.25*3600/43560</f>
        <v>-3.884759119343268</v>
      </c>
      <c r="Y479">
        <f>VLOOKUP(K479,Sheet2!$A$6:$B$262,2,TRUE)</f>
        <v>314.75</v>
      </c>
      <c r="Z479">
        <f t="shared" ref="Z479:Z542" si="274">+X479/Y479</f>
        <v>-1.234236415994684E-2</v>
      </c>
      <c r="AA479">
        <f t="shared" ref="AA479:AA542" si="275">+K479+Z479</f>
        <v>517.56286120769551</v>
      </c>
      <c r="AD479">
        <f t="shared" si="253"/>
        <v>519.1837555050821</v>
      </c>
      <c r="AE479">
        <f>VLOOKUP(AU478,Sheet2!$E$6:$F$261,2,TRUE)</f>
        <v>505.875</v>
      </c>
      <c r="AF479">
        <f>VLOOKUP(AE479,Sheet3!K$52:L$77,2,TRUE)</f>
        <v>1</v>
      </c>
      <c r="AG479">
        <f t="shared" si="254"/>
        <v>2.7837555050821265</v>
      </c>
      <c r="AH479">
        <f t="shared" si="255"/>
        <v>1</v>
      </c>
      <c r="AI479">
        <f t="shared" si="263"/>
        <v>4500</v>
      </c>
      <c r="AJ479">
        <f t="shared" si="246"/>
        <v>2.8</v>
      </c>
      <c r="AK479">
        <f t="shared" si="249"/>
        <v>9558.5497250981371</v>
      </c>
      <c r="AM479">
        <f t="shared" si="256"/>
        <v>-2.3162444949178962</v>
      </c>
      <c r="AN479">
        <f t="shared" si="257"/>
        <v>0</v>
      </c>
      <c r="AP479">
        <f t="shared" si="250"/>
        <v>1.55</v>
      </c>
      <c r="AQ479">
        <f>VLOOKUP(AE479,Sheet3!$K$52:$L$77,2,TRUE)</f>
        <v>1</v>
      </c>
      <c r="AR479">
        <f t="shared" ref="AR479:AR542" si="276">+AP479*$AH$3*POWER(AN479,1.5)*AQ479</f>
        <v>0</v>
      </c>
      <c r="AU479">
        <f t="shared" si="258"/>
        <v>14058.549725098137</v>
      </c>
      <c r="AV479">
        <f t="shared" si="259"/>
        <v>41.45027490186294</v>
      </c>
      <c r="AW479">
        <f t="shared" si="260"/>
        <v>0.85641063846824261</v>
      </c>
      <c r="AX479">
        <f>VLOOKUP(AD479,Sheet2!$A$6:$B$262,2,TRUE)</f>
        <v>333.08571428571429</v>
      </c>
      <c r="AY479">
        <f t="shared" si="261"/>
        <v>2.5711419065352968E-3</v>
      </c>
      <c r="AZ479">
        <f t="shared" si="262"/>
        <v>519.18632664698862</v>
      </c>
      <c r="BB479">
        <f t="shared" si="252"/>
        <v>1.6234654392931134</v>
      </c>
    </row>
    <row r="480" spans="4:54" x14ac:dyDescent="0.55000000000000004">
      <c r="D480">
        <f t="shared" si="251"/>
        <v>7050</v>
      </c>
      <c r="E480">
        <f t="shared" si="247"/>
        <v>117.5</v>
      </c>
      <c r="F480">
        <v>14100</v>
      </c>
      <c r="H480">
        <f t="shared" si="264"/>
        <v>3525</v>
      </c>
      <c r="J480">
        <f t="shared" si="265"/>
        <v>291.32231404958679</v>
      </c>
      <c r="K480">
        <f t="shared" si="266"/>
        <v>517.56286120769551</v>
      </c>
      <c r="L480">
        <f>VLOOKUP(V480, Sheet2!E$6:F$261,2,TRUE)</f>
        <v>505.875</v>
      </c>
      <c r="M480">
        <f>VLOOKUP(L480,Sheet3!A$52:B$77,2,TRUE)</f>
        <v>1</v>
      </c>
      <c r="N480">
        <f t="shared" si="267"/>
        <v>3.1628612076955278</v>
      </c>
      <c r="O480">
        <f t="shared" si="268"/>
        <v>2.7628612076955505</v>
      </c>
      <c r="P480">
        <v>0</v>
      </c>
      <c r="Q480">
        <f t="shared" si="245"/>
        <v>3</v>
      </c>
      <c r="R480">
        <f t="shared" si="269"/>
        <v>12403.058606434699</v>
      </c>
      <c r="S480">
        <f t="shared" si="248"/>
        <v>2.8</v>
      </c>
      <c r="T480">
        <f t="shared" si="270"/>
        <v>1800.2162185921898</v>
      </c>
      <c r="V480">
        <f t="shared" si="271"/>
        <v>14203.274825026889</v>
      </c>
      <c r="W480">
        <f t="shared" si="272"/>
        <v>-103.27482502688872</v>
      </c>
      <c r="X480">
        <f t="shared" si="273"/>
        <v>-2.1337773765886099</v>
      </c>
      <c r="Y480">
        <f>VLOOKUP(K480,Sheet2!$A$6:$B$262,2,TRUE)</f>
        <v>314.75</v>
      </c>
      <c r="Z480">
        <f t="shared" si="274"/>
        <v>-6.7792768120368864E-3</v>
      </c>
      <c r="AA480">
        <f t="shared" si="275"/>
        <v>517.55608193088347</v>
      </c>
      <c r="AD480">
        <f t="shared" si="253"/>
        <v>519.18632664698862</v>
      </c>
      <c r="AE480">
        <f>VLOOKUP(AU479,Sheet2!$E$6:$F$261,2,TRUE)</f>
        <v>505.875</v>
      </c>
      <c r="AF480">
        <f>VLOOKUP(AE480,Sheet3!K$52:L$77,2,TRUE)</f>
        <v>1</v>
      </c>
      <c r="AG480">
        <f t="shared" si="254"/>
        <v>2.7863266469886412</v>
      </c>
      <c r="AH480">
        <f t="shared" si="255"/>
        <v>1</v>
      </c>
      <c r="AI480">
        <f t="shared" si="263"/>
        <v>4500</v>
      </c>
      <c r="AJ480">
        <f t="shared" si="246"/>
        <v>2.8</v>
      </c>
      <c r="AK480">
        <f t="shared" si="249"/>
        <v>9571.7955336889081</v>
      </c>
      <c r="AM480">
        <f t="shared" si="256"/>
        <v>-2.3136733530113816</v>
      </c>
      <c r="AN480">
        <f t="shared" si="257"/>
        <v>0</v>
      </c>
      <c r="AP480">
        <f t="shared" si="250"/>
        <v>1.55</v>
      </c>
      <c r="AQ480">
        <f>VLOOKUP(AE480,Sheet3!$K$52:$L$77,2,TRUE)</f>
        <v>1</v>
      </c>
      <c r="AR480">
        <f t="shared" si="276"/>
        <v>0</v>
      </c>
      <c r="AU480">
        <f t="shared" si="258"/>
        <v>14071.795533688908</v>
      </c>
      <c r="AV480">
        <f t="shared" si="259"/>
        <v>28.204466311091892</v>
      </c>
      <c r="AW480">
        <f t="shared" si="260"/>
        <v>0.58273690725396465</v>
      </c>
      <c r="AX480">
        <f>VLOOKUP(AD480,Sheet2!$A$6:$B$262,2,TRUE)</f>
        <v>333.08571428571429</v>
      </c>
      <c r="AY480">
        <f t="shared" si="261"/>
        <v>1.7495103580278575E-3</v>
      </c>
      <c r="AZ480">
        <f t="shared" si="262"/>
        <v>519.1880761573467</v>
      </c>
      <c r="BB480">
        <f t="shared" si="252"/>
        <v>1.6319942264632346</v>
      </c>
    </row>
    <row r="481" spans="4:54" x14ac:dyDescent="0.55000000000000004">
      <c r="D481">
        <f t="shared" si="251"/>
        <v>7065</v>
      </c>
      <c r="E481">
        <f t="shared" si="247"/>
        <v>117.75</v>
      </c>
      <c r="F481">
        <v>14000</v>
      </c>
      <c r="H481">
        <f t="shared" si="264"/>
        <v>3500</v>
      </c>
      <c r="J481">
        <f t="shared" si="265"/>
        <v>289.25619834710744</v>
      </c>
      <c r="K481">
        <f t="shared" si="266"/>
        <v>517.55608193088347</v>
      </c>
      <c r="L481">
        <f>VLOOKUP(V481, Sheet2!E$6:F$261,2,TRUE)</f>
        <v>505.875</v>
      </c>
      <c r="M481">
        <f>VLOOKUP(L481,Sheet3!A$52:B$77,2,TRUE)</f>
        <v>1</v>
      </c>
      <c r="N481">
        <f t="shared" si="267"/>
        <v>3.156081930883488</v>
      </c>
      <c r="O481">
        <f t="shared" si="268"/>
        <v>2.7560819308835107</v>
      </c>
      <c r="P481">
        <v>0</v>
      </c>
      <c r="Q481">
        <f t="shared" si="245"/>
        <v>3</v>
      </c>
      <c r="R481">
        <f t="shared" si="269"/>
        <v>12363.202907894212</v>
      </c>
      <c r="S481">
        <f t="shared" si="248"/>
        <v>2.8</v>
      </c>
      <c r="T481">
        <f t="shared" si="270"/>
        <v>1793.5944556635477</v>
      </c>
      <c r="V481">
        <f t="shared" si="271"/>
        <v>14156.79736355776</v>
      </c>
      <c r="W481">
        <f t="shared" si="272"/>
        <v>-156.79736355776004</v>
      </c>
      <c r="X481">
        <f t="shared" si="273"/>
        <v>-3.2396149495404964</v>
      </c>
      <c r="Y481">
        <f>VLOOKUP(K481,Sheet2!$A$6:$B$262,2,TRUE)</f>
        <v>314.75</v>
      </c>
      <c r="Z481">
        <f t="shared" si="274"/>
        <v>-1.029266068162191E-2</v>
      </c>
      <c r="AA481">
        <f t="shared" si="275"/>
        <v>517.54578927020179</v>
      </c>
      <c r="AD481">
        <f t="shared" si="253"/>
        <v>519.1880761573467</v>
      </c>
      <c r="AE481">
        <f>VLOOKUP(AU480,Sheet2!$E$6:$F$261,2,TRUE)</f>
        <v>505.875</v>
      </c>
      <c r="AF481">
        <f>VLOOKUP(AE481,Sheet3!K$52:L$77,2,TRUE)</f>
        <v>1</v>
      </c>
      <c r="AG481">
        <f t="shared" si="254"/>
        <v>2.7880761573467225</v>
      </c>
      <c r="AH481">
        <f t="shared" si="255"/>
        <v>1</v>
      </c>
      <c r="AI481">
        <f t="shared" si="263"/>
        <v>4500</v>
      </c>
      <c r="AJ481">
        <f t="shared" si="246"/>
        <v>2.8</v>
      </c>
      <c r="AK481">
        <f t="shared" si="249"/>
        <v>9580.8120198758988</v>
      </c>
      <c r="AM481">
        <f t="shared" si="256"/>
        <v>-2.3119238426533002</v>
      </c>
      <c r="AN481">
        <f t="shared" si="257"/>
        <v>0</v>
      </c>
      <c r="AP481">
        <f t="shared" si="250"/>
        <v>1.55</v>
      </c>
      <c r="AQ481">
        <f>VLOOKUP(AE481,Sheet3!$K$52:$L$77,2,TRUE)</f>
        <v>1</v>
      </c>
      <c r="AR481">
        <f t="shared" si="276"/>
        <v>0</v>
      </c>
      <c r="AU481">
        <f t="shared" si="258"/>
        <v>14080.812019875899</v>
      </c>
      <c r="AV481">
        <f t="shared" si="259"/>
        <v>-80.812019875898841</v>
      </c>
      <c r="AW481">
        <f t="shared" si="260"/>
        <v>-1.6696698321466703</v>
      </c>
      <c r="AX481">
        <f>VLOOKUP(AD481,Sheet2!$A$6:$B$262,2,TRUE)</f>
        <v>333.08571428571429</v>
      </c>
      <c r="AY481">
        <f t="shared" si="261"/>
        <v>-5.0127332411334241E-3</v>
      </c>
      <c r="AZ481">
        <f t="shared" si="262"/>
        <v>519.18306342410551</v>
      </c>
      <c r="BB481">
        <f t="shared" si="252"/>
        <v>1.6372741539037179</v>
      </c>
    </row>
    <row r="482" spans="4:54" x14ac:dyDescent="0.55000000000000004">
      <c r="D482">
        <f t="shared" si="251"/>
        <v>7080</v>
      </c>
      <c r="E482">
        <f t="shared" si="247"/>
        <v>118</v>
      </c>
      <c r="F482">
        <v>13900</v>
      </c>
      <c r="H482">
        <f t="shared" si="264"/>
        <v>3475</v>
      </c>
      <c r="J482">
        <f t="shared" si="265"/>
        <v>287.19008264462809</v>
      </c>
      <c r="K482">
        <f t="shared" si="266"/>
        <v>517.54578927020179</v>
      </c>
      <c r="L482">
        <f>VLOOKUP(V482, Sheet2!E$6:F$261,2,TRUE)</f>
        <v>505.875</v>
      </c>
      <c r="M482">
        <f>VLOOKUP(L482,Sheet3!A$52:B$77,2,TRUE)</f>
        <v>1</v>
      </c>
      <c r="N482">
        <f t="shared" si="267"/>
        <v>3.1457892702018171</v>
      </c>
      <c r="O482">
        <f t="shared" si="268"/>
        <v>2.7457892702018398</v>
      </c>
      <c r="P482">
        <v>0</v>
      </c>
      <c r="Q482">
        <f t="shared" si="245"/>
        <v>3</v>
      </c>
      <c r="R482">
        <f t="shared" si="269"/>
        <v>12302.773655170253</v>
      </c>
      <c r="S482">
        <f t="shared" si="248"/>
        <v>2.8</v>
      </c>
      <c r="T482">
        <f t="shared" si="270"/>
        <v>1783.5565033034843</v>
      </c>
      <c r="V482">
        <f t="shared" si="271"/>
        <v>14086.330158473736</v>
      </c>
      <c r="W482">
        <f t="shared" si="272"/>
        <v>-186.33015847373645</v>
      </c>
      <c r="X482">
        <f t="shared" si="273"/>
        <v>-3.8497966626805051</v>
      </c>
      <c r="Y482">
        <f>VLOOKUP(K482,Sheet2!$A$6:$B$262,2,TRUE)</f>
        <v>314.75</v>
      </c>
      <c r="Z482">
        <f t="shared" si="274"/>
        <v>-1.2231284075235918E-2</v>
      </c>
      <c r="AA482">
        <f t="shared" si="275"/>
        <v>517.53355798612654</v>
      </c>
      <c r="AD482">
        <f t="shared" si="253"/>
        <v>519.18306342410551</v>
      </c>
      <c r="AE482">
        <f>VLOOKUP(AU481,Sheet2!$E$6:$F$261,2,TRUE)</f>
        <v>505.875</v>
      </c>
      <c r="AF482">
        <f>VLOOKUP(AE482,Sheet3!K$52:L$77,2,TRUE)</f>
        <v>1</v>
      </c>
      <c r="AG482">
        <f t="shared" si="254"/>
        <v>2.783063424105535</v>
      </c>
      <c r="AH482">
        <f t="shared" si="255"/>
        <v>1</v>
      </c>
      <c r="AI482">
        <f t="shared" si="263"/>
        <v>4500</v>
      </c>
      <c r="AJ482">
        <f t="shared" si="246"/>
        <v>2.8</v>
      </c>
      <c r="AK482">
        <f t="shared" si="249"/>
        <v>9554.9853607516179</v>
      </c>
      <c r="AM482">
        <f t="shared" si="256"/>
        <v>-2.3169365758944878</v>
      </c>
      <c r="AN482">
        <f t="shared" si="257"/>
        <v>0</v>
      </c>
      <c r="AP482">
        <f t="shared" si="250"/>
        <v>1.55</v>
      </c>
      <c r="AQ482">
        <f>VLOOKUP(AE482,Sheet3!$K$52:$L$77,2,TRUE)</f>
        <v>1</v>
      </c>
      <c r="AR482">
        <f t="shared" si="276"/>
        <v>0</v>
      </c>
      <c r="AU482">
        <f t="shared" si="258"/>
        <v>14054.985360751618</v>
      </c>
      <c r="AV482">
        <f t="shared" si="259"/>
        <v>-154.98536075161792</v>
      </c>
      <c r="AW482">
        <f t="shared" si="260"/>
        <v>-3.2021768750334281</v>
      </c>
      <c r="AX482">
        <f>VLOOKUP(AD482,Sheet2!$A$6:$B$262,2,TRUE)</f>
        <v>333.08571428571429</v>
      </c>
      <c r="AY482">
        <f t="shared" si="261"/>
        <v>-9.613672210170697E-3</v>
      </c>
      <c r="AZ482">
        <f t="shared" si="262"/>
        <v>519.1734497518953</v>
      </c>
      <c r="BB482">
        <f t="shared" si="252"/>
        <v>1.6398917657687662</v>
      </c>
    </row>
    <row r="483" spans="4:54" x14ac:dyDescent="0.55000000000000004">
      <c r="D483">
        <f t="shared" si="251"/>
        <v>7095</v>
      </c>
      <c r="E483">
        <f t="shared" si="247"/>
        <v>118.25</v>
      </c>
      <c r="F483">
        <v>13800</v>
      </c>
      <c r="H483">
        <f t="shared" si="264"/>
        <v>3450</v>
      </c>
      <c r="J483">
        <f t="shared" si="265"/>
        <v>285.12396694214874</v>
      </c>
      <c r="K483">
        <f t="shared" si="266"/>
        <v>517.53355798612654</v>
      </c>
      <c r="L483">
        <f>VLOOKUP(V483, Sheet2!E$6:F$261,2,TRUE)</f>
        <v>505.875</v>
      </c>
      <c r="M483">
        <f>VLOOKUP(L483,Sheet3!A$52:B$77,2,TRUE)</f>
        <v>1</v>
      </c>
      <c r="N483">
        <f t="shared" si="267"/>
        <v>3.1335579861265614</v>
      </c>
      <c r="O483">
        <f t="shared" si="268"/>
        <v>2.7335579861265842</v>
      </c>
      <c r="P483">
        <v>0</v>
      </c>
      <c r="Q483">
        <f t="shared" si="245"/>
        <v>3</v>
      </c>
      <c r="R483">
        <f t="shared" si="269"/>
        <v>12231.090998979371</v>
      </c>
      <c r="S483">
        <f t="shared" si="248"/>
        <v>2.8</v>
      </c>
      <c r="T483">
        <f t="shared" si="270"/>
        <v>1771.6523447289221</v>
      </c>
      <c r="V483">
        <f t="shared" si="271"/>
        <v>14002.743343708293</v>
      </c>
      <c r="W483">
        <f t="shared" si="272"/>
        <v>-202.74334370829274</v>
      </c>
      <c r="X483">
        <f t="shared" si="273"/>
        <v>-4.1889120600886933</v>
      </c>
      <c r="Y483">
        <f>VLOOKUP(K483,Sheet2!$A$6:$B$262,2,TRUE)</f>
        <v>314.75</v>
      </c>
      <c r="Z483">
        <f t="shared" si="274"/>
        <v>-1.3308695981219042E-2</v>
      </c>
      <c r="AA483">
        <f t="shared" si="275"/>
        <v>517.52024929014533</v>
      </c>
      <c r="AD483">
        <f t="shared" si="253"/>
        <v>519.1734497518953</v>
      </c>
      <c r="AE483">
        <f>VLOOKUP(AU482,Sheet2!$E$6:$F$261,2,TRUE)</f>
        <v>505.875</v>
      </c>
      <c r="AF483">
        <f>VLOOKUP(AE483,Sheet3!K$52:L$77,2,TRUE)</f>
        <v>1</v>
      </c>
      <c r="AG483">
        <f t="shared" si="254"/>
        <v>2.7734497518953276</v>
      </c>
      <c r="AH483">
        <f t="shared" si="255"/>
        <v>1</v>
      </c>
      <c r="AI483">
        <f t="shared" si="263"/>
        <v>4500</v>
      </c>
      <c r="AJ483">
        <f t="shared" si="246"/>
        <v>2.8</v>
      </c>
      <c r="AK483">
        <f t="shared" si="249"/>
        <v>9505.5187606300151</v>
      </c>
      <c r="AM483">
        <f t="shared" si="256"/>
        <v>-2.3265502481046951</v>
      </c>
      <c r="AN483">
        <f t="shared" si="257"/>
        <v>0</v>
      </c>
      <c r="AP483">
        <f t="shared" si="250"/>
        <v>1.55</v>
      </c>
      <c r="AQ483">
        <f>VLOOKUP(AE483,Sheet3!$K$52:$L$77,2,TRUE)</f>
        <v>1</v>
      </c>
      <c r="AR483">
        <f t="shared" si="276"/>
        <v>0</v>
      </c>
      <c r="AU483">
        <f t="shared" si="258"/>
        <v>14005.518760630015</v>
      </c>
      <c r="AV483">
        <f t="shared" si="259"/>
        <v>-205.51876063001509</v>
      </c>
      <c r="AW483">
        <f t="shared" si="260"/>
        <v>-4.2462553849176672</v>
      </c>
      <c r="AX483">
        <f>VLOOKUP(AD483,Sheet2!$A$6:$B$262,2,TRUE)</f>
        <v>333.08571428571429</v>
      </c>
      <c r="AY483">
        <f t="shared" si="261"/>
        <v>-1.2748236273127324E-2</v>
      </c>
      <c r="AZ483">
        <f t="shared" si="262"/>
        <v>519.16070151562212</v>
      </c>
      <c r="BB483">
        <f t="shared" si="252"/>
        <v>1.6404522254767926</v>
      </c>
    </row>
    <row r="484" spans="4:54" x14ac:dyDescent="0.55000000000000004">
      <c r="D484">
        <f t="shared" si="251"/>
        <v>7110</v>
      </c>
      <c r="E484">
        <f t="shared" si="247"/>
        <v>118.5</v>
      </c>
      <c r="F484">
        <v>13700</v>
      </c>
      <c r="H484">
        <f t="shared" si="264"/>
        <v>3425</v>
      </c>
      <c r="J484">
        <f t="shared" si="265"/>
        <v>283.05785123966945</v>
      </c>
      <c r="K484">
        <f t="shared" si="266"/>
        <v>517.52024929014533</v>
      </c>
      <c r="L484">
        <f>VLOOKUP(V484, Sheet2!E$6:F$261,2,TRUE)</f>
        <v>505.7</v>
      </c>
      <c r="M484">
        <f>VLOOKUP(L484,Sheet3!A$52:B$77,2,TRUE)</f>
        <v>1</v>
      </c>
      <c r="N484">
        <f t="shared" si="267"/>
        <v>3.1202492901453525</v>
      </c>
      <c r="O484">
        <f t="shared" si="268"/>
        <v>2.7202492901453752</v>
      </c>
      <c r="P484">
        <v>0</v>
      </c>
      <c r="Q484">
        <f t="shared" si="245"/>
        <v>3</v>
      </c>
      <c r="R484">
        <f t="shared" si="269"/>
        <v>12153.252845622852</v>
      </c>
      <c r="S484">
        <f t="shared" si="248"/>
        <v>2.8</v>
      </c>
      <c r="T484">
        <f t="shared" si="270"/>
        <v>1758.7298126686046</v>
      </c>
      <c r="V484">
        <f t="shared" si="271"/>
        <v>13911.982658291457</v>
      </c>
      <c r="W484">
        <f t="shared" si="272"/>
        <v>-211.98265829145748</v>
      </c>
      <c r="X484">
        <f t="shared" si="273"/>
        <v>-4.3798069894929226</v>
      </c>
      <c r="Y484">
        <f>VLOOKUP(K484,Sheet2!$A$6:$B$262,2,TRUE)</f>
        <v>314.75</v>
      </c>
      <c r="Z484">
        <f t="shared" si="274"/>
        <v>-1.3915192976943359E-2</v>
      </c>
      <c r="AA484">
        <f t="shared" si="275"/>
        <v>517.50633409716841</v>
      </c>
      <c r="AD484">
        <f t="shared" si="253"/>
        <v>519.16070151562212</v>
      </c>
      <c r="AE484">
        <f>VLOOKUP(AU483,Sheet2!$E$6:$F$261,2,TRUE)</f>
        <v>505.875</v>
      </c>
      <c r="AF484">
        <f>VLOOKUP(AE484,Sheet3!K$52:L$77,2,TRUE)</f>
        <v>1</v>
      </c>
      <c r="AG484">
        <f t="shared" si="254"/>
        <v>2.7607015156221451</v>
      </c>
      <c r="AH484">
        <f t="shared" si="255"/>
        <v>1</v>
      </c>
      <c r="AI484">
        <f t="shared" si="263"/>
        <v>4500</v>
      </c>
      <c r="AJ484">
        <f t="shared" si="246"/>
        <v>2.8</v>
      </c>
      <c r="AK484">
        <f t="shared" si="249"/>
        <v>9440.0555724416372</v>
      </c>
      <c r="AM484">
        <f t="shared" si="256"/>
        <v>-2.3392984843778777</v>
      </c>
      <c r="AN484">
        <f t="shared" si="257"/>
        <v>0</v>
      </c>
      <c r="AP484">
        <f t="shared" si="250"/>
        <v>1.55</v>
      </c>
      <c r="AQ484">
        <f>VLOOKUP(AE484,Sheet3!$K$52:$L$77,2,TRUE)</f>
        <v>1</v>
      </c>
      <c r="AR484">
        <f t="shared" si="276"/>
        <v>0</v>
      </c>
      <c r="AU484">
        <f t="shared" si="258"/>
        <v>13940.055572441637</v>
      </c>
      <c r="AV484">
        <f t="shared" si="259"/>
        <v>-240.0555724416372</v>
      </c>
      <c r="AW484">
        <f t="shared" si="260"/>
        <v>-4.9598258768933299</v>
      </c>
      <c r="AX484">
        <f>VLOOKUP(AD484,Sheet2!$A$6:$B$262,2,TRUE)</f>
        <v>333.08571428571429</v>
      </c>
      <c r="AY484">
        <f t="shared" si="261"/>
        <v>-1.489053917406644E-2</v>
      </c>
      <c r="AZ484">
        <f t="shared" si="262"/>
        <v>519.14581097644805</v>
      </c>
      <c r="BB484">
        <f t="shared" si="252"/>
        <v>1.6394768792796413</v>
      </c>
    </row>
    <row r="485" spans="4:54" x14ac:dyDescent="0.55000000000000004">
      <c r="D485">
        <f t="shared" si="251"/>
        <v>7125</v>
      </c>
      <c r="E485">
        <f t="shared" si="247"/>
        <v>118.75</v>
      </c>
      <c r="F485">
        <v>13700</v>
      </c>
      <c r="H485">
        <f t="shared" si="264"/>
        <v>3425</v>
      </c>
      <c r="J485">
        <f t="shared" si="265"/>
        <v>283.05785123966945</v>
      </c>
      <c r="K485">
        <f t="shared" si="266"/>
        <v>517.50633409716841</v>
      </c>
      <c r="L485">
        <f>VLOOKUP(V485, Sheet2!E$6:F$261,2,TRUE)</f>
        <v>505.7</v>
      </c>
      <c r="M485">
        <f>VLOOKUP(L485,Sheet3!A$52:B$77,2,TRUE)</f>
        <v>1</v>
      </c>
      <c r="N485">
        <f t="shared" si="267"/>
        <v>3.1063340971684283</v>
      </c>
      <c r="O485">
        <f t="shared" si="268"/>
        <v>2.7063340971684511</v>
      </c>
      <c r="P485">
        <v>0</v>
      </c>
      <c r="Q485">
        <f t="shared" si="245"/>
        <v>3</v>
      </c>
      <c r="R485">
        <f t="shared" si="269"/>
        <v>12072.044829218667</v>
      </c>
      <c r="S485">
        <f t="shared" si="248"/>
        <v>2.8</v>
      </c>
      <c r="T485">
        <f t="shared" si="270"/>
        <v>1745.2521468647049</v>
      </c>
      <c r="V485">
        <f t="shared" si="271"/>
        <v>13817.296976083371</v>
      </c>
      <c r="W485">
        <f t="shared" si="272"/>
        <v>-117.29697608337119</v>
      </c>
      <c r="X485">
        <f t="shared" si="273"/>
        <v>-2.4234912413919671</v>
      </c>
      <c r="Y485">
        <f>VLOOKUP(K485,Sheet2!$A$6:$B$262,2,TRUE)</f>
        <v>314.75</v>
      </c>
      <c r="Z485">
        <f t="shared" si="274"/>
        <v>-7.6997338884574017E-3</v>
      </c>
      <c r="AA485">
        <f t="shared" si="275"/>
        <v>517.49863436327996</v>
      </c>
      <c r="AD485">
        <f t="shared" si="253"/>
        <v>519.14581097644805</v>
      </c>
      <c r="AE485">
        <f>VLOOKUP(AU484,Sheet2!$E$6:$F$261,2,TRUE)</f>
        <v>505.7</v>
      </c>
      <c r="AF485">
        <f>VLOOKUP(AE485,Sheet3!K$52:L$77,2,TRUE)</f>
        <v>1</v>
      </c>
      <c r="AG485">
        <f t="shared" si="254"/>
        <v>2.7458109764480696</v>
      </c>
      <c r="AH485">
        <f t="shared" si="255"/>
        <v>1</v>
      </c>
      <c r="AI485">
        <f t="shared" si="263"/>
        <v>4500</v>
      </c>
      <c r="AJ485">
        <f t="shared" si="246"/>
        <v>2.8</v>
      </c>
      <c r="AK485">
        <f t="shared" si="249"/>
        <v>9363.7826762996356</v>
      </c>
      <c r="AM485">
        <f t="shared" si="256"/>
        <v>-2.3541890235519531</v>
      </c>
      <c r="AN485">
        <f t="shared" si="257"/>
        <v>0</v>
      </c>
      <c r="AP485">
        <f t="shared" si="250"/>
        <v>1.55</v>
      </c>
      <c r="AQ485">
        <f>VLOOKUP(AE485,Sheet3!$K$52:$L$77,2,TRUE)</f>
        <v>1</v>
      </c>
      <c r="AR485">
        <f t="shared" si="276"/>
        <v>0</v>
      </c>
      <c r="AU485">
        <f t="shared" si="258"/>
        <v>13863.782676299636</v>
      </c>
      <c r="AV485">
        <f t="shared" si="259"/>
        <v>-163.78267629963557</v>
      </c>
      <c r="AW485">
        <f t="shared" si="260"/>
        <v>-3.383939592967677</v>
      </c>
      <c r="AX485">
        <f>VLOOKUP(AD485,Sheet2!$A$6:$B$262,2,TRUE)</f>
        <v>333.08571428571429</v>
      </c>
      <c r="AY485">
        <f t="shared" si="261"/>
        <v>-1.0159365736307146E-2</v>
      </c>
      <c r="AZ485">
        <f t="shared" si="262"/>
        <v>519.13565161071176</v>
      </c>
      <c r="BB485">
        <f t="shared" si="252"/>
        <v>1.6370172474317997</v>
      </c>
    </row>
    <row r="486" spans="4:54" x14ac:dyDescent="0.55000000000000004">
      <c r="D486">
        <f t="shared" si="251"/>
        <v>7140</v>
      </c>
      <c r="E486">
        <f t="shared" si="247"/>
        <v>119</v>
      </c>
      <c r="F486">
        <v>13600</v>
      </c>
      <c r="H486">
        <f t="shared" si="264"/>
        <v>3400</v>
      </c>
      <c r="J486">
        <f t="shared" si="265"/>
        <v>280.9917355371901</v>
      </c>
      <c r="K486">
        <f t="shared" si="266"/>
        <v>517.49863436327996</v>
      </c>
      <c r="L486">
        <f>VLOOKUP(V486, Sheet2!E$6:F$261,2,TRUE)</f>
        <v>505.7</v>
      </c>
      <c r="M486">
        <f>VLOOKUP(L486,Sheet3!A$52:B$77,2,TRUE)</f>
        <v>1</v>
      </c>
      <c r="N486">
        <f t="shared" si="267"/>
        <v>3.0986343632799844</v>
      </c>
      <c r="O486">
        <f t="shared" si="268"/>
        <v>2.6986343632800072</v>
      </c>
      <c r="P486">
        <v>0</v>
      </c>
      <c r="Q486">
        <f t="shared" si="245"/>
        <v>3</v>
      </c>
      <c r="R486">
        <f t="shared" si="269"/>
        <v>12027.187818156382</v>
      </c>
      <c r="S486">
        <f t="shared" si="248"/>
        <v>2.8</v>
      </c>
      <c r="T486">
        <f t="shared" si="270"/>
        <v>1737.8093770215512</v>
      </c>
      <c r="V486">
        <f t="shared" si="271"/>
        <v>13764.997195177933</v>
      </c>
      <c r="W486">
        <f t="shared" si="272"/>
        <v>-164.99719517793346</v>
      </c>
      <c r="X486">
        <f t="shared" si="273"/>
        <v>-3.4090329582217653</v>
      </c>
      <c r="Y486">
        <f>VLOOKUP(K486,Sheet2!$A$6:$B$262,2,TRUE)</f>
        <v>314.10000000000002</v>
      </c>
      <c r="Z486">
        <f t="shared" si="274"/>
        <v>-1.0853336384023448E-2</v>
      </c>
      <c r="AA486">
        <f t="shared" si="275"/>
        <v>517.48778102689596</v>
      </c>
      <c r="AD486">
        <f t="shared" si="253"/>
        <v>519.13565161071176</v>
      </c>
      <c r="AE486">
        <f>VLOOKUP(AU485,Sheet2!$E$6:$F$261,2,TRUE)</f>
        <v>505.7</v>
      </c>
      <c r="AF486">
        <f>VLOOKUP(AE486,Sheet3!K$52:L$77,2,TRUE)</f>
        <v>1</v>
      </c>
      <c r="AG486">
        <f t="shared" si="254"/>
        <v>2.7356516107117841</v>
      </c>
      <c r="AH486">
        <f t="shared" si="255"/>
        <v>1</v>
      </c>
      <c r="AI486">
        <f t="shared" si="263"/>
        <v>4500</v>
      </c>
      <c r="AJ486">
        <f t="shared" si="246"/>
        <v>2.8</v>
      </c>
      <c r="AK486">
        <f t="shared" si="249"/>
        <v>9311.8624721085853</v>
      </c>
      <c r="AM486">
        <f t="shared" si="256"/>
        <v>-2.3643483892882386</v>
      </c>
      <c r="AN486">
        <f t="shared" si="257"/>
        <v>0</v>
      </c>
      <c r="AP486">
        <f t="shared" si="250"/>
        <v>1.55</v>
      </c>
      <c r="AQ486">
        <f>VLOOKUP(AE486,Sheet3!$K$52:$L$77,2,TRUE)</f>
        <v>1</v>
      </c>
      <c r="AR486">
        <f t="shared" si="276"/>
        <v>0</v>
      </c>
      <c r="AU486">
        <f t="shared" si="258"/>
        <v>13811.862472108585</v>
      </c>
      <c r="AV486">
        <f t="shared" si="259"/>
        <v>-211.86247210858528</v>
      </c>
      <c r="AW486">
        <f t="shared" si="260"/>
        <v>-4.37732380389639</v>
      </c>
      <c r="AX486">
        <f>VLOOKUP(AD486,Sheet2!$A$6:$B$262,2,TRUE)</f>
        <v>333.08571428571429</v>
      </c>
      <c r="AY486">
        <f t="shared" si="261"/>
        <v>-1.3141733842543631E-2</v>
      </c>
      <c r="AZ486">
        <f t="shared" si="262"/>
        <v>519.12250987686923</v>
      </c>
      <c r="BB486">
        <f t="shared" si="252"/>
        <v>1.6347288499732713</v>
      </c>
    </row>
    <row r="487" spans="4:54" x14ac:dyDescent="0.55000000000000004">
      <c r="D487">
        <f t="shared" si="251"/>
        <v>7155</v>
      </c>
      <c r="E487">
        <f t="shared" si="247"/>
        <v>119.25</v>
      </c>
      <c r="F487">
        <v>13500</v>
      </c>
      <c r="H487">
        <f t="shared" si="264"/>
        <v>3375</v>
      </c>
      <c r="J487">
        <f t="shared" si="265"/>
        <v>278.92561983471074</v>
      </c>
      <c r="K487">
        <f t="shared" si="266"/>
        <v>517.48778102689596</v>
      </c>
      <c r="L487">
        <f>VLOOKUP(V487, Sheet2!E$6:F$261,2,TRUE)</f>
        <v>505.7</v>
      </c>
      <c r="M487">
        <f>VLOOKUP(L487,Sheet3!A$52:B$77,2,TRUE)</f>
        <v>1</v>
      </c>
      <c r="N487">
        <f t="shared" si="267"/>
        <v>3.087781026895982</v>
      </c>
      <c r="O487">
        <f t="shared" si="268"/>
        <v>2.6877810268960047</v>
      </c>
      <c r="P487">
        <v>0</v>
      </c>
      <c r="Q487">
        <f t="shared" si="245"/>
        <v>3</v>
      </c>
      <c r="R487">
        <f t="shared" si="269"/>
        <v>11964.053193671747</v>
      </c>
      <c r="S487">
        <f t="shared" si="248"/>
        <v>2.8</v>
      </c>
      <c r="T487">
        <f t="shared" si="270"/>
        <v>1727.3362724589892</v>
      </c>
      <c r="V487">
        <f t="shared" si="271"/>
        <v>13691.389466130737</v>
      </c>
      <c r="W487">
        <f t="shared" si="272"/>
        <v>-191.38946613073676</v>
      </c>
      <c r="X487">
        <f t="shared" si="273"/>
        <v>-3.9543278126185282</v>
      </c>
      <c r="Y487">
        <f>VLOOKUP(K487,Sheet2!$A$6:$B$262,2,TRUE)</f>
        <v>314.10000000000002</v>
      </c>
      <c r="Z487">
        <f t="shared" si="274"/>
        <v>-1.2589391316837083E-2</v>
      </c>
      <c r="AA487">
        <f t="shared" si="275"/>
        <v>517.47519163557911</v>
      </c>
      <c r="AD487">
        <f t="shared" si="253"/>
        <v>519.12250987686923</v>
      </c>
      <c r="AE487">
        <f>VLOOKUP(AU486,Sheet2!$E$6:$F$261,2,TRUE)</f>
        <v>505.7</v>
      </c>
      <c r="AF487">
        <f>VLOOKUP(AE487,Sheet3!K$52:L$77,2,TRUE)</f>
        <v>1</v>
      </c>
      <c r="AG487">
        <f t="shared" si="254"/>
        <v>2.7225098768692533</v>
      </c>
      <c r="AH487">
        <f t="shared" si="255"/>
        <v>1</v>
      </c>
      <c r="AI487">
        <f t="shared" si="263"/>
        <v>4500</v>
      </c>
      <c r="AJ487">
        <f t="shared" si="246"/>
        <v>2.8</v>
      </c>
      <c r="AK487">
        <f t="shared" si="249"/>
        <v>9244.8435583730152</v>
      </c>
      <c r="AM487">
        <f t="shared" si="256"/>
        <v>-2.3774901231307695</v>
      </c>
      <c r="AN487">
        <f t="shared" si="257"/>
        <v>0</v>
      </c>
      <c r="AP487">
        <f t="shared" si="250"/>
        <v>1.55</v>
      </c>
      <c r="AQ487">
        <f>VLOOKUP(AE487,Sheet3!$K$52:$L$77,2,TRUE)</f>
        <v>1</v>
      </c>
      <c r="AR487">
        <f t="shared" si="276"/>
        <v>0</v>
      </c>
      <c r="AU487">
        <f t="shared" si="258"/>
        <v>13744.843558373015</v>
      </c>
      <c r="AV487">
        <f t="shared" si="259"/>
        <v>-244.84355837301518</v>
      </c>
      <c r="AW487">
        <f t="shared" si="260"/>
        <v>-5.0587512060540325</v>
      </c>
      <c r="AX487">
        <f>VLOOKUP(AD487,Sheet2!$A$6:$B$262,2,TRUE)</f>
        <v>333.08571428571429</v>
      </c>
      <c r="AY487">
        <f t="shared" si="261"/>
        <v>-1.5187535787604317E-2</v>
      </c>
      <c r="AZ487">
        <f t="shared" si="262"/>
        <v>519.10732234108161</v>
      </c>
      <c r="BB487">
        <f t="shared" si="252"/>
        <v>1.6321307055025045</v>
      </c>
    </row>
    <row r="488" spans="4:54" x14ac:dyDescent="0.55000000000000004">
      <c r="D488">
        <f t="shared" si="251"/>
        <v>7170</v>
      </c>
      <c r="E488">
        <f t="shared" si="247"/>
        <v>119.5</v>
      </c>
      <c r="F488">
        <v>13400</v>
      </c>
      <c r="H488">
        <f t="shared" si="264"/>
        <v>3350</v>
      </c>
      <c r="J488">
        <f t="shared" si="265"/>
        <v>276.85950413223139</v>
      </c>
      <c r="K488">
        <f t="shared" si="266"/>
        <v>517.47519163557911</v>
      </c>
      <c r="L488">
        <f>VLOOKUP(V488, Sheet2!E$6:F$261,2,TRUE)</f>
        <v>505.7</v>
      </c>
      <c r="M488">
        <f>VLOOKUP(L488,Sheet3!A$52:B$77,2,TRUE)</f>
        <v>1</v>
      </c>
      <c r="N488">
        <f t="shared" si="267"/>
        <v>3.0751916355791309</v>
      </c>
      <c r="O488">
        <f t="shared" si="268"/>
        <v>2.6751916355791536</v>
      </c>
      <c r="P488">
        <v>0</v>
      </c>
      <c r="Q488">
        <f t="shared" si="245"/>
        <v>3</v>
      </c>
      <c r="R488">
        <f t="shared" si="269"/>
        <v>11890.958704871744</v>
      </c>
      <c r="S488">
        <f t="shared" si="248"/>
        <v>2.8</v>
      </c>
      <c r="T488">
        <f t="shared" si="270"/>
        <v>1715.2143988046259</v>
      </c>
      <c r="V488">
        <f t="shared" si="271"/>
        <v>13606.17310367637</v>
      </c>
      <c r="W488">
        <f t="shared" si="272"/>
        <v>-206.17310367637037</v>
      </c>
      <c r="X488">
        <f t="shared" si="273"/>
        <v>-4.2597748693464954</v>
      </c>
      <c r="Y488">
        <f>VLOOKUP(K488,Sheet2!$A$6:$B$262,2,TRUE)</f>
        <v>314.10000000000002</v>
      </c>
      <c r="Z488">
        <f t="shared" si="274"/>
        <v>-1.3561842946025136E-2</v>
      </c>
      <c r="AA488">
        <f t="shared" si="275"/>
        <v>517.46162979263306</v>
      </c>
      <c r="AD488">
        <f t="shared" si="253"/>
        <v>519.10732234108161</v>
      </c>
      <c r="AE488">
        <f>VLOOKUP(AU487,Sheet2!$E$6:$F$261,2,TRUE)</f>
        <v>505.7</v>
      </c>
      <c r="AF488">
        <f>VLOOKUP(AE488,Sheet3!K$52:L$77,2,TRUE)</f>
        <v>1</v>
      </c>
      <c r="AG488">
        <f t="shared" si="254"/>
        <v>2.7073223410816354</v>
      </c>
      <c r="AH488">
        <f t="shared" si="255"/>
        <v>1</v>
      </c>
      <c r="AI488">
        <f t="shared" si="263"/>
        <v>4500</v>
      </c>
      <c r="AJ488">
        <f t="shared" si="246"/>
        <v>2.8</v>
      </c>
      <c r="AK488">
        <f t="shared" si="249"/>
        <v>9167.59293201539</v>
      </c>
      <c r="AM488">
        <f t="shared" si="256"/>
        <v>-2.3926776589183874</v>
      </c>
      <c r="AN488">
        <f t="shared" si="257"/>
        <v>0</v>
      </c>
      <c r="AP488">
        <f t="shared" si="250"/>
        <v>1.55</v>
      </c>
      <c r="AQ488">
        <f>VLOOKUP(AE488,Sheet3!$K$52:$L$77,2,TRUE)</f>
        <v>1</v>
      </c>
      <c r="AR488">
        <f t="shared" si="276"/>
        <v>0</v>
      </c>
      <c r="AU488">
        <f t="shared" si="258"/>
        <v>13667.59293201539</v>
      </c>
      <c r="AV488">
        <f t="shared" si="259"/>
        <v>-267.59293201539003</v>
      </c>
      <c r="AW488">
        <f t="shared" si="260"/>
        <v>-5.5287795870948351</v>
      </c>
      <c r="AX488">
        <f>VLOOKUP(AD488,Sheet2!$A$6:$B$262,2,TRUE)</f>
        <v>333.08571428571429</v>
      </c>
      <c r="AY488">
        <f t="shared" si="261"/>
        <v>-1.6598669201262586E-2</v>
      </c>
      <c r="AZ488">
        <f t="shared" si="262"/>
        <v>519.09072367188037</v>
      </c>
      <c r="BB488">
        <f t="shared" si="252"/>
        <v>1.6290938792473071</v>
      </c>
    </row>
    <row r="489" spans="4:54" x14ac:dyDescent="0.55000000000000004">
      <c r="D489">
        <f t="shared" si="251"/>
        <v>7185</v>
      </c>
      <c r="E489">
        <f t="shared" si="247"/>
        <v>119.75</v>
      </c>
      <c r="F489">
        <v>13300</v>
      </c>
      <c r="H489">
        <f t="shared" si="264"/>
        <v>3325</v>
      </c>
      <c r="J489">
        <f t="shared" si="265"/>
        <v>274.79338842975204</v>
      </c>
      <c r="K489">
        <f t="shared" si="266"/>
        <v>517.46162979263306</v>
      </c>
      <c r="L489">
        <f>VLOOKUP(V489, Sheet2!E$6:F$261,2,TRUE)</f>
        <v>505.7</v>
      </c>
      <c r="M489">
        <f>VLOOKUP(L489,Sheet3!A$52:B$77,2,TRUE)</f>
        <v>1</v>
      </c>
      <c r="N489">
        <f t="shared" si="267"/>
        <v>3.0616297926330844</v>
      </c>
      <c r="O489">
        <f t="shared" si="268"/>
        <v>2.6616297926331072</v>
      </c>
      <c r="P489">
        <v>0</v>
      </c>
      <c r="Q489">
        <f t="shared" si="245"/>
        <v>3</v>
      </c>
      <c r="R489">
        <f t="shared" si="269"/>
        <v>11812.385363807076</v>
      </c>
      <c r="S489">
        <f t="shared" si="248"/>
        <v>2.8</v>
      </c>
      <c r="T489">
        <f t="shared" si="270"/>
        <v>1702.1880633548867</v>
      </c>
      <c r="V489">
        <f t="shared" si="271"/>
        <v>13514.573427161962</v>
      </c>
      <c r="W489">
        <f t="shared" si="272"/>
        <v>-214.57342716196217</v>
      </c>
      <c r="X489">
        <f t="shared" si="273"/>
        <v>-4.4333352719413668</v>
      </c>
      <c r="Y489">
        <f>VLOOKUP(K489,Sheet2!$A$6:$B$262,2,TRUE)</f>
        <v>314.10000000000002</v>
      </c>
      <c r="Z489">
        <f t="shared" si="274"/>
        <v>-1.411440710583052E-2</v>
      </c>
      <c r="AA489">
        <f t="shared" si="275"/>
        <v>517.44751538552725</v>
      </c>
      <c r="AD489">
        <f t="shared" si="253"/>
        <v>519.09072367188037</v>
      </c>
      <c r="AE489">
        <f>VLOOKUP(AU488,Sheet2!$E$6:$F$261,2,TRUE)</f>
        <v>505.7</v>
      </c>
      <c r="AF489">
        <f>VLOOKUP(AE489,Sheet3!K$52:L$77,2,TRUE)</f>
        <v>1</v>
      </c>
      <c r="AG489">
        <f t="shared" si="254"/>
        <v>2.6907236718803915</v>
      </c>
      <c r="AH489">
        <f t="shared" si="255"/>
        <v>1</v>
      </c>
      <c r="AI489">
        <f t="shared" si="263"/>
        <v>4500</v>
      </c>
      <c r="AJ489">
        <f t="shared" si="246"/>
        <v>2.8</v>
      </c>
      <c r="AK489">
        <f t="shared" si="249"/>
        <v>9083.4121372855534</v>
      </c>
      <c r="AM489">
        <f t="shared" si="256"/>
        <v>-2.4092763281196312</v>
      </c>
      <c r="AN489">
        <f t="shared" si="257"/>
        <v>0</v>
      </c>
      <c r="AP489">
        <f t="shared" si="250"/>
        <v>1.55</v>
      </c>
      <c r="AQ489">
        <f>VLOOKUP(AE489,Sheet3!$K$52:$L$77,2,TRUE)</f>
        <v>1</v>
      </c>
      <c r="AR489">
        <f t="shared" si="276"/>
        <v>0</v>
      </c>
      <c r="AU489">
        <f t="shared" si="258"/>
        <v>13583.412137285553</v>
      </c>
      <c r="AV489">
        <f t="shared" si="259"/>
        <v>-283.4121372855534</v>
      </c>
      <c r="AW489">
        <f t="shared" si="260"/>
        <v>-5.8556226711891197</v>
      </c>
      <c r="AX489">
        <f>VLOOKUP(AD489,Sheet2!$A$6:$B$262,2,TRUE)</f>
        <v>331.71428571428572</v>
      </c>
      <c r="AY489">
        <f t="shared" si="261"/>
        <v>-1.7652609258537396E-2</v>
      </c>
      <c r="AZ489">
        <f t="shared" si="262"/>
        <v>519.07307106262181</v>
      </c>
      <c r="BB489">
        <f t="shared" si="252"/>
        <v>1.6255556770945532</v>
      </c>
    </row>
    <row r="490" spans="4:54" x14ac:dyDescent="0.55000000000000004">
      <c r="D490">
        <f t="shared" si="251"/>
        <v>7200</v>
      </c>
      <c r="E490">
        <f t="shared" si="247"/>
        <v>120</v>
      </c>
      <c r="F490">
        <v>13200</v>
      </c>
      <c r="G490">
        <f>+SUM(F395:F490)/96</f>
        <v>21957.291666666668</v>
      </c>
      <c r="H490">
        <f t="shared" si="264"/>
        <v>3300</v>
      </c>
      <c r="J490">
        <f t="shared" si="265"/>
        <v>272.72727272727275</v>
      </c>
      <c r="K490">
        <f t="shared" si="266"/>
        <v>517.44751538552725</v>
      </c>
      <c r="L490">
        <f>VLOOKUP(V490, Sheet2!E$6:F$261,2,TRUE)</f>
        <v>505.7</v>
      </c>
      <c r="M490">
        <f>VLOOKUP(L490,Sheet3!A$52:B$77,2,TRUE)</f>
        <v>1</v>
      </c>
      <c r="N490">
        <f t="shared" si="267"/>
        <v>3.0475153855272765</v>
      </c>
      <c r="O490">
        <f t="shared" si="268"/>
        <v>2.6475153855272993</v>
      </c>
      <c r="P490">
        <v>0</v>
      </c>
      <c r="Q490">
        <f t="shared" si="245"/>
        <v>3</v>
      </c>
      <c r="R490">
        <f t="shared" si="269"/>
        <v>11730.795234555146</v>
      </c>
      <c r="S490">
        <f t="shared" si="248"/>
        <v>2.8</v>
      </c>
      <c r="T490">
        <f t="shared" si="270"/>
        <v>1688.6661813851294</v>
      </c>
      <c r="V490">
        <f t="shared" si="271"/>
        <v>13419.461415940275</v>
      </c>
      <c r="W490">
        <f t="shared" si="272"/>
        <v>-219.4614159402754</v>
      </c>
      <c r="X490">
        <f t="shared" si="273"/>
        <v>-4.5343267756255248</v>
      </c>
      <c r="Y490">
        <f>VLOOKUP(K490,Sheet2!$A$6:$B$262,2,TRUE)</f>
        <v>314.10000000000002</v>
      </c>
      <c r="Z490">
        <f t="shared" si="274"/>
        <v>-1.4435933701450254E-2</v>
      </c>
      <c r="AA490">
        <f t="shared" si="275"/>
        <v>517.43307945182585</v>
      </c>
      <c r="AD490">
        <f t="shared" si="253"/>
        <v>519.07307106262181</v>
      </c>
      <c r="AE490">
        <f>VLOOKUP(AU489,Sheet2!$E$6:$F$261,2,TRUE)</f>
        <v>505.7</v>
      </c>
      <c r="AF490">
        <f>VLOOKUP(AE490,Sheet3!K$52:L$77,2,TRUE)</f>
        <v>1</v>
      </c>
      <c r="AG490">
        <f t="shared" si="254"/>
        <v>2.6730710626218297</v>
      </c>
      <c r="AH490">
        <f t="shared" si="255"/>
        <v>1</v>
      </c>
      <c r="AI490">
        <f t="shared" si="263"/>
        <v>4500</v>
      </c>
      <c r="AJ490">
        <f t="shared" si="246"/>
        <v>2.8</v>
      </c>
      <c r="AK490">
        <f t="shared" si="249"/>
        <v>8994.1707282731077</v>
      </c>
      <c r="AM490">
        <f t="shared" si="256"/>
        <v>-2.426928937378193</v>
      </c>
      <c r="AN490">
        <f t="shared" si="257"/>
        <v>0</v>
      </c>
      <c r="AP490">
        <f t="shared" si="250"/>
        <v>1.55</v>
      </c>
      <c r="AQ490">
        <f>VLOOKUP(AE490,Sheet3!$K$52:$L$77,2,TRUE)</f>
        <v>1</v>
      </c>
      <c r="AR490">
        <f t="shared" si="276"/>
        <v>0</v>
      </c>
      <c r="AU490">
        <f t="shared" si="258"/>
        <v>13494.170728273108</v>
      </c>
      <c r="AV490">
        <f t="shared" si="259"/>
        <v>-294.17072827310767</v>
      </c>
      <c r="AW490">
        <f t="shared" si="260"/>
        <v>-6.0779076089485056</v>
      </c>
      <c r="AX490">
        <f>VLOOKUP(AD490,Sheet2!$A$6:$B$262,2,TRUE)</f>
        <v>331.71428571428572</v>
      </c>
      <c r="AY490">
        <f t="shared" si="261"/>
        <v>-1.8322718890025642E-2</v>
      </c>
      <c r="AZ490">
        <f t="shared" si="262"/>
        <v>519.05474834373183</v>
      </c>
      <c r="BB490">
        <f t="shared" si="252"/>
        <v>1.6216688919059834</v>
      </c>
    </row>
    <row r="491" spans="4:54" x14ac:dyDescent="0.55000000000000004">
      <c r="D491">
        <f t="shared" si="251"/>
        <v>7215</v>
      </c>
      <c r="E491">
        <f t="shared" si="247"/>
        <v>120.25</v>
      </c>
      <c r="F491">
        <v>13200</v>
      </c>
      <c r="H491">
        <f t="shared" si="264"/>
        <v>3300</v>
      </c>
      <c r="J491">
        <f t="shared" si="265"/>
        <v>272.72727272727275</v>
      </c>
      <c r="K491">
        <f t="shared" si="266"/>
        <v>517.43307945182585</v>
      </c>
      <c r="L491">
        <f>VLOOKUP(V491, Sheet2!E$6:F$261,2,TRUE)</f>
        <v>505.7</v>
      </c>
      <c r="M491">
        <f>VLOOKUP(L491,Sheet3!A$52:B$77,2,TRUE)</f>
        <v>1</v>
      </c>
      <c r="N491">
        <f t="shared" si="267"/>
        <v>3.0330794518258699</v>
      </c>
      <c r="O491">
        <f t="shared" si="268"/>
        <v>2.6330794518258926</v>
      </c>
      <c r="P491">
        <v>0</v>
      </c>
      <c r="Q491">
        <f t="shared" si="245"/>
        <v>3</v>
      </c>
      <c r="R491">
        <f t="shared" si="269"/>
        <v>11647.541702986709</v>
      </c>
      <c r="S491">
        <f t="shared" si="248"/>
        <v>2.8</v>
      </c>
      <c r="T491">
        <f t="shared" si="270"/>
        <v>1674.8735066297463</v>
      </c>
      <c r="V491">
        <f t="shared" si="271"/>
        <v>13322.415209616456</v>
      </c>
      <c r="W491">
        <f t="shared" si="272"/>
        <v>-122.4152096164562</v>
      </c>
      <c r="X491">
        <f t="shared" si="273"/>
        <v>-2.5292398681085988</v>
      </c>
      <c r="Y491">
        <f>VLOOKUP(K491,Sheet2!$A$6:$B$262,2,TRUE)</f>
        <v>314.10000000000002</v>
      </c>
      <c r="Z491">
        <f t="shared" si="274"/>
        <v>-8.0523395991996139E-3</v>
      </c>
      <c r="AA491">
        <f t="shared" si="275"/>
        <v>517.42502711222664</v>
      </c>
      <c r="AD491">
        <f t="shared" si="253"/>
        <v>519.05474834373183</v>
      </c>
      <c r="AE491">
        <f>VLOOKUP(AU490,Sheet2!$E$6:$F$261,2,TRUE)</f>
        <v>505.7</v>
      </c>
      <c r="AF491">
        <f>VLOOKUP(AE491,Sheet3!K$52:L$77,2,TRUE)</f>
        <v>1</v>
      </c>
      <c r="AG491">
        <f t="shared" si="254"/>
        <v>2.6547483437318533</v>
      </c>
      <c r="AH491">
        <f t="shared" si="255"/>
        <v>1</v>
      </c>
      <c r="AI491">
        <f t="shared" si="263"/>
        <v>4500</v>
      </c>
      <c r="AJ491">
        <f t="shared" si="246"/>
        <v>2.8</v>
      </c>
      <c r="AK491">
        <f t="shared" si="249"/>
        <v>8901.8527927404011</v>
      </c>
      <c r="AM491">
        <f t="shared" si="256"/>
        <v>-2.4452516562681694</v>
      </c>
      <c r="AN491">
        <f t="shared" si="257"/>
        <v>0</v>
      </c>
      <c r="AP491">
        <f t="shared" si="250"/>
        <v>1.55</v>
      </c>
      <c r="AQ491">
        <f>VLOOKUP(AE491,Sheet3!$K$52:$L$77,2,TRUE)</f>
        <v>1</v>
      </c>
      <c r="AR491">
        <f t="shared" si="276"/>
        <v>0</v>
      </c>
      <c r="AU491">
        <f t="shared" si="258"/>
        <v>13401.852792740401</v>
      </c>
      <c r="AV491">
        <f t="shared" si="259"/>
        <v>-201.85279274040113</v>
      </c>
      <c r="AW491">
        <f t="shared" si="260"/>
        <v>-4.1705122467025024</v>
      </c>
      <c r="AX491">
        <f>VLOOKUP(AD491,Sheet2!$A$6:$B$262,2,TRUE)</f>
        <v>331.71428571428572</v>
      </c>
      <c r="AY491">
        <f t="shared" si="261"/>
        <v>-1.2572603672229767E-2</v>
      </c>
      <c r="AZ491">
        <f t="shared" si="262"/>
        <v>519.04217574005963</v>
      </c>
      <c r="BB491">
        <f t="shared" si="252"/>
        <v>1.6171486278329894</v>
      </c>
    </row>
    <row r="492" spans="4:54" x14ac:dyDescent="0.55000000000000004">
      <c r="D492">
        <f t="shared" si="251"/>
        <v>7230</v>
      </c>
      <c r="E492">
        <f t="shared" si="247"/>
        <v>120.5</v>
      </c>
      <c r="F492">
        <v>13100</v>
      </c>
      <c r="H492">
        <f t="shared" si="264"/>
        <v>3275</v>
      </c>
      <c r="J492">
        <f t="shared" si="265"/>
        <v>270.6611570247934</v>
      </c>
      <c r="K492">
        <f t="shared" si="266"/>
        <v>517.42502711222664</v>
      </c>
      <c r="L492">
        <f>VLOOKUP(V492, Sheet2!E$6:F$261,2,TRUE)</f>
        <v>505.7</v>
      </c>
      <c r="M492">
        <f>VLOOKUP(L492,Sheet3!A$52:B$77,2,TRUE)</f>
        <v>1</v>
      </c>
      <c r="N492">
        <f t="shared" si="267"/>
        <v>3.0250271122266668</v>
      </c>
      <c r="O492">
        <f t="shared" si="268"/>
        <v>2.6250271122266895</v>
      </c>
      <c r="P492">
        <v>0</v>
      </c>
      <c r="Q492">
        <f t="shared" si="245"/>
        <v>3</v>
      </c>
      <c r="R492">
        <f t="shared" si="269"/>
        <v>11601.188968474409</v>
      </c>
      <c r="S492">
        <f t="shared" si="248"/>
        <v>2.8</v>
      </c>
      <c r="T492">
        <f t="shared" si="270"/>
        <v>1667.1963737068222</v>
      </c>
      <c r="V492">
        <f t="shared" si="271"/>
        <v>13268.385342181231</v>
      </c>
      <c r="W492">
        <f t="shared" si="272"/>
        <v>-168.38534218123095</v>
      </c>
      <c r="X492">
        <f t="shared" si="273"/>
        <v>-3.4790359954799785</v>
      </c>
      <c r="Y492">
        <f>VLOOKUP(K492,Sheet2!$A$6:$B$262,2,TRUE)</f>
        <v>314.10000000000002</v>
      </c>
      <c r="Z492">
        <f t="shared" si="274"/>
        <v>-1.1076205015854754E-2</v>
      </c>
      <c r="AA492">
        <f t="shared" si="275"/>
        <v>517.41395090721073</v>
      </c>
      <c r="AD492">
        <f t="shared" si="253"/>
        <v>519.04217574005963</v>
      </c>
      <c r="AE492">
        <f>VLOOKUP(AU491,Sheet2!$E$6:$F$261,2,TRUE)</f>
        <v>505.7</v>
      </c>
      <c r="AF492">
        <f>VLOOKUP(AE492,Sheet3!K$52:L$77,2,TRUE)</f>
        <v>1</v>
      </c>
      <c r="AG492">
        <f t="shared" si="254"/>
        <v>2.6421757400596562</v>
      </c>
      <c r="AH492">
        <f t="shared" si="255"/>
        <v>1</v>
      </c>
      <c r="AI492">
        <f t="shared" si="263"/>
        <v>4500</v>
      </c>
      <c r="AJ492">
        <f t="shared" si="246"/>
        <v>2.8</v>
      </c>
      <c r="AK492">
        <f t="shared" si="249"/>
        <v>8838.6903918975131</v>
      </c>
      <c r="AM492">
        <f t="shared" si="256"/>
        <v>-2.4578242599403666</v>
      </c>
      <c r="AN492">
        <f t="shared" si="257"/>
        <v>0</v>
      </c>
      <c r="AP492">
        <f t="shared" si="250"/>
        <v>1.55</v>
      </c>
      <c r="AQ492">
        <f>VLOOKUP(AE492,Sheet3!$K$52:$L$77,2,TRUE)</f>
        <v>1</v>
      </c>
      <c r="AR492">
        <f t="shared" si="276"/>
        <v>0</v>
      </c>
      <c r="AU492">
        <f t="shared" si="258"/>
        <v>13338.690391897513</v>
      </c>
      <c r="AV492">
        <f t="shared" si="259"/>
        <v>-238.69039189751311</v>
      </c>
      <c r="AW492">
        <f t="shared" si="260"/>
        <v>-4.9316196673039903</v>
      </c>
      <c r="AX492">
        <f>VLOOKUP(AD492,Sheet2!$A$6:$B$262,2,TRUE)</f>
        <v>331.71428571428572</v>
      </c>
      <c r="AY492">
        <f t="shared" si="261"/>
        <v>-1.4867070487135198E-2</v>
      </c>
      <c r="AZ492">
        <f t="shared" si="262"/>
        <v>519.02730866957245</v>
      </c>
      <c r="BB492">
        <f t="shared" si="252"/>
        <v>1.6133577623617157</v>
      </c>
    </row>
    <row r="493" spans="4:54" x14ac:dyDescent="0.55000000000000004">
      <c r="D493">
        <f t="shared" si="251"/>
        <v>7245</v>
      </c>
      <c r="E493">
        <f t="shared" si="247"/>
        <v>120.75</v>
      </c>
      <c r="F493">
        <v>13000</v>
      </c>
      <c r="H493">
        <f t="shared" si="264"/>
        <v>3250</v>
      </c>
      <c r="J493">
        <f t="shared" si="265"/>
        <v>268.59504132231405</v>
      </c>
      <c r="K493">
        <f t="shared" si="266"/>
        <v>517.41395090721073</v>
      </c>
      <c r="L493">
        <f>VLOOKUP(V493, Sheet2!E$6:F$261,2,TRUE)</f>
        <v>505.7</v>
      </c>
      <c r="M493">
        <f>VLOOKUP(L493,Sheet3!A$52:B$77,2,TRUE)</f>
        <v>1</v>
      </c>
      <c r="N493">
        <f t="shared" si="267"/>
        <v>3.0139509072107558</v>
      </c>
      <c r="O493">
        <f t="shared" si="268"/>
        <v>2.6139509072107785</v>
      </c>
      <c r="P493">
        <v>0</v>
      </c>
      <c r="Q493">
        <f t="shared" si="245"/>
        <v>3</v>
      </c>
      <c r="R493">
        <f t="shared" si="269"/>
        <v>11537.530306749979</v>
      </c>
      <c r="S493">
        <f t="shared" si="248"/>
        <v>2.8</v>
      </c>
      <c r="T493">
        <f t="shared" si="270"/>
        <v>1656.6555021522518</v>
      </c>
      <c r="V493">
        <f t="shared" si="271"/>
        <v>13194.185808902232</v>
      </c>
      <c r="W493">
        <f t="shared" si="272"/>
        <v>-194.18580890223166</v>
      </c>
      <c r="X493">
        <f t="shared" si="273"/>
        <v>-4.0121034897155301</v>
      </c>
      <c r="Y493">
        <f>VLOOKUP(K493,Sheet2!$A$6:$B$262,2,TRUE)</f>
        <v>314.10000000000002</v>
      </c>
      <c r="Z493">
        <f t="shared" si="274"/>
        <v>-1.2773331708740942E-2</v>
      </c>
      <c r="AA493">
        <f t="shared" si="275"/>
        <v>517.40117757550195</v>
      </c>
      <c r="AD493">
        <f t="shared" si="253"/>
        <v>519.02730866957245</v>
      </c>
      <c r="AE493">
        <f>VLOOKUP(AU492,Sheet2!$E$6:$F$261,2,TRUE)</f>
        <v>505.7</v>
      </c>
      <c r="AF493">
        <f>VLOOKUP(AE493,Sheet3!K$52:L$77,2,TRUE)</f>
        <v>1</v>
      </c>
      <c r="AG493">
        <f t="shared" si="254"/>
        <v>2.6273086695724714</v>
      </c>
      <c r="AH493">
        <f t="shared" si="255"/>
        <v>1</v>
      </c>
      <c r="AI493">
        <f t="shared" si="263"/>
        <v>4500</v>
      </c>
      <c r="AJ493">
        <f t="shared" si="246"/>
        <v>2.8</v>
      </c>
      <c r="AK493">
        <f t="shared" si="249"/>
        <v>8764.1947356884393</v>
      </c>
      <c r="AM493">
        <f t="shared" si="256"/>
        <v>-2.4726913304275513</v>
      </c>
      <c r="AN493">
        <f t="shared" si="257"/>
        <v>0</v>
      </c>
      <c r="AP493">
        <f t="shared" si="250"/>
        <v>1.55</v>
      </c>
      <c r="AQ493">
        <f>VLOOKUP(AE493,Sheet3!$K$52:$L$77,2,TRUE)</f>
        <v>1</v>
      </c>
      <c r="AR493">
        <f t="shared" si="276"/>
        <v>0</v>
      </c>
      <c r="AU493">
        <f t="shared" si="258"/>
        <v>13264.194735688439</v>
      </c>
      <c r="AV493">
        <f t="shared" si="259"/>
        <v>-264.19473568843932</v>
      </c>
      <c r="AW493">
        <f t="shared" si="260"/>
        <v>-5.458568919182631</v>
      </c>
      <c r="AX493">
        <f>VLOOKUP(AD493,Sheet2!$A$6:$B$262,2,TRUE)</f>
        <v>331.71428571428572</v>
      </c>
      <c r="AY493">
        <f t="shared" si="261"/>
        <v>-1.6455634123289584E-2</v>
      </c>
      <c r="AZ493">
        <f t="shared" si="262"/>
        <v>519.01085303544914</v>
      </c>
      <c r="BB493">
        <f t="shared" si="252"/>
        <v>1.6096754599471979</v>
      </c>
    </row>
    <row r="494" spans="4:54" x14ac:dyDescent="0.55000000000000004">
      <c r="D494">
        <f t="shared" si="251"/>
        <v>7260</v>
      </c>
      <c r="E494">
        <f t="shared" si="247"/>
        <v>121</v>
      </c>
      <c r="F494">
        <v>13000</v>
      </c>
      <c r="H494">
        <f t="shared" si="264"/>
        <v>3250</v>
      </c>
      <c r="J494">
        <f t="shared" si="265"/>
        <v>268.59504132231405</v>
      </c>
      <c r="K494">
        <f t="shared" si="266"/>
        <v>517.40117757550195</v>
      </c>
      <c r="L494">
        <f>VLOOKUP(V494, Sheet2!E$6:F$261,2,TRUE)</f>
        <v>505.7</v>
      </c>
      <c r="M494">
        <f>VLOOKUP(L494,Sheet3!A$52:B$77,2,TRUE)</f>
        <v>1</v>
      </c>
      <c r="N494">
        <f t="shared" si="267"/>
        <v>3.0011775755019698</v>
      </c>
      <c r="O494">
        <f t="shared" si="268"/>
        <v>2.6011775755019926</v>
      </c>
      <c r="P494">
        <v>0</v>
      </c>
      <c r="Q494">
        <f t="shared" si="245"/>
        <v>3</v>
      </c>
      <c r="R494">
        <f t="shared" si="269"/>
        <v>11464.262799154667</v>
      </c>
      <c r="S494">
        <f t="shared" si="248"/>
        <v>2.8</v>
      </c>
      <c r="T494">
        <f t="shared" si="270"/>
        <v>1644.5272304859238</v>
      </c>
      <c r="V494">
        <f t="shared" si="271"/>
        <v>13108.790029640591</v>
      </c>
      <c r="W494">
        <f t="shared" si="272"/>
        <v>-108.79002964059146</v>
      </c>
      <c r="X494">
        <f t="shared" si="273"/>
        <v>-2.2477278851361873</v>
      </c>
      <c r="Y494">
        <f>VLOOKUP(K494,Sheet2!$A$6:$B$262,2,TRUE)</f>
        <v>314.10000000000002</v>
      </c>
      <c r="Z494">
        <f t="shared" si="274"/>
        <v>-7.1560900513727701E-3</v>
      </c>
      <c r="AA494">
        <f t="shared" si="275"/>
        <v>517.39402148545059</v>
      </c>
      <c r="AD494">
        <f t="shared" si="253"/>
        <v>519.01085303544914</v>
      </c>
      <c r="AE494">
        <f>VLOOKUP(AU493,Sheet2!$E$6:$F$261,2,TRUE)</f>
        <v>505.7</v>
      </c>
      <c r="AF494">
        <f>VLOOKUP(AE494,Sheet3!K$52:L$77,2,TRUE)</f>
        <v>1</v>
      </c>
      <c r="AG494">
        <f t="shared" si="254"/>
        <v>2.6108530354491677</v>
      </c>
      <c r="AH494">
        <f t="shared" si="255"/>
        <v>1</v>
      </c>
      <c r="AI494">
        <f t="shared" si="263"/>
        <v>4500</v>
      </c>
      <c r="AJ494">
        <f t="shared" si="246"/>
        <v>2.8</v>
      </c>
      <c r="AK494">
        <f t="shared" si="249"/>
        <v>8681.9845694677497</v>
      </c>
      <c r="AM494">
        <f t="shared" si="256"/>
        <v>-2.489146964550855</v>
      </c>
      <c r="AN494">
        <f t="shared" si="257"/>
        <v>0</v>
      </c>
      <c r="AP494">
        <f t="shared" si="250"/>
        <v>1.55</v>
      </c>
      <c r="AQ494">
        <f>VLOOKUP(AE494,Sheet3!$K$52:$L$77,2,TRUE)</f>
        <v>1</v>
      </c>
      <c r="AR494">
        <f t="shared" si="276"/>
        <v>0</v>
      </c>
      <c r="AU494">
        <f t="shared" si="258"/>
        <v>13181.98456946775</v>
      </c>
      <c r="AV494">
        <f t="shared" si="259"/>
        <v>-181.98456946774968</v>
      </c>
      <c r="AW494">
        <f t="shared" si="260"/>
        <v>-3.7600117658625969</v>
      </c>
      <c r="AX494">
        <f>VLOOKUP(AD494,Sheet2!$A$6:$B$262,2,TRUE)</f>
        <v>331.71428571428572</v>
      </c>
      <c r="AY494">
        <f t="shared" si="261"/>
        <v>-1.1335091456088794E-2</v>
      </c>
      <c r="AZ494">
        <f t="shared" si="262"/>
        <v>518.99951794399306</v>
      </c>
      <c r="BB494">
        <f t="shared" si="252"/>
        <v>1.6054964585424614</v>
      </c>
    </row>
    <row r="495" spans="4:54" x14ac:dyDescent="0.55000000000000004">
      <c r="D495">
        <f t="shared" si="251"/>
        <v>7275</v>
      </c>
      <c r="E495">
        <f t="shared" si="247"/>
        <v>121.25</v>
      </c>
      <c r="F495">
        <v>12900</v>
      </c>
      <c r="H495">
        <f t="shared" si="264"/>
        <v>3225</v>
      </c>
      <c r="J495">
        <f t="shared" si="265"/>
        <v>266.52892561983469</v>
      </c>
      <c r="K495">
        <f t="shared" si="266"/>
        <v>517.39402148545059</v>
      </c>
      <c r="L495">
        <f>VLOOKUP(V495, Sheet2!E$6:F$261,2,TRUE)</f>
        <v>505.52499999999998</v>
      </c>
      <c r="M495">
        <f>VLOOKUP(L495,Sheet3!A$52:B$77,2,TRUE)</f>
        <v>1</v>
      </c>
      <c r="N495">
        <f t="shared" si="267"/>
        <v>2.9940214854506166</v>
      </c>
      <c r="O495">
        <f t="shared" si="268"/>
        <v>2.5940214854506394</v>
      </c>
      <c r="P495">
        <v>0</v>
      </c>
      <c r="Q495">
        <f t="shared" si="245"/>
        <v>2.9</v>
      </c>
      <c r="R495">
        <f t="shared" si="269"/>
        <v>11042.507574560545</v>
      </c>
      <c r="S495">
        <f t="shared" si="248"/>
        <v>2.7</v>
      </c>
      <c r="T495">
        <f t="shared" si="270"/>
        <v>1579.2546094490592</v>
      </c>
      <c r="V495">
        <f t="shared" si="271"/>
        <v>12621.762184009604</v>
      </c>
      <c r="W495">
        <f t="shared" si="272"/>
        <v>278.23781599039648</v>
      </c>
      <c r="X495">
        <f t="shared" si="273"/>
        <v>5.7487152064131504</v>
      </c>
      <c r="Y495">
        <f>VLOOKUP(K495,Sheet2!$A$6:$B$262,2,TRUE)</f>
        <v>313.45</v>
      </c>
      <c r="Z495">
        <f t="shared" si="274"/>
        <v>1.8340134651182487E-2</v>
      </c>
      <c r="AA495">
        <f t="shared" si="275"/>
        <v>517.41236162010182</v>
      </c>
      <c r="AD495">
        <f t="shared" si="253"/>
        <v>518.99951794399306</v>
      </c>
      <c r="AE495">
        <f>VLOOKUP(AU494,Sheet2!$E$6:$F$261,2,TRUE)</f>
        <v>505.7</v>
      </c>
      <c r="AF495">
        <f>VLOOKUP(AE495,Sheet3!K$52:L$77,2,TRUE)</f>
        <v>1</v>
      </c>
      <c r="AG495">
        <f t="shared" si="254"/>
        <v>2.599517943993078</v>
      </c>
      <c r="AH495">
        <f t="shared" si="255"/>
        <v>1</v>
      </c>
      <c r="AI495">
        <f t="shared" si="263"/>
        <v>4500</v>
      </c>
      <c r="AJ495">
        <f t="shared" si="246"/>
        <v>2.7</v>
      </c>
      <c r="AK495">
        <f t="shared" si="249"/>
        <v>8317.4525642027002</v>
      </c>
      <c r="AM495">
        <f t="shared" si="256"/>
        <v>-2.5004820560069447</v>
      </c>
      <c r="AN495">
        <f t="shared" si="257"/>
        <v>0</v>
      </c>
      <c r="AP495">
        <f t="shared" si="250"/>
        <v>1.55</v>
      </c>
      <c r="AQ495">
        <f>VLOOKUP(AE495,Sheet3!$K$52:$L$77,2,TRUE)</f>
        <v>1</v>
      </c>
      <c r="AR495">
        <f t="shared" si="276"/>
        <v>0</v>
      </c>
      <c r="AU495">
        <f t="shared" si="258"/>
        <v>12817.4525642027</v>
      </c>
      <c r="AV495">
        <f t="shared" si="259"/>
        <v>82.54743579729984</v>
      </c>
      <c r="AW495">
        <f t="shared" si="260"/>
        <v>1.7055255330020629</v>
      </c>
      <c r="AX495">
        <f>VLOOKUP(AD495,Sheet2!$A$6:$B$262,2,TRUE)</f>
        <v>330.34285714285716</v>
      </c>
      <c r="AY495">
        <f t="shared" si="261"/>
        <v>5.1628951440124719E-3</v>
      </c>
      <c r="AZ495">
        <f t="shared" si="262"/>
        <v>519.00468083913711</v>
      </c>
      <c r="BB495">
        <f t="shared" si="252"/>
        <v>1.5923192190352893</v>
      </c>
    </row>
    <row r="496" spans="4:54" x14ac:dyDescent="0.55000000000000004">
      <c r="D496">
        <f t="shared" si="251"/>
        <v>7290</v>
      </c>
      <c r="E496">
        <f t="shared" si="247"/>
        <v>121.5</v>
      </c>
      <c r="F496">
        <v>12800</v>
      </c>
      <c r="H496">
        <f t="shared" si="264"/>
        <v>3200</v>
      </c>
      <c r="J496">
        <f t="shared" si="265"/>
        <v>264.46280991735534</v>
      </c>
      <c r="K496">
        <f t="shared" si="266"/>
        <v>517.41236162010182</v>
      </c>
      <c r="L496">
        <f>VLOOKUP(V496, Sheet2!E$6:F$261,2,TRUE)</f>
        <v>505.7</v>
      </c>
      <c r="M496">
        <f>VLOOKUP(L496,Sheet3!A$52:B$77,2,TRUE)</f>
        <v>1</v>
      </c>
      <c r="N496">
        <f t="shared" si="267"/>
        <v>3.0123616201018422</v>
      </c>
      <c r="O496">
        <f t="shared" si="268"/>
        <v>2.6123616201018649</v>
      </c>
      <c r="P496">
        <v>0</v>
      </c>
      <c r="Q496">
        <f t="shared" si="245"/>
        <v>3</v>
      </c>
      <c r="R496">
        <f t="shared" si="269"/>
        <v>11528.40572345978</v>
      </c>
      <c r="S496">
        <f t="shared" si="248"/>
        <v>2.8</v>
      </c>
      <c r="T496">
        <f t="shared" si="270"/>
        <v>1655.144857298468</v>
      </c>
      <c r="V496">
        <f t="shared" si="271"/>
        <v>13183.550580758249</v>
      </c>
      <c r="W496">
        <f t="shared" si="272"/>
        <v>-383.55058075824854</v>
      </c>
      <c r="X496">
        <f t="shared" si="273"/>
        <v>-7.9245987759968708</v>
      </c>
      <c r="Y496">
        <f>VLOOKUP(K496,Sheet2!$A$6:$B$262,2,TRUE)</f>
        <v>314.10000000000002</v>
      </c>
      <c r="Z496">
        <f t="shared" si="274"/>
        <v>-2.5229540834119293E-2</v>
      </c>
      <c r="AA496">
        <f t="shared" si="275"/>
        <v>517.38713207926764</v>
      </c>
      <c r="AD496">
        <f t="shared" si="253"/>
        <v>519.00468083913711</v>
      </c>
      <c r="AE496">
        <f>VLOOKUP(AU495,Sheet2!$E$6:$F$261,2,TRUE)</f>
        <v>505.52499999999998</v>
      </c>
      <c r="AF496">
        <f>VLOOKUP(AE496,Sheet3!K$52:L$77,2,TRUE)</f>
        <v>1</v>
      </c>
      <c r="AG496">
        <f t="shared" si="254"/>
        <v>2.6046808391371314</v>
      </c>
      <c r="AH496">
        <f t="shared" si="255"/>
        <v>1</v>
      </c>
      <c r="AI496">
        <f t="shared" si="263"/>
        <v>4500</v>
      </c>
      <c r="AJ496">
        <f t="shared" si="246"/>
        <v>2.8</v>
      </c>
      <c r="AK496">
        <f t="shared" si="249"/>
        <v>8651.2157578907863</v>
      </c>
      <c r="AM496">
        <f t="shared" si="256"/>
        <v>-2.4953191608628913</v>
      </c>
      <c r="AN496">
        <f t="shared" si="257"/>
        <v>0</v>
      </c>
      <c r="AP496">
        <f t="shared" si="250"/>
        <v>1.55</v>
      </c>
      <c r="AQ496">
        <f>VLOOKUP(AE496,Sheet3!$K$52:$L$77,2,TRUE)</f>
        <v>1</v>
      </c>
      <c r="AR496">
        <f t="shared" si="276"/>
        <v>0</v>
      </c>
      <c r="AU496">
        <f t="shared" si="258"/>
        <v>13151.215757890786</v>
      </c>
      <c r="AV496">
        <f t="shared" si="259"/>
        <v>-351.21575789078634</v>
      </c>
      <c r="AW496">
        <f t="shared" si="260"/>
        <v>-7.2565239233633534</v>
      </c>
      <c r="AX496">
        <f>VLOOKUP(AD496,Sheet2!$A$6:$B$262,2,TRUE)</f>
        <v>331.71428571428572</v>
      </c>
      <c r="AY496">
        <f t="shared" si="261"/>
        <v>-2.1875825781026474E-2</v>
      </c>
      <c r="AZ496">
        <f t="shared" si="262"/>
        <v>518.98280501335603</v>
      </c>
      <c r="BB496">
        <f t="shared" si="252"/>
        <v>1.595672934088384</v>
      </c>
    </row>
    <row r="497" spans="4:54" x14ac:dyDescent="0.55000000000000004">
      <c r="D497">
        <f t="shared" si="251"/>
        <v>7305</v>
      </c>
      <c r="E497">
        <f t="shared" si="247"/>
        <v>121.75</v>
      </c>
      <c r="F497">
        <v>12700</v>
      </c>
      <c r="H497">
        <f t="shared" si="264"/>
        <v>3175</v>
      </c>
      <c r="J497">
        <f t="shared" si="265"/>
        <v>262.39669421487605</v>
      </c>
      <c r="K497">
        <f t="shared" si="266"/>
        <v>517.38713207926764</v>
      </c>
      <c r="L497">
        <f>VLOOKUP(V497, Sheet2!E$6:F$261,2,TRUE)</f>
        <v>505.52499999999998</v>
      </c>
      <c r="M497">
        <f>VLOOKUP(L497,Sheet3!A$52:B$77,2,TRUE)</f>
        <v>1</v>
      </c>
      <c r="N497">
        <f t="shared" si="267"/>
        <v>2.987132079267667</v>
      </c>
      <c r="O497">
        <f t="shared" si="268"/>
        <v>2.5871320792676897</v>
      </c>
      <c r="P497">
        <v>0</v>
      </c>
      <c r="Q497">
        <f t="shared" si="245"/>
        <v>2.9</v>
      </c>
      <c r="R497">
        <f t="shared" si="269"/>
        <v>11004.415393395335</v>
      </c>
      <c r="S497">
        <f t="shared" si="248"/>
        <v>2.7</v>
      </c>
      <c r="T497">
        <f t="shared" si="270"/>
        <v>1572.9673258295463</v>
      </c>
      <c r="V497">
        <f t="shared" si="271"/>
        <v>12577.382719224881</v>
      </c>
      <c r="W497">
        <f t="shared" si="272"/>
        <v>122.61728077511907</v>
      </c>
      <c r="X497">
        <f t="shared" si="273"/>
        <v>2.5334148920479147</v>
      </c>
      <c r="Y497">
        <f>VLOOKUP(K497,Sheet2!$A$6:$B$262,2,TRUE)</f>
        <v>313.45</v>
      </c>
      <c r="Z497">
        <f t="shared" si="274"/>
        <v>8.0823572883966018E-3</v>
      </c>
      <c r="AA497">
        <f t="shared" si="275"/>
        <v>517.39521443655599</v>
      </c>
      <c r="AD497">
        <f t="shared" si="253"/>
        <v>518.98280501335603</v>
      </c>
      <c r="AE497">
        <f>VLOOKUP(AU496,Sheet2!$E$6:$F$261,2,TRUE)</f>
        <v>505.7</v>
      </c>
      <c r="AF497">
        <f>VLOOKUP(AE497,Sheet3!K$52:L$77,2,TRUE)</f>
        <v>1</v>
      </c>
      <c r="AG497">
        <f t="shared" si="254"/>
        <v>2.5828050133560509</v>
      </c>
      <c r="AH497">
        <f t="shared" si="255"/>
        <v>1</v>
      </c>
      <c r="AI497">
        <f t="shared" si="263"/>
        <v>4500</v>
      </c>
      <c r="AJ497">
        <f t="shared" si="246"/>
        <v>2.7</v>
      </c>
      <c r="AK497">
        <f t="shared" si="249"/>
        <v>8237.3692525283805</v>
      </c>
      <c r="AM497">
        <f t="shared" si="256"/>
        <v>-2.5171949866439718</v>
      </c>
      <c r="AN497">
        <f t="shared" si="257"/>
        <v>0</v>
      </c>
      <c r="AP497">
        <f t="shared" si="250"/>
        <v>1.55</v>
      </c>
      <c r="AQ497">
        <f>VLOOKUP(AE497,Sheet3!$K$52:$L$77,2,TRUE)</f>
        <v>1</v>
      </c>
      <c r="AR497">
        <f t="shared" si="276"/>
        <v>0</v>
      </c>
      <c r="AU497">
        <f t="shared" si="258"/>
        <v>12737.36925252838</v>
      </c>
      <c r="AV497">
        <f t="shared" si="259"/>
        <v>-37.369252528380457</v>
      </c>
      <c r="AW497">
        <f t="shared" si="260"/>
        <v>-0.772091994388026</v>
      </c>
      <c r="AX497">
        <f>VLOOKUP(AD497,Sheet2!$A$6:$B$262,2,TRUE)</f>
        <v>330.34285714285716</v>
      </c>
      <c r="AY497">
        <f t="shared" si="261"/>
        <v>-2.3372444043920524E-3</v>
      </c>
      <c r="AZ497">
        <f t="shared" si="262"/>
        <v>518.9804677689516</v>
      </c>
      <c r="BB497">
        <f t="shared" si="252"/>
        <v>1.5852533323956095</v>
      </c>
    </row>
    <row r="498" spans="4:54" x14ac:dyDescent="0.55000000000000004">
      <c r="D498">
        <f t="shared" si="251"/>
        <v>7320</v>
      </c>
      <c r="E498">
        <f t="shared" si="247"/>
        <v>122</v>
      </c>
      <c r="F498">
        <v>12700</v>
      </c>
      <c r="H498">
        <f t="shared" si="264"/>
        <v>3175</v>
      </c>
      <c r="J498">
        <f t="shared" si="265"/>
        <v>262.39669421487605</v>
      </c>
      <c r="K498">
        <f t="shared" si="266"/>
        <v>517.39521443655599</v>
      </c>
      <c r="L498">
        <f>VLOOKUP(V498, Sheet2!E$6:F$261,2,TRUE)</f>
        <v>505.52499999999998</v>
      </c>
      <c r="M498">
        <f>VLOOKUP(L498,Sheet3!A$52:B$77,2,TRUE)</f>
        <v>1</v>
      </c>
      <c r="N498">
        <f t="shared" si="267"/>
        <v>2.9952144365560116</v>
      </c>
      <c r="O498">
        <f t="shared" si="268"/>
        <v>2.5952144365560343</v>
      </c>
      <c r="P498">
        <v>0</v>
      </c>
      <c r="Q498">
        <f t="shared" si="245"/>
        <v>2.9</v>
      </c>
      <c r="R498">
        <f t="shared" si="269"/>
        <v>11049.10796994269</v>
      </c>
      <c r="S498">
        <f t="shared" si="248"/>
        <v>2.7</v>
      </c>
      <c r="T498">
        <f t="shared" si="270"/>
        <v>1580.3441475246223</v>
      </c>
      <c r="V498">
        <f t="shared" si="271"/>
        <v>12629.452117467312</v>
      </c>
      <c r="W498">
        <f t="shared" si="272"/>
        <v>70.547882532688163</v>
      </c>
      <c r="X498">
        <f t="shared" si="273"/>
        <v>1.4576008787745489</v>
      </c>
      <c r="Y498">
        <f>VLOOKUP(K498,Sheet2!$A$6:$B$262,2,TRUE)</f>
        <v>313.45</v>
      </c>
      <c r="Z498">
        <f t="shared" si="274"/>
        <v>4.6501862458910477E-3</v>
      </c>
      <c r="AA498">
        <f t="shared" si="275"/>
        <v>517.39986462280183</v>
      </c>
      <c r="AD498">
        <f t="shared" si="253"/>
        <v>518.9804677689516</v>
      </c>
      <c r="AE498">
        <f>VLOOKUP(AU497,Sheet2!$E$6:$F$261,2,TRUE)</f>
        <v>505.52499999999998</v>
      </c>
      <c r="AF498">
        <f>VLOOKUP(AE498,Sheet3!K$52:L$77,2,TRUE)</f>
        <v>1</v>
      </c>
      <c r="AG498">
        <f t="shared" si="254"/>
        <v>2.5804677689516211</v>
      </c>
      <c r="AH498">
        <f t="shared" si="255"/>
        <v>1</v>
      </c>
      <c r="AI498">
        <f t="shared" si="263"/>
        <v>4500</v>
      </c>
      <c r="AJ498">
        <f t="shared" si="246"/>
        <v>2.7</v>
      </c>
      <c r="AK498">
        <f t="shared" si="249"/>
        <v>8226.1904824329613</v>
      </c>
      <c r="AM498">
        <f t="shared" si="256"/>
        <v>-2.5195322310484016</v>
      </c>
      <c r="AN498">
        <f t="shared" si="257"/>
        <v>0</v>
      </c>
      <c r="AP498">
        <f t="shared" si="250"/>
        <v>1.55</v>
      </c>
      <c r="AQ498">
        <f>VLOOKUP(AE498,Sheet3!$K$52:$L$77,2,TRUE)</f>
        <v>1</v>
      </c>
      <c r="AR498">
        <f t="shared" si="276"/>
        <v>0</v>
      </c>
      <c r="AU498">
        <f t="shared" si="258"/>
        <v>12726.190482432961</v>
      </c>
      <c r="AV498">
        <f t="shared" si="259"/>
        <v>-26.190482432961289</v>
      </c>
      <c r="AW498">
        <f t="shared" si="260"/>
        <v>-0.54112567010250601</v>
      </c>
      <c r="AX498">
        <f>VLOOKUP(AD498,Sheet2!$A$6:$B$262,2,TRUE)</f>
        <v>330.34285714285716</v>
      </c>
      <c r="AY498">
        <f t="shared" si="261"/>
        <v>-1.6380728640017048E-3</v>
      </c>
      <c r="AZ498">
        <f t="shared" si="262"/>
        <v>518.97882969608759</v>
      </c>
      <c r="BB498">
        <f t="shared" si="252"/>
        <v>1.5789650732857581</v>
      </c>
    </row>
    <row r="499" spans="4:54" x14ac:dyDescent="0.55000000000000004">
      <c r="D499">
        <f t="shared" si="251"/>
        <v>7335</v>
      </c>
      <c r="E499">
        <f t="shared" si="247"/>
        <v>122.25</v>
      </c>
      <c r="F499">
        <v>12600</v>
      </c>
      <c r="H499">
        <f t="shared" si="264"/>
        <v>3150</v>
      </c>
      <c r="J499">
        <f t="shared" si="265"/>
        <v>260.3305785123967</v>
      </c>
      <c r="K499">
        <f t="shared" si="266"/>
        <v>517.39986462280183</v>
      </c>
      <c r="L499">
        <f>VLOOKUP(V499, Sheet2!E$6:F$261,2,TRUE)</f>
        <v>505.52499999999998</v>
      </c>
      <c r="M499">
        <f>VLOOKUP(L499,Sheet3!A$52:B$77,2,TRUE)</f>
        <v>1</v>
      </c>
      <c r="N499">
        <f t="shared" si="267"/>
        <v>2.9998646228018515</v>
      </c>
      <c r="O499">
        <f t="shared" si="268"/>
        <v>2.5998646228018742</v>
      </c>
      <c r="P499">
        <v>0</v>
      </c>
      <c r="Q499">
        <f t="shared" si="245"/>
        <v>2.9</v>
      </c>
      <c r="R499">
        <f t="shared" si="269"/>
        <v>11074.849205684142</v>
      </c>
      <c r="S499">
        <f t="shared" si="248"/>
        <v>2.7</v>
      </c>
      <c r="T499">
        <f t="shared" si="270"/>
        <v>1584.5936146556573</v>
      </c>
      <c r="V499">
        <f t="shared" si="271"/>
        <v>12659.4428203398</v>
      </c>
      <c r="W499">
        <f t="shared" si="272"/>
        <v>-59.442820339800164</v>
      </c>
      <c r="X499">
        <f t="shared" si="273"/>
        <v>-1.2281574450371935</v>
      </c>
      <c r="Y499">
        <f>VLOOKUP(K499,Sheet2!$A$6:$B$262,2,TRUE)</f>
        <v>313.45</v>
      </c>
      <c r="Z499">
        <f t="shared" si="274"/>
        <v>-3.9181925188616802E-3</v>
      </c>
      <c r="AA499">
        <f t="shared" si="275"/>
        <v>517.39594643028295</v>
      </c>
      <c r="AD499">
        <f t="shared" si="253"/>
        <v>518.97882969608759</v>
      </c>
      <c r="AE499">
        <f>VLOOKUP(AU498,Sheet2!$E$6:$F$261,2,TRUE)</f>
        <v>505.52499999999998</v>
      </c>
      <c r="AF499">
        <f>VLOOKUP(AE499,Sheet3!K$52:L$77,2,TRUE)</f>
        <v>1</v>
      </c>
      <c r="AG499">
        <f t="shared" si="254"/>
        <v>2.5788296960876096</v>
      </c>
      <c r="AH499">
        <f t="shared" si="255"/>
        <v>1</v>
      </c>
      <c r="AI499">
        <f t="shared" si="263"/>
        <v>4500</v>
      </c>
      <c r="AJ499">
        <f t="shared" si="246"/>
        <v>2.7</v>
      </c>
      <c r="AK499">
        <f t="shared" si="249"/>
        <v>8218.35878568507</v>
      </c>
      <c r="AM499">
        <f t="shared" si="256"/>
        <v>-2.5211703039124131</v>
      </c>
      <c r="AN499">
        <f t="shared" si="257"/>
        <v>0</v>
      </c>
      <c r="AP499">
        <f t="shared" si="250"/>
        <v>1.55</v>
      </c>
      <c r="AQ499">
        <f>VLOOKUP(AE499,Sheet3!$K$52:$L$77,2,TRUE)</f>
        <v>1</v>
      </c>
      <c r="AR499">
        <f t="shared" si="276"/>
        <v>0</v>
      </c>
      <c r="AU499">
        <f t="shared" si="258"/>
        <v>12718.35878568507</v>
      </c>
      <c r="AV499">
        <f t="shared" si="259"/>
        <v>-118.35878568506996</v>
      </c>
      <c r="AW499">
        <f t="shared" si="260"/>
        <v>-2.4454294563030987</v>
      </c>
      <c r="AX499">
        <f>VLOOKUP(AD499,Sheet2!$A$6:$B$262,2,TRUE)</f>
        <v>330.34285714285716</v>
      </c>
      <c r="AY499">
        <f t="shared" si="261"/>
        <v>-7.4027011737249999E-3</v>
      </c>
      <c r="AZ499">
        <f t="shared" si="262"/>
        <v>518.97142699491383</v>
      </c>
      <c r="BB499">
        <f t="shared" si="252"/>
        <v>1.5754805646308796</v>
      </c>
    </row>
    <row r="500" spans="4:54" x14ac:dyDescent="0.55000000000000004">
      <c r="D500">
        <f t="shared" si="251"/>
        <v>7350</v>
      </c>
      <c r="E500">
        <f t="shared" si="247"/>
        <v>122.5</v>
      </c>
      <c r="F500">
        <v>12500</v>
      </c>
      <c r="H500">
        <f t="shared" si="264"/>
        <v>3125</v>
      </c>
      <c r="J500">
        <f t="shared" si="265"/>
        <v>258.26446280991735</v>
      </c>
      <c r="K500">
        <f t="shared" si="266"/>
        <v>517.39594643028295</v>
      </c>
      <c r="L500">
        <f>VLOOKUP(V500, Sheet2!E$6:F$261,2,TRUE)</f>
        <v>505.52499999999998</v>
      </c>
      <c r="M500">
        <f>VLOOKUP(L500,Sheet3!A$52:B$77,2,TRUE)</f>
        <v>1</v>
      </c>
      <c r="N500">
        <f t="shared" si="267"/>
        <v>2.9959464302829701</v>
      </c>
      <c r="O500">
        <f t="shared" si="268"/>
        <v>2.5959464302829929</v>
      </c>
      <c r="P500">
        <v>0</v>
      </c>
      <c r="Q500">
        <f t="shared" si="245"/>
        <v>2.9</v>
      </c>
      <c r="R500">
        <f t="shared" si="269"/>
        <v>11053.158617409636</v>
      </c>
      <c r="S500">
        <f t="shared" si="248"/>
        <v>2.7</v>
      </c>
      <c r="T500">
        <f t="shared" si="270"/>
        <v>1581.0128110960009</v>
      </c>
      <c r="V500">
        <f t="shared" si="271"/>
        <v>12634.171428505637</v>
      </c>
      <c r="W500">
        <f t="shared" si="272"/>
        <v>-134.17142850563687</v>
      </c>
      <c r="X500">
        <f t="shared" si="273"/>
        <v>-2.7721369525958028</v>
      </c>
      <c r="Y500">
        <f>VLOOKUP(K500,Sheet2!$A$6:$B$262,2,TRUE)</f>
        <v>313.45</v>
      </c>
      <c r="Z500">
        <f t="shared" si="274"/>
        <v>-8.8439526323043638E-3</v>
      </c>
      <c r="AA500">
        <f t="shared" si="275"/>
        <v>517.38710247765061</v>
      </c>
      <c r="AD500">
        <f t="shared" si="253"/>
        <v>518.97142699491383</v>
      </c>
      <c r="AE500">
        <f>VLOOKUP(AU499,Sheet2!$E$6:$F$261,2,TRUE)</f>
        <v>505.52499999999998</v>
      </c>
      <c r="AF500">
        <f>VLOOKUP(AE500,Sheet3!K$52:L$77,2,TRUE)</f>
        <v>1</v>
      </c>
      <c r="AG500">
        <f t="shared" si="254"/>
        <v>2.5714269949138497</v>
      </c>
      <c r="AH500">
        <f t="shared" si="255"/>
        <v>1</v>
      </c>
      <c r="AI500">
        <f t="shared" si="263"/>
        <v>4500</v>
      </c>
      <c r="AJ500">
        <f t="shared" si="246"/>
        <v>2.7</v>
      </c>
      <c r="AK500">
        <f t="shared" si="249"/>
        <v>8182.9971795097908</v>
      </c>
      <c r="AM500">
        <f t="shared" si="256"/>
        <v>-2.528573005086173</v>
      </c>
      <c r="AN500">
        <f t="shared" si="257"/>
        <v>0</v>
      </c>
      <c r="AP500">
        <f t="shared" si="250"/>
        <v>1.55</v>
      </c>
      <c r="AQ500">
        <f>VLOOKUP(AE500,Sheet3!$K$52:$L$77,2,TRUE)</f>
        <v>1</v>
      </c>
      <c r="AR500">
        <f t="shared" si="276"/>
        <v>0</v>
      </c>
      <c r="AU500">
        <f t="shared" si="258"/>
        <v>12682.997179509792</v>
      </c>
      <c r="AV500">
        <f t="shared" si="259"/>
        <v>-182.99717950979175</v>
      </c>
      <c r="AW500">
        <f t="shared" si="260"/>
        <v>-3.7809334609461107</v>
      </c>
      <c r="AX500">
        <f>VLOOKUP(AD500,Sheet2!$A$6:$B$262,2,TRUE)</f>
        <v>330.34285714285716</v>
      </c>
      <c r="AY500">
        <f t="shared" si="261"/>
        <v>-1.1445482713467727E-2</v>
      </c>
      <c r="AZ500">
        <f t="shared" si="262"/>
        <v>518.95998151220033</v>
      </c>
      <c r="BB500">
        <f t="shared" si="252"/>
        <v>1.5728790345497146</v>
      </c>
    </row>
    <row r="501" spans="4:54" x14ac:dyDescent="0.55000000000000004">
      <c r="D501">
        <f t="shared" si="251"/>
        <v>7365</v>
      </c>
      <c r="E501">
        <f t="shared" si="247"/>
        <v>122.75</v>
      </c>
      <c r="F501">
        <v>12500</v>
      </c>
      <c r="H501">
        <f t="shared" si="264"/>
        <v>3125</v>
      </c>
      <c r="J501">
        <f t="shared" si="265"/>
        <v>258.26446280991735</v>
      </c>
      <c r="K501">
        <f t="shared" si="266"/>
        <v>517.38710247765061</v>
      </c>
      <c r="L501">
        <f>VLOOKUP(V501, Sheet2!E$6:F$261,2,TRUE)</f>
        <v>505.52499999999998</v>
      </c>
      <c r="M501">
        <f>VLOOKUP(L501,Sheet3!A$52:B$77,2,TRUE)</f>
        <v>1</v>
      </c>
      <c r="N501">
        <f t="shared" si="267"/>
        <v>2.9871024776506374</v>
      </c>
      <c r="O501">
        <f t="shared" si="268"/>
        <v>2.5871024776506601</v>
      </c>
      <c r="P501">
        <v>0</v>
      </c>
      <c r="Q501">
        <f t="shared" si="245"/>
        <v>2.9</v>
      </c>
      <c r="R501">
        <f t="shared" si="269"/>
        <v>11004.251817928412</v>
      </c>
      <c r="S501">
        <f t="shared" si="248"/>
        <v>2.7</v>
      </c>
      <c r="T501">
        <f t="shared" si="270"/>
        <v>1572.9403293861319</v>
      </c>
      <c r="V501">
        <f t="shared" si="271"/>
        <v>12577.192147314545</v>
      </c>
      <c r="W501">
        <f t="shared" si="272"/>
        <v>-77.192147314544854</v>
      </c>
      <c r="X501">
        <f t="shared" si="273"/>
        <v>-1.5948790767467944</v>
      </c>
      <c r="Y501">
        <f>VLOOKUP(K501,Sheet2!$A$6:$B$262,2,TRUE)</f>
        <v>313.45</v>
      </c>
      <c r="Z501">
        <f t="shared" si="274"/>
        <v>-5.0881450845327624E-3</v>
      </c>
      <c r="AA501">
        <f t="shared" si="275"/>
        <v>517.38201433256609</v>
      </c>
      <c r="AD501">
        <f t="shared" si="253"/>
        <v>518.95998151220033</v>
      </c>
      <c r="AE501">
        <f>VLOOKUP(AU500,Sheet2!$E$6:$F$261,2,TRUE)</f>
        <v>505.52499999999998</v>
      </c>
      <c r="AF501">
        <f>VLOOKUP(AE501,Sheet3!K$52:L$77,2,TRUE)</f>
        <v>1</v>
      </c>
      <c r="AG501">
        <f t="shared" si="254"/>
        <v>2.559981512200352</v>
      </c>
      <c r="AH501">
        <f t="shared" si="255"/>
        <v>1</v>
      </c>
      <c r="AI501">
        <f t="shared" si="263"/>
        <v>4500</v>
      </c>
      <c r="AJ501">
        <f t="shared" si="246"/>
        <v>2.7</v>
      </c>
      <c r="AK501">
        <f t="shared" si="249"/>
        <v>8128.4239464668153</v>
      </c>
      <c r="AM501">
        <f t="shared" si="256"/>
        <v>-2.5400184877996708</v>
      </c>
      <c r="AN501">
        <f t="shared" si="257"/>
        <v>0</v>
      </c>
      <c r="AP501">
        <f t="shared" si="250"/>
        <v>1.55</v>
      </c>
      <c r="AQ501">
        <f>VLOOKUP(AE501,Sheet3!$K$52:$L$77,2,TRUE)</f>
        <v>1</v>
      </c>
      <c r="AR501">
        <f t="shared" si="276"/>
        <v>0</v>
      </c>
      <c r="AU501">
        <f t="shared" si="258"/>
        <v>12628.423946466815</v>
      </c>
      <c r="AV501">
        <f t="shared" si="259"/>
        <v>-128.42394646681532</v>
      </c>
      <c r="AW501">
        <f t="shared" si="260"/>
        <v>-2.6533873236945311</v>
      </c>
      <c r="AX501">
        <f>VLOOKUP(AD501,Sheet2!$A$6:$B$262,2,TRUE)</f>
        <v>330.34285714285716</v>
      </c>
      <c r="AY501">
        <f t="shared" si="261"/>
        <v>-8.0322224813448011E-3</v>
      </c>
      <c r="AZ501">
        <f t="shared" si="262"/>
        <v>518.95194928971898</v>
      </c>
      <c r="BB501">
        <f t="shared" si="252"/>
        <v>1.5699349571528955</v>
      </c>
    </row>
    <row r="502" spans="4:54" x14ac:dyDescent="0.55000000000000004">
      <c r="D502">
        <f t="shared" si="251"/>
        <v>7380</v>
      </c>
      <c r="E502">
        <f t="shared" si="247"/>
        <v>123</v>
      </c>
      <c r="F502">
        <v>12400</v>
      </c>
      <c r="H502">
        <f t="shared" si="264"/>
        <v>3100</v>
      </c>
      <c r="J502">
        <f t="shared" si="265"/>
        <v>256.198347107438</v>
      </c>
      <c r="K502">
        <f t="shared" si="266"/>
        <v>517.38201433256609</v>
      </c>
      <c r="L502">
        <f>VLOOKUP(V502, Sheet2!E$6:F$261,2,TRUE)</f>
        <v>505.52499999999998</v>
      </c>
      <c r="M502">
        <f>VLOOKUP(L502,Sheet3!A$52:B$77,2,TRUE)</f>
        <v>1</v>
      </c>
      <c r="N502">
        <f t="shared" si="267"/>
        <v>2.9820143325661093</v>
      </c>
      <c r="O502">
        <f t="shared" si="268"/>
        <v>2.582014332566132</v>
      </c>
      <c r="P502">
        <v>0</v>
      </c>
      <c r="Q502">
        <f t="shared" si="245"/>
        <v>2.9</v>
      </c>
      <c r="R502">
        <f t="shared" si="269"/>
        <v>10976.147301942061</v>
      </c>
      <c r="S502">
        <f t="shared" si="248"/>
        <v>2.7</v>
      </c>
      <c r="T502">
        <f t="shared" si="270"/>
        <v>1568.3022764290347</v>
      </c>
      <c r="V502">
        <f t="shared" si="271"/>
        <v>12544.449578371095</v>
      </c>
      <c r="W502">
        <f t="shared" si="272"/>
        <v>-144.44957837109541</v>
      </c>
      <c r="X502">
        <f t="shared" si="273"/>
        <v>-2.9844954208904011</v>
      </c>
      <c r="Y502">
        <f>VLOOKUP(K502,Sheet2!$A$6:$B$262,2,TRUE)</f>
        <v>313.45</v>
      </c>
      <c r="Z502">
        <f t="shared" si="274"/>
        <v>-9.5214401687363261E-3</v>
      </c>
      <c r="AA502">
        <f t="shared" si="275"/>
        <v>517.3724928923973</v>
      </c>
      <c r="AD502">
        <f t="shared" si="253"/>
        <v>518.95194928971898</v>
      </c>
      <c r="AE502">
        <f>VLOOKUP(AU501,Sheet2!$E$6:$F$261,2,TRUE)</f>
        <v>505.52499999999998</v>
      </c>
      <c r="AF502">
        <f>VLOOKUP(AE502,Sheet3!K$52:L$77,2,TRUE)</f>
        <v>1</v>
      </c>
      <c r="AG502">
        <f t="shared" si="254"/>
        <v>2.5519492897190048</v>
      </c>
      <c r="AH502">
        <f t="shared" si="255"/>
        <v>1</v>
      </c>
      <c r="AI502">
        <f t="shared" si="263"/>
        <v>4500</v>
      </c>
      <c r="AJ502">
        <f t="shared" si="246"/>
        <v>2.7</v>
      </c>
      <c r="AK502">
        <f t="shared" si="249"/>
        <v>8090.1982389685827</v>
      </c>
      <c r="AM502">
        <f t="shared" si="256"/>
        <v>-2.5480507102810179</v>
      </c>
      <c r="AN502">
        <f t="shared" si="257"/>
        <v>0</v>
      </c>
      <c r="AP502">
        <f t="shared" si="250"/>
        <v>1.55</v>
      </c>
      <c r="AQ502">
        <f>VLOOKUP(AE502,Sheet3!$K$52:$L$77,2,TRUE)</f>
        <v>1</v>
      </c>
      <c r="AR502">
        <f t="shared" si="276"/>
        <v>0</v>
      </c>
      <c r="AU502">
        <f t="shared" si="258"/>
        <v>12590.198238968584</v>
      </c>
      <c r="AV502">
        <f t="shared" si="259"/>
        <v>-190.19823896858361</v>
      </c>
      <c r="AW502">
        <f t="shared" si="260"/>
        <v>-3.9297156811690832</v>
      </c>
      <c r="AX502">
        <f>VLOOKUP(AD502,Sheet2!$A$6:$B$262,2,TRUE)</f>
        <v>330.34285714285716</v>
      </c>
      <c r="AY502">
        <f t="shared" si="261"/>
        <v>-1.1895869991430367E-2</v>
      </c>
      <c r="AZ502">
        <f t="shared" si="262"/>
        <v>518.94005341972752</v>
      </c>
      <c r="BB502">
        <f t="shared" si="252"/>
        <v>1.5675605273302153</v>
      </c>
    </row>
    <row r="503" spans="4:54" x14ac:dyDescent="0.55000000000000004">
      <c r="D503">
        <f t="shared" si="251"/>
        <v>7395</v>
      </c>
      <c r="E503">
        <f t="shared" si="247"/>
        <v>123.25</v>
      </c>
      <c r="F503">
        <v>12300</v>
      </c>
      <c r="H503">
        <f t="shared" si="264"/>
        <v>3075</v>
      </c>
      <c r="J503">
        <f t="shared" si="265"/>
        <v>254.13223140495867</v>
      </c>
      <c r="K503">
        <f t="shared" si="266"/>
        <v>517.3724928923973</v>
      </c>
      <c r="L503">
        <f>VLOOKUP(V503, Sheet2!E$6:F$261,2,TRUE)</f>
        <v>505.52499999999998</v>
      </c>
      <c r="M503">
        <f>VLOOKUP(L503,Sheet3!A$52:B$77,2,TRUE)</f>
        <v>1</v>
      </c>
      <c r="N503">
        <f t="shared" si="267"/>
        <v>2.9724928923973266</v>
      </c>
      <c r="O503">
        <f t="shared" si="268"/>
        <v>2.5724928923973494</v>
      </c>
      <c r="P503">
        <v>0</v>
      </c>
      <c r="Q503">
        <f t="shared" si="245"/>
        <v>2.9</v>
      </c>
      <c r="R503">
        <f t="shared" si="269"/>
        <v>10923.61975640482</v>
      </c>
      <c r="S503">
        <f t="shared" si="248"/>
        <v>2.7</v>
      </c>
      <c r="T503">
        <f t="shared" si="270"/>
        <v>1559.6353677930169</v>
      </c>
      <c r="V503">
        <f t="shared" si="271"/>
        <v>12483.255124197836</v>
      </c>
      <c r="W503">
        <f t="shared" si="272"/>
        <v>-183.25512419783627</v>
      </c>
      <c r="X503">
        <f t="shared" si="273"/>
        <v>-3.7862628966495095</v>
      </c>
      <c r="Y503">
        <f>VLOOKUP(K503,Sheet2!$A$6:$B$262,2,TRUE)</f>
        <v>313.45</v>
      </c>
      <c r="Z503">
        <f t="shared" si="274"/>
        <v>-1.2079320136064794E-2</v>
      </c>
      <c r="AA503">
        <f t="shared" si="275"/>
        <v>517.36041357226122</v>
      </c>
      <c r="AD503">
        <f t="shared" si="253"/>
        <v>518.94005341972752</v>
      </c>
      <c r="AE503">
        <f>VLOOKUP(AU502,Sheet2!$E$6:$F$261,2,TRUE)</f>
        <v>505.52499999999998</v>
      </c>
      <c r="AF503">
        <f>VLOOKUP(AE503,Sheet3!K$52:L$77,2,TRUE)</f>
        <v>1</v>
      </c>
      <c r="AG503">
        <f t="shared" si="254"/>
        <v>2.540053419727542</v>
      </c>
      <c r="AH503">
        <f t="shared" si="255"/>
        <v>1</v>
      </c>
      <c r="AI503">
        <f t="shared" si="263"/>
        <v>4500</v>
      </c>
      <c r="AJ503">
        <f t="shared" si="246"/>
        <v>2.7</v>
      </c>
      <c r="AK503">
        <f t="shared" si="249"/>
        <v>8033.6957228407873</v>
      </c>
      <c r="AM503">
        <f t="shared" si="256"/>
        <v>-2.5599465802724808</v>
      </c>
      <c r="AN503">
        <f t="shared" si="257"/>
        <v>0</v>
      </c>
      <c r="AP503">
        <f t="shared" si="250"/>
        <v>1.55</v>
      </c>
      <c r="AQ503">
        <f>VLOOKUP(AE503,Sheet3!$K$52:$L$77,2,TRUE)</f>
        <v>1</v>
      </c>
      <c r="AR503">
        <f t="shared" si="276"/>
        <v>0</v>
      </c>
      <c r="AU503">
        <f t="shared" si="258"/>
        <v>12533.695722840788</v>
      </c>
      <c r="AV503">
        <f t="shared" si="259"/>
        <v>-233.69572284078822</v>
      </c>
      <c r="AW503">
        <f t="shared" si="260"/>
        <v>-4.8284240256361199</v>
      </c>
      <c r="AX503">
        <f>VLOOKUP(AD503,Sheet2!$A$6:$B$262,2,TRUE)</f>
        <v>330.34285714285716</v>
      </c>
      <c r="AY503">
        <f t="shared" si="261"/>
        <v>-1.4616402084177841E-2</v>
      </c>
      <c r="AZ503">
        <f t="shared" si="262"/>
        <v>518.92543701764339</v>
      </c>
      <c r="BB503">
        <f t="shared" si="252"/>
        <v>1.5650234453821668</v>
      </c>
    </row>
    <row r="504" spans="4:54" x14ac:dyDescent="0.55000000000000004">
      <c r="D504">
        <f t="shared" si="251"/>
        <v>7410</v>
      </c>
      <c r="E504">
        <f t="shared" si="247"/>
        <v>123.5</v>
      </c>
      <c r="F504">
        <v>12300</v>
      </c>
      <c r="H504">
        <f t="shared" si="264"/>
        <v>3075</v>
      </c>
      <c r="J504">
        <f t="shared" si="265"/>
        <v>254.13223140495867</v>
      </c>
      <c r="K504">
        <f t="shared" si="266"/>
        <v>517.36041357226122</v>
      </c>
      <c r="L504">
        <f>VLOOKUP(V504, Sheet2!E$6:F$261,2,TRUE)</f>
        <v>505.52499999999998</v>
      </c>
      <c r="M504">
        <f>VLOOKUP(L504,Sheet3!A$52:B$77,2,TRUE)</f>
        <v>1</v>
      </c>
      <c r="N504">
        <f t="shared" si="267"/>
        <v>2.9604135722612455</v>
      </c>
      <c r="O504">
        <f t="shared" si="268"/>
        <v>2.5604135722612682</v>
      </c>
      <c r="P504">
        <v>0</v>
      </c>
      <c r="Q504">
        <f t="shared" si="245"/>
        <v>2.9</v>
      </c>
      <c r="R504">
        <f t="shared" si="269"/>
        <v>10857.101973496316</v>
      </c>
      <c r="S504">
        <f t="shared" si="248"/>
        <v>2.7</v>
      </c>
      <c r="T504">
        <f t="shared" si="270"/>
        <v>1548.6632079082681</v>
      </c>
      <c r="V504">
        <f t="shared" si="271"/>
        <v>12405.765181404584</v>
      </c>
      <c r="W504">
        <f t="shared" si="272"/>
        <v>-105.76518140458393</v>
      </c>
      <c r="X504">
        <f t="shared" si="273"/>
        <v>-2.1852310207558663</v>
      </c>
      <c r="Y504">
        <f>VLOOKUP(K504,Sheet2!$A$6:$B$262,2,TRUE)</f>
        <v>313.45</v>
      </c>
      <c r="Z504">
        <f t="shared" si="274"/>
        <v>-6.9715457672862224E-3</v>
      </c>
      <c r="AA504">
        <f t="shared" si="275"/>
        <v>517.35344202649389</v>
      </c>
      <c r="AD504">
        <f t="shared" si="253"/>
        <v>518.92543701764339</v>
      </c>
      <c r="AE504">
        <f>VLOOKUP(AU503,Sheet2!$E$6:$F$261,2,TRUE)</f>
        <v>505.52499999999998</v>
      </c>
      <c r="AF504">
        <f>VLOOKUP(AE504,Sheet3!K$52:L$77,2,TRUE)</f>
        <v>1</v>
      </c>
      <c r="AG504">
        <f t="shared" si="254"/>
        <v>2.5254370176434122</v>
      </c>
      <c r="AH504">
        <f t="shared" si="255"/>
        <v>1</v>
      </c>
      <c r="AI504">
        <f t="shared" si="263"/>
        <v>4500</v>
      </c>
      <c r="AJ504">
        <f t="shared" si="246"/>
        <v>2.7</v>
      </c>
      <c r="AK504">
        <f t="shared" si="249"/>
        <v>7964.4523131536425</v>
      </c>
      <c r="AM504">
        <f t="shared" si="256"/>
        <v>-2.5745629823566105</v>
      </c>
      <c r="AN504">
        <f t="shared" si="257"/>
        <v>0</v>
      </c>
      <c r="AP504">
        <f t="shared" si="250"/>
        <v>1.55</v>
      </c>
      <c r="AQ504">
        <f>VLOOKUP(AE504,Sheet3!$K$52:$L$77,2,TRUE)</f>
        <v>1</v>
      </c>
      <c r="AR504">
        <f t="shared" si="276"/>
        <v>0</v>
      </c>
      <c r="AU504">
        <f t="shared" si="258"/>
        <v>12464.452313153643</v>
      </c>
      <c r="AV504">
        <f t="shared" si="259"/>
        <v>-164.45231315364254</v>
      </c>
      <c r="AW504">
        <f t="shared" si="260"/>
        <v>-3.3977750651579033</v>
      </c>
      <c r="AX504">
        <f>VLOOKUP(AD504,Sheet2!$A$6:$B$262,2,TRUE)</f>
        <v>330.34285714285716</v>
      </c>
      <c r="AY504">
        <f t="shared" si="261"/>
        <v>-1.0285601736769297E-2</v>
      </c>
      <c r="AZ504">
        <f t="shared" si="262"/>
        <v>518.91515141590662</v>
      </c>
      <c r="BB504">
        <f t="shared" si="252"/>
        <v>1.5617093894127265</v>
      </c>
    </row>
    <row r="505" spans="4:54" x14ac:dyDescent="0.55000000000000004">
      <c r="D505">
        <f t="shared" si="251"/>
        <v>7425</v>
      </c>
      <c r="E505">
        <f t="shared" si="247"/>
        <v>123.75</v>
      </c>
      <c r="F505">
        <v>12200</v>
      </c>
      <c r="H505">
        <f t="shared" si="264"/>
        <v>3050</v>
      </c>
      <c r="J505">
        <f t="shared" si="265"/>
        <v>252.06611570247935</v>
      </c>
      <c r="K505">
        <f t="shared" si="266"/>
        <v>517.35344202649389</v>
      </c>
      <c r="L505">
        <f>VLOOKUP(V505, Sheet2!E$6:F$261,2,TRUE)</f>
        <v>505.52499999999998</v>
      </c>
      <c r="M505">
        <f>VLOOKUP(L505,Sheet3!A$52:B$77,2,TRUE)</f>
        <v>1</v>
      </c>
      <c r="N505">
        <f t="shared" si="267"/>
        <v>2.9534420264939172</v>
      </c>
      <c r="O505">
        <f t="shared" si="268"/>
        <v>2.5534420264939399</v>
      </c>
      <c r="P505">
        <v>0</v>
      </c>
      <c r="Q505">
        <f t="shared" si="245"/>
        <v>2.9</v>
      </c>
      <c r="R505">
        <f t="shared" si="269"/>
        <v>10818.773103660917</v>
      </c>
      <c r="S505">
        <f t="shared" si="248"/>
        <v>2.7</v>
      </c>
      <c r="T505">
        <f t="shared" si="270"/>
        <v>1542.3424182164854</v>
      </c>
      <c r="V505">
        <f t="shared" si="271"/>
        <v>12361.115521877402</v>
      </c>
      <c r="W505">
        <f t="shared" si="272"/>
        <v>-161.11552187740199</v>
      </c>
      <c r="X505">
        <f t="shared" si="273"/>
        <v>-3.3288330966405368</v>
      </c>
      <c r="Y505">
        <f>VLOOKUP(K505,Sheet2!$A$6:$B$262,2,TRUE)</f>
        <v>313.45</v>
      </c>
      <c r="Z505">
        <f t="shared" si="274"/>
        <v>-1.0619981166503548E-2</v>
      </c>
      <c r="AA505">
        <f t="shared" si="275"/>
        <v>517.34282204532735</v>
      </c>
      <c r="AD505">
        <f t="shared" si="253"/>
        <v>518.91515141590662</v>
      </c>
      <c r="AE505">
        <f>VLOOKUP(AU504,Sheet2!$E$6:$F$261,2,TRUE)</f>
        <v>505.52499999999998</v>
      </c>
      <c r="AF505">
        <f>VLOOKUP(AE505,Sheet3!K$52:L$77,2,TRUE)</f>
        <v>1</v>
      </c>
      <c r="AG505">
        <f t="shared" si="254"/>
        <v>2.5151514159066437</v>
      </c>
      <c r="AH505">
        <f t="shared" si="255"/>
        <v>1</v>
      </c>
      <c r="AI505">
        <f t="shared" si="263"/>
        <v>4500</v>
      </c>
      <c r="AJ505">
        <f t="shared" si="246"/>
        <v>2.7</v>
      </c>
      <c r="AK505">
        <f t="shared" si="249"/>
        <v>7915.8454480019773</v>
      </c>
      <c r="AM505">
        <f t="shared" si="256"/>
        <v>-2.584848584093379</v>
      </c>
      <c r="AN505">
        <f t="shared" si="257"/>
        <v>0</v>
      </c>
      <c r="AP505">
        <f t="shared" si="250"/>
        <v>1.55</v>
      </c>
      <c r="AQ505">
        <f>VLOOKUP(AE505,Sheet3!$K$52:$L$77,2,TRUE)</f>
        <v>1</v>
      </c>
      <c r="AR505">
        <f t="shared" si="276"/>
        <v>0</v>
      </c>
      <c r="AU505">
        <f t="shared" si="258"/>
        <v>12415.845448001977</v>
      </c>
      <c r="AV505">
        <f t="shared" si="259"/>
        <v>-215.84544800197727</v>
      </c>
      <c r="AW505">
        <f t="shared" si="260"/>
        <v>-4.4596166942557289</v>
      </c>
      <c r="AX505">
        <f>VLOOKUP(AD505,Sheet2!$A$6:$B$262,2,TRUE)</f>
        <v>330.34285714285716</v>
      </c>
      <c r="AY505">
        <f t="shared" si="261"/>
        <v>-1.349996404592203E-2</v>
      </c>
      <c r="AZ505">
        <f t="shared" si="262"/>
        <v>518.90165145186074</v>
      </c>
      <c r="BB505">
        <f t="shared" si="252"/>
        <v>1.5588294065333912</v>
      </c>
    </row>
    <row r="506" spans="4:54" x14ac:dyDescent="0.55000000000000004">
      <c r="D506">
        <f t="shared" si="251"/>
        <v>7440</v>
      </c>
      <c r="E506">
        <f t="shared" si="247"/>
        <v>124</v>
      </c>
      <c r="F506">
        <v>12200</v>
      </c>
      <c r="H506">
        <f t="shared" si="264"/>
        <v>3050</v>
      </c>
      <c r="J506">
        <f t="shared" si="265"/>
        <v>252.06611570247935</v>
      </c>
      <c r="K506">
        <f t="shared" si="266"/>
        <v>517.34282204532735</v>
      </c>
      <c r="L506">
        <f>VLOOKUP(V506, Sheet2!E$6:F$261,2,TRUE)</f>
        <v>505.52499999999998</v>
      </c>
      <c r="M506">
        <f>VLOOKUP(L506,Sheet3!A$52:B$77,2,TRUE)</f>
        <v>1</v>
      </c>
      <c r="N506">
        <f t="shared" si="267"/>
        <v>2.9428220453273752</v>
      </c>
      <c r="O506">
        <f t="shared" si="268"/>
        <v>2.542822045327398</v>
      </c>
      <c r="P506">
        <v>0</v>
      </c>
      <c r="Q506">
        <f t="shared" si="245"/>
        <v>2.9</v>
      </c>
      <c r="R506">
        <f t="shared" si="269"/>
        <v>10760.472406386796</v>
      </c>
      <c r="S506">
        <f t="shared" si="248"/>
        <v>2.7</v>
      </c>
      <c r="T506">
        <f t="shared" si="270"/>
        <v>1532.7303312635536</v>
      </c>
      <c r="V506">
        <f t="shared" si="271"/>
        <v>12293.20273765035</v>
      </c>
      <c r="W506">
        <f t="shared" si="272"/>
        <v>-93.202737650350173</v>
      </c>
      <c r="X506">
        <f t="shared" si="273"/>
        <v>-1.9256763977345077</v>
      </c>
      <c r="Y506">
        <f>VLOOKUP(K506,Sheet2!$A$6:$B$262,2,TRUE)</f>
        <v>313.45</v>
      </c>
      <c r="Z506">
        <f t="shared" si="274"/>
        <v>-6.1434882684144451E-3</v>
      </c>
      <c r="AA506">
        <f t="shared" si="275"/>
        <v>517.33667855705892</v>
      </c>
      <c r="AD506">
        <f t="shared" si="253"/>
        <v>518.90165145186074</v>
      </c>
      <c r="AE506">
        <f>VLOOKUP(AU505,Sheet2!$E$6:$F$261,2,TRUE)</f>
        <v>505.52499999999998</v>
      </c>
      <c r="AF506">
        <f>VLOOKUP(AE506,Sheet3!K$52:L$77,2,TRUE)</f>
        <v>1</v>
      </c>
      <c r="AG506">
        <f t="shared" si="254"/>
        <v>2.5016514518607664</v>
      </c>
      <c r="AH506">
        <f t="shared" si="255"/>
        <v>1</v>
      </c>
      <c r="AI506">
        <f t="shared" si="263"/>
        <v>4500</v>
      </c>
      <c r="AJ506">
        <f t="shared" si="246"/>
        <v>2.7</v>
      </c>
      <c r="AK506">
        <f t="shared" si="249"/>
        <v>7852.1991184350418</v>
      </c>
      <c r="AM506">
        <f t="shared" si="256"/>
        <v>-2.5983485481392563</v>
      </c>
      <c r="AN506">
        <f t="shared" si="257"/>
        <v>0</v>
      </c>
      <c r="AP506">
        <f t="shared" si="250"/>
        <v>1.55</v>
      </c>
      <c r="AQ506">
        <f>VLOOKUP(AE506,Sheet3!$K$52:$L$77,2,TRUE)</f>
        <v>1</v>
      </c>
      <c r="AR506">
        <f t="shared" si="276"/>
        <v>0</v>
      </c>
      <c r="AU506">
        <f t="shared" si="258"/>
        <v>12352.199118435041</v>
      </c>
      <c r="AV506">
        <f t="shared" si="259"/>
        <v>-152.19911843504087</v>
      </c>
      <c r="AW506">
        <f t="shared" si="260"/>
        <v>-3.1446098850215058</v>
      </c>
      <c r="AX506">
        <f>VLOOKUP(AD506,Sheet2!$A$6:$B$262,2,TRUE)</f>
        <v>330.34285714285716</v>
      </c>
      <c r="AY506">
        <f t="shared" si="261"/>
        <v>-9.5192307538274259E-3</v>
      </c>
      <c r="AZ506">
        <f t="shared" si="262"/>
        <v>518.89213222110686</v>
      </c>
      <c r="BB506">
        <f t="shared" si="252"/>
        <v>1.5554536640479455</v>
      </c>
    </row>
    <row r="507" spans="4:54" x14ac:dyDescent="0.55000000000000004">
      <c r="D507">
        <f t="shared" si="251"/>
        <v>7455</v>
      </c>
      <c r="E507">
        <f t="shared" si="247"/>
        <v>124.25</v>
      </c>
      <c r="F507">
        <v>12100</v>
      </c>
      <c r="H507">
        <f t="shared" si="264"/>
        <v>3025</v>
      </c>
      <c r="J507">
        <f t="shared" si="265"/>
        <v>250</v>
      </c>
      <c r="K507">
        <f t="shared" si="266"/>
        <v>517.33667855705892</v>
      </c>
      <c r="L507">
        <f>VLOOKUP(V507, Sheet2!E$6:F$261,2,TRUE)</f>
        <v>505.52499999999998</v>
      </c>
      <c r="M507">
        <f>VLOOKUP(L507,Sheet3!A$52:B$77,2,TRUE)</f>
        <v>1</v>
      </c>
      <c r="N507">
        <f t="shared" si="267"/>
        <v>2.93667855705894</v>
      </c>
      <c r="O507">
        <f t="shared" si="268"/>
        <v>2.5366785570589627</v>
      </c>
      <c r="P507">
        <v>0</v>
      </c>
      <c r="Q507">
        <f t="shared" si="245"/>
        <v>2.9</v>
      </c>
      <c r="R507">
        <f t="shared" si="269"/>
        <v>10726.794364610118</v>
      </c>
      <c r="S507">
        <f t="shared" si="248"/>
        <v>2.7</v>
      </c>
      <c r="T507">
        <f t="shared" si="270"/>
        <v>1527.1790456038998</v>
      </c>
      <c r="V507">
        <f t="shared" si="271"/>
        <v>12253.973410214017</v>
      </c>
      <c r="W507">
        <f t="shared" si="272"/>
        <v>-153.97341021401735</v>
      </c>
      <c r="X507">
        <f t="shared" si="273"/>
        <v>-3.1812688060747392</v>
      </c>
      <c r="Y507">
        <f>VLOOKUP(K507,Sheet2!$A$6:$B$262,2,TRUE)</f>
        <v>313.45</v>
      </c>
      <c r="Z507">
        <f t="shared" si="274"/>
        <v>-1.0149206591401306E-2</v>
      </c>
      <c r="AA507">
        <f t="shared" si="275"/>
        <v>517.32652935046747</v>
      </c>
      <c r="AD507">
        <f t="shared" si="253"/>
        <v>518.89213222110686</v>
      </c>
      <c r="AE507">
        <f>VLOOKUP(AU506,Sheet2!$E$6:$F$261,2,TRUE)</f>
        <v>505.52499999999998</v>
      </c>
      <c r="AF507">
        <f>VLOOKUP(AE507,Sheet3!K$52:L$77,2,TRUE)</f>
        <v>1</v>
      </c>
      <c r="AG507">
        <f t="shared" si="254"/>
        <v>2.4921322211068855</v>
      </c>
      <c r="AH507">
        <f t="shared" si="255"/>
        <v>1</v>
      </c>
      <c r="AI507">
        <f t="shared" si="263"/>
        <v>4500</v>
      </c>
      <c r="AJ507">
        <f t="shared" si="246"/>
        <v>2.5</v>
      </c>
      <c r="AK507">
        <f t="shared" si="249"/>
        <v>7229.0956020378171</v>
      </c>
      <c r="AM507">
        <f t="shared" si="256"/>
        <v>-2.6078677788931373</v>
      </c>
      <c r="AN507">
        <f t="shared" si="257"/>
        <v>0</v>
      </c>
      <c r="AP507">
        <f t="shared" si="250"/>
        <v>1.55</v>
      </c>
      <c r="AQ507">
        <f>VLOOKUP(AE507,Sheet3!$K$52:$L$77,2,TRUE)</f>
        <v>1</v>
      </c>
      <c r="AR507">
        <f t="shared" si="276"/>
        <v>0</v>
      </c>
      <c r="AU507">
        <f t="shared" si="258"/>
        <v>11729.095602037818</v>
      </c>
      <c r="AV507">
        <f t="shared" si="259"/>
        <v>370.90439796218197</v>
      </c>
      <c r="AW507">
        <f t="shared" si="260"/>
        <v>7.6633140074830983</v>
      </c>
      <c r="AX507">
        <f>VLOOKUP(AD507,Sheet2!$A$6:$B$262,2,TRUE)</f>
        <v>328.97142857142859</v>
      </c>
      <c r="AY507">
        <f t="shared" si="261"/>
        <v>2.3294770736660451E-2</v>
      </c>
      <c r="AZ507">
        <f t="shared" si="262"/>
        <v>518.91542699184356</v>
      </c>
      <c r="BB507">
        <f t="shared" si="252"/>
        <v>1.5888976413760929</v>
      </c>
    </row>
    <row r="508" spans="4:54" x14ac:dyDescent="0.55000000000000004">
      <c r="D508">
        <f t="shared" si="251"/>
        <v>7470</v>
      </c>
      <c r="E508">
        <f t="shared" si="247"/>
        <v>124.5</v>
      </c>
      <c r="F508">
        <v>12000</v>
      </c>
      <c r="H508">
        <f t="shared" si="264"/>
        <v>3000</v>
      </c>
      <c r="J508">
        <f t="shared" si="265"/>
        <v>247.93388429752065</v>
      </c>
      <c r="K508">
        <f t="shared" si="266"/>
        <v>517.32652935046747</v>
      </c>
      <c r="L508">
        <f>VLOOKUP(V508, Sheet2!E$6:F$261,2,TRUE)</f>
        <v>505.52499999999998</v>
      </c>
      <c r="M508">
        <f>VLOOKUP(L508,Sheet3!A$52:B$77,2,TRUE)</f>
        <v>1</v>
      </c>
      <c r="N508">
        <f t="shared" si="267"/>
        <v>2.9265293504674901</v>
      </c>
      <c r="O508">
        <f t="shared" si="268"/>
        <v>2.5265293504675128</v>
      </c>
      <c r="P508">
        <v>0</v>
      </c>
      <c r="Q508">
        <f t="shared" si="245"/>
        <v>2.9</v>
      </c>
      <c r="R508">
        <f t="shared" si="269"/>
        <v>10671.234486532569</v>
      </c>
      <c r="S508">
        <f t="shared" si="248"/>
        <v>2.7</v>
      </c>
      <c r="T508">
        <f t="shared" si="270"/>
        <v>1518.0228942797792</v>
      </c>
      <c r="V508">
        <f t="shared" si="271"/>
        <v>12189.257380812347</v>
      </c>
      <c r="W508">
        <f t="shared" si="272"/>
        <v>-189.25738081234704</v>
      </c>
      <c r="X508">
        <f t="shared" si="273"/>
        <v>-3.9102764630650215</v>
      </c>
      <c r="Y508">
        <f>VLOOKUP(K508,Sheet2!$A$6:$B$262,2,TRUE)</f>
        <v>313.45</v>
      </c>
      <c r="Z508">
        <f t="shared" si="274"/>
        <v>-1.2474960800973111E-2</v>
      </c>
      <c r="AA508">
        <f t="shared" si="275"/>
        <v>517.31405438966647</v>
      </c>
      <c r="AD508">
        <f t="shared" si="253"/>
        <v>518.91542699184356</v>
      </c>
      <c r="AE508">
        <f>VLOOKUP(AU507,Sheet2!$E$6:$F$261,2,TRUE)</f>
        <v>505.35</v>
      </c>
      <c r="AF508">
        <f>VLOOKUP(AE508,Sheet3!K$52:L$77,2,TRUE)</f>
        <v>1</v>
      </c>
      <c r="AG508">
        <f t="shared" si="254"/>
        <v>2.515426991843583</v>
      </c>
      <c r="AH508">
        <f t="shared" si="255"/>
        <v>1</v>
      </c>
      <c r="AI508">
        <f t="shared" si="263"/>
        <v>4500</v>
      </c>
      <c r="AJ508">
        <f t="shared" si="246"/>
        <v>2.7</v>
      </c>
      <c r="AK508">
        <f t="shared" si="249"/>
        <v>7917.1464489657174</v>
      </c>
      <c r="AM508">
        <f t="shared" si="256"/>
        <v>-2.5845730081564398</v>
      </c>
      <c r="AN508">
        <f t="shared" si="257"/>
        <v>0</v>
      </c>
      <c r="AP508">
        <f t="shared" si="250"/>
        <v>1.55</v>
      </c>
      <c r="AQ508">
        <f>VLOOKUP(AE508,Sheet3!$K$52:$L$77,2,TRUE)</f>
        <v>1</v>
      </c>
      <c r="AR508">
        <f t="shared" si="276"/>
        <v>0</v>
      </c>
      <c r="AU508">
        <f t="shared" si="258"/>
        <v>12417.146448965717</v>
      </c>
      <c r="AV508">
        <f t="shared" si="259"/>
        <v>-417.14644896571735</v>
      </c>
      <c r="AW508">
        <f t="shared" si="260"/>
        <v>-8.6187282844156492</v>
      </c>
      <c r="AX508">
        <f>VLOOKUP(AD508,Sheet2!$A$6:$B$262,2,TRUE)</f>
        <v>330.34285714285716</v>
      </c>
      <c r="AY508">
        <f t="shared" si="261"/>
        <v>-2.609025168262824E-2</v>
      </c>
      <c r="AZ508">
        <f t="shared" si="262"/>
        <v>518.88933674016096</v>
      </c>
      <c r="BB508">
        <f t="shared" si="252"/>
        <v>1.5752823504944899</v>
      </c>
    </row>
    <row r="509" spans="4:54" x14ac:dyDescent="0.55000000000000004">
      <c r="D509">
        <f t="shared" si="251"/>
        <v>7485</v>
      </c>
      <c r="E509">
        <f t="shared" si="247"/>
        <v>124.75</v>
      </c>
      <c r="F509">
        <v>11900</v>
      </c>
      <c r="H509">
        <f t="shared" si="264"/>
        <v>2975</v>
      </c>
      <c r="J509">
        <f t="shared" si="265"/>
        <v>245.86776859504133</v>
      </c>
      <c r="K509">
        <f t="shared" si="266"/>
        <v>517.31405438966647</v>
      </c>
      <c r="L509">
        <f>VLOOKUP(V509, Sheet2!E$6:F$261,2,TRUE)</f>
        <v>505.52499999999998</v>
      </c>
      <c r="M509">
        <f>VLOOKUP(L509,Sheet3!A$52:B$77,2,TRUE)</f>
        <v>1</v>
      </c>
      <c r="N509">
        <f t="shared" si="267"/>
        <v>2.9140543896664894</v>
      </c>
      <c r="O509">
        <f t="shared" si="268"/>
        <v>2.5140543896665122</v>
      </c>
      <c r="P509">
        <v>0</v>
      </c>
      <c r="Q509">
        <f t="shared" si="245"/>
        <v>2.9</v>
      </c>
      <c r="R509">
        <f t="shared" si="269"/>
        <v>10603.074604071386</v>
      </c>
      <c r="S509">
        <f t="shared" si="248"/>
        <v>2.7</v>
      </c>
      <c r="T509">
        <f t="shared" si="270"/>
        <v>1506.7937268597054</v>
      </c>
      <c r="V509">
        <f t="shared" si="271"/>
        <v>12109.868330931091</v>
      </c>
      <c r="W509">
        <f t="shared" si="272"/>
        <v>-209.8683309310909</v>
      </c>
      <c r="X509">
        <f t="shared" si="273"/>
        <v>-4.3361225398985717</v>
      </c>
      <c r="Y509">
        <f>VLOOKUP(K509,Sheet2!$A$6:$B$262,2,TRUE)</f>
        <v>313.45</v>
      </c>
      <c r="Z509">
        <f t="shared" si="274"/>
        <v>-1.3833538171633663E-2</v>
      </c>
      <c r="AA509">
        <f t="shared" si="275"/>
        <v>517.30022085149483</v>
      </c>
      <c r="AD509">
        <f t="shared" si="253"/>
        <v>518.88933674016096</v>
      </c>
      <c r="AE509">
        <f>VLOOKUP(AU508,Sheet2!$E$6:$F$261,2,TRUE)</f>
        <v>505.52499999999998</v>
      </c>
      <c r="AF509">
        <f>VLOOKUP(AE509,Sheet3!K$52:L$77,2,TRUE)</f>
        <v>1</v>
      </c>
      <c r="AG509">
        <f t="shared" si="254"/>
        <v>2.4893367401609794</v>
      </c>
      <c r="AH509">
        <f t="shared" si="255"/>
        <v>1</v>
      </c>
      <c r="AI509">
        <f t="shared" si="263"/>
        <v>4500</v>
      </c>
      <c r="AJ509">
        <f t="shared" si="246"/>
        <v>2.5</v>
      </c>
      <c r="AK509">
        <f t="shared" si="249"/>
        <v>7216.935454224963</v>
      </c>
      <c r="AM509">
        <f t="shared" si="256"/>
        <v>-2.6106632598390433</v>
      </c>
      <c r="AN509">
        <f t="shared" si="257"/>
        <v>0</v>
      </c>
      <c r="AP509">
        <f t="shared" si="250"/>
        <v>1.55</v>
      </c>
      <c r="AQ509">
        <f>VLOOKUP(AE509,Sheet3!$K$52:$L$77,2,TRUE)</f>
        <v>1</v>
      </c>
      <c r="AR509">
        <f t="shared" si="276"/>
        <v>0</v>
      </c>
      <c r="AU509">
        <f t="shared" si="258"/>
        <v>11716.935454224964</v>
      </c>
      <c r="AV509">
        <f t="shared" si="259"/>
        <v>183.06454577503609</v>
      </c>
      <c r="AW509">
        <f t="shared" si="260"/>
        <v>3.7823253259304979</v>
      </c>
      <c r="AX509">
        <f>VLOOKUP(AD509,Sheet2!$A$6:$B$262,2,TRUE)</f>
        <v>328.97142857142859</v>
      </c>
      <c r="AY509">
        <f t="shared" si="261"/>
        <v>1.1497428036092359E-2</v>
      </c>
      <c r="AZ509">
        <f t="shared" si="262"/>
        <v>518.90083416819709</v>
      </c>
      <c r="BB509">
        <f t="shared" si="252"/>
        <v>1.6006133167022654</v>
      </c>
    </row>
    <row r="510" spans="4:54" x14ac:dyDescent="0.55000000000000004">
      <c r="D510">
        <f t="shared" si="251"/>
        <v>7500</v>
      </c>
      <c r="E510">
        <f t="shared" si="247"/>
        <v>125</v>
      </c>
      <c r="F510">
        <v>11900</v>
      </c>
      <c r="H510">
        <f t="shared" si="264"/>
        <v>2975</v>
      </c>
      <c r="J510">
        <f t="shared" si="265"/>
        <v>245.86776859504133</v>
      </c>
      <c r="K510">
        <f t="shared" si="266"/>
        <v>517.30022085149483</v>
      </c>
      <c r="L510">
        <f>VLOOKUP(V510, Sheet2!E$6:F$261,2,TRUE)</f>
        <v>505.52499999999998</v>
      </c>
      <c r="M510">
        <f>VLOOKUP(L510,Sheet3!A$52:B$77,2,TRUE)</f>
        <v>1</v>
      </c>
      <c r="N510">
        <f t="shared" si="267"/>
        <v>2.9002208514948506</v>
      </c>
      <c r="O510">
        <f t="shared" si="268"/>
        <v>2.5002208514948734</v>
      </c>
      <c r="P510">
        <v>0</v>
      </c>
      <c r="Q510">
        <f t="shared" si="245"/>
        <v>2.9</v>
      </c>
      <c r="R510">
        <f t="shared" si="269"/>
        <v>10527.662238869252</v>
      </c>
      <c r="S510">
        <f t="shared" si="248"/>
        <v>2.7</v>
      </c>
      <c r="T510">
        <f t="shared" si="270"/>
        <v>1494.3741934299221</v>
      </c>
      <c r="V510">
        <f t="shared" si="271"/>
        <v>12022.036432299174</v>
      </c>
      <c r="W510">
        <f t="shared" si="272"/>
        <v>-122.03643229917361</v>
      </c>
      <c r="X510">
        <f t="shared" si="273"/>
        <v>-2.5214138904787937</v>
      </c>
      <c r="Y510">
        <f>VLOOKUP(K510,Sheet2!$A$6:$B$262,2,TRUE)</f>
        <v>313.45</v>
      </c>
      <c r="Z510">
        <f t="shared" si="274"/>
        <v>-8.0440704752872665E-3</v>
      </c>
      <c r="AA510">
        <f t="shared" si="275"/>
        <v>517.29217678101952</v>
      </c>
      <c r="AD510">
        <f t="shared" si="253"/>
        <v>518.90083416819709</v>
      </c>
      <c r="AE510">
        <f>VLOOKUP(AU509,Sheet2!$E$6:$F$261,2,TRUE)</f>
        <v>505.35</v>
      </c>
      <c r="AF510">
        <f>VLOOKUP(AE510,Sheet3!K$52:L$77,2,TRUE)</f>
        <v>1</v>
      </c>
      <c r="AG510">
        <f t="shared" si="254"/>
        <v>2.500834168197116</v>
      </c>
      <c r="AH510">
        <f t="shared" si="255"/>
        <v>1</v>
      </c>
      <c r="AI510">
        <f t="shared" si="263"/>
        <v>4500</v>
      </c>
      <c r="AJ510">
        <f t="shared" si="246"/>
        <v>2.7</v>
      </c>
      <c r="AK510">
        <f t="shared" si="249"/>
        <v>7848.3514901694334</v>
      </c>
      <c r="AM510">
        <f t="shared" si="256"/>
        <v>-2.5991658318029067</v>
      </c>
      <c r="AN510">
        <f t="shared" si="257"/>
        <v>0</v>
      </c>
      <c r="AP510">
        <f t="shared" si="250"/>
        <v>1.55</v>
      </c>
      <c r="AQ510">
        <f>VLOOKUP(AE510,Sheet3!$K$52:$L$77,2,TRUE)</f>
        <v>1</v>
      </c>
      <c r="AR510">
        <f t="shared" si="276"/>
        <v>0</v>
      </c>
      <c r="AU510">
        <f t="shared" si="258"/>
        <v>12348.351490169433</v>
      </c>
      <c r="AV510">
        <f t="shared" si="259"/>
        <v>-448.35149016943251</v>
      </c>
      <c r="AW510">
        <f t="shared" si="260"/>
        <v>-9.2634605406907546</v>
      </c>
      <c r="AX510">
        <f>VLOOKUP(AD510,Sheet2!$A$6:$B$262,2,TRUE)</f>
        <v>330.34285714285716</v>
      </c>
      <c r="AY510">
        <f t="shared" si="261"/>
        <v>-2.8041958045682096E-2</v>
      </c>
      <c r="AZ510">
        <f t="shared" si="262"/>
        <v>518.87279221015137</v>
      </c>
      <c r="BB510">
        <f t="shared" si="252"/>
        <v>1.5806154291318535</v>
      </c>
    </row>
    <row r="511" spans="4:54" x14ac:dyDescent="0.55000000000000004">
      <c r="D511">
        <f t="shared" si="251"/>
        <v>7515</v>
      </c>
      <c r="E511">
        <f t="shared" si="247"/>
        <v>125.25</v>
      </c>
      <c r="F511">
        <v>11800</v>
      </c>
      <c r="H511">
        <f t="shared" si="264"/>
        <v>2950</v>
      </c>
      <c r="J511">
        <f t="shared" si="265"/>
        <v>243.80165289256198</v>
      </c>
      <c r="K511">
        <f t="shared" si="266"/>
        <v>517.29217678101952</v>
      </c>
      <c r="L511">
        <f>VLOOKUP(V511, Sheet2!E$6:F$261,2,TRUE)</f>
        <v>505.35</v>
      </c>
      <c r="M511">
        <f>VLOOKUP(L511,Sheet3!A$52:B$77,2,TRUE)</f>
        <v>1</v>
      </c>
      <c r="N511">
        <f t="shared" si="267"/>
        <v>2.8921767810195433</v>
      </c>
      <c r="O511">
        <f t="shared" si="268"/>
        <v>2.4921767810195661</v>
      </c>
      <c r="P511">
        <v>0</v>
      </c>
      <c r="Q511">
        <f t="shared" si="245"/>
        <v>2.9</v>
      </c>
      <c r="R511">
        <f t="shared" si="269"/>
        <v>10483.893239923005</v>
      </c>
      <c r="S511">
        <f t="shared" si="248"/>
        <v>2.5</v>
      </c>
      <c r="T511">
        <f t="shared" si="270"/>
        <v>1377.0075218684744</v>
      </c>
      <c r="V511">
        <f t="shared" si="271"/>
        <v>11860.900761791479</v>
      </c>
      <c r="W511">
        <f t="shared" si="272"/>
        <v>-60.900761791479454</v>
      </c>
      <c r="X511">
        <f t="shared" si="273"/>
        <v>-1.2582802023032944</v>
      </c>
      <c r="Y511">
        <f>VLOOKUP(K511,Sheet2!$A$6:$B$262,2,TRUE)</f>
        <v>312.8</v>
      </c>
      <c r="Z511">
        <f t="shared" si="274"/>
        <v>-4.0226349178494065E-3</v>
      </c>
      <c r="AA511">
        <f t="shared" si="275"/>
        <v>517.28815414610165</v>
      </c>
      <c r="AD511">
        <f t="shared" si="253"/>
        <v>518.87279221015137</v>
      </c>
      <c r="AE511">
        <f>VLOOKUP(AU510,Sheet2!$E$6:$F$261,2,TRUE)</f>
        <v>505.52499999999998</v>
      </c>
      <c r="AF511">
        <f>VLOOKUP(AE511,Sheet3!K$52:L$77,2,TRUE)</f>
        <v>1</v>
      </c>
      <c r="AG511">
        <f t="shared" si="254"/>
        <v>2.4727922101513968</v>
      </c>
      <c r="AH511">
        <f t="shared" si="255"/>
        <v>1</v>
      </c>
      <c r="AI511">
        <f t="shared" si="263"/>
        <v>4500</v>
      </c>
      <c r="AJ511">
        <f t="shared" si="246"/>
        <v>2.5</v>
      </c>
      <c r="AK511">
        <f t="shared" si="249"/>
        <v>7145.1077699093912</v>
      </c>
      <c r="AM511">
        <f t="shared" si="256"/>
        <v>-2.6272077898486259</v>
      </c>
      <c r="AN511">
        <f t="shared" si="257"/>
        <v>0</v>
      </c>
      <c r="AP511">
        <f t="shared" si="250"/>
        <v>1.55</v>
      </c>
      <c r="AQ511">
        <f>VLOOKUP(AE511,Sheet3!$K$52:$L$77,2,TRUE)</f>
        <v>1</v>
      </c>
      <c r="AR511">
        <f t="shared" si="276"/>
        <v>0</v>
      </c>
      <c r="AU511">
        <f t="shared" si="258"/>
        <v>11645.107769909391</v>
      </c>
      <c r="AV511">
        <f t="shared" si="259"/>
        <v>154.89223009060879</v>
      </c>
      <c r="AW511">
        <f t="shared" si="260"/>
        <v>3.2002526878224962</v>
      </c>
      <c r="AX511">
        <f>VLOOKUP(AD511,Sheet2!$A$6:$B$262,2,TRUE)</f>
        <v>328.97142857142859</v>
      </c>
      <c r="AY511">
        <f t="shared" si="261"/>
        <v>9.7280566331237935E-3</v>
      </c>
      <c r="AZ511">
        <f t="shared" si="262"/>
        <v>518.88252026678447</v>
      </c>
      <c r="BB511">
        <f t="shared" si="252"/>
        <v>1.594366120682821</v>
      </c>
    </row>
    <row r="512" spans="4:54" x14ac:dyDescent="0.55000000000000004">
      <c r="D512">
        <f t="shared" si="251"/>
        <v>7530</v>
      </c>
      <c r="E512">
        <f t="shared" si="247"/>
        <v>125.5</v>
      </c>
      <c r="F512">
        <v>11800</v>
      </c>
      <c r="H512">
        <f t="shared" si="264"/>
        <v>2950</v>
      </c>
      <c r="J512">
        <f t="shared" si="265"/>
        <v>243.80165289256198</v>
      </c>
      <c r="K512">
        <f t="shared" si="266"/>
        <v>517.28815414610165</v>
      </c>
      <c r="L512">
        <f>VLOOKUP(V512, Sheet2!E$6:F$261,2,TRUE)</f>
        <v>505.35</v>
      </c>
      <c r="M512">
        <f>VLOOKUP(L512,Sheet3!A$52:B$77,2,TRUE)</f>
        <v>1</v>
      </c>
      <c r="N512">
        <f t="shared" si="267"/>
        <v>2.8881541461016695</v>
      </c>
      <c r="O512">
        <f t="shared" si="268"/>
        <v>2.4881541461016923</v>
      </c>
      <c r="P512">
        <v>0</v>
      </c>
      <c r="Q512">
        <f t="shared" si="245"/>
        <v>2.9</v>
      </c>
      <c r="R512">
        <f t="shared" si="269"/>
        <v>10462.02828632996</v>
      </c>
      <c r="S512">
        <f t="shared" si="248"/>
        <v>2.5</v>
      </c>
      <c r="T512">
        <f t="shared" si="270"/>
        <v>1373.6749155492701</v>
      </c>
      <c r="V512">
        <f t="shared" si="271"/>
        <v>11835.703201879231</v>
      </c>
      <c r="W512">
        <f t="shared" si="272"/>
        <v>-35.703201879230619</v>
      </c>
      <c r="X512">
        <f t="shared" si="273"/>
        <v>-0.73766946031468217</v>
      </c>
      <c r="Y512">
        <f>VLOOKUP(K512,Sheet2!$A$6:$B$262,2,TRUE)</f>
        <v>312.8</v>
      </c>
      <c r="Z512">
        <f t="shared" si="274"/>
        <v>-2.3582783258142012E-3</v>
      </c>
      <c r="AA512">
        <f t="shared" si="275"/>
        <v>517.28579586777585</v>
      </c>
      <c r="AD512">
        <f t="shared" si="253"/>
        <v>518.88252026678447</v>
      </c>
      <c r="AE512">
        <f>VLOOKUP(AU511,Sheet2!$E$6:$F$261,2,TRUE)</f>
        <v>505.35</v>
      </c>
      <c r="AF512">
        <f>VLOOKUP(AE512,Sheet3!K$52:L$77,2,TRUE)</f>
        <v>1</v>
      </c>
      <c r="AG512">
        <f t="shared" si="254"/>
        <v>2.4825202667844906</v>
      </c>
      <c r="AH512">
        <f t="shared" si="255"/>
        <v>1</v>
      </c>
      <c r="AI512">
        <f t="shared" si="263"/>
        <v>4500</v>
      </c>
      <c r="AJ512">
        <f t="shared" si="246"/>
        <v>2.5</v>
      </c>
      <c r="AK512">
        <f t="shared" si="249"/>
        <v>7187.3128911710082</v>
      </c>
      <c r="AM512">
        <f t="shared" si="256"/>
        <v>-2.6174797332155322</v>
      </c>
      <c r="AN512">
        <f t="shared" si="257"/>
        <v>0</v>
      </c>
      <c r="AP512">
        <f t="shared" si="250"/>
        <v>1.55</v>
      </c>
      <c r="AQ512">
        <f>VLOOKUP(AE512,Sheet3!$K$52:$L$77,2,TRUE)</f>
        <v>1</v>
      </c>
      <c r="AR512">
        <f t="shared" si="276"/>
        <v>0</v>
      </c>
      <c r="AU512">
        <f t="shared" si="258"/>
        <v>11687.312891171008</v>
      </c>
      <c r="AV512">
        <f t="shared" si="259"/>
        <v>112.68710882899177</v>
      </c>
      <c r="AW512">
        <f t="shared" si="260"/>
        <v>2.3282460501857805</v>
      </c>
      <c r="AX512">
        <f>VLOOKUP(AD512,Sheet2!$A$6:$B$262,2,TRUE)</f>
        <v>328.97142857142859</v>
      </c>
      <c r="AY512">
        <f t="shared" si="261"/>
        <v>7.0773503349402739E-3</v>
      </c>
      <c r="AZ512">
        <f t="shared" si="262"/>
        <v>518.88959761711942</v>
      </c>
      <c r="BB512">
        <f t="shared" si="252"/>
        <v>1.6038017493435746</v>
      </c>
    </row>
    <row r="513" spans="4:54" x14ac:dyDescent="0.55000000000000004">
      <c r="D513">
        <f t="shared" si="251"/>
        <v>7545</v>
      </c>
      <c r="E513">
        <f t="shared" si="247"/>
        <v>125.75</v>
      </c>
      <c r="F513">
        <v>11700</v>
      </c>
      <c r="H513">
        <f t="shared" si="264"/>
        <v>2925</v>
      </c>
      <c r="J513">
        <f t="shared" si="265"/>
        <v>241.73553719008265</v>
      </c>
      <c r="K513">
        <f t="shared" si="266"/>
        <v>517.28579586777585</v>
      </c>
      <c r="L513">
        <f>VLOOKUP(V513, Sheet2!E$6:F$261,2,TRUE)</f>
        <v>505.35</v>
      </c>
      <c r="M513">
        <f>VLOOKUP(L513,Sheet3!A$52:B$77,2,TRUE)</f>
        <v>1</v>
      </c>
      <c r="N513">
        <f t="shared" si="267"/>
        <v>2.8857958677758688</v>
      </c>
      <c r="O513">
        <f t="shared" si="268"/>
        <v>2.4857958677758916</v>
      </c>
      <c r="P513">
        <v>0</v>
      </c>
      <c r="Q513">
        <f t="shared" si="245"/>
        <v>2.9</v>
      </c>
      <c r="R513">
        <f t="shared" si="269"/>
        <v>10449.216987405924</v>
      </c>
      <c r="S513">
        <f t="shared" si="248"/>
        <v>2.5</v>
      </c>
      <c r="T513">
        <f t="shared" si="270"/>
        <v>1371.7224199248253</v>
      </c>
      <c r="V513">
        <f t="shared" si="271"/>
        <v>11820.939407330749</v>
      </c>
      <c r="W513">
        <f t="shared" si="272"/>
        <v>-120.93940733074851</v>
      </c>
      <c r="X513">
        <f t="shared" si="273"/>
        <v>-2.4987480853460435</v>
      </c>
      <c r="Y513">
        <f>VLOOKUP(K513,Sheet2!$A$6:$B$262,2,TRUE)</f>
        <v>312.8</v>
      </c>
      <c r="Z513">
        <f t="shared" si="274"/>
        <v>-7.9883250810295504E-3</v>
      </c>
      <c r="AA513">
        <f t="shared" si="275"/>
        <v>517.27780754269486</v>
      </c>
      <c r="AD513">
        <f t="shared" si="253"/>
        <v>518.88959761711942</v>
      </c>
      <c r="AE513">
        <f>VLOOKUP(AU512,Sheet2!$E$6:$F$261,2,TRUE)</f>
        <v>505.35</v>
      </c>
      <c r="AF513">
        <f>VLOOKUP(AE513,Sheet3!K$52:L$77,2,TRUE)</f>
        <v>1</v>
      </c>
      <c r="AG513">
        <f t="shared" si="254"/>
        <v>2.4895976171194434</v>
      </c>
      <c r="AH513">
        <f t="shared" si="255"/>
        <v>1</v>
      </c>
      <c r="AI513">
        <f t="shared" si="263"/>
        <v>4500</v>
      </c>
      <c r="AJ513">
        <f t="shared" si="246"/>
        <v>2.5</v>
      </c>
      <c r="AK513">
        <f t="shared" si="249"/>
        <v>7218.0699621438971</v>
      </c>
      <c r="AM513">
        <f t="shared" si="256"/>
        <v>-2.6104023828805794</v>
      </c>
      <c r="AN513">
        <f t="shared" si="257"/>
        <v>0</v>
      </c>
      <c r="AP513">
        <f t="shared" si="250"/>
        <v>1.55</v>
      </c>
      <c r="AQ513">
        <f>VLOOKUP(AE513,Sheet3!$K$52:$L$77,2,TRUE)</f>
        <v>1</v>
      </c>
      <c r="AR513">
        <f t="shared" si="276"/>
        <v>0</v>
      </c>
      <c r="AU513">
        <f t="shared" si="258"/>
        <v>11718.069962143898</v>
      </c>
      <c r="AV513">
        <f t="shared" si="259"/>
        <v>-18.06996214389801</v>
      </c>
      <c r="AW513">
        <f t="shared" si="260"/>
        <v>-0.37334632528714895</v>
      </c>
      <c r="AX513">
        <f>VLOOKUP(AD513,Sheet2!$A$6:$B$262,2,TRUE)</f>
        <v>328.97142857142859</v>
      </c>
      <c r="AY513">
        <f t="shared" si="261"/>
        <v>-1.1348898197889711E-3</v>
      </c>
      <c r="AZ513">
        <f t="shared" si="262"/>
        <v>518.88846272729961</v>
      </c>
      <c r="BB513">
        <f t="shared" si="252"/>
        <v>1.6106551846047523</v>
      </c>
    </row>
    <row r="514" spans="4:54" x14ac:dyDescent="0.55000000000000004">
      <c r="D514">
        <f t="shared" si="251"/>
        <v>7560</v>
      </c>
      <c r="E514">
        <f t="shared" si="247"/>
        <v>126</v>
      </c>
      <c r="F514">
        <v>11600</v>
      </c>
      <c r="H514">
        <f t="shared" si="264"/>
        <v>2900</v>
      </c>
      <c r="J514">
        <f t="shared" si="265"/>
        <v>239.6694214876033</v>
      </c>
      <c r="K514">
        <f t="shared" si="266"/>
        <v>517.27780754269486</v>
      </c>
      <c r="L514">
        <f>VLOOKUP(V514, Sheet2!E$6:F$261,2,TRUE)</f>
        <v>505.35</v>
      </c>
      <c r="M514">
        <f>VLOOKUP(L514,Sheet3!A$52:B$77,2,TRUE)</f>
        <v>1</v>
      </c>
      <c r="N514">
        <f t="shared" si="267"/>
        <v>2.8778075426948817</v>
      </c>
      <c r="O514">
        <f t="shared" si="268"/>
        <v>2.4778075426949044</v>
      </c>
      <c r="P514">
        <v>0</v>
      </c>
      <c r="Q514">
        <f t="shared" si="245"/>
        <v>2.9</v>
      </c>
      <c r="R514">
        <f t="shared" si="269"/>
        <v>10405.85947687603</v>
      </c>
      <c r="S514">
        <f t="shared" si="248"/>
        <v>2.5</v>
      </c>
      <c r="T514">
        <f t="shared" si="270"/>
        <v>1365.115507871596</v>
      </c>
      <c r="V514">
        <f t="shared" si="271"/>
        <v>11770.974984747627</v>
      </c>
      <c r="W514">
        <f t="shared" si="272"/>
        <v>-170.97498474762688</v>
      </c>
      <c r="X514">
        <f t="shared" si="273"/>
        <v>-3.5325410071823735</v>
      </c>
      <c r="Y514">
        <f>VLOOKUP(K514,Sheet2!$A$6:$B$262,2,TRUE)</f>
        <v>312.8</v>
      </c>
      <c r="Z514">
        <f t="shared" si="274"/>
        <v>-1.1293289664905285E-2</v>
      </c>
      <c r="AA514">
        <f t="shared" si="275"/>
        <v>517.26651425302998</v>
      </c>
      <c r="AD514">
        <f t="shared" si="253"/>
        <v>518.88846272729961</v>
      </c>
      <c r="AE514">
        <f>VLOOKUP(AU513,Sheet2!$E$6:$F$261,2,TRUE)</f>
        <v>505.35</v>
      </c>
      <c r="AF514">
        <f>VLOOKUP(AE514,Sheet3!K$52:L$77,2,TRUE)</f>
        <v>1</v>
      </c>
      <c r="AG514">
        <f t="shared" si="254"/>
        <v>2.488462727299634</v>
      </c>
      <c r="AH514">
        <f t="shared" si="255"/>
        <v>1</v>
      </c>
      <c r="AI514">
        <f t="shared" si="263"/>
        <v>4500</v>
      </c>
      <c r="AJ514">
        <f t="shared" si="246"/>
        <v>2.5</v>
      </c>
      <c r="AK514">
        <f t="shared" si="249"/>
        <v>7213.1349595328256</v>
      </c>
      <c r="AM514">
        <f t="shared" si="256"/>
        <v>-2.6115372727003887</v>
      </c>
      <c r="AN514">
        <f t="shared" si="257"/>
        <v>0</v>
      </c>
      <c r="AP514">
        <f t="shared" si="250"/>
        <v>1.55</v>
      </c>
      <c r="AQ514">
        <f>VLOOKUP(AE514,Sheet3!$K$52:$L$77,2,TRUE)</f>
        <v>1</v>
      </c>
      <c r="AR514">
        <f t="shared" si="276"/>
        <v>0</v>
      </c>
      <c r="AU514">
        <f t="shared" si="258"/>
        <v>11713.134959532825</v>
      </c>
      <c r="AV514">
        <f t="shared" si="259"/>
        <v>-113.13495953282472</v>
      </c>
      <c r="AW514">
        <f t="shared" si="260"/>
        <v>-2.3374991639013372</v>
      </c>
      <c r="AX514">
        <f>VLOOKUP(AD514,Sheet2!$A$6:$B$262,2,TRUE)</f>
        <v>328.97142857142859</v>
      </c>
      <c r="AY514">
        <f t="shared" si="261"/>
        <v>-7.1054777433165531E-3</v>
      </c>
      <c r="AZ514">
        <f t="shared" si="262"/>
        <v>518.88135724955634</v>
      </c>
      <c r="BB514">
        <f t="shared" si="252"/>
        <v>1.6148429965263631</v>
      </c>
    </row>
    <row r="515" spans="4:54" x14ac:dyDescent="0.55000000000000004">
      <c r="D515">
        <f t="shared" si="251"/>
        <v>7575</v>
      </c>
      <c r="E515">
        <f t="shared" si="247"/>
        <v>126.25</v>
      </c>
      <c r="F515">
        <v>11600</v>
      </c>
      <c r="H515">
        <f t="shared" si="264"/>
        <v>2900</v>
      </c>
      <c r="J515">
        <f t="shared" si="265"/>
        <v>239.6694214876033</v>
      </c>
      <c r="K515">
        <f t="shared" si="266"/>
        <v>517.26651425302998</v>
      </c>
      <c r="L515">
        <f>VLOOKUP(V515, Sheet2!E$6:F$261,2,TRUE)</f>
        <v>505.35</v>
      </c>
      <c r="M515">
        <f>VLOOKUP(L515,Sheet3!A$52:B$77,2,TRUE)</f>
        <v>1</v>
      </c>
      <c r="N515">
        <f t="shared" si="267"/>
        <v>2.8665142530300045</v>
      </c>
      <c r="O515">
        <f t="shared" si="268"/>
        <v>2.4665142530300272</v>
      </c>
      <c r="P515">
        <v>0</v>
      </c>
      <c r="Q515">
        <f t="shared" si="245"/>
        <v>2.9</v>
      </c>
      <c r="R515">
        <f t="shared" si="269"/>
        <v>10344.666528827071</v>
      </c>
      <c r="S515">
        <f t="shared" si="248"/>
        <v>2.5</v>
      </c>
      <c r="T515">
        <f t="shared" si="270"/>
        <v>1355.7933158788628</v>
      </c>
      <c r="V515">
        <f t="shared" si="271"/>
        <v>11700.459844705932</v>
      </c>
      <c r="W515">
        <f t="shared" si="272"/>
        <v>-100.45984470593248</v>
      </c>
      <c r="X515">
        <f t="shared" si="273"/>
        <v>-2.0756166261556297</v>
      </c>
      <c r="Y515">
        <f>VLOOKUP(K515,Sheet2!$A$6:$B$262,2,TRUE)</f>
        <v>312.8</v>
      </c>
      <c r="Z515">
        <f t="shared" si="274"/>
        <v>-6.6356030247942122E-3</v>
      </c>
      <c r="AA515">
        <f t="shared" si="275"/>
        <v>517.25987865000513</v>
      </c>
      <c r="AD515">
        <f t="shared" si="253"/>
        <v>518.88135724955634</v>
      </c>
      <c r="AE515">
        <f>VLOOKUP(AU514,Sheet2!$E$6:$F$261,2,TRUE)</f>
        <v>505.35</v>
      </c>
      <c r="AF515">
        <f>VLOOKUP(AE515,Sheet3!K$52:L$77,2,TRUE)</f>
        <v>1</v>
      </c>
      <c r="AG515">
        <f t="shared" si="254"/>
        <v>2.4813572495563676</v>
      </c>
      <c r="AH515">
        <f t="shared" si="255"/>
        <v>1</v>
      </c>
      <c r="AI515">
        <f t="shared" si="263"/>
        <v>4500</v>
      </c>
      <c r="AJ515">
        <f t="shared" si="246"/>
        <v>2.5</v>
      </c>
      <c r="AK515">
        <f t="shared" si="249"/>
        <v>7182.2627876064162</v>
      </c>
      <c r="AM515">
        <f t="shared" si="256"/>
        <v>-2.6186427504436551</v>
      </c>
      <c r="AN515">
        <f t="shared" si="257"/>
        <v>0</v>
      </c>
      <c r="AP515">
        <f t="shared" si="250"/>
        <v>1.55</v>
      </c>
      <c r="AQ515">
        <f>VLOOKUP(AE515,Sheet3!$K$52:$L$77,2,TRUE)</f>
        <v>1</v>
      </c>
      <c r="AR515">
        <f t="shared" si="276"/>
        <v>0</v>
      </c>
      <c r="AU515">
        <f t="shared" si="258"/>
        <v>11682.262787606416</v>
      </c>
      <c r="AV515">
        <f t="shared" si="259"/>
        <v>-82.262787606416168</v>
      </c>
      <c r="AW515">
        <f t="shared" si="260"/>
        <v>-1.6996443720333918</v>
      </c>
      <c r="AX515">
        <f>VLOOKUP(AD515,Sheet2!$A$6:$B$262,2,TRUE)</f>
        <v>328.97142857142859</v>
      </c>
      <c r="AY515">
        <f t="shared" si="261"/>
        <v>-5.1665409954115603E-3</v>
      </c>
      <c r="AZ515">
        <f t="shared" si="262"/>
        <v>518.8761907085609</v>
      </c>
      <c r="BB515">
        <f t="shared" si="252"/>
        <v>1.6163120585557635</v>
      </c>
    </row>
    <row r="516" spans="4:54" x14ac:dyDescent="0.55000000000000004">
      <c r="D516">
        <f t="shared" si="251"/>
        <v>7590</v>
      </c>
      <c r="E516">
        <f t="shared" si="247"/>
        <v>126.5</v>
      </c>
      <c r="F516">
        <v>11500</v>
      </c>
      <c r="H516">
        <f t="shared" si="264"/>
        <v>2875</v>
      </c>
      <c r="J516">
        <f t="shared" si="265"/>
        <v>237.60330578512398</v>
      </c>
      <c r="K516">
        <f t="shared" si="266"/>
        <v>517.25987865000513</v>
      </c>
      <c r="L516">
        <f>VLOOKUP(V516, Sheet2!E$6:F$261,2,TRUE)</f>
        <v>505.35</v>
      </c>
      <c r="M516">
        <f>VLOOKUP(L516,Sheet3!A$52:B$77,2,TRUE)</f>
        <v>1</v>
      </c>
      <c r="N516">
        <f t="shared" si="267"/>
        <v>2.8598786500051574</v>
      </c>
      <c r="O516">
        <f t="shared" si="268"/>
        <v>2.4598786500051801</v>
      </c>
      <c r="P516">
        <v>0</v>
      </c>
      <c r="Q516">
        <f t="shared" si="245"/>
        <v>2.9</v>
      </c>
      <c r="R516">
        <f t="shared" si="269"/>
        <v>10308.767513064506</v>
      </c>
      <c r="S516">
        <f t="shared" si="248"/>
        <v>2.5</v>
      </c>
      <c r="T516">
        <f t="shared" si="270"/>
        <v>1350.325810837566</v>
      </c>
      <c r="V516">
        <f t="shared" si="271"/>
        <v>11659.093323902072</v>
      </c>
      <c r="W516">
        <f t="shared" si="272"/>
        <v>-159.09332390207237</v>
      </c>
      <c r="X516">
        <f t="shared" si="273"/>
        <v>-3.2870521467370328</v>
      </c>
      <c r="Y516">
        <f>VLOOKUP(K516,Sheet2!$A$6:$B$262,2,TRUE)</f>
        <v>312.8</v>
      </c>
      <c r="Z516">
        <f t="shared" si="274"/>
        <v>-1.0508478729977726E-2</v>
      </c>
      <c r="AA516">
        <f t="shared" si="275"/>
        <v>517.24937017127513</v>
      </c>
      <c r="AD516">
        <f t="shared" si="253"/>
        <v>518.8761907085609</v>
      </c>
      <c r="AE516">
        <f>VLOOKUP(AU515,Sheet2!$E$6:$F$261,2,TRUE)</f>
        <v>505.35</v>
      </c>
      <c r="AF516">
        <f>VLOOKUP(AE516,Sheet3!K$52:L$77,2,TRUE)</f>
        <v>1</v>
      </c>
      <c r="AG516">
        <f t="shared" si="254"/>
        <v>2.4761907085609209</v>
      </c>
      <c r="AH516">
        <f t="shared" si="255"/>
        <v>1</v>
      </c>
      <c r="AI516">
        <f t="shared" si="263"/>
        <v>4500</v>
      </c>
      <c r="AJ516">
        <f t="shared" si="246"/>
        <v>2.5</v>
      </c>
      <c r="AK516">
        <f t="shared" si="249"/>
        <v>7159.8427193117932</v>
      </c>
      <c r="AM516">
        <f t="shared" si="256"/>
        <v>-2.6238092914391018</v>
      </c>
      <c r="AN516">
        <f t="shared" si="257"/>
        <v>0</v>
      </c>
      <c r="AP516">
        <f t="shared" si="250"/>
        <v>1.55</v>
      </c>
      <c r="AQ516">
        <f>VLOOKUP(AE516,Sheet3!$K$52:$L$77,2,TRUE)</f>
        <v>1</v>
      </c>
      <c r="AR516">
        <f t="shared" si="276"/>
        <v>0</v>
      </c>
      <c r="AU516">
        <f t="shared" si="258"/>
        <v>11659.842719311793</v>
      </c>
      <c r="AV516">
        <f t="shared" si="259"/>
        <v>-159.84271931179319</v>
      </c>
      <c r="AW516">
        <f t="shared" si="260"/>
        <v>-3.3025355229709339</v>
      </c>
      <c r="AX516">
        <f>VLOOKUP(AD516,Sheet2!$A$6:$B$262,2,TRUE)</f>
        <v>328.97142857142859</v>
      </c>
      <c r="AY516">
        <f t="shared" si="261"/>
        <v>-1.0038973710611663E-2</v>
      </c>
      <c r="AZ516">
        <f t="shared" si="262"/>
        <v>518.86615173485029</v>
      </c>
      <c r="BB516">
        <f t="shared" si="252"/>
        <v>1.6167815635751595</v>
      </c>
    </row>
    <row r="517" spans="4:54" x14ac:dyDescent="0.55000000000000004">
      <c r="D517">
        <f t="shared" si="251"/>
        <v>7605</v>
      </c>
      <c r="E517">
        <f t="shared" si="247"/>
        <v>126.75</v>
      </c>
      <c r="F517">
        <v>11500</v>
      </c>
      <c r="H517">
        <f t="shared" si="264"/>
        <v>2875</v>
      </c>
      <c r="J517">
        <f t="shared" si="265"/>
        <v>237.60330578512398</v>
      </c>
      <c r="K517">
        <f t="shared" si="266"/>
        <v>517.24937017127513</v>
      </c>
      <c r="L517">
        <f>VLOOKUP(V517, Sheet2!E$6:F$261,2,TRUE)</f>
        <v>505.35</v>
      </c>
      <c r="M517">
        <f>VLOOKUP(L517,Sheet3!A$52:B$77,2,TRUE)</f>
        <v>1</v>
      </c>
      <c r="N517">
        <f t="shared" si="267"/>
        <v>2.8493701712751545</v>
      </c>
      <c r="O517">
        <f t="shared" si="268"/>
        <v>2.4493701712751772</v>
      </c>
      <c r="P517">
        <v>0</v>
      </c>
      <c r="Q517">
        <f t="shared" si="245"/>
        <v>2.9</v>
      </c>
      <c r="R517">
        <f t="shared" si="269"/>
        <v>10252.00117596515</v>
      </c>
      <c r="S517">
        <f t="shared" si="248"/>
        <v>2.5</v>
      </c>
      <c r="T517">
        <f t="shared" si="270"/>
        <v>1341.6822718663968</v>
      </c>
      <c r="V517">
        <f t="shared" si="271"/>
        <v>11593.683447831547</v>
      </c>
      <c r="W517">
        <f t="shared" si="272"/>
        <v>-93.6834478315468</v>
      </c>
      <c r="X517">
        <f t="shared" si="273"/>
        <v>-1.9356084262716282</v>
      </c>
      <c r="Y517">
        <f>VLOOKUP(K517,Sheet2!$A$6:$B$262,2,TRUE)</f>
        <v>312.8</v>
      </c>
      <c r="Z517">
        <f t="shared" si="274"/>
        <v>-6.1880064778504738E-3</v>
      </c>
      <c r="AA517">
        <f t="shared" si="275"/>
        <v>517.2431821647973</v>
      </c>
      <c r="AD517">
        <f t="shared" si="253"/>
        <v>518.86615173485029</v>
      </c>
      <c r="AE517">
        <f>VLOOKUP(AU516,Sheet2!$E$6:$F$261,2,TRUE)</f>
        <v>505.35</v>
      </c>
      <c r="AF517">
        <f>VLOOKUP(AE517,Sheet3!K$52:L$77,2,TRUE)</f>
        <v>1</v>
      </c>
      <c r="AG517">
        <f t="shared" si="254"/>
        <v>2.4661517348503139</v>
      </c>
      <c r="AH517">
        <f t="shared" si="255"/>
        <v>1</v>
      </c>
      <c r="AI517">
        <f t="shared" si="263"/>
        <v>4500</v>
      </c>
      <c r="AJ517">
        <f t="shared" si="246"/>
        <v>2.5</v>
      </c>
      <c r="AK517">
        <f t="shared" si="249"/>
        <v>7116.3457229819132</v>
      </c>
      <c r="AM517">
        <f t="shared" si="256"/>
        <v>-2.6338482651497088</v>
      </c>
      <c r="AN517">
        <f t="shared" si="257"/>
        <v>0</v>
      </c>
      <c r="AP517">
        <f t="shared" si="250"/>
        <v>1.55</v>
      </c>
      <c r="AQ517">
        <f>VLOOKUP(AE517,Sheet3!$K$52:$L$77,2,TRUE)</f>
        <v>1</v>
      </c>
      <c r="AR517">
        <f t="shared" si="276"/>
        <v>0</v>
      </c>
      <c r="AU517">
        <f t="shared" si="258"/>
        <v>11616.345722981914</v>
      </c>
      <c r="AV517">
        <f t="shared" si="259"/>
        <v>-116.34572298191415</v>
      </c>
      <c r="AW517">
        <f t="shared" si="260"/>
        <v>-2.4038372516924413</v>
      </c>
      <c r="AX517">
        <f>VLOOKUP(AD517,Sheet2!$A$6:$B$262,2,TRUE)</f>
        <v>328.97142857142859</v>
      </c>
      <c r="AY517">
        <f t="shared" si="261"/>
        <v>-7.3071307807222024E-3</v>
      </c>
      <c r="AZ517">
        <f t="shared" si="262"/>
        <v>518.85884460406953</v>
      </c>
      <c r="BB517">
        <f t="shared" si="252"/>
        <v>1.6156624392722279</v>
      </c>
    </row>
    <row r="518" spans="4:54" x14ac:dyDescent="0.55000000000000004">
      <c r="D518">
        <f t="shared" si="251"/>
        <v>7620</v>
      </c>
      <c r="E518">
        <f t="shared" si="247"/>
        <v>127</v>
      </c>
      <c r="F518">
        <v>11400</v>
      </c>
      <c r="H518">
        <f t="shared" si="264"/>
        <v>2850</v>
      </c>
      <c r="J518">
        <f t="shared" si="265"/>
        <v>235.53719008264463</v>
      </c>
      <c r="K518">
        <f t="shared" si="266"/>
        <v>517.2431821647973</v>
      </c>
      <c r="L518">
        <f>VLOOKUP(V518, Sheet2!E$6:F$261,2,TRUE)</f>
        <v>505.35</v>
      </c>
      <c r="M518">
        <f>VLOOKUP(L518,Sheet3!A$52:B$77,2,TRUE)</f>
        <v>1</v>
      </c>
      <c r="N518">
        <f t="shared" si="267"/>
        <v>2.8431821647973265</v>
      </c>
      <c r="O518">
        <f t="shared" si="268"/>
        <v>2.4431821647973493</v>
      </c>
      <c r="P518">
        <v>0</v>
      </c>
      <c r="Q518">
        <f t="shared" si="245"/>
        <v>2.9</v>
      </c>
      <c r="R518">
        <f t="shared" si="269"/>
        <v>10218.622750011384</v>
      </c>
      <c r="S518">
        <f t="shared" si="248"/>
        <v>2.5</v>
      </c>
      <c r="T518">
        <f t="shared" si="270"/>
        <v>1336.601112969204</v>
      </c>
      <c r="V518">
        <f t="shared" si="271"/>
        <v>11555.223862980587</v>
      </c>
      <c r="W518">
        <f t="shared" si="272"/>
        <v>-155.223862980587</v>
      </c>
      <c r="X518">
        <f t="shared" si="273"/>
        <v>-3.2071046070369214</v>
      </c>
      <c r="Y518">
        <f>VLOOKUP(K518,Sheet2!$A$6:$B$262,2,TRUE)</f>
        <v>312.8</v>
      </c>
      <c r="Z518">
        <f t="shared" si="274"/>
        <v>-1.0252891966230566E-2</v>
      </c>
      <c r="AA518">
        <f t="shared" si="275"/>
        <v>517.23292927283103</v>
      </c>
      <c r="AD518">
        <f t="shared" si="253"/>
        <v>518.85884460406953</v>
      </c>
      <c r="AE518">
        <f>VLOOKUP(AU517,Sheet2!$E$6:$F$261,2,TRUE)</f>
        <v>505.35</v>
      </c>
      <c r="AF518">
        <f>VLOOKUP(AE518,Sheet3!K$52:L$77,2,TRUE)</f>
        <v>1</v>
      </c>
      <c r="AG518">
        <f t="shared" si="254"/>
        <v>2.4588446040695544</v>
      </c>
      <c r="AH518">
        <f t="shared" si="255"/>
        <v>1</v>
      </c>
      <c r="AI518">
        <f t="shared" si="263"/>
        <v>4500</v>
      </c>
      <c r="AJ518">
        <f t="shared" si="246"/>
        <v>2.5</v>
      </c>
      <c r="AK518">
        <f t="shared" si="249"/>
        <v>7084.7408968539739</v>
      </c>
      <c r="AM518">
        <f t="shared" si="256"/>
        <v>-2.6411553959304683</v>
      </c>
      <c r="AN518">
        <f t="shared" si="257"/>
        <v>0</v>
      </c>
      <c r="AP518">
        <f t="shared" si="250"/>
        <v>1.55</v>
      </c>
      <c r="AQ518">
        <f>VLOOKUP(AE518,Sheet3!$K$52:$L$77,2,TRUE)</f>
        <v>1</v>
      </c>
      <c r="AR518">
        <f t="shared" si="276"/>
        <v>0</v>
      </c>
      <c r="AU518">
        <f t="shared" si="258"/>
        <v>11584.740896853975</v>
      </c>
      <c r="AV518">
        <f t="shared" si="259"/>
        <v>-184.74089685397485</v>
      </c>
      <c r="AW518">
        <f t="shared" si="260"/>
        <v>-3.816960678801133</v>
      </c>
      <c r="AX518">
        <f>VLOOKUP(AD518,Sheet2!$A$6:$B$262,2,TRUE)</f>
        <v>328.97142857142859</v>
      </c>
      <c r="AY518">
        <f t="shared" si="261"/>
        <v>-1.1602711808063196E-2</v>
      </c>
      <c r="AZ518">
        <f t="shared" si="262"/>
        <v>518.84724189226142</v>
      </c>
      <c r="BB518">
        <f t="shared" si="252"/>
        <v>1.6143126194303932</v>
      </c>
    </row>
    <row r="519" spans="4:54" x14ac:dyDescent="0.55000000000000004">
      <c r="D519">
        <f t="shared" si="251"/>
        <v>7635</v>
      </c>
      <c r="E519">
        <f t="shared" si="247"/>
        <v>127.25</v>
      </c>
      <c r="F519">
        <v>11400</v>
      </c>
      <c r="H519">
        <f t="shared" si="264"/>
        <v>2850</v>
      </c>
      <c r="J519">
        <f t="shared" si="265"/>
        <v>235.53719008264463</v>
      </c>
      <c r="K519">
        <f t="shared" si="266"/>
        <v>517.23292927283103</v>
      </c>
      <c r="L519">
        <f>VLOOKUP(V519, Sheet2!E$6:F$261,2,TRUE)</f>
        <v>505.35</v>
      </c>
      <c r="M519">
        <f>VLOOKUP(L519,Sheet3!A$52:B$77,2,TRUE)</f>
        <v>1</v>
      </c>
      <c r="N519">
        <f t="shared" si="267"/>
        <v>2.832929272831052</v>
      </c>
      <c r="O519">
        <f t="shared" si="268"/>
        <v>2.4329292728310747</v>
      </c>
      <c r="P519">
        <v>0</v>
      </c>
      <c r="Q519">
        <f t="shared" si="245"/>
        <v>2.9</v>
      </c>
      <c r="R519">
        <f t="shared" si="269"/>
        <v>10163.398048515422</v>
      </c>
      <c r="S519">
        <f t="shared" si="248"/>
        <v>2.5</v>
      </c>
      <c r="T519">
        <f t="shared" si="270"/>
        <v>1328.1963123004437</v>
      </c>
      <c r="V519">
        <f t="shared" si="271"/>
        <v>11491.594360815867</v>
      </c>
      <c r="W519">
        <f t="shared" si="272"/>
        <v>-91.594360815866821</v>
      </c>
      <c r="X519">
        <f t="shared" si="273"/>
        <v>-1.892445471402207</v>
      </c>
      <c r="Y519">
        <f>VLOOKUP(K519,Sheet2!$A$6:$B$262,2,TRUE)</f>
        <v>312.8</v>
      </c>
      <c r="Z519">
        <f t="shared" si="274"/>
        <v>-6.0500174916950349E-3</v>
      </c>
      <c r="AA519">
        <f t="shared" si="275"/>
        <v>517.22687925533933</v>
      </c>
      <c r="AD519">
        <f t="shared" si="253"/>
        <v>518.84724189226142</v>
      </c>
      <c r="AE519">
        <f>VLOOKUP(AU518,Sheet2!$E$6:$F$261,2,TRUE)</f>
        <v>505.35</v>
      </c>
      <c r="AF519">
        <f>VLOOKUP(AE519,Sheet3!K$52:L$77,2,TRUE)</f>
        <v>1</v>
      </c>
      <c r="AG519">
        <f t="shared" si="254"/>
        <v>2.4472418922614452</v>
      </c>
      <c r="AH519">
        <f t="shared" si="255"/>
        <v>1</v>
      </c>
      <c r="AI519">
        <f t="shared" si="263"/>
        <v>4500</v>
      </c>
      <c r="AJ519">
        <f t="shared" si="246"/>
        <v>2.5</v>
      </c>
      <c r="AK519">
        <f t="shared" si="249"/>
        <v>7034.6532517762653</v>
      </c>
      <c r="AM519">
        <f t="shared" si="256"/>
        <v>-2.6527581077385776</v>
      </c>
      <c r="AN519">
        <f t="shared" si="257"/>
        <v>0</v>
      </c>
      <c r="AP519">
        <f t="shared" si="250"/>
        <v>1.55</v>
      </c>
      <c r="AQ519">
        <f>VLOOKUP(AE519,Sheet3!$K$52:$L$77,2,TRUE)</f>
        <v>1</v>
      </c>
      <c r="AR519">
        <f t="shared" si="276"/>
        <v>0</v>
      </c>
      <c r="AU519">
        <f t="shared" si="258"/>
        <v>11534.653251776264</v>
      </c>
      <c r="AV519">
        <f t="shared" si="259"/>
        <v>-134.65325177626437</v>
      </c>
      <c r="AW519">
        <f t="shared" si="260"/>
        <v>-2.7820919788484373</v>
      </c>
      <c r="AX519">
        <f>VLOOKUP(AD519,Sheet2!$A$6:$B$262,2,TRUE)</f>
        <v>328.97142857142859</v>
      </c>
      <c r="AY519">
        <f t="shared" si="261"/>
        <v>-8.4569410508681005E-3</v>
      </c>
      <c r="AZ519">
        <f t="shared" si="262"/>
        <v>518.83878495121053</v>
      </c>
      <c r="BB519">
        <f t="shared" si="252"/>
        <v>1.6119056958712008</v>
      </c>
    </row>
    <row r="520" spans="4:54" x14ac:dyDescent="0.55000000000000004">
      <c r="D520">
        <f t="shared" si="251"/>
        <v>7650</v>
      </c>
      <c r="E520">
        <f t="shared" si="247"/>
        <v>127.5</v>
      </c>
      <c r="F520">
        <v>11300</v>
      </c>
      <c r="H520">
        <f t="shared" si="264"/>
        <v>2825</v>
      </c>
      <c r="J520">
        <f t="shared" si="265"/>
        <v>233.47107438016528</v>
      </c>
      <c r="K520">
        <f t="shared" si="266"/>
        <v>517.22687925533933</v>
      </c>
      <c r="L520">
        <f>VLOOKUP(V520, Sheet2!E$6:F$261,2,TRUE)</f>
        <v>505.35</v>
      </c>
      <c r="M520">
        <f>VLOOKUP(L520,Sheet3!A$52:B$77,2,TRUE)</f>
        <v>1</v>
      </c>
      <c r="N520">
        <f t="shared" si="267"/>
        <v>2.8268792553393496</v>
      </c>
      <c r="O520">
        <f t="shared" si="268"/>
        <v>2.4268792553393723</v>
      </c>
      <c r="P520">
        <v>0</v>
      </c>
      <c r="Q520">
        <f t="shared" si="245"/>
        <v>2.9</v>
      </c>
      <c r="R520">
        <f t="shared" si="269"/>
        <v>10130.857933966989</v>
      </c>
      <c r="S520">
        <f t="shared" si="248"/>
        <v>2.5</v>
      </c>
      <c r="T520">
        <f t="shared" si="270"/>
        <v>1323.2451121006088</v>
      </c>
      <c r="V520">
        <f t="shared" si="271"/>
        <v>11454.103046067597</v>
      </c>
      <c r="W520">
        <f t="shared" si="272"/>
        <v>-154.10304606759746</v>
      </c>
      <c r="X520">
        <f t="shared" si="273"/>
        <v>-3.1839472328016005</v>
      </c>
      <c r="Y520">
        <f>VLOOKUP(K520,Sheet2!$A$6:$B$262,2,TRUE)</f>
        <v>312.8</v>
      </c>
      <c r="Z520">
        <f t="shared" si="274"/>
        <v>-1.0178859439902814E-2</v>
      </c>
      <c r="AA520">
        <f t="shared" si="275"/>
        <v>517.21670039589947</v>
      </c>
      <c r="AD520">
        <f t="shared" si="253"/>
        <v>518.83878495121053</v>
      </c>
      <c r="AE520">
        <f>VLOOKUP(AU519,Sheet2!$E$6:$F$261,2,TRUE)</f>
        <v>505.35</v>
      </c>
      <c r="AF520">
        <f>VLOOKUP(AE520,Sheet3!K$52:L$77,2,TRUE)</f>
        <v>1</v>
      </c>
      <c r="AG520">
        <f t="shared" si="254"/>
        <v>2.4387849512105504</v>
      </c>
      <c r="AH520">
        <f t="shared" si="255"/>
        <v>1</v>
      </c>
      <c r="AI520">
        <f t="shared" si="263"/>
        <v>4500</v>
      </c>
      <c r="AJ520">
        <f t="shared" si="246"/>
        <v>2.5</v>
      </c>
      <c r="AK520">
        <f t="shared" si="249"/>
        <v>6998.2202644739336</v>
      </c>
      <c r="AM520">
        <f t="shared" si="256"/>
        <v>-2.6612150487894723</v>
      </c>
      <c r="AN520">
        <f t="shared" si="257"/>
        <v>0</v>
      </c>
      <c r="AP520">
        <f t="shared" si="250"/>
        <v>1.55</v>
      </c>
      <c r="AQ520">
        <f>VLOOKUP(AE520,Sheet3!$K$52:$L$77,2,TRUE)</f>
        <v>1</v>
      </c>
      <c r="AR520">
        <f t="shared" si="276"/>
        <v>0</v>
      </c>
      <c r="AU520">
        <f t="shared" si="258"/>
        <v>11498.220264473934</v>
      </c>
      <c r="AV520">
        <f t="shared" si="259"/>
        <v>-198.22026447393364</v>
      </c>
      <c r="AW520">
        <f t="shared" si="260"/>
        <v>-4.0954600097920171</v>
      </c>
      <c r="AX520">
        <f>VLOOKUP(AD520,Sheet2!$A$6:$B$262,2,TRUE)</f>
        <v>328.97142857142859</v>
      </c>
      <c r="AY520">
        <f t="shared" si="261"/>
        <v>-1.2449287853284748E-2</v>
      </c>
      <c r="AZ520">
        <f t="shared" si="262"/>
        <v>518.82633566335721</v>
      </c>
      <c r="BB520">
        <f t="shared" si="252"/>
        <v>1.6096352674577474</v>
      </c>
    </row>
    <row r="521" spans="4:54" x14ac:dyDescent="0.55000000000000004">
      <c r="D521">
        <f t="shared" si="251"/>
        <v>7665</v>
      </c>
      <c r="E521">
        <f t="shared" si="247"/>
        <v>127.75</v>
      </c>
      <c r="F521">
        <v>11300</v>
      </c>
      <c r="H521">
        <f t="shared" si="264"/>
        <v>2825</v>
      </c>
      <c r="J521">
        <f t="shared" si="265"/>
        <v>233.47107438016528</v>
      </c>
      <c r="K521">
        <f t="shared" si="266"/>
        <v>517.21670039589947</v>
      </c>
      <c r="L521">
        <f>VLOOKUP(V521, Sheet2!E$6:F$261,2,TRUE)</f>
        <v>505.35</v>
      </c>
      <c r="M521">
        <f>VLOOKUP(L521,Sheet3!A$52:B$77,2,TRUE)</f>
        <v>1</v>
      </c>
      <c r="N521">
        <f t="shared" si="267"/>
        <v>2.8167003958994883</v>
      </c>
      <c r="O521">
        <f t="shared" si="268"/>
        <v>2.416700395899511</v>
      </c>
      <c r="P521">
        <v>0</v>
      </c>
      <c r="Q521">
        <f t="shared" si="245"/>
        <v>2.9</v>
      </c>
      <c r="R521">
        <f t="shared" si="269"/>
        <v>10076.189329718116</v>
      </c>
      <c r="S521">
        <f t="shared" si="248"/>
        <v>2.5</v>
      </c>
      <c r="T521">
        <f t="shared" si="270"/>
        <v>1314.9288806862305</v>
      </c>
      <c r="V521">
        <f t="shared" si="271"/>
        <v>11391.118210404347</v>
      </c>
      <c r="W521">
        <f t="shared" si="272"/>
        <v>-91.118210404347337</v>
      </c>
      <c r="X521">
        <f t="shared" si="273"/>
        <v>-1.882607652982383</v>
      </c>
      <c r="Y521">
        <f>VLOOKUP(K521,Sheet2!$A$6:$B$262,2,TRUE)</f>
        <v>312.8</v>
      </c>
      <c r="Z521">
        <f t="shared" si="274"/>
        <v>-6.0185666655447022E-3</v>
      </c>
      <c r="AA521">
        <f t="shared" si="275"/>
        <v>517.21068182923398</v>
      </c>
      <c r="AD521">
        <f t="shared" si="253"/>
        <v>518.82633566335721</v>
      </c>
      <c r="AE521">
        <f>VLOOKUP(AU520,Sheet2!$E$6:$F$261,2,TRUE)</f>
        <v>505.35</v>
      </c>
      <c r="AF521">
        <f>VLOOKUP(AE521,Sheet3!K$52:L$77,2,TRUE)</f>
        <v>1</v>
      </c>
      <c r="AG521">
        <f t="shared" si="254"/>
        <v>2.4263356633572357</v>
      </c>
      <c r="AH521">
        <f t="shared" si="255"/>
        <v>1</v>
      </c>
      <c r="AI521">
        <f t="shared" si="263"/>
        <v>4500</v>
      </c>
      <c r="AJ521">
        <f t="shared" si="246"/>
        <v>2.5</v>
      </c>
      <c r="AK521">
        <f t="shared" si="249"/>
        <v>6944.7028892530307</v>
      </c>
      <c r="AM521">
        <f t="shared" si="256"/>
        <v>-2.673664336642787</v>
      </c>
      <c r="AN521">
        <f t="shared" si="257"/>
        <v>0</v>
      </c>
      <c r="AP521">
        <f t="shared" si="250"/>
        <v>1.55</v>
      </c>
      <c r="AQ521">
        <f>VLOOKUP(AE521,Sheet3!$K$52:$L$77,2,TRUE)</f>
        <v>1</v>
      </c>
      <c r="AR521">
        <f t="shared" si="276"/>
        <v>0</v>
      </c>
      <c r="AU521">
        <f t="shared" si="258"/>
        <v>11444.702889253031</v>
      </c>
      <c r="AV521">
        <f t="shared" si="259"/>
        <v>-144.70288925303066</v>
      </c>
      <c r="AW521">
        <f t="shared" si="260"/>
        <v>-2.9897291167981539</v>
      </c>
      <c r="AX521">
        <f>VLOOKUP(AD521,Sheet2!$A$6:$B$262,2,TRUE)</f>
        <v>328.97142857142859</v>
      </c>
      <c r="AY521">
        <f t="shared" si="261"/>
        <v>-9.0881117846044277E-3</v>
      </c>
      <c r="AZ521">
        <f t="shared" si="262"/>
        <v>518.81724755157256</v>
      </c>
      <c r="BB521">
        <f t="shared" si="252"/>
        <v>1.606565722338587</v>
      </c>
    </row>
    <row r="522" spans="4:54" x14ac:dyDescent="0.55000000000000004">
      <c r="D522">
        <f t="shared" si="251"/>
        <v>7680</v>
      </c>
      <c r="E522">
        <f t="shared" si="247"/>
        <v>128</v>
      </c>
      <c r="F522">
        <v>11200</v>
      </c>
      <c r="H522">
        <f t="shared" si="264"/>
        <v>2800</v>
      </c>
      <c r="J522">
        <f t="shared" si="265"/>
        <v>231.40495867768595</v>
      </c>
      <c r="K522">
        <f t="shared" si="266"/>
        <v>517.21068182923398</v>
      </c>
      <c r="L522">
        <f>VLOOKUP(V522, Sheet2!E$6:F$261,2,TRUE)</f>
        <v>505.35</v>
      </c>
      <c r="M522">
        <f>VLOOKUP(L522,Sheet3!A$52:B$77,2,TRUE)</f>
        <v>1</v>
      </c>
      <c r="N522">
        <f t="shared" si="267"/>
        <v>2.8106818292339995</v>
      </c>
      <c r="O522">
        <f t="shared" si="268"/>
        <v>2.4106818292340222</v>
      </c>
      <c r="P522">
        <v>0</v>
      </c>
      <c r="Q522">
        <f t="shared" ref="Q522:Q585" si="277">VLOOKUP(N522,$A$8:$B$28,2,TRUE)</f>
        <v>2.9</v>
      </c>
      <c r="R522">
        <f t="shared" si="269"/>
        <v>10043.911237342281</v>
      </c>
      <c r="S522">
        <f t="shared" si="248"/>
        <v>2.5</v>
      </c>
      <c r="T522">
        <f t="shared" si="270"/>
        <v>1310.0198788296109</v>
      </c>
      <c r="V522">
        <f t="shared" si="271"/>
        <v>11353.931116171892</v>
      </c>
      <c r="W522">
        <f t="shared" si="272"/>
        <v>-153.93111617189243</v>
      </c>
      <c r="X522">
        <f t="shared" si="273"/>
        <v>-3.1803949622291827</v>
      </c>
      <c r="Y522">
        <f>VLOOKUP(K522,Sheet2!$A$6:$B$262,2,TRUE)</f>
        <v>312.8</v>
      </c>
      <c r="Z522">
        <f t="shared" si="274"/>
        <v>-1.0167503076180251E-2</v>
      </c>
      <c r="AA522">
        <f t="shared" si="275"/>
        <v>517.20051432615776</v>
      </c>
      <c r="AD522">
        <f t="shared" si="253"/>
        <v>518.81724755157256</v>
      </c>
      <c r="AE522">
        <f>VLOOKUP(AU521,Sheet2!$E$6:$F$261,2,TRUE)</f>
        <v>505.35</v>
      </c>
      <c r="AF522">
        <f>VLOOKUP(AE522,Sheet3!K$52:L$77,2,TRUE)</f>
        <v>1</v>
      </c>
      <c r="AG522">
        <f t="shared" si="254"/>
        <v>2.4172475515725864</v>
      </c>
      <c r="AH522">
        <f t="shared" si="255"/>
        <v>1</v>
      </c>
      <c r="AI522">
        <f t="shared" si="263"/>
        <v>4500</v>
      </c>
      <c r="AJ522">
        <f t="shared" ref="AJ522:AJ585" si="278">VLOOKUP(AG522,$A$8:$B$28,2,TRUE)</f>
        <v>2.5</v>
      </c>
      <c r="AK522">
        <f t="shared" si="249"/>
        <v>6905.7212059997346</v>
      </c>
      <c r="AM522">
        <f t="shared" si="256"/>
        <v>-2.6827524484274363</v>
      </c>
      <c r="AN522">
        <f t="shared" si="257"/>
        <v>0</v>
      </c>
      <c r="AP522">
        <f t="shared" si="250"/>
        <v>1.55</v>
      </c>
      <c r="AQ522">
        <f>VLOOKUP(AE522,Sheet3!$K$52:$L$77,2,TRUE)</f>
        <v>1</v>
      </c>
      <c r="AR522">
        <f t="shared" si="276"/>
        <v>0</v>
      </c>
      <c r="AU522">
        <f t="shared" si="258"/>
        <v>11405.721205999735</v>
      </c>
      <c r="AV522">
        <f t="shared" si="259"/>
        <v>-205.72120599973459</v>
      </c>
      <c r="AW522">
        <f t="shared" si="260"/>
        <v>-4.2504381404903837</v>
      </c>
      <c r="AX522">
        <f>VLOOKUP(AD522,Sheet2!$A$6:$B$262,2,TRUE)</f>
        <v>328.97142857142859</v>
      </c>
      <c r="AY522">
        <f t="shared" si="261"/>
        <v>-1.2920386913076553E-2</v>
      </c>
      <c r="AZ522">
        <f t="shared" si="262"/>
        <v>518.80432716465953</v>
      </c>
      <c r="BB522">
        <f t="shared" si="252"/>
        <v>1.6038128385017671</v>
      </c>
    </row>
    <row r="523" spans="4:54" x14ac:dyDescent="0.55000000000000004">
      <c r="D523">
        <f t="shared" si="251"/>
        <v>7695</v>
      </c>
      <c r="E523">
        <f t="shared" ref="E523:E586" si="279">+D523/60</f>
        <v>128.25</v>
      </c>
      <c r="F523">
        <v>11200</v>
      </c>
      <c r="H523">
        <f t="shared" si="264"/>
        <v>2800</v>
      </c>
      <c r="J523">
        <f t="shared" si="265"/>
        <v>231.40495867768595</v>
      </c>
      <c r="K523">
        <f t="shared" si="266"/>
        <v>517.20051432615776</v>
      </c>
      <c r="L523">
        <f>VLOOKUP(V523, Sheet2!E$6:F$261,2,TRUE)</f>
        <v>505.35</v>
      </c>
      <c r="M523">
        <f>VLOOKUP(L523,Sheet3!A$52:B$77,2,TRUE)</f>
        <v>1</v>
      </c>
      <c r="N523">
        <f t="shared" si="267"/>
        <v>2.8005143261577814</v>
      </c>
      <c r="O523">
        <f t="shared" si="268"/>
        <v>2.4005143261578041</v>
      </c>
      <c r="P523">
        <v>0</v>
      </c>
      <c r="Q523">
        <f t="shared" si="277"/>
        <v>2.9</v>
      </c>
      <c r="R523">
        <f t="shared" si="269"/>
        <v>9989.460523615855</v>
      </c>
      <c r="S523">
        <f t="shared" ref="S523:S586" si="280">VLOOKUP(O523,$A$8:$B$28,2,TRUE)</f>
        <v>2.5</v>
      </c>
      <c r="T523">
        <f t="shared" si="270"/>
        <v>1301.740741831567</v>
      </c>
      <c r="V523">
        <f t="shared" si="271"/>
        <v>11291.201265447422</v>
      </c>
      <c r="W523">
        <f t="shared" si="272"/>
        <v>-91.201265447421974</v>
      </c>
      <c r="X523">
        <f t="shared" si="273"/>
        <v>-1.8843236662690492</v>
      </c>
      <c r="Y523">
        <f>VLOOKUP(K523,Sheet2!$A$6:$B$262,2,TRUE)</f>
        <v>312.8</v>
      </c>
      <c r="Z523">
        <f t="shared" si="274"/>
        <v>-6.0240526415250928E-3</v>
      </c>
      <c r="AA523">
        <f t="shared" si="275"/>
        <v>517.19449027351618</v>
      </c>
      <c r="AD523">
        <f t="shared" si="253"/>
        <v>518.80432716465953</v>
      </c>
      <c r="AE523">
        <f>VLOOKUP(AU522,Sheet2!$E$6:$F$261,2,TRUE)</f>
        <v>505.35</v>
      </c>
      <c r="AF523">
        <f>VLOOKUP(AE523,Sheet3!K$52:L$77,2,TRUE)</f>
        <v>1</v>
      </c>
      <c r="AG523">
        <f t="shared" si="254"/>
        <v>2.4043271646595485</v>
      </c>
      <c r="AH523">
        <f t="shared" si="255"/>
        <v>1</v>
      </c>
      <c r="AI523">
        <f t="shared" si="263"/>
        <v>4500</v>
      </c>
      <c r="AJ523">
        <f t="shared" si="278"/>
        <v>2.5</v>
      </c>
      <c r="AK523">
        <f t="shared" ref="AK523:AK586" si="281">+AJ523*$AD$3*POWER(AG523,1.5)*AF523</f>
        <v>6850.4277864962532</v>
      </c>
      <c r="AM523">
        <f t="shared" si="256"/>
        <v>-2.6956728353404742</v>
      </c>
      <c r="AN523">
        <f t="shared" si="257"/>
        <v>0</v>
      </c>
      <c r="AP523">
        <f t="shared" ref="AP523:AP586" si="282">+VLOOKUP(AM523,$A$8:$B$28,2,TRUE)</f>
        <v>1.55</v>
      </c>
      <c r="AQ523">
        <f>VLOOKUP(AE523,Sheet3!$K$52:$L$77,2,TRUE)</f>
        <v>1</v>
      </c>
      <c r="AR523">
        <f t="shared" si="276"/>
        <v>0</v>
      </c>
      <c r="AU523">
        <f t="shared" si="258"/>
        <v>11350.427786496253</v>
      </c>
      <c r="AV523">
        <f t="shared" si="259"/>
        <v>-150.42778649625325</v>
      </c>
      <c r="AW523">
        <f t="shared" si="260"/>
        <v>-3.1080121176911826</v>
      </c>
      <c r="AX523">
        <f>VLOOKUP(AD523,Sheet2!$A$6:$B$262,2,TRUE)</f>
        <v>328.97142857142859</v>
      </c>
      <c r="AY523">
        <f t="shared" si="261"/>
        <v>-9.4476658085106292E-3</v>
      </c>
      <c r="AZ523">
        <f t="shared" si="262"/>
        <v>518.79487949885106</v>
      </c>
      <c r="BB523">
        <f t="shared" si="252"/>
        <v>1.6003892253348795</v>
      </c>
    </row>
    <row r="524" spans="4:54" x14ac:dyDescent="0.55000000000000004">
      <c r="D524">
        <f t="shared" ref="D524:D587" si="283">+D523+15</f>
        <v>7710</v>
      </c>
      <c r="E524">
        <f t="shared" si="279"/>
        <v>128.5</v>
      </c>
      <c r="F524">
        <v>11200</v>
      </c>
      <c r="H524">
        <f t="shared" si="264"/>
        <v>2800</v>
      </c>
      <c r="J524">
        <f t="shared" si="265"/>
        <v>231.40495867768595</v>
      </c>
      <c r="K524">
        <f t="shared" si="266"/>
        <v>517.19449027351618</v>
      </c>
      <c r="L524">
        <f>VLOOKUP(V524, Sheet2!E$6:F$261,2,TRUE)</f>
        <v>505.17500000000001</v>
      </c>
      <c r="M524">
        <f>VLOOKUP(L524,Sheet3!A$52:B$77,2,TRUE)</f>
        <v>1</v>
      </c>
      <c r="N524">
        <f t="shared" si="267"/>
        <v>2.7944902735162032</v>
      </c>
      <c r="O524">
        <f t="shared" si="268"/>
        <v>2.3944902735162259</v>
      </c>
      <c r="P524">
        <v>0</v>
      </c>
      <c r="Q524">
        <f t="shared" si="277"/>
        <v>2.8</v>
      </c>
      <c r="R524">
        <f t="shared" si="269"/>
        <v>9613.8927722989902</v>
      </c>
      <c r="S524">
        <f t="shared" si="280"/>
        <v>2.5</v>
      </c>
      <c r="T524">
        <f t="shared" si="270"/>
        <v>1296.8437706368784</v>
      </c>
      <c r="V524">
        <f t="shared" si="271"/>
        <v>10910.736542935869</v>
      </c>
      <c r="W524">
        <f t="shared" si="272"/>
        <v>289.26345706413122</v>
      </c>
      <c r="X524">
        <f t="shared" si="273"/>
        <v>5.976517707936595</v>
      </c>
      <c r="Y524">
        <f>VLOOKUP(K524,Sheet2!$A$6:$B$262,2,TRUE)</f>
        <v>312.14999999999998</v>
      </c>
      <c r="Z524">
        <f t="shared" si="274"/>
        <v>1.9146300521981723E-2</v>
      </c>
      <c r="AA524">
        <f t="shared" si="275"/>
        <v>517.21363657403822</v>
      </c>
      <c r="AD524">
        <f t="shared" si="253"/>
        <v>518.79487949885106</v>
      </c>
      <c r="AE524">
        <f>VLOOKUP(AU523,Sheet2!$E$6:$F$261,2,TRUE)</f>
        <v>505.35</v>
      </c>
      <c r="AF524">
        <f>VLOOKUP(AE524,Sheet3!K$52:L$77,2,TRUE)</f>
        <v>1</v>
      </c>
      <c r="AG524">
        <f t="shared" si="254"/>
        <v>2.3948794988510826</v>
      </c>
      <c r="AH524">
        <f t="shared" si="255"/>
        <v>1</v>
      </c>
      <c r="AI524">
        <f t="shared" si="263"/>
        <v>4500</v>
      </c>
      <c r="AJ524">
        <f t="shared" si="278"/>
        <v>2.5</v>
      </c>
      <c r="AK524">
        <f t="shared" si="281"/>
        <v>6810.0899327109701</v>
      </c>
      <c r="AM524">
        <f t="shared" si="256"/>
        <v>-2.7051205011489401</v>
      </c>
      <c r="AN524">
        <f t="shared" si="257"/>
        <v>0</v>
      </c>
      <c r="AP524">
        <f t="shared" si="282"/>
        <v>1.55</v>
      </c>
      <c r="AQ524">
        <f>VLOOKUP(AE524,Sheet3!$K$52:$L$77,2,TRUE)</f>
        <v>1</v>
      </c>
      <c r="AR524">
        <f t="shared" si="276"/>
        <v>0</v>
      </c>
      <c r="AU524">
        <f t="shared" si="258"/>
        <v>11310.089932710969</v>
      </c>
      <c r="AV524">
        <f t="shared" si="259"/>
        <v>-110.08993271096915</v>
      </c>
      <c r="AW524">
        <f t="shared" si="260"/>
        <v>-2.2745853865902719</v>
      </c>
      <c r="AX524">
        <f>VLOOKUP(AD524,Sheet2!$A$6:$B$262,2,TRUE)</f>
        <v>327.60000000000002</v>
      </c>
      <c r="AY524">
        <f t="shared" si="261"/>
        <v>-6.9431788357456397E-3</v>
      </c>
      <c r="AZ524">
        <f t="shared" si="262"/>
        <v>518.78793632001532</v>
      </c>
      <c r="BB524">
        <f t="shared" ref="BB524:BB587" si="284">+AZ524-AA524</f>
        <v>1.5742997459771004</v>
      </c>
    </row>
    <row r="525" spans="4:54" x14ac:dyDescent="0.55000000000000004">
      <c r="D525">
        <f t="shared" si="283"/>
        <v>7725</v>
      </c>
      <c r="E525">
        <f t="shared" si="279"/>
        <v>128.75</v>
      </c>
      <c r="F525">
        <v>11100</v>
      </c>
      <c r="H525">
        <f t="shared" si="264"/>
        <v>2775</v>
      </c>
      <c r="J525">
        <f t="shared" si="265"/>
        <v>229.3388429752066</v>
      </c>
      <c r="K525">
        <f t="shared" si="266"/>
        <v>517.21363657403822</v>
      </c>
      <c r="L525">
        <f>VLOOKUP(V525, Sheet2!E$6:F$261,2,TRUE)</f>
        <v>505.35</v>
      </c>
      <c r="M525">
        <f>VLOOKUP(L525,Sheet3!A$52:B$77,2,TRUE)</f>
        <v>1</v>
      </c>
      <c r="N525">
        <f t="shared" si="267"/>
        <v>2.8136365740382416</v>
      </c>
      <c r="O525">
        <f t="shared" si="268"/>
        <v>2.4136365740382644</v>
      </c>
      <c r="P525">
        <v>0</v>
      </c>
      <c r="Q525">
        <f t="shared" si="277"/>
        <v>2.9</v>
      </c>
      <c r="R525">
        <f t="shared" si="269"/>
        <v>10059.753474862759</v>
      </c>
      <c r="S525">
        <f t="shared" si="280"/>
        <v>2.5</v>
      </c>
      <c r="T525">
        <f t="shared" si="270"/>
        <v>1312.4291309956182</v>
      </c>
      <c r="V525">
        <f t="shared" si="271"/>
        <v>11372.182605858377</v>
      </c>
      <c r="W525">
        <f t="shared" si="272"/>
        <v>-272.18260585837743</v>
      </c>
      <c r="X525">
        <f t="shared" si="273"/>
        <v>-5.6236075590573851</v>
      </c>
      <c r="Y525">
        <f>VLOOKUP(K525,Sheet2!$A$6:$B$262,2,TRUE)</f>
        <v>312.8</v>
      </c>
      <c r="Z525">
        <f t="shared" si="274"/>
        <v>-1.7978285035349695E-2</v>
      </c>
      <c r="AA525">
        <f t="shared" si="275"/>
        <v>517.19565828900284</v>
      </c>
      <c r="AD525">
        <f t="shared" ref="AD525:AD588" si="285">+AZ524</f>
        <v>518.78793632001532</v>
      </c>
      <c r="AE525">
        <f>VLOOKUP(AU524,Sheet2!$E$6:$F$261,2,TRUE)</f>
        <v>505.35</v>
      </c>
      <c r="AF525">
        <f>VLOOKUP(AE525,Sheet3!K$52:L$77,2,TRUE)</f>
        <v>1</v>
      </c>
      <c r="AG525">
        <f t="shared" ref="AG525:AG588" si="286">+AD525-$AF$3</f>
        <v>2.3879363200153421</v>
      </c>
      <c r="AH525">
        <f t="shared" ref="AH525:AH588" si="287">VLOOKUP(F525, $AM$3:$AN$5,2,TRUE)</f>
        <v>1</v>
      </c>
      <c r="AI525">
        <f t="shared" si="263"/>
        <v>4500</v>
      </c>
      <c r="AJ525">
        <f t="shared" si="278"/>
        <v>2.5</v>
      </c>
      <c r="AK525">
        <f t="shared" si="281"/>
        <v>6780.4959271638463</v>
      </c>
      <c r="AM525">
        <f t="shared" ref="AM525:AM588" si="288">+AD525-$AO$3</f>
        <v>-2.7120636799846807</v>
      </c>
      <c r="AN525">
        <f t="shared" ref="AN525:AN588" si="289">+VLOOKUP(AM525,$AQ$3:$AR$5,2,TRUE)</f>
        <v>0</v>
      </c>
      <c r="AP525">
        <f t="shared" si="282"/>
        <v>1.55</v>
      </c>
      <c r="AQ525">
        <f>VLOOKUP(AE525,Sheet3!$K$52:$L$77,2,TRUE)</f>
        <v>1</v>
      </c>
      <c r="AR525">
        <f t="shared" si="276"/>
        <v>0</v>
      </c>
      <c r="AU525">
        <f t="shared" ref="AU525:AU588" si="290">+AI525+AK525+AR525</f>
        <v>11280.495927163847</v>
      </c>
      <c r="AV525">
        <f t="shared" ref="AV525:AV588" si="291">+F525-AU525</f>
        <v>-180.49592716384723</v>
      </c>
      <c r="AW525">
        <f t="shared" ref="AW525:AW588" si="292">+AV525*0.25*3600/43560</f>
        <v>-3.7292546934679183</v>
      </c>
      <c r="AX525">
        <f>VLOOKUP(AD525,Sheet2!$A$6:$B$262,2,TRUE)</f>
        <v>327.60000000000002</v>
      </c>
      <c r="AY525">
        <f t="shared" ref="AY525:AY588" si="293">+AW525/AX525</f>
        <v>-1.1383561335372156E-2</v>
      </c>
      <c r="AZ525">
        <f t="shared" ref="AZ525:AZ588" si="294">+AD525+AY525</f>
        <v>518.77655275867994</v>
      </c>
      <c r="BB525">
        <f t="shared" si="284"/>
        <v>1.580894469677105</v>
      </c>
    </row>
    <row r="526" spans="4:54" x14ac:dyDescent="0.55000000000000004">
      <c r="D526">
        <f t="shared" si="283"/>
        <v>7740</v>
      </c>
      <c r="E526">
        <f t="shared" si="279"/>
        <v>129</v>
      </c>
      <c r="F526">
        <v>11000</v>
      </c>
      <c r="H526">
        <f t="shared" si="264"/>
        <v>2750</v>
      </c>
      <c r="J526">
        <f t="shared" si="265"/>
        <v>227.27272727272728</v>
      </c>
      <c r="K526">
        <f t="shared" si="266"/>
        <v>517.19565828900284</v>
      </c>
      <c r="L526">
        <f>VLOOKUP(V526, Sheet2!E$6:F$261,2,TRUE)</f>
        <v>505.17500000000001</v>
      </c>
      <c r="M526">
        <f>VLOOKUP(L526,Sheet3!A$52:B$77,2,TRUE)</f>
        <v>1</v>
      </c>
      <c r="N526">
        <f t="shared" si="267"/>
        <v>2.7956582890028585</v>
      </c>
      <c r="O526">
        <f t="shared" si="268"/>
        <v>2.3956582890028812</v>
      </c>
      <c r="P526">
        <v>0</v>
      </c>
      <c r="Q526">
        <f t="shared" si="277"/>
        <v>2.8</v>
      </c>
      <c r="R526">
        <f t="shared" si="269"/>
        <v>9619.9208925451931</v>
      </c>
      <c r="S526">
        <f t="shared" si="280"/>
        <v>2.5</v>
      </c>
      <c r="T526">
        <f t="shared" si="270"/>
        <v>1297.792773225475</v>
      </c>
      <c r="V526">
        <f t="shared" si="271"/>
        <v>10917.713665770669</v>
      </c>
      <c r="W526">
        <f t="shared" si="272"/>
        <v>82.28633422933126</v>
      </c>
      <c r="X526">
        <f t="shared" si="273"/>
        <v>1.7001308725068442</v>
      </c>
      <c r="Y526">
        <f>VLOOKUP(K526,Sheet2!$A$6:$B$262,2,TRUE)</f>
        <v>312.14999999999998</v>
      </c>
      <c r="Z526">
        <f t="shared" si="274"/>
        <v>5.446518893182266E-3</v>
      </c>
      <c r="AA526">
        <f t="shared" si="275"/>
        <v>517.20110480789606</v>
      </c>
      <c r="AD526">
        <f t="shared" si="285"/>
        <v>518.77655275867994</v>
      </c>
      <c r="AE526">
        <f>VLOOKUP(AU525,Sheet2!$E$6:$F$261,2,TRUE)</f>
        <v>505.35</v>
      </c>
      <c r="AF526">
        <f>VLOOKUP(AE526,Sheet3!K$52:L$77,2,TRUE)</f>
        <v>1</v>
      </c>
      <c r="AG526">
        <f t="shared" si="286"/>
        <v>2.3765527586799635</v>
      </c>
      <c r="AH526">
        <f t="shared" si="287"/>
        <v>1</v>
      </c>
      <c r="AI526">
        <f t="shared" si="263"/>
        <v>4500</v>
      </c>
      <c r="AJ526">
        <f t="shared" si="278"/>
        <v>2.5</v>
      </c>
      <c r="AK526">
        <f t="shared" si="281"/>
        <v>6732.0686751947815</v>
      </c>
      <c r="AM526">
        <f t="shared" si="288"/>
        <v>-2.7234472413200592</v>
      </c>
      <c r="AN526">
        <f t="shared" si="289"/>
        <v>0</v>
      </c>
      <c r="AP526">
        <f t="shared" si="282"/>
        <v>1.55</v>
      </c>
      <c r="AQ526">
        <f>VLOOKUP(AE526,Sheet3!$K$52:$L$77,2,TRUE)</f>
        <v>1</v>
      </c>
      <c r="AR526">
        <f t="shared" si="276"/>
        <v>0</v>
      </c>
      <c r="AU526">
        <f t="shared" si="290"/>
        <v>11232.068675194781</v>
      </c>
      <c r="AV526">
        <f t="shared" si="291"/>
        <v>-232.06867519478146</v>
      </c>
      <c r="AW526">
        <f t="shared" si="292"/>
        <v>-4.7948073387351542</v>
      </c>
      <c r="AX526">
        <f>VLOOKUP(AD526,Sheet2!$A$6:$B$262,2,TRUE)</f>
        <v>327.60000000000002</v>
      </c>
      <c r="AY526">
        <f t="shared" si="293"/>
        <v>-1.4636164037653094E-2</v>
      </c>
      <c r="AZ526">
        <f t="shared" si="294"/>
        <v>518.76191659464234</v>
      </c>
      <c r="BB526">
        <f t="shared" si="284"/>
        <v>1.5608117867462852</v>
      </c>
    </row>
    <row r="527" spans="4:54" x14ac:dyDescent="0.55000000000000004">
      <c r="D527">
        <f t="shared" si="283"/>
        <v>7755</v>
      </c>
      <c r="E527">
        <f t="shared" si="279"/>
        <v>129.25</v>
      </c>
      <c r="F527">
        <v>10900</v>
      </c>
      <c r="H527">
        <f t="shared" si="264"/>
        <v>2725</v>
      </c>
      <c r="J527">
        <f t="shared" si="265"/>
        <v>225.20661157024793</v>
      </c>
      <c r="K527">
        <f t="shared" si="266"/>
        <v>517.20110480789606</v>
      </c>
      <c r="L527">
        <f>VLOOKUP(V527, Sheet2!E$6:F$261,2,TRUE)</f>
        <v>505.35</v>
      </c>
      <c r="M527">
        <f>VLOOKUP(L527,Sheet3!A$52:B$77,2,TRUE)</f>
        <v>1</v>
      </c>
      <c r="N527">
        <f t="shared" si="267"/>
        <v>2.8011048078960812</v>
      </c>
      <c r="O527">
        <f t="shared" si="268"/>
        <v>2.4011048078961039</v>
      </c>
      <c r="P527">
        <v>0</v>
      </c>
      <c r="Q527">
        <f t="shared" si="277"/>
        <v>2.9</v>
      </c>
      <c r="R527">
        <f t="shared" si="269"/>
        <v>9992.6200708861961</v>
      </c>
      <c r="S527">
        <f t="shared" si="280"/>
        <v>2.5</v>
      </c>
      <c r="T527">
        <f t="shared" si="270"/>
        <v>1302.2210772711742</v>
      </c>
      <c r="V527">
        <f t="shared" si="271"/>
        <v>11294.841148157371</v>
      </c>
      <c r="W527">
        <f t="shared" si="272"/>
        <v>-394.84114815737121</v>
      </c>
      <c r="X527">
        <f t="shared" si="273"/>
        <v>-8.1578749619291564</v>
      </c>
      <c r="Y527">
        <f>VLOOKUP(K527,Sheet2!$A$6:$B$262,2,TRUE)</f>
        <v>312.8</v>
      </c>
      <c r="Z527">
        <f t="shared" si="274"/>
        <v>-2.6080162921768402E-2</v>
      </c>
      <c r="AA527">
        <f t="shared" si="275"/>
        <v>517.17502464497431</v>
      </c>
      <c r="AD527">
        <f t="shared" si="285"/>
        <v>518.76191659464234</v>
      </c>
      <c r="AE527">
        <f>VLOOKUP(AU526,Sheet2!$E$6:$F$261,2,TRUE)</f>
        <v>505.35</v>
      </c>
      <c r="AF527">
        <f>VLOOKUP(AE527,Sheet3!K$52:L$77,2,TRUE)</f>
        <v>1</v>
      </c>
      <c r="AG527">
        <f t="shared" si="286"/>
        <v>2.3619165946423664</v>
      </c>
      <c r="AH527">
        <f t="shared" si="287"/>
        <v>1</v>
      </c>
      <c r="AI527">
        <f t="shared" si="263"/>
        <v>4500</v>
      </c>
      <c r="AJ527">
        <f t="shared" si="278"/>
        <v>2.5</v>
      </c>
      <c r="AK527">
        <f t="shared" si="281"/>
        <v>6669.9746601332999</v>
      </c>
      <c r="AM527">
        <f t="shared" si="288"/>
        <v>-2.7380834053576564</v>
      </c>
      <c r="AN527">
        <f t="shared" si="289"/>
        <v>0</v>
      </c>
      <c r="AP527">
        <f t="shared" si="282"/>
        <v>1.55</v>
      </c>
      <c r="AQ527">
        <f>VLOOKUP(AE527,Sheet3!$K$52:$L$77,2,TRUE)</f>
        <v>1</v>
      </c>
      <c r="AR527">
        <f t="shared" si="276"/>
        <v>0</v>
      </c>
      <c r="AU527">
        <f t="shared" si="290"/>
        <v>11169.974660133299</v>
      </c>
      <c r="AV527">
        <f t="shared" si="291"/>
        <v>-269.97466013329904</v>
      </c>
      <c r="AW527">
        <f t="shared" si="292"/>
        <v>-5.577988845729319</v>
      </c>
      <c r="AX527">
        <f>VLOOKUP(AD527,Sheet2!$A$6:$B$262,2,TRUE)</f>
        <v>327.60000000000002</v>
      </c>
      <c r="AY527">
        <f t="shared" si="293"/>
        <v>-1.7026827978416724E-2</v>
      </c>
      <c r="AZ527">
        <f t="shared" si="294"/>
        <v>518.74488976666396</v>
      </c>
      <c r="BB527">
        <f t="shared" si="284"/>
        <v>1.5698651216896451</v>
      </c>
    </row>
    <row r="528" spans="4:54" x14ac:dyDescent="0.55000000000000004">
      <c r="D528">
        <f t="shared" si="283"/>
        <v>7770</v>
      </c>
      <c r="E528">
        <f t="shared" si="279"/>
        <v>129.5</v>
      </c>
      <c r="F528">
        <v>10800</v>
      </c>
      <c r="H528">
        <f t="shared" si="264"/>
        <v>2700</v>
      </c>
      <c r="J528">
        <f t="shared" si="265"/>
        <v>223.14049586776861</v>
      </c>
      <c r="K528">
        <f t="shared" si="266"/>
        <v>517.17502464497431</v>
      </c>
      <c r="L528">
        <f>VLOOKUP(V528, Sheet2!E$6:F$261,2,TRUE)</f>
        <v>505.17500000000001</v>
      </c>
      <c r="M528">
        <f>VLOOKUP(L528,Sheet3!A$52:B$77,2,TRUE)</f>
        <v>1</v>
      </c>
      <c r="N528">
        <f t="shared" si="267"/>
        <v>2.7750246449743372</v>
      </c>
      <c r="O528">
        <f t="shared" si="268"/>
        <v>2.3750246449743599</v>
      </c>
      <c r="P528">
        <v>0</v>
      </c>
      <c r="Q528">
        <f t="shared" si="277"/>
        <v>2.8</v>
      </c>
      <c r="R528">
        <f t="shared" si="269"/>
        <v>9513.616419882781</v>
      </c>
      <c r="S528">
        <f t="shared" si="280"/>
        <v>2.5</v>
      </c>
      <c r="T528">
        <f t="shared" si="270"/>
        <v>1281.0622247832555</v>
      </c>
      <c r="V528">
        <f t="shared" si="271"/>
        <v>10794.678644666037</v>
      </c>
      <c r="W528">
        <f t="shared" si="272"/>
        <v>5.3213553339628561</v>
      </c>
      <c r="X528">
        <f t="shared" si="273"/>
        <v>0.10994535813972843</v>
      </c>
      <c r="Y528">
        <f>VLOOKUP(K528,Sheet2!$A$6:$B$262,2,TRUE)</f>
        <v>312.14999999999998</v>
      </c>
      <c r="Z528">
        <f t="shared" si="274"/>
        <v>3.5221963203501024E-4</v>
      </c>
      <c r="AA528">
        <f t="shared" si="275"/>
        <v>517.17537686460639</v>
      </c>
      <c r="AD528">
        <f t="shared" si="285"/>
        <v>518.74488976666396</v>
      </c>
      <c r="AE528">
        <f>VLOOKUP(AU527,Sheet2!$E$6:$F$261,2,TRUE)</f>
        <v>505.35</v>
      </c>
      <c r="AF528">
        <f>VLOOKUP(AE528,Sheet3!K$52:L$77,2,TRUE)</f>
        <v>1</v>
      </c>
      <c r="AG528">
        <f t="shared" si="286"/>
        <v>2.3448897666639823</v>
      </c>
      <c r="AH528">
        <f t="shared" si="287"/>
        <v>1</v>
      </c>
      <c r="AI528">
        <f t="shared" si="263"/>
        <v>4500</v>
      </c>
      <c r="AJ528">
        <f t="shared" si="278"/>
        <v>2.5</v>
      </c>
      <c r="AK528">
        <f t="shared" si="281"/>
        <v>6597.979999906679</v>
      </c>
      <c r="AM528">
        <f t="shared" si="288"/>
        <v>-2.7551102333360404</v>
      </c>
      <c r="AN528">
        <f t="shared" si="289"/>
        <v>0</v>
      </c>
      <c r="AP528">
        <f t="shared" si="282"/>
        <v>1.55</v>
      </c>
      <c r="AQ528">
        <f>VLOOKUP(AE528,Sheet3!$K$52:$L$77,2,TRUE)</f>
        <v>1</v>
      </c>
      <c r="AR528">
        <f t="shared" si="276"/>
        <v>0</v>
      </c>
      <c r="AU528">
        <f t="shared" si="290"/>
        <v>11097.979999906678</v>
      </c>
      <c r="AV528">
        <f t="shared" si="291"/>
        <v>-297.97999990667813</v>
      </c>
      <c r="AW528">
        <f t="shared" si="292"/>
        <v>-6.1566115683197955</v>
      </c>
      <c r="AX528">
        <f>VLOOKUP(AD528,Sheet2!$A$6:$B$262,2,TRUE)</f>
        <v>327.60000000000002</v>
      </c>
      <c r="AY528">
        <f t="shared" si="293"/>
        <v>-1.879307560537178E-2</v>
      </c>
      <c r="AZ528">
        <f t="shared" si="294"/>
        <v>518.72609669105861</v>
      </c>
      <c r="BB528">
        <f t="shared" si="284"/>
        <v>1.5507198264522231</v>
      </c>
    </row>
    <row r="529" spans="4:54" x14ac:dyDescent="0.55000000000000004">
      <c r="D529">
        <f t="shared" si="283"/>
        <v>7785</v>
      </c>
      <c r="E529">
        <f t="shared" si="279"/>
        <v>129.75</v>
      </c>
      <c r="F529">
        <v>10700</v>
      </c>
      <c r="H529">
        <f t="shared" si="264"/>
        <v>2675</v>
      </c>
      <c r="J529">
        <f t="shared" si="265"/>
        <v>221.07438016528926</v>
      </c>
      <c r="K529">
        <f t="shared" si="266"/>
        <v>517.17537686460639</v>
      </c>
      <c r="L529">
        <f>VLOOKUP(V529, Sheet2!E$6:F$261,2,TRUE)</f>
        <v>505.17500000000001</v>
      </c>
      <c r="M529">
        <f>VLOOKUP(L529,Sheet3!A$52:B$77,2,TRUE)</f>
        <v>1</v>
      </c>
      <c r="N529">
        <f t="shared" si="267"/>
        <v>2.7753768646064145</v>
      </c>
      <c r="O529">
        <f t="shared" si="268"/>
        <v>2.3753768646064373</v>
      </c>
      <c r="P529">
        <v>0</v>
      </c>
      <c r="Q529">
        <f t="shared" si="277"/>
        <v>2.8</v>
      </c>
      <c r="R529">
        <f t="shared" si="269"/>
        <v>9515.4277490937839</v>
      </c>
      <c r="S529">
        <f t="shared" si="280"/>
        <v>2.5</v>
      </c>
      <c r="T529">
        <f t="shared" si="270"/>
        <v>1281.3472104538214</v>
      </c>
      <c r="V529">
        <f t="shared" si="271"/>
        <v>10796.774959547605</v>
      </c>
      <c r="W529">
        <f t="shared" si="272"/>
        <v>-96.774959547605249</v>
      </c>
      <c r="X529">
        <f t="shared" si="273"/>
        <v>-1.9994826352811002</v>
      </c>
      <c r="Y529">
        <f>VLOOKUP(K529,Sheet2!$A$6:$B$262,2,TRUE)</f>
        <v>312.14999999999998</v>
      </c>
      <c r="Z529">
        <f t="shared" si="274"/>
        <v>-6.4055186137469177E-3</v>
      </c>
      <c r="AA529">
        <f t="shared" si="275"/>
        <v>517.16897134599265</v>
      </c>
      <c r="AD529">
        <f t="shared" si="285"/>
        <v>518.72609669105861</v>
      </c>
      <c r="AE529">
        <f>VLOOKUP(AU528,Sheet2!$E$6:$F$261,2,TRUE)</f>
        <v>505.35</v>
      </c>
      <c r="AF529">
        <f>VLOOKUP(AE529,Sheet3!K$52:L$77,2,TRUE)</f>
        <v>1</v>
      </c>
      <c r="AG529">
        <f t="shared" si="286"/>
        <v>2.3260966910586376</v>
      </c>
      <c r="AH529">
        <f t="shared" si="287"/>
        <v>1</v>
      </c>
      <c r="AI529">
        <f t="shared" si="263"/>
        <v>4500</v>
      </c>
      <c r="AJ529">
        <f t="shared" si="278"/>
        <v>2.5</v>
      </c>
      <c r="AK529">
        <f t="shared" si="281"/>
        <v>6518.8200553986035</v>
      </c>
      <c r="AM529">
        <f t="shared" si="288"/>
        <v>-2.7739033089413851</v>
      </c>
      <c r="AN529">
        <f t="shared" si="289"/>
        <v>0</v>
      </c>
      <c r="AP529">
        <f t="shared" si="282"/>
        <v>1.55</v>
      </c>
      <c r="AQ529">
        <f>VLOOKUP(AE529,Sheet3!$K$52:$L$77,2,TRUE)</f>
        <v>1</v>
      </c>
      <c r="AR529">
        <f t="shared" si="276"/>
        <v>0</v>
      </c>
      <c r="AU529">
        <f t="shared" si="290"/>
        <v>11018.820055398603</v>
      </c>
      <c r="AV529">
        <f t="shared" si="291"/>
        <v>-318.82005539860256</v>
      </c>
      <c r="AW529">
        <f t="shared" si="292"/>
        <v>-6.5871912272438538</v>
      </c>
      <c r="AX529">
        <f>VLOOKUP(AD529,Sheet2!$A$6:$B$262,2,TRUE)</f>
        <v>327.60000000000002</v>
      </c>
      <c r="AY529">
        <f t="shared" si="293"/>
        <v>-2.0107421328583192E-2</v>
      </c>
      <c r="AZ529">
        <f t="shared" si="294"/>
        <v>518.70598926973003</v>
      </c>
      <c r="BB529">
        <f t="shared" si="284"/>
        <v>1.5370179237373804</v>
      </c>
    </row>
    <row r="530" spans="4:54" x14ac:dyDescent="0.55000000000000004">
      <c r="D530">
        <f t="shared" si="283"/>
        <v>7800</v>
      </c>
      <c r="E530">
        <f t="shared" si="279"/>
        <v>130</v>
      </c>
      <c r="F530">
        <v>10700</v>
      </c>
      <c r="H530">
        <f t="shared" si="264"/>
        <v>2675</v>
      </c>
      <c r="J530">
        <f t="shared" si="265"/>
        <v>221.07438016528926</v>
      </c>
      <c r="K530">
        <f t="shared" si="266"/>
        <v>517.16897134599265</v>
      </c>
      <c r="L530">
        <f>VLOOKUP(V530, Sheet2!E$6:F$261,2,TRUE)</f>
        <v>505.17500000000001</v>
      </c>
      <c r="M530">
        <f>VLOOKUP(L530,Sheet3!A$52:B$77,2,TRUE)</f>
        <v>1</v>
      </c>
      <c r="N530">
        <f t="shared" si="267"/>
        <v>2.7689713459926679</v>
      </c>
      <c r="O530">
        <f t="shared" si="268"/>
        <v>2.3689713459926907</v>
      </c>
      <c r="P530">
        <v>0</v>
      </c>
      <c r="Q530">
        <f t="shared" si="277"/>
        <v>2.8</v>
      </c>
      <c r="R530">
        <f t="shared" si="269"/>
        <v>9482.5046162690105</v>
      </c>
      <c r="S530">
        <f t="shared" si="280"/>
        <v>2.5</v>
      </c>
      <c r="T530">
        <f t="shared" si="270"/>
        <v>1276.1677222491996</v>
      </c>
      <c r="V530">
        <f t="shared" si="271"/>
        <v>10758.67233851821</v>
      </c>
      <c r="W530">
        <f t="shared" si="272"/>
        <v>-58.672338518210381</v>
      </c>
      <c r="X530">
        <f t="shared" si="273"/>
        <v>-1.2122383991365782</v>
      </c>
      <c r="Y530">
        <f>VLOOKUP(K530,Sheet2!$A$6:$B$262,2,TRUE)</f>
        <v>312.14999999999998</v>
      </c>
      <c r="Z530">
        <f t="shared" si="274"/>
        <v>-3.8835124111375246E-3</v>
      </c>
      <c r="AA530">
        <f t="shared" si="275"/>
        <v>517.16508783358154</v>
      </c>
      <c r="AD530">
        <f t="shared" si="285"/>
        <v>518.70598926973003</v>
      </c>
      <c r="AE530">
        <f>VLOOKUP(AU529,Sheet2!$E$6:$F$261,2,TRUE)</f>
        <v>505.35</v>
      </c>
      <c r="AF530">
        <f>VLOOKUP(AE530,Sheet3!K$52:L$77,2,TRUE)</f>
        <v>1</v>
      </c>
      <c r="AG530">
        <f t="shared" si="286"/>
        <v>2.3059892697300484</v>
      </c>
      <c r="AH530">
        <f t="shared" si="287"/>
        <v>1</v>
      </c>
      <c r="AI530">
        <f t="shared" si="263"/>
        <v>4500</v>
      </c>
      <c r="AJ530">
        <f t="shared" si="278"/>
        <v>2.5</v>
      </c>
      <c r="AK530">
        <f t="shared" si="281"/>
        <v>6434.4772676810035</v>
      </c>
      <c r="AM530">
        <f t="shared" si="288"/>
        <v>-2.7940107302699744</v>
      </c>
      <c r="AN530">
        <f t="shared" si="289"/>
        <v>0</v>
      </c>
      <c r="AP530">
        <f t="shared" si="282"/>
        <v>1.55</v>
      </c>
      <c r="AQ530">
        <f>VLOOKUP(AE530,Sheet3!$K$52:$L$77,2,TRUE)</f>
        <v>1</v>
      </c>
      <c r="AR530">
        <f t="shared" si="276"/>
        <v>0</v>
      </c>
      <c r="AU530">
        <f t="shared" si="290"/>
        <v>10934.477267681003</v>
      </c>
      <c r="AV530">
        <f t="shared" si="291"/>
        <v>-234.47726768100256</v>
      </c>
      <c r="AW530">
        <f t="shared" si="292"/>
        <v>-4.8445716463017057</v>
      </c>
      <c r="AX530">
        <f>VLOOKUP(AD530,Sheet2!$A$6:$B$262,2,TRUE)</f>
        <v>327.60000000000002</v>
      </c>
      <c r="AY530">
        <f t="shared" si="293"/>
        <v>-1.4788069738405693E-2</v>
      </c>
      <c r="AZ530">
        <f t="shared" si="294"/>
        <v>518.69120119999161</v>
      </c>
      <c r="BB530">
        <f t="shared" si="284"/>
        <v>1.5261133664100726</v>
      </c>
    </row>
    <row r="531" spans="4:54" x14ac:dyDescent="0.55000000000000004">
      <c r="D531">
        <f t="shared" si="283"/>
        <v>7815</v>
      </c>
      <c r="E531">
        <f t="shared" si="279"/>
        <v>130.25</v>
      </c>
      <c r="F531">
        <v>10700</v>
      </c>
      <c r="H531">
        <f t="shared" si="264"/>
        <v>2675</v>
      </c>
      <c r="J531">
        <f t="shared" si="265"/>
        <v>221.07438016528926</v>
      </c>
      <c r="K531">
        <f t="shared" si="266"/>
        <v>517.16508783358154</v>
      </c>
      <c r="L531">
        <f>VLOOKUP(V531, Sheet2!E$6:F$261,2,TRUE)</f>
        <v>505.17500000000001</v>
      </c>
      <c r="M531">
        <f>VLOOKUP(L531,Sheet3!A$52:B$77,2,TRUE)</f>
        <v>1</v>
      </c>
      <c r="N531">
        <f t="shared" si="267"/>
        <v>2.7650878335815605</v>
      </c>
      <c r="O531">
        <f t="shared" si="268"/>
        <v>2.3650878335815833</v>
      </c>
      <c r="P531">
        <v>0</v>
      </c>
      <c r="Q531">
        <f t="shared" si="277"/>
        <v>2.8</v>
      </c>
      <c r="R531">
        <f t="shared" si="269"/>
        <v>9462.5626388711644</v>
      </c>
      <c r="S531">
        <f t="shared" si="280"/>
        <v>2.5</v>
      </c>
      <c r="T531">
        <f t="shared" si="270"/>
        <v>1273.0309294512447</v>
      </c>
      <c r="V531">
        <f t="shared" si="271"/>
        <v>10735.593568322409</v>
      </c>
      <c r="W531">
        <f t="shared" si="272"/>
        <v>-35.593568322408828</v>
      </c>
      <c r="X531">
        <f t="shared" si="273"/>
        <v>-0.73540430418200053</v>
      </c>
      <c r="Y531">
        <f>VLOOKUP(K531,Sheet2!$A$6:$B$262,2,TRUE)</f>
        <v>312.14999999999998</v>
      </c>
      <c r="Z531">
        <f t="shared" si="274"/>
        <v>-2.3559324176902151E-3</v>
      </c>
      <c r="AA531">
        <f t="shared" si="275"/>
        <v>517.16273190116385</v>
      </c>
      <c r="AD531">
        <f t="shared" si="285"/>
        <v>518.69120119999161</v>
      </c>
      <c r="AE531">
        <f>VLOOKUP(AU530,Sheet2!$E$6:$F$261,2,TRUE)</f>
        <v>505.17500000000001</v>
      </c>
      <c r="AF531">
        <f>VLOOKUP(AE531,Sheet3!K$52:L$77,2,TRUE)</f>
        <v>1</v>
      </c>
      <c r="AG531">
        <f t="shared" si="286"/>
        <v>2.2912011999916331</v>
      </c>
      <c r="AH531">
        <f t="shared" si="287"/>
        <v>1</v>
      </c>
      <c r="AI531">
        <f t="shared" si="263"/>
        <v>4500</v>
      </c>
      <c r="AJ531">
        <f t="shared" si="278"/>
        <v>2.4</v>
      </c>
      <c r="AK531">
        <f t="shared" si="281"/>
        <v>6117.773908232457</v>
      </c>
      <c r="AM531">
        <f t="shared" si="288"/>
        <v>-2.8087988000083897</v>
      </c>
      <c r="AN531">
        <f t="shared" si="289"/>
        <v>0</v>
      </c>
      <c r="AP531">
        <f t="shared" si="282"/>
        <v>1.55</v>
      </c>
      <c r="AQ531">
        <f>VLOOKUP(AE531,Sheet3!$K$52:$L$77,2,TRUE)</f>
        <v>1</v>
      </c>
      <c r="AR531">
        <f t="shared" si="276"/>
        <v>0</v>
      </c>
      <c r="AU531">
        <f t="shared" si="290"/>
        <v>10617.773908232457</v>
      </c>
      <c r="AV531">
        <f t="shared" si="291"/>
        <v>82.226091767543039</v>
      </c>
      <c r="AW531">
        <f t="shared" si="292"/>
        <v>1.6988861935442778</v>
      </c>
      <c r="AX531">
        <f>VLOOKUP(AD531,Sheet2!$A$6:$B$262,2,TRUE)</f>
        <v>326.2285714285714</v>
      </c>
      <c r="AY531">
        <f t="shared" si="293"/>
        <v>5.2076560495752083E-3</v>
      </c>
      <c r="AZ531">
        <f t="shared" si="294"/>
        <v>518.69640885604122</v>
      </c>
      <c r="BB531">
        <f t="shared" si="284"/>
        <v>1.5336769548773646</v>
      </c>
    </row>
    <row r="532" spans="4:54" x14ac:dyDescent="0.55000000000000004">
      <c r="D532">
        <f t="shared" si="283"/>
        <v>7830</v>
      </c>
      <c r="E532">
        <f t="shared" si="279"/>
        <v>130.5</v>
      </c>
      <c r="F532">
        <v>10600</v>
      </c>
      <c r="H532">
        <f t="shared" si="264"/>
        <v>2650</v>
      </c>
      <c r="J532">
        <f t="shared" si="265"/>
        <v>219.0082644628099</v>
      </c>
      <c r="K532">
        <f t="shared" si="266"/>
        <v>517.16273190116385</v>
      </c>
      <c r="L532">
        <f>VLOOKUP(V532, Sheet2!E$6:F$261,2,TRUE)</f>
        <v>505.17500000000001</v>
      </c>
      <c r="M532">
        <f>VLOOKUP(L532,Sheet3!A$52:B$77,2,TRUE)</f>
        <v>1</v>
      </c>
      <c r="N532">
        <f t="shared" si="267"/>
        <v>2.7627319011638747</v>
      </c>
      <c r="O532">
        <f t="shared" si="268"/>
        <v>2.3627319011638974</v>
      </c>
      <c r="P532">
        <v>0</v>
      </c>
      <c r="Q532">
        <f t="shared" si="277"/>
        <v>2.8</v>
      </c>
      <c r="R532">
        <f t="shared" si="269"/>
        <v>9450.4716619421379</v>
      </c>
      <c r="S532">
        <f t="shared" si="280"/>
        <v>2.5</v>
      </c>
      <c r="T532">
        <f t="shared" si="270"/>
        <v>1271.1292488174959</v>
      </c>
      <c r="V532">
        <f t="shared" si="271"/>
        <v>10721.600910759633</v>
      </c>
      <c r="W532">
        <f t="shared" si="272"/>
        <v>-121.60091075963282</v>
      </c>
      <c r="X532">
        <f t="shared" si="273"/>
        <v>-2.5124155115626619</v>
      </c>
      <c r="Y532">
        <f>VLOOKUP(K532,Sheet2!$A$6:$B$262,2,TRUE)</f>
        <v>312.14999999999998</v>
      </c>
      <c r="Z532">
        <f t="shared" si="274"/>
        <v>-8.0487442305387218E-3</v>
      </c>
      <c r="AA532">
        <f t="shared" si="275"/>
        <v>517.15468315693329</v>
      </c>
      <c r="AD532">
        <f t="shared" si="285"/>
        <v>518.69640885604122</v>
      </c>
      <c r="AE532">
        <f>VLOOKUP(AU531,Sheet2!$E$6:$F$261,2,TRUE)</f>
        <v>505.17500000000001</v>
      </c>
      <c r="AF532">
        <f>VLOOKUP(AE532,Sheet3!K$52:L$77,2,TRUE)</f>
        <v>1</v>
      </c>
      <c r="AG532">
        <f t="shared" si="286"/>
        <v>2.2964088560412392</v>
      </c>
      <c r="AH532">
        <f t="shared" si="287"/>
        <v>1</v>
      </c>
      <c r="AI532">
        <f t="shared" si="263"/>
        <v>4500</v>
      </c>
      <c r="AJ532">
        <f t="shared" si="278"/>
        <v>2.4</v>
      </c>
      <c r="AK532">
        <f t="shared" si="281"/>
        <v>6138.6433272700442</v>
      </c>
      <c r="AM532">
        <f t="shared" si="288"/>
        <v>-2.8035911439587835</v>
      </c>
      <c r="AN532">
        <f t="shared" si="289"/>
        <v>0</v>
      </c>
      <c r="AP532">
        <f t="shared" si="282"/>
        <v>1.55</v>
      </c>
      <c r="AQ532">
        <f>VLOOKUP(AE532,Sheet3!$K$52:$L$77,2,TRUE)</f>
        <v>1</v>
      </c>
      <c r="AR532">
        <f t="shared" si="276"/>
        <v>0</v>
      </c>
      <c r="AU532">
        <f t="shared" si="290"/>
        <v>10638.643327270045</v>
      </c>
      <c r="AV532">
        <f t="shared" si="291"/>
        <v>-38.64332727004512</v>
      </c>
      <c r="AW532">
        <f t="shared" si="292"/>
        <v>-0.79841585268688264</v>
      </c>
      <c r="AX532">
        <f>VLOOKUP(AD532,Sheet2!$A$6:$B$262,2,TRUE)</f>
        <v>326.2285714285714</v>
      </c>
      <c r="AY532">
        <f t="shared" si="293"/>
        <v>-2.4474124053285072E-3</v>
      </c>
      <c r="AZ532">
        <f t="shared" si="294"/>
        <v>518.69396144363589</v>
      </c>
      <c r="BB532">
        <f t="shared" si="284"/>
        <v>1.5392782867025971</v>
      </c>
    </row>
    <row r="533" spans="4:54" x14ac:dyDescent="0.55000000000000004">
      <c r="D533">
        <f t="shared" si="283"/>
        <v>7845</v>
      </c>
      <c r="E533">
        <f t="shared" si="279"/>
        <v>130.75</v>
      </c>
      <c r="F533">
        <v>10600</v>
      </c>
      <c r="H533">
        <f t="shared" si="264"/>
        <v>2650</v>
      </c>
      <c r="J533">
        <f t="shared" si="265"/>
        <v>219.0082644628099</v>
      </c>
      <c r="K533">
        <f t="shared" si="266"/>
        <v>517.15468315693329</v>
      </c>
      <c r="L533">
        <f>VLOOKUP(V533, Sheet2!E$6:F$261,2,TRUE)</f>
        <v>505.17500000000001</v>
      </c>
      <c r="M533">
        <f>VLOOKUP(L533,Sheet3!A$52:B$77,2,TRUE)</f>
        <v>1</v>
      </c>
      <c r="N533">
        <f t="shared" si="267"/>
        <v>2.7546831569333108</v>
      </c>
      <c r="O533">
        <f t="shared" si="268"/>
        <v>2.3546831569333335</v>
      </c>
      <c r="P533">
        <v>0</v>
      </c>
      <c r="Q533">
        <f t="shared" si="277"/>
        <v>2.8</v>
      </c>
      <c r="R533">
        <f t="shared" si="269"/>
        <v>9409.2032698774728</v>
      </c>
      <c r="S533">
        <f t="shared" si="280"/>
        <v>2.5</v>
      </c>
      <c r="T533">
        <f t="shared" si="270"/>
        <v>1264.6395517598835</v>
      </c>
      <c r="V533">
        <f t="shared" si="271"/>
        <v>10673.842821637356</v>
      </c>
      <c r="W533">
        <f t="shared" si="272"/>
        <v>-73.842821637355883</v>
      </c>
      <c r="X533">
        <f t="shared" si="273"/>
        <v>-1.525678133003221</v>
      </c>
      <c r="Y533">
        <f>VLOOKUP(K533,Sheet2!$A$6:$B$262,2,TRUE)</f>
        <v>312.14999999999998</v>
      </c>
      <c r="Z533">
        <f t="shared" si="274"/>
        <v>-4.8876441870998591E-3</v>
      </c>
      <c r="AA533">
        <f t="shared" si="275"/>
        <v>517.14979551274621</v>
      </c>
      <c r="AD533">
        <f t="shared" si="285"/>
        <v>518.69396144363589</v>
      </c>
      <c r="AE533">
        <f>VLOOKUP(AU532,Sheet2!$E$6:$F$261,2,TRUE)</f>
        <v>505.17500000000001</v>
      </c>
      <c r="AF533">
        <f>VLOOKUP(AE533,Sheet3!K$52:L$77,2,TRUE)</f>
        <v>1</v>
      </c>
      <c r="AG533">
        <f t="shared" si="286"/>
        <v>2.2939614436359079</v>
      </c>
      <c r="AH533">
        <f t="shared" si="287"/>
        <v>1</v>
      </c>
      <c r="AI533">
        <f t="shared" si="263"/>
        <v>4500</v>
      </c>
      <c r="AJ533">
        <f t="shared" si="278"/>
        <v>2.4</v>
      </c>
      <c r="AK533">
        <f t="shared" si="281"/>
        <v>6128.8324949210573</v>
      </c>
      <c r="AM533">
        <f t="shared" si="288"/>
        <v>-2.8060385563641148</v>
      </c>
      <c r="AN533">
        <f t="shared" si="289"/>
        <v>0</v>
      </c>
      <c r="AP533">
        <f t="shared" si="282"/>
        <v>1.55</v>
      </c>
      <c r="AQ533">
        <f>VLOOKUP(AE533,Sheet3!$K$52:$L$77,2,TRUE)</f>
        <v>1</v>
      </c>
      <c r="AR533">
        <f t="shared" si="276"/>
        <v>0</v>
      </c>
      <c r="AU533">
        <f t="shared" si="290"/>
        <v>10628.832494921058</v>
      </c>
      <c r="AV533">
        <f t="shared" si="291"/>
        <v>-28.832494921058242</v>
      </c>
      <c r="AW533">
        <f t="shared" si="292"/>
        <v>-0.59571270498054218</v>
      </c>
      <c r="AX533">
        <f>VLOOKUP(AD533,Sheet2!$A$6:$B$262,2,TRUE)</f>
        <v>326.2285714285714</v>
      </c>
      <c r="AY533">
        <f t="shared" si="293"/>
        <v>-1.8260592638219459E-3</v>
      </c>
      <c r="AZ533">
        <f t="shared" si="294"/>
        <v>518.69213538437202</v>
      </c>
      <c r="BB533">
        <f t="shared" si="284"/>
        <v>1.5423398716258134</v>
      </c>
    </row>
    <row r="534" spans="4:54" x14ac:dyDescent="0.55000000000000004">
      <c r="D534">
        <f t="shared" si="283"/>
        <v>7860</v>
      </c>
      <c r="E534">
        <f t="shared" si="279"/>
        <v>131</v>
      </c>
      <c r="F534">
        <v>10600</v>
      </c>
      <c r="H534">
        <f t="shared" si="264"/>
        <v>2650</v>
      </c>
      <c r="J534">
        <f t="shared" si="265"/>
        <v>219.0082644628099</v>
      </c>
      <c r="K534">
        <f t="shared" si="266"/>
        <v>517.14979551274621</v>
      </c>
      <c r="L534">
        <f>VLOOKUP(V534, Sheet2!E$6:F$261,2,TRUE)</f>
        <v>505.17500000000001</v>
      </c>
      <c r="M534">
        <f>VLOOKUP(L534,Sheet3!A$52:B$77,2,TRUE)</f>
        <v>1</v>
      </c>
      <c r="N534">
        <f t="shared" si="267"/>
        <v>2.7497955127462319</v>
      </c>
      <c r="O534">
        <f t="shared" si="268"/>
        <v>2.3497955127462546</v>
      </c>
      <c r="P534">
        <v>0</v>
      </c>
      <c r="Q534">
        <f t="shared" si="277"/>
        <v>2.8</v>
      </c>
      <c r="R534">
        <f t="shared" si="269"/>
        <v>9384.1722066996517</v>
      </c>
      <c r="S534">
        <f t="shared" si="280"/>
        <v>2.5</v>
      </c>
      <c r="T534">
        <f t="shared" si="270"/>
        <v>1260.7040544457097</v>
      </c>
      <c r="V534">
        <f t="shared" si="271"/>
        <v>10644.876261145362</v>
      </c>
      <c r="W534">
        <f t="shared" si="272"/>
        <v>-44.87626114536215</v>
      </c>
      <c r="X534">
        <f t="shared" si="273"/>
        <v>-0.92719547820996173</v>
      </c>
      <c r="Y534">
        <f>VLOOKUP(K534,Sheet2!$A$6:$B$262,2,TRUE)</f>
        <v>312.14999999999998</v>
      </c>
      <c r="Z534">
        <f t="shared" si="274"/>
        <v>-2.9703523248757386E-3</v>
      </c>
      <c r="AA534">
        <f t="shared" si="275"/>
        <v>517.14682516042137</v>
      </c>
      <c r="AD534">
        <f t="shared" si="285"/>
        <v>518.69213538437202</v>
      </c>
      <c r="AE534">
        <f>VLOOKUP(AU533,Sheet2!$E$6:$F$261,2,TRUE)</f>
        <v>505.17500000000001</v>
      </c>
      <c r="AF534">
        <f>VLOOKUP(AE534,Sheet3!K$52:L$77,2,TRUE)</f>
        <v>1</v>
      </c>
      <c r="AG534">
        <f t="shared" si="286"/>
        <v>2.2921353843720453</v>
      </c>
      <c r="AH534">
        <f t="shared" si="287"/>
        <v>1</v>
      </c>
      <c r="AI534">
        <f t="shared" si="263"/>
        <v>4500</v>
      </c>
      <c r="AJ534">
        <f t="shared" si="278"/>
        <v>2.4</v>
      </c>
      <c r="AK534">
        <f t="shared" si="281"/>
        <v>6121.5158611486959</v>
      </c>
      <c r="AM534">
        <f t="shared" si="288"/>
        <v>-2.8078646156279774</v>
      </c>
      <c r="AN534">
        <f t="shared" si="289"/>
        <v>0</v>
      </c>
      <c r="AP534">
        <f t="shared" si="282"/>
        <v>1.55</v>
      </c>
      <c r="AQ534">
        <f>VLOOKUP(AE534,Sheet3!$K$52:$L$77,2,TRUE)</f>
        <v>1</v>
      </c>
      <c r="AR534">
        <f t="shared" si="276"/>
        <v>0</v>
      </c>
      <c r="AU534">
        <f t="shared" si="290"/>
        <v>10621.515861148695</v>
      </c>
      <c r="AV534">
        <f t="shared" si="291"/>
        <v>-21.515861148694967</v>
      </c>
      <c r="AW534">
        <f t="shared" si="292"/>
        <v>-0.44454258571683813</v>
      </c>
      <c r="AX534">
        <f>VLOOKUP(AD534,Sheet2!$A$6:$B$262,2,TRUE)</f>
        <v>326.2285714285714</v>
      </c>
      <c r="AY534">
        <f t="shared" si="293"/>
        <v>-1.362672140487768E-3</v>
      </c>
      <c r="AZ534">
        <f t="shared" si="294"/>
        <v>518.69077271223148</v>
      </c>
      <c r="BB534">
        <f t="shared" si="284"/>
        <v>1.5439475518101062</v>
      </c>
    </row>
    <row r="535" spans="4:54" x14ac:dyDescent="0.55000000000000004">
      <c r="D535">
        <f t="shared" si="283"/>
        <v>7875</v>
      </c>
      <c r="E535">
        <f t="shared" si="279"/>
        <v>131.25</v>
      </c>
      <c r="F535">
        <v>10500</v>
      </c>
      <c r="H535">
        <f t="shared" si="264"/>
        <v>2625</v>
      </c>
      <c r="J535">
        <f t="shared" si="265"/>
        <v>216.94214876033058</v>
      </c>
      <c r="K535">
        <f t="shared" si="266"/>
        <v>517.14682516042137</v>
      </c>
      <c r="L535">
        <f>VLOOKUP(V535, Sheet2!E$6:F$261,2,TRUE)</f>
        <v>505.17500000000001</v>
      </c>
      <c r="M535">
        <f>VLOOKUP(L535,Sheet3!A$52:B$77,2,TRUE)</f>
        <v>1</v>
      </c>
      <c r="N535">
        <f t="shared" si="267"/>
        <v>2.7468251604213947</v>
      </c>
      <c r="O535">
        <f t="shared" si="268"/>
        <v>2.3468251604214174</v>
      </c>
      <c r="P535">
        <v>0</v>
      </c>
      <c r="Q535">
        <f t="shared" si="277"/>
        <v>2.8</v>
      </c>
      <c r="R535">
        <f t="shared" si="269"/>
        <v>9368.9710206116451</v>
      </c>
      <c r="S535">
        <f t="shared" si="280"/>
        <v>2.5</v>
      </c>
      <c r="T535">
        <f t="shared" si="270"/>
        <v>1258.3143455142358</v>
      </c>
      <c r="V535">
        <f t="shared" si="271"/>
        <v>10627.285366125881</v>
      </c>
      <c r="W535">
        <f t="shared" si="272"/>
        <v>-127.28536612588141</v>
      </c>
      <c r="X535">
        <f t="shared" si="273"/>
        <v>-2.6298629364851531</v>
      </c>
      <c r="Y535">
        <f>VLOOKUP(K535,Sheet2!$A$6:$B$262,2,TRUE)</f>
        <v>312.14999999999998</v>
      </c>
      <c r="Z535">
        <f t="shared" si="274"/>
        <v>-8.4249973938335838E-3</v>
      </c>
      <c r="AA535">
        <f t="shared" si="275"/>
        <v>517.13840016302754</v>
      </c>
      <c r="AD535">
        <f t="shared" si="285"/>
        <v>518.69077271223148</v>
      </c>
      <c r="AE535">
        <f>VLOOKUP(AU534,Sheet2!$E$6:$F$261,2,TRUE)</f>
        <v>505.17500000000001</v>
      </c>
      <c r="AF535">
        <f>VLOOKUP(AE535,Sheet3!K$52:L$77,2,TRUE)</f>
        <v>1</v>
      </c>
      <c r="AG535">
        <f t="shared" si="286"/>
        <v>2.2907727122315009</v>
      </c>
      <c r="AH535">
        <f t="shared" si="287"/>
        <v>1</v>
      </c>
      <c r="AI535">
        <f t="shared" si="263"/>
        <v>4500</v>
      </c>
      <c r="AJ535">
        <f t="shared" si="278"/>
        <v>2.4</v>
      </c>
      <c r="AK535">
        <f t="shared" si="281"/>
        <v>6116.0578201763719</v>
      </c>
      <c r="AM535">
        <f t="shared" si="288"/>
        <v>-2.8092272877685218</v>
      </c>
      <c r="AN535">
        <f t="shared" si="289"/>
        <v>0</v>
      </c>
      <c r="AP535">
        <f t="shared" si="282"/>
        <v>1.55</v>
      </c>
      <c r="AQ535">
        <f>VLOOKUP(AE535,Sheet3!$K$52:$L$77,2,TRUE)</f>
        <v>1</v>
      </c>
      <c r="AR535">
        <f t="shared" si="276"/>
        <v>0</v>
      </c>
      <c r="AU535">
        <f t="shared" si="290"/>
        <v>10616.057820176371</v>
      </c>
      <c r="AV535">
        <f t="shared" si="291"/>
        <v>-116.05782017637102</v>
      </c>
      <c r="AW535">
        <f t="shared" si="292"/>
        <v>-2.3978888466192361</v>
      </c>
      <c r="AX535">
        <f>VLOOKUP(AD535,Sheet2!$A$6:$B$262,2,TRUE)</f>
        <v>326.2285714285714</v>
      </c>
      <c r="AY535">
        <f t="shared" si="293"/>
        <v>-7.3503336513989553E-3</v>
      </c>
      <c r="AZ535">
        <f t="shared" si="294"/>
        <v>518.68342237858008</v>
      </c>
      <c r="BB535">
        <f t="shared" si="284"/>
        <v>1.5450222155525353</v>
      </c>
    </row>
    <row r="536" spans="4:54" x14ac:dyDescent="0.55000000000000004">
      <c r="D536">
        <f t="shared" si="283"/>
        <v>7890</v>
      </c>
      <c r="E536">
        <f t="shared" si="279"/>
        <v>131.5</v>
      </c>
      <c r="F536">
        <v>10500</v>
      </c>
      <c r="H536">
        <f t="shared" si="264"/>
        <v>2625</v>
      </c>
      <c r="J536">
        <f t="shared" si="265"/>
        <v>216.94214876033058</v>
      </c>
      <c r="K536">
        <f t="shared" si="266"/>
        <v>517.13840016302754</v>
      </c>
      <c r="L536">
        <f>VLOOKUP(V536, Sheet2!E$6:F$261,2,TRUE)</f>
        <v>505.17500000000001</v>
      </c>
      <c r="M536">
        <f>VLOOKUP(L536,Sheet3!A$52:B$77,2,TRUE)</f>
        <v>1</v>
      </c>
      <c r="N536">
        <f t="shared" si="267"/>
        <v>2.7384001630275634</v>
      </c>
      <c r="O536">
        <f t="shared" si="268"/>
        <v>2.3384001630275861</v>
      </c>
      <c r="P536">
        <v>0</v>
      </c>
      <c r="Q536">
        <f t="shared" si="277"/>
        <v>2.8</v>
      </c>
      <c r="R536">
        <f t="shared" si="269"/>
        <v>9325.899659096267</v>
      </c>
      <c r="S536">
        <f t="shared" si="280"/>
        <v>2.5</v>
      </c>
      <c r="T536">
        <f t="shared" si="270"/>
        <v>1251.5444921293972</v>
      </c>
      <c r="V536">
        <f t="shared" si="271"/>
        <v>10577.444151225664</v>
      </c>
      <c r="W536">
        <f t="shared" si="272"/>
        <v>-77.444151225663518</v>
      </c>
      <c r="X536">
        <f t="shared" si="273"/>
        <v>-1.6000857691252792</v>
      </c>
      <c r="Y536">
        <f>VLOOKUP(K536,Sheet2!$A$6:$B$262,2,TRUE)</f>
        <v>312.14999999999998</v>
      </c>
      <c r="Z536">
        <f t="shared" si="274"/>
        <v>-5.1260155986714061E-3</v>
      </c>
      <c r="AA536">
        <f t="shared" si="275"/>
        <v>517.13327414742889</v>
      </c>
      <c r="AD536">
        <f t="shared" si="285"/>
        <v>518.68342237858008</v>
      </c>
      <c r="AE536">
        <f>VLOOKUP(AU535,Sheet2!$E$6:$F$261,2,TRUE)</f>
        <v>505.17500000000001</v>
      </c>
      <c r="AF536">
        <f>VLOOKUP(AE536,Sheet3!K$52:L$77,2,TRUE)</f>
        <v>1</v>
      </c>
      <c r="AG536">
        <f t="shared" si="286"/>
        <v>2.2834223785800987</v>
      </c>
      <c r="AH536">
        <f t="shared" si="287"/>
        <v>1</v>
      </c>
      <c r="AI536">
        <f t="shared" si="263"/>
        <v>4500</v>
      </c>
      <c r="AJ536">
        <f t="shared" si="278"/>
        <v>2.4</v>
      </c>
      <c r="AK536">
        <f t="shared" si="281"/>
        <v>6086.6448291564975</v>
      </c>
      <c r="AM536">
        <f t="shared" si="288"/>
        <v>-2.8165776214199241</v>
      </c>
      <c r="AN536">
        <f t="shared" si="289"/>
        <v>0</v>
      </c>
      <c r="AP536">
        <f t="shared" si="282"/>
        <v>1.55</v>
      </c>
      <c r="AQ536">
        <f>VLOOKUP(AE536,Sheet3!$K$52:$L$77,2,TRUE)</f>
        <v>1</v>
      </c>
      <c r="AR536">
        <f t="shared" si="276"/>
        <v>0</v>
      </c>
      <c r="AU536">
        <f t="shared" si="290"/>
        <v>10586.644829156498</v>
      </c>
      <c r="AV536">
        <f t="shared" si="291"/>
        <v>-86.644829156497508</v>
      </c>
      <c r="AW536">
        <f t="shared" si="292"/>
        <v>-1.7901824205887913</v>
      </c>
      <c r="AX536">
        <f>VLOOKUP(AD536,Sheet2!$A$6:$B$262,2,TRUE)</f>
        <v>326.2285714285714</v>
      </c>
      <c r="AY536">
        <f t="shared" si="293"/>
        <v>-5.4875096094419073E-3</v>
      </c>
      <c r="AZ536">
        <f t="shared" si="294"/>
        <v>518.67793486897062</v>
      </c>
      <c r="BB536">
        <f t="shared" si="284"/>
        <v>1.5446607215417316</v>
      </c>
    </row>
    <row r="537" spans="4:54" x14ac:dyDescent="0.55000000000000004">
      <c r="D537">
        <f t="shared" si="283"/>
        <v>7905</v>
      </c>
      <c r="E537">
        <f t="shared" si="279"/>
        <v>131.75</v>
      </c>
      <c r="F537">
        <v>10400</v>
      </c>
      <c r="H537">
        <f t="shared" si="264"/>
        <v>2600</v>
      </c>
      <c r="J537">
        <f t="shared" si="265"/>
        <v>214.87603305785123</v>
      </c>
      <c r="K537">
        <f t="shared" si="266"/>
        <v>517.13327414742889</v>
      </c>
      <c r="L537">
        <f>VLOOKUP(V537, Sheet2!E$6:F$261,2,TRUE)</f>
        <v>505.17500000000001</v>
      </c>
      <c r="M537">
        <f>VLOOKUP(L537,Sheet3!A$52:B$77,2,TRUE)</f>
        <v>1</v>
      </c>
      <c r="N537">
        <f t="shared" si="267"/>
        <v>2.7332741474289151</v>
      </c>
      <c r="O537">
        <f t="shared" si="268"/>
        <v>2.3332741474289378</v>
      </c>
      <c r="P537">
        <v>0</v>
      </c>
      <c r="Q537">
        <f t="shared" si="277"/>
        <v>2.8</v>
      </c>
      <c r="R537">
        <f t="shared" si="269"/>
        <v>9299.7261677136339</v>
      </c>
      <c r="S537">
        <f t="shared" si="280"/>
        <v>2.5</v>
      </c>
      <c r="T537">
        <f t="shared" si="270"/>
        <v>1247.431475303192</v>
      </c>
      <c r="V537">
        <f t="shared" si="271"/>
        <v>10547.157643016826</v>
      </c>
      <c r="W537">
        <f t="shared" si="272"/>
        <v>-147.15764301682611</v>
      </c>
      <c r="X537">
        <f t="shared" si="273"/>
        <v>-3.0404471697691346</v>
      </c>
      <c r="Y537">
        <f>VLOOKUP(K537,Sheet2!$A$6:$B$262,2,TRUE)</f>
        <v>312.14999999999998</v>
      </c>
      <c r="Z537">
        <f t="shared" si="274"/>
        <v>-9.7403401242003359E-3</v>
      </c>
      <c r="AA537">
        <f t="shared" si="275"/>
        <v>517.12353380730474</v>
      </c>
      <c r="AD537">
        <f t="shared" si="285"/>
        <v>518.67793486897062</v>
      </c>
      <c r="AE537">
        <f>VLOOKUP(AU536,Sheet2!$E$6:$F$261,2,TRUE)</f>
        <v>505.17500000000001</v>
      </c>
      <c r="AF537">
        <f>VLOOKUP(AE537,Sheet3!K$52:L$77,2,TRUE)</f>
        <v>1</v>
      </c>
      <c r="AG537">
        <f t="shared" si="286"/>
        <v>2.2779348689706467</v>
      </c>
      <c r="AH537">
        <f t="shared" si="287"/>
        <v>1</v>
      </c>
      <c r="AI537">
        <f t="shared" si="263"/>
        <v>4500</v>
      </c>
      <c r="AJ537">
        <f t="shared" si="278"/>
        <v>2.4</v>
      </c>
      <c r="AK537">
        <f t="shared" si="281"/>
        <v>6064.7169235281881</v>
      </c>
      <c r="AM537">
        <f t="shared" si="288"/>
        <v>-2.8220651310293761</v>
      </c>
      <c r="AN537">
        <f t="shared" si="289"/>
        <v>0</v>
      </c>
      <c r="AP537">
        <f t="shared" si="282"/>
        <v>1.55</v>
      </c>
      <c r="AQ537">
        <f>VLOOKUP(AE537,Sheet3!$K$52:$L$77,2,TRUE)</f>
        <v>1</v>
      </c>
      <c r="AR537">
        <f t="shared" si="276"/>
        <v>0</v>
      </c>
      <c r="AU537">
        <f t="shared" si="290"/>
        <v>10564.716923528187</v>
      </c>
      <c r="AV537">
        <f t="shared" si="291"/>
        <v>-164.71692352818718</v>
      </c>
      <c r="AW537">
        <f t="shared" si="292"/>
        <v>-3.4032422216567602</v>
      </c>
      <c r="AX537">
        <f>VLOOKUP(AD537,Sheet2!$A$6:$B$262,2,TRUE)</f>
        <v>326.2285714285714</v>
      </c>
      <c r="AY537">
        <f t="shared" si="293"/>
        <v>-1.0432078976877441E-2</v>
      </c>
      <c r="AZ537">
        <f t="shared" si="294"/>
        <v>518.6675027899937</v>
      </c>
      <c r="BB537">
        <f t="shared" si="284"/>
        <v>1.5439689826889662</v>
      </c>
    </row>
    <row r="538" spans="4:54" x14ac:dyDescent="0.55000000000000004">
      <c r="D538">
        <f t="shared" si="283"/>
        <v>7920</v>
      </c>
      <c r="E538">
        <f t="shared" si="279"/>
        <v>132</v>
      </c>
      <c r="F538">
        <v>10400</v>
      </c>
      <c r="H538">
        <f t="shared" si="264"/>
        <v>2600</v>
      </c>
      <c r="J538">
        <f t="shared" si="265"/>
        <v>214.87603305785123</v>
      </c>
      <c r="K538">
        <f t="shared" si="266"/>
        <v>517.12353380730474</v>
      </c>
      <c r="L538">
        <f>VLOOKUP(V538, Sheet2!E$6:F$261,2,TRUE)</f>
        <v>505.17500000000001</v>
      </c>
      <c r="M538">
        <f>VLOOKUP(L538,Sheet3!A$52:B$77,2,TRUE)</f>
        <v>1</v>
      </c>
      <c r="N538">
        <f t="shared" si="267"/>
        <v>2.7235338073047615</v>
      </c>
      <c r="O538">
        <f t="shared" si="268"/>
        <v>2.3235338073047842</v>
      </c>
      <c r="P538">
        <v>0</v>
      </c>
      <c r="Q538">
        <f t="shared" si="277"/>
        <v>2.8</v>
      </c>
      <c r="R538">
        <f t="shared" si="269"/>
        <v>9250.059499052586</v>
      </c>
      <c r="S538">
        <f t="shared" si="280"/>
        <v>2.5</v>
      </c>
      <c r="T538">
        <f t="shared" si="270"/>
        <v>1239.6284590270495</v>
      </c>
      <c r="V538">
        <f t="shared" si="271"/>
        <v>10489.687958079636</v>
      </c>
      <c r="W538">
        <f t="shared" si="272"/>
        <v>-89.687958079635791</v>
      </c>
      <c r="X538">
        <f t="shared" si="273"/>
        <v>-1.8530569851164422</v>
      </c>
      <c r="Y538">
        <f>VLOOKUP(K538,Sheet2!$A$6:$B$262,2,TRUE)</f>
        <v>312.14999999999998</v>
      </c>
      <c r="Z538">
        <f t="shared" si="274"/>
        <v>-5.9364311552665139E-3</v>
      </c>
      <c r="AA538">
        <f t="shared" si="275"/>
        <v>517.11759737614943</v>
      </c>
      <c r="AD538">
        <f t="shared" si="285"/>
        <v>518.6675027899937</v>
      </c>
      <c r="AE538">
        <f>VLOOKUP(AU537,Sheet2!$E$6:$F$261,2,TRUE)</f>
        <v>505.17500000000001</v>
      </c>
      <c r="AF538">
        <f>VLOOKUP(AE538,Sheet3!K$52:L$77,2,TRUE)</f>
        <v>1</v>
      </c>
      <c r="AG538">
        <f t="shared" si="286"/>
        <v>2.2675027899937277</v>
      </c>
      <c r="AH538">
        <f t="shared" si="287"/>
        <v>1</v>
      </c>
      <c r="AI538">
        <f t="shared" si="263"/>
        <v>4500</v>
      </c>
      <c r="AJ538">
        <f t="shared" si="278"/>
        <v>2.4</v>
      </c>
      <c r="AK538">
        <f t="shared" si="281"/>
        <v>6023.1034981544026</v>
      </c>
      <c r="AM538">
        <f t="shared" si="288"/>
        <v>-2.8324972100062951</v>
      </c>
      <c r="AN538">
        <f t="shared" si="289"/>
        <v>0</v>
      </c>
      <c r="AP538">
        <f t="shared" si="282"/>
        <v>1.55</v>
      </c>
      <c r="AQ538">
        <f>VLOOKUP(AE538,Sheet3!$K$52:$L$77,2,TRUE)</f>
        <v>1</v>
      </c>
      <c r="AR538">
        <f t="shared" si="276"/>
        <v>0</v>
      </c>
      <c r="AU538">
        <f t="shared" si="290"/>
        <v>10523.103498154403</v>
      </c>
      <c r="AV538">
        <f t="shared" si="291"/>
        <v>-123.1034981544035</v>
      </c>
      <c r="AW538">
        <f t="shared" si="292"/>
        <v>-2.5434607056694936</v>
      </c>
      <c r="AX538">
        <f>VLOOKUP(AD538,Sheet2!$A$6:$B$262,2,TRUE)</f>
        <v>326.2285714285714</v>
      </c>
      <c r="AY538">
        <f t="shared" si="293"/>
        <v>-7.7965602293249506E-3</v>
      </c>
      <c r="AZ538">
        <f t="shared" si="294"/>
        <v>518.65970622976442</v>
      </c>
      <c r="BB538">
        <f t="shared" si="284"/>
        <v>1.5421088536149909</v>
      </c>
    </row>
    <row r="539" spans="4:54" x14ac:dyDescent="0.55000000000000004">
      <c r="D539">
        <f t="shared" si="283"/>
        <v>7935</v>
      </c>
      <c r="E539">
        <f t="shared" si="279"/>
        <v>132.25</v>
      </c>
      <c r="F539">
        <v>10300</v>
      </c>
      <c r="H539">
        <f t="shared" si="264"/>
        <v>2575</v>
      </c>
      <c r="J539">
        <f t="shared" si="265"/>
        <v>212.80991735537191</v>
      </c>
      <c r="K539">
        <f t="shared" si="266"/>
        <v>517.11759737614943</v>
      </c>
      <c r="L539">
        <f>VLOOKUP(V539, Sheet2!E$6:F$261,2,TRUE)</f>
        <v>505.17500000000001</v>
      </c>
      <c r="M539">
        <f>VLOOKUP(L539,Sheet3!A$52:B$77,2,TRUE)</f>
        <v>1</v>
      </c>
      <c r="N539">
        <f t="shared" si="267"/>
        <v>2.7175973761494561</v>
      </c>
      <c r="O539">
        <f t="shared" si="268"/>
        <v>2.3175973761494788</v>
      </c>
      <c r="P539">
        <v>0</v>
      </c>
      <c r="Q539">
        <f t="shared" si="277"/>
        <v>2.8</v>
      </c>
      <c r="R539">
        <f t="shared" si="269"/>
        <v>9219.8327358245078</v>
      </c>
      <c r="S539">
        <f t="shared" si="280"/>
        <v>2.5</v>
      </c>
      <c r="T539">
        <f t="shared" si="270"/>
        <v>1234.8807769014106</v>
      </c>
      <c r="V539">
        <f t="shared" si="271"/>
        <v>10454.713512725919</v>
      </c>
      <c r="W539">
        <f t="shared" si="272"/>
        <v>-154.71351272591892</v>
      </c>
      <c r="X539">
        <f t="shared" si="273"/>
        <v>-3.1965601802875807</v>
      </c>
      <c r="Y539">
        <f>VLOOKUP(K539,Sheet2!$A$6:$B$262,2,TRUE)</f>
        <v>312.14999999999998</v>
      </c>
      <c r="Z539">
        <f t="shared" si="274"/>
        <v>-1.024046189424181E-2</v>
      </c>
      <c r="AA539">
        <f t="shared" si="275"/>
        <v>517.10735691425521</v>
      </c>
      <c r="AD539">
        <f t="shared" si="285"/>
        <v>518.65970622976442</v>
      </c>
      <c r="AE539">
        <f>VLOOKUP(AU538,Sheet2!$E$6:$F$261,2,TRUE)</f>
        <v>505.17500000000001</v>
      </c>
      <c r="AF539">
        <f>VLOOKUP(AE539,Sheet3!K$52:L$77,2,TRUE)</f>
        <v>1</v>
      </c>
      <c r="AG539">
        <f t="shared" si="286"/>
        <v>2.259706229764447</v>
      </c>
      <c r="AH539">
        <f t="shared" si="287"/>
        <v>1</v>
      </c>
      <c r="AI539">
        <f t="shared" ref="AI539:AI602" si="295">4500*AH539</f>
        <v>4500</v>
      </c>
      <c r="AJ539">
        <f t="shared" si="278"/>
        <v>2.4</v>
      </c>
      <c r="AK539">
        <f t="shared" si="281"/>
        <v>5992.0655431170853</v>
      </c>
      <c r="AM539">
        <f t="shared" si="288"/>
        <v>-2.8402937702355757</v>
      </c>
      <c r="AN539">
        <f t="shared" si="289"/>
        <v>0</v>
      </c>
      <c r="AP539">
        <f t="shared" si="282"/>
        <v>1.55</v>
      </c>
      <c r="AQ539">
        <f>VLOOKUP(AE539,Sheet3!$K$52:$L$77,2,TRUE)</f>
        <v>1</v>
      </c>
      <c r="AR539">
        <f t="shared" si="276"/>
        <v>0</v>
      </c>
      <c r="AU539">
        <f t="shared" si="290"/>
        <v>10492.065543117085</v>
      </c>
      <c r="AV539">
        <f t="shared" si="291"/>
        <v>-192.06554311708533</v>
      </c>
      <c r="AW539">
        <f t="shared" si="292"/>
        <v>-3.9682963453943252</v>
      </c>
      <c r="AX539">
        <f>VLOOKUP(AD539,Sheet2!$A$6:$B$262,2,TRUE)</f>
        <v>326.2285714285714</v>
      </c>
      <c r="AY539">
        <f t="shared" si="293"/>
        <v>-1.216415940521995E-2</v>
      </c>
      <c r="AZ539">
        <f t="shared" si="294"/>
        <v>518.64754207035924</v>
      </c>
      <c r="BB539">
        <f t="shared" si="284"/>
        <v>1.5401851561040303</v>
      </c>
    </row>
    <row r="540" spans="4:54" x14ac:dyDescent="0.55000000000000004">
      <c r="D540">
        <f t="shared" si="283"/>
        <v>7950</v>
      </c>
      <c r="E540">
        <f t="shared" si="279"/>
        <v>132.5</v>
      </c>
      <c r="F540">
        <v>10300</v>
      </c>
      <c r="H540">
        <f t="shared" si="264"/>
        <v>2575</v>
      </c>
      <c r="J540">
        <f t="shared" si="265"/>
        <v>212.80991735537191</v>
      </c>
      <c r="K540">
        <f t="shared" si="266"/>
        <v>517.10735691425521</v>
      </c>
      <c r="L540">
        <f>VLOOKUP(V540, Sheet2!E$6:F$261,2,TRUE)</f>
        <v>505.17500000000001</v>
      </c>
      <c r="M540">
        <f>VLOOKUP(L540,Sheet3!A$52:B$77,2,TRUE)</f>
        <v>1</v>
      </c>
      <c r="N540">
        <f t="shared" si="267"/>
        <v>2.7073569142552287</v>
      </c>
      <c r="O540">
        <f t="shared" si="268"/>
        <v>2.3073569142552515</v>
      </c>
      <c r="P540">
        <v>0</v>
      </c>
      <c r="Q540">
        <f t="shared" si="277"/>
        <v>2.8</v>
      </c>
      <c r="R540">
        <f t="shared" si="269"/>
        <v>9167.76854120807</v>
      </c>
      <c r="S540">
        <f t="shared" si="280"/>
        <v>2.5</v>
      </c>
      <c r="T540">
        <f t="shared" si="270"/>
        <v>1226.705217372149</v>
      </c>
      <c r="V540">
        <f t="shared" si="271"/>
        <v>10394.47375858022</v>
      </c>
      <c r="W540">
        <f t="shared" si="272"/>
        <v>-94.47375858021951</v>
      </c>
      <c r="X540">
        <f t="shared" si="273"/>
        <v>-1.9519371607483371</v>
      </c>
      <c r="Y540">
        <f>VLOOKUP(K540,Sheet2!$A$6:$B$262,2,TRUE)</f>
        <v>312.14999999999998</v>
      </c>
      <c r="Z540">
        <f t="shared" si="274"/>
        <v>-6.253202501196019E-3</v>
      </c>
      <c r="AA540">
        <f t="shared" si="275"/>
        <v>517.10110371175404</v>
      </c>
      <c r="AD540">
        <f t="shared" si="285"/>
        <v>518.64754207035924</v>
      </c>
      <c r="AE540">
        <f>VLOOKUP(AU539,Sheet2!$E$6:$F$261,2,TRUE)</f>
        <v>505.17500000000001</v>
      </c>
      <c r="AF540">
        <f>VLOOKUP(AE540,Sheet3!K$52:L$77,2,TRUE)</f>
        <v>1</v>
      </c>
      <c r="AG540">
        <f t="shared" si="286"/>
        <v>2.247542070359259</v>
      </c>
      <c r="AH540">
        <f t="shared" si="287"/>
        <v>1</v>
      </c>
      <c r="AI540">
        <f t="shared" si="295"/>
        <v>4500</v>
      </c>
      <c r="AJ540">
        <f t="shared" si="278"/>
        <v>2.4</v>
      </c>
      <c r="AK540">
        <f t="shared" si="281"/>
        <v>5943.7471420065676</v>
      </c>
      <c r="AM540">
        <f t="shared" si="288"/>
        <v>-2.8524579296407637</v>
      </c>
      <c r="AN540">
        <f t="shared" si="289"/>
        <v>0</v>
      </c>
      <c r="AP540">
        <f t="shared" si="282"/>
        <v>1.55</v>
      </c>
      <c r="AQ540">
        <f>VLOOKUP(AE540,Sheet3!$K$52:$L$77,2,TRUE)</f>
        <v>1</v>
      </c>
      <c r="AR540">
        <f t="shared" si="276"/>
        <v>0</v>
      </c>
      <c r="AU540">
        <f t="shared" si="290"/>
        <v>10443.747142006567</v>
      </c>
      <c r="AV540">
        <f t="shared" si="291"/>
        <v>-143.74714200656672</v>
      </c>
      <c r="AW540">
        <f t="shared" si="292"/>
        <v>-2.9699822728629486</v>
      </c>
      <c r="AX540">
        <f>VLOOKUP(AD540,Sheet2!$A$6:$B$262,2,TRUE)</f>
        <v>326.2285714285714</v>
      </c>
      <c r="AY540">
        <f t="shared" si="293"/>
        <v>-9.1039919031531968E-3</v>
      </c>
      <c r="AZ540">
        <f t="shared" si="294"/>
        <v>518.63843807845603</v>
      </c>
      <c r="BB540">
        <f t="shared" si="284"/>
        <v>1.5373343667019981</v>
      </c>
    </row>
    <row r="541" spans="4:54" x14ac:dyDescent="0.55000000000000004">
      <c r="D541">
        <f t="shared" si="283"/>
        <v>7965</v>
      </c>
      <c r="E541">
        <f t="shared" si="279"/>
        <v>132.75</v>
      </c>
      <c r="F541">
        <v>10200</v>
      </c>
      <c r="H541">
        <f t="shared" si="264"/>
        <v>2550</v>
      </c>
      <c r="J541">
        <f t="shared" si="265"/>
        <v>210.74380165289256</v>
      </c>
      <c r="K541">
        <f t="shared" si="266"/>
        <v>517.10110371175404</v>
      </c>
      <c r="L541">
        <f>VLOOKUP(V541, Sheet2!E$6:F$261,2,TRUE)</f>
        <v>505.17500000000001</v>
      </c>
      <c r="M541">
        <f>VLOOKUP(L541,Sheet3!A$52:B$77,2,TRUE)</f>
        <v>1</v>
      </c>
      <c r="N541">
        <f t="shared" si="267"/>
        <v>2.7011037117540582</v>
      </c>
      <c r="O541">
        <f t="shared" si="268"/>
        <v>2.3011037117540809</v>
      </c>
      <c r="P541">
        <v>0</v>
      </c>
      <c r="Q541">
        <f t="shared" si="277"/>
        <v>2.8</v>
      </c>
      <c r="R541">
        <f t="shared" si="269"/>
        <v>9136.0245933899969</v>
      </c>
      <c r="S541">
        <f t="shared" si="280"/>
        <v>2.5</v>
      </c>
      <c r="T541">
        <f t="shared" si="270"/>
        <v>1221.7218293291464</v>
      </c>
      <c r="V541">
        <f t="shared" si="271"/>
        <v>10357.746422719143</v>
      </c>
      <c r="W541">
        <f t="shared" si="272"/>
        <v>-157.74642271914308</v>
      </c>
      <c r="X541">
        <f t="shared" si="273"/>
        <v>-3.2592236098996508</v>
      </c>
      <c r="Y541">
        <f>VLOOKUP(K541,Sheet2!$A$6:$B$262,2,TRUE)</f>
        <v>312.14999999999998</v>
      </c>
      <c r="Z541">
        <f t="shared" si="274"/>
        <v>-1.0441209706550219E-2</v>
      </c>
      <c r="AA541">
        <f t="shared" si="275"/>
        <v>517.09066250204751</v>
      </c>
      <c r="AD541">
        <f t="shared" si="285"/>
        <v>518.63843807845603</v>
      </c>
      <c r="AE541">
        <f>VLOOKUP(AU540,Sheet2!$E$6:$F$261,2,TRUE)</f>
        <v>505.17500000000001</v>
      </c>
      <c r="AF541">
        <f>VLOOKUP(AE541,Sheet3!K$52:L$77,2,TRUE)</f>
        <v>1</v>
      </c>
      <c r="AG541">
        <f t="shared" si="286"/>
        <v>2.2384380784560562</v>
      </c>
      <c r="AH541">
        <f t="shared" si="287"/>
        <v>1</v>
      </c>
      <c r="AI541">
        <f t="shared" si="295"/>
        <v>4500</v>
      </c>
      <c r="AJ541">
        <f t="shared" si="278"/>
        <v>2.4</v>
      </c>
      <c r="AK541">
        <f t="shared" si="281"/>
        <v>5907.6697359895461</v>
      </c>
      <c r="AM541">
        <f t="shared" si="288"/>
        <v>-2.8615619215439665</v>
      </c>
      <c r="AN541">
        <f t="shared" si="289"/>
        <v>0</v>
      </c>
      <c r="AP541">
        <f t="shared" si="282"/>
        <v>1.55</v>
      </c>
      <c r="AQ541">
        <f>VLOOKUP(AE541,Sheet3!$K$52:$L$77,2,TRUE)</f>
        <v>1</v>
      </c>
      <c r="AR541">
        <f t="shared" si="276"/>
        <v>0</v>
      </c>
      <c r="AU541">
        <f t="shared" si="290"/>
        <v>10407.669735989546</v>
      </c>
      <c r="AV541">
        <f t="shared" si="291"/>
        <v>-207.6697359895461</v>
      </c>
      <c r="AW541">
        <f t="shared" si="292"/>
        <v>-4.2906970245773985</v>
      </c>
      <c r="AX541">
        <f>VLOOKUP(AD541,Sheet2!$A$6:$B$262,2,TRUE)</f>
        <v>326.2285714285714</v>
      </c>
      <c r="AY541">
        <f t="shared" si="293"/>
        <v>-1.31524256314774E-2</v>
      </c>
      <c r="AZ541">
        <f t="shared" si="294"/>
        <v>518.62528565282457</v>
      </c>
      <c r="BB541">
        <f t="shared" si="284"/>
        <v>1.5346231507770653</v>
      </c>
    </row>
    <row r="542" spans="4:54" x14ac:dyDescent="0.55000000000000004">
      <c r="D542">
        <f t="shared" si="283"/>
        <v>7980</v>
      </c>
      <c r="E542">
        <f t="shared" si="279"/>
        <v>133</v>
      </c>
      <c r="F542">
        <v>10200</v>
      </c>
      <c r="H542">
        <f t="shared" si="264"/>
        <v>2550</v>
      </c>
      <c r="J542">
        <f t="shared" si="265"/>
        <v>210.74380165289256</v>
      </c>
      <c r="K542">
        <f t="shared" si="266"/>
        <v>517.09066250204751</v>
      </c>
      <c r="L542">
        <f>VLOOKUP(V542, Sheet2!E$6:F$261,2,TRUE)</f>
        <v>505.17500000000001</v>
      </c>
      <c r="M542">
        <f>VLOOKUP(L542,Sheet3!A$52:B$77,2,TRUE)</f>
        <v>1</v>
      </c>
      <c r="N542">
        <f t="shared" si="267"/>
        <v>2.6906625020475303</v>
      </c>
      <c r="O542">
        <f t="shared" si="268"/>
        <v>2.2906625020475531</v>
      </c>
      <c r="P542">
        <v>0</v>
      </c>
      <c r="Q542">
        <f t="shared" si="277"/>
        <v>2.8</v>
      </c>
      <c r="R542">
        <f t="shared" si="269"/>
        <v>9083.1023910729418</v>
      </c>
      <c r="S542">
        <f t="shared" si="280"/>
        <v>2.4</v>
      </c>
      <c r="T542">
        <f t="shared" si="270"/>
        <v>1164.8793249013481</v>
      </c>
      <c r="V542">
        <f t="shared" si="271"/>
        <v>10247.981715974291</v>
      </c>
      <c r="W542">
        <f t="shared" si="272"/>
        <v>-47.981715974290637</v>
      </c>
      <c r="X542">
        <f t="shared" si="273"/>
        <v>-0.99135776806385612</v>
      </c>
      <c r="Y542">
        <f>VLOOKUP(K542,Sheet2!$A$6:$B$262,2,TRUE)</f>
        <v>311.5</v>
      </c>
      <c r="Z542">
        <f t="shared" si="274"/>
        <v>-3.1825289504457659E-3</v>
      </c>
      <c r="AA542">
        <f t="shared" si="275"/>
        <v>517.08747997309706</v>
      </c>
      <c r="AD542">
        <f t="shared" si="285"/>
        <v>518.62528565282457</v>
      </c>
      <c r="AE542">
        <f>VLOOKUP(AU541,Sheet2!$E$6:$F$261,2,TRUE)</f>
        <v>505.17500000000001</v>
      </c>
      <c r="AF542">
        <f>VLOOKUP(AE542,Sheet3!K$52:L$77,2,TRUE)</f>
        <v>1</v>
      </c>
      <c r="AG542">
        <f t="shared" si="286"/>
        <v>2.2252856528245957</v>
      </c>
      <c r="AH542">
        <f t="shared" si="287"/>
        <v>1</v>
      </c>
      <c r="AI542">
        <f t="shared" si="295"/>
        <v>4500</v>
      </c>
      <c r="AJ542">
        <f t="shared" si="278"/>
        <v>2.4</v>
      </c>
      <c r="AK542">
        <f t="shared" si="281"/>
        <v>5855.6786135625516</v>
      </c>
      <c r="AM542">
        <f t="shared" si="288"/>
        <v>-2.8747143471754271</v>
      </c>
      <c r="AN542">
        <f t="shared" si="289"/>
        <v>0</v>
      </c>
      <c r="AP542">
        <f t="shared" si="282"/>
        <v>1.55</v>
      </c>
      <c r="AQ542">
        <f>VLOOKUP(AE542,Sheet3!$K$52:$L$77,2,TRUE)</f>
        <v>1</v>
      </c>
      <c r="AR542">
        <f t="shared" si="276"/>
        <v>0</v>
      </c>
      <c r="AU542">
        <f t="shared" si="290"/>
        <v>10355.678613562552</v>
      </c>
      <c r="AV542">
        <f t="shared" si="291"/>
        <v>-155.67861356255162</v>
      </c>
      <c r="AW542">
        <f t="shared" si="292"/>
        <v>-3.2165002802180087</v>
      </c>
      <c r="AX542">
        <f>VLOOKUP(AD542,Sheet2!$A$6:$B$262,2,TRUE)</f>
        <v>326.2285714285714</v>
      </c>
      <c r="AY542">
        <f t="shared" si="293"/>
        <v>-9.8596522865326951E-3</v>
      </c>
      <c r="AZ542">
        <f t="shared" si="294"/>
        <v>518.61542600053804</v>
      </c>
      <c r="BB542">
        <f t="shared" si="284"/>
        <v>1.5279460274409757</v>
      </c>
    </row>
    <row r="543" spans="4:54" x14ac:dyDescent="0.55000000000000004">
      <c r="D543">
        <f t="shared" si="283"/>
        <v>7995</v>
      </c>
      <c r="E543">
        <f t="shared" si="279"/>
        <v>133.25</v>
      </c>
      <c r="F543">
        <v>10100</v>
      </c>
      <c r="H543">
        <f t="shared" ref="H543:H606" si="296">+F543*0.25</f>
        <v>2525</v>
      </c>
      <c r="J543">
        <f t="shared" ref="J543:J606" si="297">+H543*3600/43560</f>
        <v>208.67768595041323</v>
      </c>
      <c r="K543">
        <f t="shared" ref="K543:K606" si="298">+AA542</f>
        <v>517.08747997309706</v>
      </c>
      <c r="L543">
        <f>VLOOKUP(V543, Sheet2!E$6:F$261,2,TRUE)</f>
        <v>505.17500000000001</v>
      </c>
      <c r="M543">
        <f>VLOOKUP(L543,Sheet3!A$52:B$77,2,TRUE)</f>
        <v>1</v>
      </c>
      <c r="N543">
        <f t="shared" ref="N543:N606" si="299">+(K543-J$3)</f>
        <v>2.6874799730970835</v>
      </c>
      <c r="O543">
        <f t="shared" ref="O543:O606" si="300">+K543-O$3</f>
        <v>2.2874799730971063</v>
      </c>
      <c r="P543">
        <v>0</v>
      </c>
      <c r="Q543">
        <f t="shared" si="277"/>
        <v>2.8</v>
      </c>
      <c r="R543">
        <f t="shared" ref="R543:R606" si="301">+Q543*H$3*POWER(N543,1.5)*M542</f>
        <v>9066.991849502223</v>
      </c>
      <c r="S543">
        <f t="shared" si="280"/>
        <v>2.4</v>
      </c>
      <c r="T543">
        <f t="shared" ref="T543:T606" si="302">S543*L$3*POWER(O543,1.5)*M542</f>
        <v>1162.4525329555636</v>
      </c>
      <c r="V543">
        <f t="shared" ref="V543:V606" si="303">+R543+T543</f>
        <v>10229.444382457787</v>
      </c>
      <c r="W543">
        <f t="shared" ref="W543:W606" si="304">+F543-V543</f>
        <v>-129.44438245778656</v>
      </c>
      <c r="X543">
        <f t="shared" ref="X543:X606" si="305">+W543*0.25*3600/43560</f>
        <v>-2.6744707119377389</v>
      </c>
      <c r="Y543">
        <f>VLOOKUP(K543,Sheet2!$A$6:$B$262,2,TRUE)</f>
        <v>311.5</v>
      </c>
      <c r="Z543">
        <f t="shared" ref="Z543:Z606" si="306">+X543/Y543</f>
        <v>-8.5857807766861593E-3</v>
      </c>
      <c r="AA543">
        <f t="shared" ref="AA543:AA606" si="307">+K543+Z543</f>
        <v>517.07889419232038</v>
      </c>
      <c r="AD543">
        <f t="shared" si="285"/>
        <v>518.61542600053804</v>
      </c>
      <c r="AE543">
        <f>VLOOKUP(AU542,Sheet2!$E$6:$F$261,2,TRUE)</f>
        <v>505.17500000000001</v>
      </c>
      <c r="AF543">
        <f>VLOOKUP(AE543,Sheet3!K$52:L$77,2,TRUE)</f>
        <v>1</v>
      </c>
      <c r="AG543">
        <f t="shared" si="286"/>
        <v>2.2154260005380593</v>
      </c>
      <c r="AH543">
        <f t="shared" si="287"/>
        <v>1</v>
      </c>
      <c r="AI543">
        <f t="shared" si="295"/>
        <v>4500</v>
      </c>
      <c r="AJ543">
        <f t="shared" si="278"/>
        <v>2.4</v>
      </c>
      <c r="AK543">
        <f t="shared" si="281"/>
        <v>5816.8043084317915</v>
      </c>
      <c r="AM543">
        <f t="shared" si="288"/>
        <v>-2.8845739994619635</v>
      </c>
      <c r="AN543">
        <f t="shared" si="289"/>
        <v>0</v>
      </c>
      <c r="AP543">
        <f t="shared" si="282"/>
        <v>1.55</v>
      </c>
      <c r="AQ543">
        <f>VLOOKUP(AE543,Sheet3!$K$52:$L$77,2,TRUE)</f>
        <v>1</v>
      </c>
      <c r="AR543">
        <f t="shared" ref="AR543:AR606" si="308">+AP543*$AH$3*POWER(AN543,1.5)*AQ543</f>
        <v>0</v>
      </c>
      <c r="AU543">
        <f t="shared" si="290"/>
        <v>10316.804308431791</v>
      </c>
      <c r="AV543">
        <f t="shared" si="291"/>
        <v>-216.80430843179056</v>
      </c>
      <c r="AW543">
        <f t="shared" si="292"/>
        <v>-4.4794278601609623</v>
      </c>
      <c r="AX543">
        <f>VLOOKUP(AD543,Sheet2!$A$6:$B$262,2,TRUE)</f>
        <v>326.2285714285714</v>
      </c>
      <c r="AY543">
        <f t="shared" si="293"/>
        <v>-1.3730948949521255E-2</v>
      </c>
      <c r="AZ543">
        <f t="shared" si="294"/>
        <v>518.60169505158854</v>
      </c>
      <c r="BB543">
        <f t="shared" si="284"/>
        <v>1.522800859268159</v>
      </c>
    </row>
    <row r="544" spans="4:54" x14ac:dyDescent="0.55000000000000004">
      <c r="D544">
        <f t="shared" si="283"/>
        <v>8010</v>
      </c>
      <c r="E544">
        <f t="shared" si="279"/>
        <v>133.5</v>
      </c>
      <c r="F544">
        <v>10100</v>
      </c>
      <c r="H544">
        <f t="shared" si="296"/>
        <v>2525</v>
      </c>
      <c r="J544">
        <f t="shared" si="297"/>
        <v>208.67768595041323</v>
      </c>
      <c r="K544">
        <f t="shared" si="298"/>
        <v>517.07889419232038</v>
      </c>
      <c r="L544">
        <f>VLOOKUP(V544, Sheet2!E$6:F$261,2,TRUE)</f>
        <v>505.17500000000001</v>
      </c>
      <c r="M544">
        <f>VLOOKUP(L544,Sheet3!A$52:B$77,2,TRUE)</f>
        <v>1</v>
      </c>
      <c r="N544">
        <f t="shared" si="299"/>
        <v>2.6788941923203993</v>
      </c>
      <c r="O544">
        <f t="shared" si="300"/>
        <v>2.278894192320422</v>
      </c>
      <c r="P544">
        <v>0</v>
      </c>
      <c r="Q544">
        <f t="shared" si="277"/>
        <v>2.8</v>
      </c>
      <c r="R544">
        <f t="shared" si="301"/>
        <v>9023.5766445330628</v>
      </c>
      <c r="S544">
        <f t="shared" si="280"/>
        <v>2.4</v>
      </c>
      <c r="T544">
        <f t="shared" si="302"/>
        <v>1155.9139894590589</v>
      </c>
      <c r="V544">
        <f t="shared" si="303"/>
        <v>10179.490633992122</v>
      </c>
      <c r="W544">
        <f t="shared" si="304"/>
        <v>-79.49063399212173</v>
      </c>
      <c r="X544">
        <f t="shared" si="305"/>
        <v>-1.642368470911606</v>
      </c>
      <c r="Y544">
        <f>VLOOKUP(K544,Sheet2!$A$6:$B$262,2,TRUE)</f>
        <v>311.5</v>
      </c>
      <c r="Z544">
        <f t="shared" si="306"/>
        <v>-5.2724509499570017E-3</v>
      </c>
      <c r="AA544">
        <f t="shared" si="307"/>
        <v>517.0736217413704</v>
      </c>
      <c r="AD544">
        <f t="shared" si="285"/>
        <v>518.60169505158854</v>
      </c>
      <c r="AE544">
        <f>VLOOKUP(AU543,Sheet2!$E$6:$F$261,2,TRUE)</f>
        <v>505.17500000000001</v>
      </c>
      <c r="AF544">
        <f>VLOOKUP(AE544,Sheet3!K$52:L$77,2,TRUE)</f>
        <v>1</v>
      </c>
      <c r="AG544">
        <f t="shared" si="286"/>
        <v>2.2016950515885583</v>
      </c>
      <c r="AH544">
        <f t="shared" si="287"/>
        <v>1</v>
      </c>
      <c r="AI544">
        <f t="shared" si="295"/>
        <v>4500</v>
      </c>
      <c r="AJ544">
        <f t="shared" si="278"/>
        <v>2.4</v>
      </c>
      <c r="AK544">
        <f t="shared" si="281"/>
        <v>5762.8103869914594</v>
      </c>
      <c r="AM544">
        <f t="shared" si="288"/>
        <v>-2.8983049484114645</v>
      </c>
      <c r="AN544">
        <f t="shared" si="289"/>
        <v>0</v>
      </c>
      <c r="AP544">
        <f t="shared" si="282"/>
        <v>1.55</v>
      </c>
      <c r="AQ544">
        <f>VLOOKUP(AE544,Sheet3!$K$52:$L$77,2,TRUE)</f>
        <v>1</v>
      </c>
      <c r="AR544">
        <f t="shared" si="308"/>
        <v>0</v>
      </c>
      <c r="AU544">
        <f t="shared" si="290"/>
        <v>10262.810386991459</v>
      </c>
      <c r="AV544">
        <f t="shared" si="291"/>
        <v>-162.81038699145938</v>
      </c>
      <c r="AW544">
        <f t="shared" si="292"/>
        <v>-3.3638509708979214</v>
      </c>
      <c r="AX544">
        <f>VLOOKUP(AD544,Sheet2!$A$6:$B$262,2,TRUE)</f>
        <v>326.2285714285714</v>
      </c>
      <c r="AY544">
        <f t="shared" si="293"/>
        <v>-1.0311331580086465E-2</v>
      </c>
      <c r="AZ544">
        <f t="shared" si="294"/>
        <v>518.59138372000848</v>
      </c>
      <c r="BB544">
        <f t="shared" si="284"/>
        <v>1.5177619786380774</v>
      </c>
    </row>
    <row r="545" spans="4:54" x14ac:dyDescent="0.55000000000000004">
      <c r="D545">
        <f t="shared" si="283"/>
        <v>8025</v>
      </c>
      <c r="E545">
        <f t="shared" si="279"/>
        <v>133.75</v>
      </c>
      <c r="F545">
        <v>10100</v>
      </c>
      <c r="H545">
        <f t="shared" si="296"/>
        <v>2525</v>
      </c>
      <c r="J545">
        <f t="shared" si="297"/>
        <v>208.67768595041323</v>
      </c>
      <c r="K545">
        <f t="shared" si="298"/>
        <v>517.0736217413704</v>
      </c>
      <c r="L545">
        <f>VLOOKUP(V545, Sheet2!E$6:F$261,2,TRUE)</f>
        <v>505.17500000000001</v>
      </c>
      <c r="M545">
        <f>VLOOKUP(L545,Sheet3!A$52:B$77,2,TRUE)</f>
        <v>1</v>
      </c>
      <c r="N545">
        <f t="shared" si="299"/>
        <v>2.6736217413704253</v>
      </c>
      <c r="O545">
        <f t="shared" si="300"/>
        <v>2.273621741370448</v>
      </c>
      <c r="P545">
        <v>0</v>
      </c>
      <c r="Q545">
        <f t="shared" si="277"/>
        <v>2.8</v>
      </c>
      <c r="R545">
        <f t="shared" si="301"/>
        <v>8996.950201943775</v>
      </c>
      <c r="S545">
        <f t="shared" si="280"/>
        <v>2.4</v>
      </c>
      <c r="T545">
        <f t="shared" si="302"/>
        <v>1151.9048256644198</v>
      </c>
      <c r="V545">
        <f t="shared" si="303"/>
        <v>10148.855027608195</v>
      </c>
      <c r="W545">
        <f t="shared" si="304"/>
        <v>-48.855027608195087</v>
      </c>
      <c r="X545">
        <f t="shared" si="305"/>
        <v>-1.0094013968635349</v>
      </c>
      <c r="Y545">
        <f>VLOOKUP(K545,Sheet2!$A$6:$B$262,2,TRUE)</f>
        <v>311.5</v>
      </c>
      <c r="Z545">
        <f t="shared" si="306"/>
        <v>-3.2404539225153609E-3</v>
      </c>
      <c r="AA545">
        <f t="shared" si="307"/>
        <v>517.07038128744784</v>
      </c>
      <c r="AD545">
        <f t="shared" si="285"/>
        <v>518.59138372000848</v>
      </c>
      <c r="AE545">
        <f>VLOOKUP(AU544,Sheet2!$E$6:$F$261,2,TRUE)</f>
        <v>505.17500000000001</v>
      </c>
      <c r="AF545">
        <f>VLOOKUP(AE545,Sheet3!K$52:L$77,2,TRUE)</f>
        <v>1</v>
      </c>
      <c r="AG545">
        <f t="shared" si="286"/>
        <v>2.1913837200085027</v>
      </c>
      <c r="AH545">
        <f t="shared" si="287"/>
        <v>1</v>
      </c>
      <c r="AI545">
        <f t="shared" si="295"/>
        <v>4500</v>
      </c>
      <c r="AJ545">
        <f t="shared" si="278"/>
        <v>2.4</v>
      </c>
      <c r="AK545">
        <f t="shared" si="281"/>
        <v>5722.3738467434559</v>
      </c>
      <c r="AM545">
        <f t="shared" si="288"/>
        <v>-2.9086162799915201</v>
      </c>
      <c r="AN545">
        <f t="shared" si="289"/>
        <v>0</v>
      </c>
      <c r="AP545">
        <f t="shared" si="282"/>
        <v>1.55</v>
      </c>
      <c r="AQ545">
        <f>VLOOKUP(AE545,Sheet3!$K$52:$L$77,2,TRUE)</f>
        <v>1</v>
      </c>
      <c r="AR545">
        <f t="shared" si="308"/>
        <v>0</v>
      </c>
      <c r="AU545">
        <f t="shared" si="290"/>
        <v>10222.373846743456</v>
      </c>
      <c r="AV545">
        <f t="shared" si="291"/>
        <v>-122.37384674345594</v>
      </c>
      <c r="AW545">
        <f t="shared" si="292"/>
        <v>-2.528385263294544</v>
      </c>
      <c r="AX545">
        <f>VLOOKUP(AD545,Sheet2!$A$6:$B$262,2,TRUE)</f>
        <v>324.85714285714283</v>
      </c>
      <c r="AY545">
        <f t="shared" si="293"/>
        <v>-7.7830680928152197E-3</v>
      </c>
      <c r="AZ545">
        <f t="shared" si="294"/>
        <v>518.58360065191562</v>
      </c>
      <c r="BB545">
        <f t="shared" si="284"/>
        <v>1.5132193644677727</v>
      </c>
    </row>
    <row r="546" spans="4:54" x14ac:dyDescent="0.55000000000000004">
      <c r="D546">
        <f t="shared" si="283"/>
        <v>8040</v>
      </c>
      <c r="E546">
        <f t="shared" si="279"/>
        <v>134</v>
      </c>
      <c r="F546">
        <v>10000</v>
      </c>
      <c r="H546">
        <f t="shared" si="296"/>
        <v>2500</v>
      </c>
      <c r="J546">
        <f t="shared" si="297"/>
        <v>206.61157024793388</v>
      </c>
      <c r="K546">
        <f t="shared" si="298"/>
        <v>517.07038128744784</v>
      </c>
      <c r="L546">
        <f>VLOOKUP(V546, Sheet2!E$6:F$261,2,TRUE)</f>
        <v>505.17500000000001</v>
      </c>
      <c r="M546">
        <f>VLOOKUP(L546,Sheet3!A$52:B$77,2,TRUE)</f>
        <v>1</v>
      </c>
      <c r="N546">
        <f t="shared" si="299"/>
        <v>2.6703812874478672</v>
      </c>
      <c r="O546">
        <f t="shared" si="300"/>
        <v>2.2703812874478899</v>
      </c>
      <c r="P546">
        <v>0</v>
      </c>
      <c r="Q546">
        <f t="shared" si="277"/>
        <v>2.8</v>
      </c>
      <c r="R546">
        <f t="shared" si="301"/>
        <v>8980.5985805381206</v>
      </c>
      <c r="S546">
        <f t="shared" si="280"/>
        <v>2.4</v>
      </c>
      <c r="T546">
        <f t="shared" si="302"/>
        <v>1149.4430941471549</v>
      </c>
      <c r="V546">
        <f t="shared" si="303"/>
        <v>10130.041674685275</v>
      </c>
      <c r="W546">
        <f t="shared" si="304"/>
        <v>-130.04167468527521</v>
      </c>
      <c r="X546">
        <f t="shared" si="305"/>
        <v>-2.6868114604395705</v>
      </c>
      <c r="Y546">
        <f>VLOOKUP(K546,Sheet2!$A$6:$B$262,2,TRUE)</f>
        <v>311.5</v>
      </c>
      <c r="Z546">
        <f t="shared" si="306"/>
        <v>-8.6253979468365032E-3</v>
      </c>
      <c r="AA546">
        <f t="shared" si="307"/>
        <v>517.061755889501</v>
      </c>
      <c r="AD546">
        <f t="shared" si="285"/>
        <v>518.58360065191562</v>
      </c>
      <c r="AE546">
        <f>VLOOKUP(AU545,Sheet2!$E$6:$F$261,2,TRUE)</f>
        <v>505.17500000000001</v>
      </c>
      <c r="AF546">
        <f>VLOOKUP(AE546,Sheet3!K$52:L$77,2,TRUE)</f>
        <v>1</v>
      </c>
      <c r="AG546">
        <f t="shared" si="286"/>
        <v>2.1836006519156399</v>
      </c>
      <c r="AH546">
        <f t="shared" si="287"/>
        <v>1</v>
      </c>
      <c r="AI546">
        <f t="shared" si="295"/>
        <v>4500</v>
      </c>
      <c r="AJ546">
        <f t="shared" si="278"/>
        <v>2.4</v>
      </c>
      <c r="AK546">
        <f t="shared" si="281"/>
        <v>5691.9149710995243</v>
      </c>
      <c r="AM546">
        <f t="shared" si="288"/>
        <v>-2.9163993480843828</v>
      </c>
      <c r="AN546">
        <f t="shared" si="289"/>
        <v>0</v>
      </c>
      <c r="AP546">
        <f t="shared" si="282"/>
        <v>1.55</v>
      </c>
      <c r="AQ546">
        <f>VLOOKUP(AE546,Sheet3!$K$52:$L$77,2,TRUE)</f>
        <v>1</v>
      </c>
      <c r="AR546">
        <f t="shared" si="308"/>
        <v>0</v>
      </c>
      <c r="AU546">
        <f t="shared" si="290"/>
        <v>10191.914971099524</v>
      </c>
      <c r="AV546">
        <f t="shared" si="291"/>
        <v>-191.91497109952434</v>
      </c>
      <c r="AW546">
        <f t="shared" si="292"/>
        <v>-3.9651853532959573</v>
      </c>
      <c r="AX546">
        <f>VLOOKUP(AD546,Sheet2!$A$6:$B$262,2,TRUE)</f>
        <v>324.85714285714283</v>
      </c>
      <c r="AY546">
        <f t="shared" si="293"/>
        <v>-1.2205935564235578E-2</v>
      </c>
      <c r="AZ546">
        <f t="shared" si="294"/>
        <v>518.57139471635139</v>
      </c>
      <c r="BB546">
        <f t="shared" si="284"/>
        <v>1.5096388268503915</v>
      </c>
    </row>
    <row r="547" spans="4:54" x14ac:dyDescent="0.55000000000000004">
      <c r="D547">
        <f t="shared" si="283"/>
        <v>8055</v>
      </c>
      <c r="E547">
        <f t="shared" si="279"/>
        <v>134.25</v>
      </c>
      <c r="F547">
        <v>10000</v>
      </c>
      <c r="H547">
        <f t="shared" si="296"/>
        <v>2500</v>
      </c>
      <c r="J547">
        <f t="shared" si="297"/>
        <v>206.61157024793388</v>
      </c>
      <c r="K547">
        <f t="shared" si="298"/>
        <v>517.061755889501</v>
      </c>
      <c r="L547">
        <f>VLOOKUP(V547, Sheet2!E$6:F$261,2,TRUE)</f>
        <v>505.17500000000001</v>
      </c>
      <c r="M547">
        <f>VLOOKUP(L547,Sheet3!A$52:B$77,2,TRUE)</f>
        <v>1</v>
      </c>
      <c r="N547">
        <f t="shared" si="299"/>
        <v>2.6617558895010234</v>
      </c>
      <c r="O547">
        <f t="shared" si="300"/>
        <v>2.2617558895010461</v>
      </c>
      <c r="P547">
        <v>0</v>
      </c>
      <c r="Q547">
        <f t="shared" si="277"/>
        <v>2.8</v>
      </c>
      <c r="R547">
        <f t="shared" si="301"/>
        <v>8937.1224001264909</v>
      </c>
      <c r="S547">
        <f t="shared" si="280"/>
        <v>2.4</v>
      </c>
      <c r="T547">
        <f t="shared" si="302"/>
        <v>1142.8990512522464</v>
      </c>
      <c r="V547">
        <f t="shared" si="303"/>
        <v>10080.021451378738</v>
      </c>
      <c r="W547">
        <f t="shared" si="304"/>
        <v>-80.021451378737765</v>
      </c>
      <c r="X547">
        <f t="shared" si="305"/>
        <v>-1.6533357722879702</v>
      </c>
      <c r="Y547">
        <f>VLOOKUP(K547,Sheet2!$A$6:$B$262,2,TRUE)</f>
        <v>311.5</v>
      </c>
      <c r="Z547">
        <f t="shared" si="306"/>
        <v>-5.3076589800576893E-3</v>
      </c>
      <c r="AA547">
        <f t="shared" si="307"/>
        <v>517.05644823052091</v>
      </c>
      <c r="AD547">
        <f t="shared" si="285"/>
        <v>518.57139471635139</v>
      </c>
      <c r="AE547">
        <f>VLOOKUP(AU546,Sheet2!$E$6:$F$261,2,TRUE)</f>
        <v>505.17500000000001</v>
      </c>
      <c r="AF547">
        <f>VLOOKUP(AE547,Sheet3!K$52:L$77,2,TRUE)</f>
        <v>1</v>
      </c>
      <c r="AG547">
        <f t="shared" si="286"/>
        <v>2.1713947163514149</v>
      </c>
      <c r="AH547">
        <f t="shared" si="287"/>
        <v>1</v>
      </c>
      <c r="AI547">
        <f t="shared" si="295"/>
        <v>4500</v>
      </c>
      <c r="AJ547">
        <f t="shared" si="278"/>
        <v>2.4</v>
      </c>
      <c r="AK547">
        <f t="shared" si="281"/>
        <v>5644.256553151813</v>
      </c>
      <c r="AM547">
        <f t="shared" si="288"/>
        <v>-2.9286052836486078</v>
      </c>
      <c r="AN547">
        <f t="shared" si="289"/>
        <v>0</v>
      </c>
      <c r="AP547">
        <f t="shared" si="282"/>
        <v>1.55</v>
      </c>
      <c r="AQ547">
        <f>VLOOKUP(AE547,Sheet3!$K$52:$L$77,2,TRUE)</f>
        <v>1</v>
      </c>
      <c r="AR547">
        <f t="shared" si="308"/>
        <v>0</v>
      </c>
      <c r="AU547">
        <f t="shared" si="290"/>
        <v>10144.256553151812</v>
      </c>
      <c r="AV547">
        <f t="shared" si="291"/>
        <v>-144.25655315181211</v>
      </c>
      <c r="AW547">
        <f t="shared" si="292"/>
        <v>-2.9805072965250439</v>
      </c>
      <c r="AX547">
        <f>VLOOKUP(AD547,Sheet2!$A$6:$B$262,2,TRUE)</f>
        <v>324.85714285714283</v>
      </c>
      <c r="AY547">
        <f t="shared" si="293"/>
        <v>-9.1748245715370744E-3</v>
      </c>
      <c r="AZ547">
        <f t="shared" si="294"/>
        <v>518.56221989177982</v>
      </c>
      <c r="BB547">
        <f t="shared" si="284"/>
        <v>1.5057716612589047</v>
      </c>
    </row>
    <row r="548" spans="4:54" x14ac:dyDescent="0.55000000000000004">
      <c r="D548">
        <f t="shared" si="283"/>
        <v>8070</v>
      </c>
      <c r="E548">
        <f t="shared" si="279"/>
        <v>134.5</v>
      </c>
      <c r="F548">
        <v>10000</v>
      </c>
      <c r="H548">
        <f t="shared" si="296"/>
        <v>2500</v>
      </c>
      <c r="J548">
        <f t="shared" si="297"/>
        <v>206.61157024793388</v>
      </c>
      <c r="K548">
        <f t="shared" si="298"/>
        <v>517.05644823052091</v>
      </c>
      <c r="L548">
        <f>VLOOKUP(V548, Sheet2!E$6:F$261,2,TRUE)</f>
        <v>505.17500000000001</v>
      </c>
      <c r="M548">
        <f>VLOOKUP(L548,Sheet3!A$52:B$77,2,TRUE)</f>
        <v>1</v>
      </c>
      <c r="N548">
        <f t="shared" si="299"/>
        <v>2.6564482305209367</v>
      </c>
      <c r="O548">
        <f t="shared" si="300"/>
        <v>2.2564482305209594</v>
      </c>
      <c r="P548">
        <v>0</v>
      </c>
      <c r="Q548">
        <f t="shared" si="277"/>
        <v>2.8</v>
      </c>
      <c r="R548">
        <f t="shared" si="301"/>
        <v>8910.4042044527032</v>
      </c>
      <c r="S548">
        <f t="shared" si="280"/>
        <v>2.4</v>
      </c>
      <c r="T548">
        <f t="shared" si="302"/>
        <v>1138.8783533002179</v>
      </c>
      <c r="V548">
        <f t="shared" si="303"/>
        <v>10049.282557752922</v>
      </c>
      <c r="W548">
        <f t="shared" si="304"/>
        <v>-49.282557752922003</v>
      </c>
      <c r="X548">
        <f t="shared" si="305"/>
        <v>-1.0182346643165703</v>
      </c>
      <c r="Y548">
        <f>VLOOKUP(K548,Sheet2!$A$6:$B$262,2,TRUE)</f>
        <v>311.5</v>
      </c>
      <c r="Z548">
        <f t="shared" si="306"/>
        <v>-3.2688111214015099E-3</v>
      </c>
      <c r="AA548">
        <f t="shared" si="307"/>
        <v>517.0531794193995</v>
      </c>
      <c r="AD548">
        <f t="shared" si="285"/>
        <v>518.56221989177982</v>
      </c>
      <c r="AE548">
        <f>VLOOKUP(AU547,Sheet2!$E$6:$F$261,2,TRUE)</f>
        <v>505.17500000000001</v>
      </c>
      <c r="AF548">
        <f>VLOOKUP(AE548,Sheet3!K$52:L$77,2,TRUE)</f>
        <v>1</v>
      </c>
      <c r="AG548">
        <f t="shared" si="286"/>
        <v>2.1622198917798414</v>
      </c>
      <c r="AH548">
        <f t="shared" si="287"/>
        <v>1</v>
      </c>
      <c r="AI548">
        <f t="shared" si="295"/>
        <v>4500</v>
      </c>
      <c r="AJ548">
        <f t="shared" si="278"/>
        <v>2.4</v>
      </c>
      <c r="AK548">
        <f t="shared" si="281"/>
        <v>5608.5212333363579</v>
      </c>
      <c r="AM548">
        <f t="shared" si="288"/>
        <v>-2.9377801082201813</v>
      </c>
      <c r="AN548">
        <f t="shared" si="289"/>
        <v>0</v>
      </c>
      <c r="AP548">
        <f t="shared" si="282"/>
        <v>1.55</v>
      </c>
      <c r="AQ548">
        <f>VLOOKUP(AE548,Sheet3!$K$52:$L$77,2,TRUE)</f>
        <v>1</v>
      </c>
      <c r="AR548">
        <f t="shared" si="308"/>
        <v>0</v>
      </c>
      <c r="AU548">
        <f t="shared" si="290"/>
        <v>10108.521233336358</v>
      </c>
      <c r="AV548">
        <f t="shared" si="291"/>
        <v>-108.52123333635791</v>
      </c>
      <c r="AW548">
        <f t="shared" si="292"/>
        <v>-2.2421742424867337</v>
      </c>
      <c r="AX548">
        <f>VLOOKUP(AD548,Sheet2!$A$6:$B$262,2,TRUE)</f>
        <v>324.85714285714283</v>
      </c>
      <c r="AY548">
        <f t="shared" si="293"/>
        <v>-6.9020315292027869E-3</v>
      </c>
      <c r="AZ548">
        <f t="shared" si="294"/>
        <v>518.55531786025063</v>
      </c>
      <c r="BB548">
        <f t="shared" si="284"/>
        <v>1.5021384408511267</v>
      </c>
    </row>
    <row r="549" spans="4:54" x14ac:dyDescent="0.55000000000000004">
      <c r="D549">
        <f t="shared" si="283"/>
        <v>8085</v>
      </c>
      <c r="E549">
        <f t="shared" si="279"/>
        <v>134.75</v>
      </c>
      <c r="F549">
        <v>10000</v>
      </c>
      <c r="H549">
        <f t="shared" si="296"/>
        <v>2500</v>
      </c>
      <c r="J549">
        <f t="shared" si="297"/>
        <v>206.61157024793388</v>
      </c>
      <c r="K549">
        <f t="shared" si="298"/>
        <v>517.0531794193995</v>
      </c>
      <c r="L549">
        <f>VLOOKUP(V549, Sheet2!E$6:F$261,2,TRUE)</f>
        <v>505.17500000000001</v>
      </c>
      <c r="M549">
        <f>VLOOKUP(L549,Sheet3!A$52:B$77,2,TRUE)</f>
        <v>1</v>
      </c>
      <c r="N549">
        <f t="shared" si="299"/>
        <v>2.6531794193995211</v>
      </c>
      <c r="O549">
        <f t="shared" si="300"/>
        <v>2.2531794193995438</v>
      </c>
      <c r="P549">
        <v>0</v>
      </c>
      <c r="Q549">
        <f t="shared" si="277"/>
        <v>2.8</v>
      </c>
      <c r="R549">
        <f t="shared" si="301"/>
        <v>8893.9626269200035</v>
      </c>
      <c r="S549">
        <f t="shared" si="280"/>
        <v>2.4</v>
      </c>
      <c r="T549">
        <f t="shared" si="302"/>
        <v>1136.4044899976284</v>
      </c>
      <c r="V549">
        <f t="shared" si="303"/>
        <v>10030.367116917632</v>
      </c>
      <c r="W549">
        <f t="shared" si="304"/>
        <v>-30.367116917632302</v>
      </c>
      <c r="X549">
        <f t="shared" si="305"/>
        <v>-0.62741977102546076</v>
      </c>
      <c r="Y549">
        <f>VLOOKUP(K549,Sheet2!$A$6:$B$262,2,TRUE)</f>
        <v>311.5</v>
      </c>
      <c r="Z549">
        <f t="shared" si="306"/>
        <v>-2.0141886710287665E-3</v>
      </c>
      <c r="AA549">
        <f t="shared" si="307"/>
        <v>517.05116523072843</v>
      </c>
      <c r="AD549">
        <f t="shared" si="285"/>
        <v>518.55531786025063</v>
      </c>
      <c r="AE549">
        <f>VLOOKUP(AU548,Sheet2!$E$6:$F$261,2,TRUE)</f>
        <v>505.17500000000001</v>
      </c>
      <c r="AF549">
        <f>VLOOKUP(AE549,Sheet3!K$52:L$77,2,TRUE)</f>
        <v>1</v>
      </c>
      <c r="AG549">
        <f t="shared" si="286"/>
        <v>2.1553178602506478</v>
      </c>
      <c r="AH549">
        <f t="shared" si="287"/>
        <v>1</v>
      </c>
      <c r="AI549">
        <f t="shared" si="295"/>
        <v>4500</v>
      </c>
      <c r="AJ549">
        <f t="shared" si="278"/>
        <v>2.4</v>
      </c>
      <c r="AK549">
        <f t="shared" si="281"/>
        <v>5581.6881977589655</v>
      </c>
      <c r="AM549">
        <f t="shared" si="288"/>
        <v>-2.944682139749375</v>
      </c>
      <c r="AN549">
        <f t="shared" si="289"/>
        <v>0</v>
      </c>
      <c r="AP549">
        <f t="shared" si="282"/>
        <v>1.55</v>
      </c>
      <c r="AQ549">
        <f>VLOOKUP(AE549,Sheet3!$K$52:$L$77,2,TRUE)</f>
        <v>1</v>
      </c>
      <c r="AR549">
        <f t="shared" si="308"/>
        <v>0</v>
      </c>
      <c r="AU549">
        <f t="shared" si="290"/>
        <v>10081.688197758966</v>
      </c>
      <c r="AV549">
        <f t="shared" si="291"/>
        <v>-81.688197758965543</v>
      </c>
      <c r="AW549">
        <f t="shared" si="292"/>
        <v>-1.6877726809703624</v>
      </c>
      <c r="AX549">
        <f>VLOOKUP(AD549,Sheet2!$A$6:$B$262,2,TRUE)</f>
        <v>324.85714285714283</v>
      </c>
      <c r="AY549">
        <f t="shared" si="293"/>
        <v>-5.1954304163555577E-3</v>
      </c>
      <c r="AZ549">
        <f t="shared" si="294"/>
        <v>518.55012242983423</v>
      </c>
      <c r="BB549">
        <f t="shared" si="284"/>
        <v>1.4989571991058028</v>
      </c>
    </row>
    <row r="550" spans="4:54" x14ac:dyDescent="0.55000000000000004">
      <c r="D550">
        <f t="shared" si="283"/>
        <v>8100</v>
      </c>
      <c r="E550">
        <f t="shared" si="279"/>
        <v>135</v>
      </c>
      <c r="F550">
        <v>10000</v>
      </c>
      <c r="H550">
        <f t="shared" si="296"/>
        <v>2500</v>
      </c>
      <c r="J550">
        <f t="shared" si="297"/>
        <v>206.61157024793388</v>
      </c>
      <c r="K550">
        <f t="shared" si="298"/>
        <v>517.05116523072843</v>
      </c>
      <c r="L550">
        <f>VLOOKUP(V550, Sheet2!E$6:F$261,2,TRUE)</f>
        <v>505.17500000000001</v>
      </c>
      <c r="M550">
        <f>VLOOKUP(L550,Sheet3!A$52:B$77,2,TRUE)</f>
        <v>1</v>
      </c>
      <c r="N550">
        <f t="shared" si="299"/>
        <v>2.6511652307284521</v>
      </c>
      <c r="O550">
        <f t="shared" si="300"/>
        <v>2.2511652307284749</v>
      </c>
      <c r="P550">
        <v>0</v>
      </c>
      <c r="Q550">
        <f t="shared" si="277"/>
        <v>2.8</v>
      </c>
      <c r="R550">
        <f t="shared" si="301"/>
        <v>8883.8366333966114</v>
      </c>
      <c r="S550">
        <f t="shared" si="280"/>
        <v>2.4</v>
      </c>
      <c r="T550">
        <f t="shared" si="302"/>
        <v>1134.8810284729473</v>
      </c>
      <c r="V550">
        <f t="shared" si="303"/>
        <v>10018.717661869559</v>
      </c>
      <c r="W550">
        <f t="shared" si="304"/>
        <v>-18.717661869559379</v>
      </c>
      <c r="X550">
        <f t="shared" si="305"/>
        <v>-0.38672855102395409</v>
      </c>
      <c r="Y550">
        <f>VLOOKUP(K550,Sheet2!$A$6:$B$262,2,TRUE)</f>
        <v>311.5</v>
      </c>
      <c r="Z550">
        <f t="shared" si="306"/>
        <v>-1.2415041766419071E-3</v>
      </c>
      <c r="AA550">
        <f t="shared" si="307"/>
        <v>517.04992372655181</v>
      </c>
      <c r="AD550">
        <f t="shared" si="285"/>
        <v>518.55012242983423</v>
      </c>
      <c r="AE550">
        <f>VLOOKUP(AU549,Sheet2!$E$6:$F$261,2,TRUE)</f>
        <v>505.17500000000001</v>
      </c>
      <c r="AF550">
        <f>VLOOKUP(AE550,Sheet3!K$52:L$77,2,TRUE)</f>
        <v>1</v>
      </c>
      <c r="AG550">
        <f t="shared" si="286"/>
        <v>2.1501224298342549</v>
      </c>
      <c r="AH550">
        <f t="shared" si="287"/>
        <v>1</v>
      </c>
      <c r="AI550">
        <f t="shared" si="295"/>
        <v>4500</v>
      </c>
      <c r="AJ550">
        <f t="shared" si="278"/>
        <v>2.4</v>
      </c>
      <c r="AK550">
        <f t="shared" si="281"/>
        <v>5561.5182332717277</v>
      </c>
      <c r="AM550">
        <f t="shared" si="288"/>
        <v>-2.9498775701657678</v>
      </c>
      <c r="AN550">
        <f t="shared" si="289"/>
        <v>0</v>
      </c>
      <c r="AP550">
        <f t="shared" si="282"/>
        <v>1.55</v>
      </c>
      <c r="AQ550">
        <f>VLOOKUP(AE550,Sheet3!$K$52:$L$77,2,TRUE)</f>
        <v>1</v>
      </c>
      <c r="AR550">
        <f t="shared" si="308"/>
        <v>0</v>
      </c>
      <c r="AU550">
        <f t="shared" si="290"/>
        <v>10061.518233271727</v>
      </c>
      <c r="AV550">
        <f t="shared" si="291"/>
        <v>-61.518233271726785</v>
      </c>
      <c r="AW550">
        <f t="shared" si="292"/>
        <v>-1.2710378775150162</v>
      </c>
      <c r="AX550">
        <f>VLOOKUP(AD550,Sheet2!$A$6:$B$262,2,TRUE)</f>
        <v>324.85714285714283</v>
      </c>
      <c r="AY550">
        <f t="shared" si="293"/>
        <v>-3.9126056036082298E-3</v>
      </c>
      <c r="AZ550">
        <f t="shared" si="294"/>
        <v>518.54620982423057</v>
      </c>
      <c r="BB550">
        <f t="shared" si="284"/>
        <v>1.4962860976787624</v>
      </c>
    </row>
    <row r="551" spans="4:54" x14ac:dyDescent="0.55000000000000004">
      <c r="D551">
        <f t="shared" si="283"/>
        <v>8115</v>
      </c>
      <c r="E551">
        <f t="shared" si="279"/>
        <v>135.25</v>
      </c>
      <c r="F551">
        <v>10000</v>
      </c>
      <c r="H551">
        <f t="shared" si="296"/>
        <v>2500</v>
      </c>
      <c r="J551">
        <f t="shared" si="297"/>
        <v>206.61157024793388</v>
      </c>
      <c r="K551">
        <f t="shared" si="298"/>
        <v>517.04992372655181</v>
      </c>
      <c r="L551">
        <f>VLOOKUP(V551, Sheet2!E$6:F$261,2,TRUE)</f>
        <v>505.17500000000001</v>
      </c>
      <c r="M551">
        <f>VLOOKUP(L551,Sheet3!A$52:B$77,2,TRUE)</f>
        <v>1</v>
      </c>
      <c r="N551">
        <f t="shared" si="299"/>
        <v>2.6499237265518332</v>
      </c>
      <c r="O551">
        <f t="shared" si="300"/>
        <v>2.2499237265518559</v>
      </c>
      <c r="P551">
        <v>0</v>
      </c>
      <c r="Q551">
        <f t="shared" si="277"/>
        <v>2.8</v>
      </c>
      <c r="R551">
        <f t="shared" si="301"/>
        <v>8877.5970964357857</v>
      </c>
      <c r="S551">
        <f t="shared" si="280"/>
        <v>2.4</v>
      </c>
      <c r="T551">
        <f t="shared" si="302"/>
        <v>1133.9423377618875</v>
      </c>
      <c r="V551">
        <f t="shared" si="303"/>
        <v>10011.539434197673</v>
      </c>
      <c r="W551">
        <f t="shared" si="304"/>
        <v>-11.539434197673472</v>
      </c>
      <c r="X551">
        <f t="shared" si="305"/>
        <v>-0.23841806193540233</v>
      </c>
      <c r="Y551">
        <f>VLOOKUP(K551,Sheet2!$A$6:$B$262,2,TRUE)</f>
        <v>311.5</v>
      </c>
      <c r="Z551">
        <f t="shared" si="306"/>
        <v>-7.6538703671076189E-4</v>
      </c>
      <c r="AA551">
        <f t="shared" si="307"/>
        <v>517.04915833951509</v>
      </c>
      <c r="AD551">
        <f t="shared" si="285"/>
        <v>518.54620982423057</v>
      </c>
      <c r="AE551">
        <f>VLOOKUP(AU550,Sheet2!$E$6:$F$261,2,TRUE)</f>
        <v>505.17500000000001</v>
      </c>
      <c r="AF551">
        <f>VLOOKUP(AE551,Sheet3!K$52:L$77,2,TRUE)</f>
        <v>1</v>
      </c>
      <c r="AG551">
        <f t="shared" si="286"/>
        <v>2.1462098242305956</v>
      </c>
      <c r="AH551">
        <f t="shared" si="287"/>
        <v>1</v>
      </c>
      <c r="AI551">
        <f t="shared" si="295"/>
        <v>4500</v>
      </c>
      <c r="AJ551">
        <f t="shared" si="278"/>
        <v>2.4</v>
      </c>
      <c r="AK551">
        <f t="shared" si="281"/>
        <v>5546.3445914032291</v>
      </c>
      <c r="AM551">
        <f t="shared" si="288"/>
        <v>-2.9537901757694272</v>
      </c>
      <c r="AN551">
        <f t="shared" si="289"/>
        <v>0</v>
      </c>
      <c r="AP551">
        <f t="shared" si="282"/>
        <v>1.55</v>
      </c>
      <c r="AQ551">
        <f>VLOOKUP(AE551,Sheet3!$K$52:$L$77,2,TRUE)</f>
        <v>1</v>
      </c>
      <c r="AR551">
        <f t="shared" si="308"/>
        <v>0</v>
      </c>
      <c r="AU551">
        <f t="shared" si="290"/>
        <v>10046.344591403229</v>
      </c>
      <c r="AV551">
        <f t="shared" si="291"/>
        <v>-46.34459140322906</v>
      </c>
      <c r="AW551">
        <f t="shared" si="292"/>
        <v>-0.95753288023200533</v>
      </c>
      <c r="AX551">
        <f>VLOOKUP(AD551,Sheet2!$A$6:$B$262,2,TRUE)</f>
        <v>324.85714285714283</v>
      </c>
      <c r="AY551">
        <f t="shared" si="293"/>
        <v>-2.947550642754634E-3</v>
      </c>
      <c r="AZ551">
        <f t="shared" si="294"/>
        <v>518.54326227358786</v>
      </c>
      <c r="BB551">
        <f t="shared" si="284"/>
        <v>1.4941039340727684</v>
      </c>
    </row>
    <row r="552" spans="4:54" x14ac:dyDescent="0.55000000000000004">
      <c r="D552">
        <f t="shared" si="283"/>
        <v>8130</v>
      </c>
      <c r="E552">
        <f t="shared" si="279"/>
        <v>135.5</v>
      </c>
      <c r="F552">
        <v>9950</v>
      </c>
      <c r="H552">
        <f t="shared" si="296"/>
        <v>2487.5</v>
      </c>
      <c r="J552">
        <f t="shared" si="297"/>
        <v>205.57851239669421</v>
      </c>
      <c r="K552">
        <f t="shared" si="298"/>
        <v>517.04915833951509</v>
      </c>
      <c r="L552">
        <f>VLOOKUP(V552, Sheet2!E$6:F$261,2,TRUE)</f>
        <v>505.17500000000001</v>
      </c>
      <c r="M552">
        <f>VLOOKUP(L552,Sheet3!A$52:B$77,2,TRUE)</f>
        <v>1</v>
      </c>
      <c r="N552">
        <f t="shared" si="299"/>
        <v>2.649158339515111</v>
      </c>
      <c r="O552">
        <f t="shared" si="300"/>
        <v>2.2491583395151338</v>
      </c>
      <c r="P552">
        <v>0</v>
      </c>
      <c r="Q552">
        <f t="shared" si="277"/>
        <v>2.8</v>
      </c>
      <c r="R552">
        <f t="shared" si="301"/>
        <v>8873.7511515497154</v>
      </c>
      <c r="S552">
        <f t="shared" si="280"/>
        <v>2.4</v>
      </c>
      <c r="T552">
        <f t="shared" si="302"/>
        <v>1133.3637641821108</v>
      </c>
      <c r="V552">
        <f t="shared" si="303"/>
        <v>10007.114915731827</v>
      </c>
      <c r="W552">
        <f t="shared" si="304"/>
        <v>-57.114915731826841</v>
      </c>
      <c r="X552">
        <f t="shared" si="305"/>
        <v>-1.1800602423931166</v>
      </c>
      <c r="Y552">
        <f>VLOOKUP(K552,Sheet2!$A$6:$B$262,2,TRUE)</f>
        <v>311.5</v>
      </c>
      <c r="Z552">
        <f t="shared" si="306"/>
        <v>-3.7883153848896197E-3</v>
      </c>
      <c r="AA552">
        <f t="shared" si="307"/>
        <v>517.04537002413019</v>
      </c>
      <c r="AD552">
        <f t="shared" si="285"/>
        <v>518.54326227358786</v>
      </c>
      <c r="AE552">
        <f>VLOOKUP(AU551,Sheet2!$E$6:$F$261,2,TRUE)</f>
        <v>505.17500000000001</v>
      </c>
      <c r="AF552">
        <f>VLOOKUP(AE552,Sheet3!K$52:L$77,2,TRUE)</f>
        <v>1</v>
      </c>
      <c r="AG552">
        <f t="shared" si="286"/>
        <v>2.1432622735878795</v>
      </c>
      <c r="AH552">
        <f t="shared" si="287"/>
        <v>1</v>
      </c>
      <c r="AI552">
        <f t="shared" si="295"/>
        <v>4500</v>
      </c>
      <c r="AJ552">
        <f t="shared" si="278"/>
        <v>2.4</v>
      </c>
      <c r="AK552">
        <f t="shared" si="281"/>
        <v>5534.9226998433687</v>
      </c>
      <c r="AM552">
        <f t="shared" si="288"/>
        <v>-2.9567377264121433</v>
      </c>
      <c r="AN552">
        <f t="shared" si="289"/>
        <v>0</v>
      </c>
      <c r="AP552">
        <f t="shared" si="282"/>
        <v>1.55</v>
      </c>
      <c r="AQ552">
        <f>VLOOKUP(AE552,Sheet3!$K$52:$L$77,2,TRUE)</f>
        <v>1</v>
      </c>
      <c r="AR552">
        <f t="shared" si="308"/>
        <v>0</v>
      </c>
      <c r="AU552">
        <f t="shared" si="290"/>
        <v>10034.92269984337</v>
      </c>
      <c r="AV552">
        <f t="shared" si="291"/>
        <v>-84.922699843369628</v>
      </c>
      <c r="AW552">
        <f t="shared" si="292"/>
        <v>-1.7546012364332568</v>
      </c>
      <c r="AX552">
        <f>VLOOKUP(AD552,Sheet2!$A$6:$B$262,2,TRUE)</f>
        <v>324.85714285714283</v>
      </c>
      <c r="AY552">
        <f t="shared" si="293"/>
        <v>-5.4011471658015828E-3</v>
      </c>
      <c r="AZ552">
        <f t="shared" si="294"/>
        <v>518.53786112642206</v>
      </c>
      <c r="BB552">
        <f t="shared" si="284"/>
        <v>1.492491102291865</v>
      </c>
    </row>
    <row r="553" spans="4:54" x14ac:dyDescent="0.55000000000000004">
      <c r="D553">
        <f t="shared" si="283"/>
        <v>8145</v>
      </c>
      <c r="E553">
        <f t="shared" si="279"/>
        <v>135.75</v>
      </c>
      <c r="F553">
        <v>9880</v>
      </c>
      <c r="H553">
        <f t="shared" si="296"/>
        <v>2470</v>
      </c>
      <c r="J553">
        <f t="shared" si="297"/>
        <v>204.13223140495867</v>
      </c>
      <c r="K553">
        <f t="shared" si="298"/>
        <v>517.04537002413019</v>
      </c>
      <c r="L553">
        <f>VLOOKUP(V553, Sheet2!E$6:F$261,2,TRUE)</f>
        <v>505</v>
      </c>
      <c r="M553">
        <f>VLOOKUP(L553,Sheet3!A$52:B$77,2,TRUE)</f>
        <v>1</v>
      </c>
      <c r="N553">
        <f t="shared" si="299"/>
        <v>2.6453700241302158</v>
      </c>
      <c r="O553">
        <f t="shared" si="300"/>
        <v>2.2453700241302386</v>
      </c>
      <c r="P553">
        <v>0</v>
      </c>
      <c r="Q553">
        <f t="shared" si="277"/>
        <v>2.8</v>
      </c>
      <c r="R553">
        <f t="shared" si="301"/>
        <v>8854.7236664846369</v>
      </c>
      <c r="S553">
        <f t="shared" si="280"/>
        <v>2.4</v>
      </c>
      <c r="T553">
        <f t="shared" si="302"/>
        <v>1130.5015395413316</v>
      </c>
      <c r="V553">
        <f t="shared" si="303"/>
        <v>9985.2252060259689</v>
      </c>
      <c r="W553">
        <f t="shared" si="304"/>
        <v>-105.22520602596887</v>
      </c>
      <c r="X553">
        <f t="shared" si="305"/>
        <v>-2.1740745046687784</v>
      </c>
      <c r="Y553">
        <f>VLOOKUP(K553,Sheet2!$A$6:$B$262,2,TRUE)</f>
        <v>311.5</v>
      </c>
      <c r="Z553">
        <f t="shared" si="306"/>
        <v>-6.9793724066413432E-3</v>
      </c>
      <c r="AA553">
        <f t="shared" si="307"/>
        <v>517.0383906517236</v>
      </c>
      <c r="AD553">
        <f t="shared" si="285"/>
        <v>518.53786112642206</v>
      </c>
      <c r="AE553">
        <f>VLOOKUP(AU552,Sheet2!$E$6:$F$261,2,TRUE)</f>
        <v>505.17500000000001</v>
      </c>
      <c r="AF553">
        <f>VLOOKUP(AE553,Sheet3!K$52:L$77,2,TRUE)</f>
        <v>1</v>
      </c>
      <c r="AG553">
        <f t="shared" si="286"/>
        <v>2.1378611264220808</v>
      </c>
      <c r="AH553">
        <f t="shared" si="287"/>
        <v>1</v>
      </c>
      <c r="AI553">
        <f t="shared" si="295"/>
        <v>4500</v>
      </c>
      <c r="AJ553">
        <f t="shared" si="278"/>
        <v>2.4</v>
      </c>
      <c r="AK553">
        <f t="shared" si="281"/>
        <v>5514.0133900571345</v>
      </c>
      <c r="AM553">
        <f t="shared" si="288"/>
        <v>-2.9621388735779419</v>
      </c>
      <c r="AN553">
        <f t="shared" si="289"/>
        <v>0</v>
      </c>
      <c r="AP553">
        <f t="shared" si="282"/>
        <v>1.55</v>
      </c>
      <c r="AQ553">
        <f>VLOOKUP(AE553,Sheet3!$K$52:$L$77,2,TRUE)</f>
        <v>1</v>
      </c>
      <c r="AR553">
        <f t="shared" si="308"/>
        <v>0</v>
      </c>
      <c r="AU553">
        <f t="shared" si="290"/>
        <v>10014.013390057135</v>
      </c>
      <c r="AV553">
        <f t="shared" si="291"/>
        <v>-134.01339005713453</v>
      </c>
      <c r="AW553">
        <f t="shared" si="292"/>
        <v>-2.7688716953953416</v>
      </c>
      <c r="AX553">
        <f>VLOOKUP(AD553,Sheet2!$A$6:$B$262,2,TRUE)</f>
        <v>324.85714285714283</v>
      </c>
      <c r="AY553">
        <f t="shared" si="293"/>
        <v>-8.5233517448405419E-3</v>
      </c>
      <c r="AZ553">
        <f t="shared" si="294"/>
        <v>518.52933777467717</v>
      </c>
      <c r="BB553">
        <f t="shared" si="284"/>
        <v>1.4909471229535711</v>
      </c>
    </row>
    <row r="554" spans="4:54" x14ac:dyDescent="0.55000000000000004">
      <c r="D554">
        <f t="shared" si="283"/>
        <v>8160</v>
      </c>
      <c r="E554">
        <f t="shared" si="279"/>
        <v>136</v>
      </c>
      <c r="F554">
        <v>9780</v>
      </c>
      <c r="H554">
        <f t="shared" si="296"/>
        <v>2445</v>
      </c>
      <c r="J554">
        <f t="shared" si="297"/>
        <v>202.06611570247935</v>
      </c>
      <c r="K554">
        <f t="shared" si="298"/>
        <v>517.0383906517236</v>
      </c>
      <c r="L554">
        <f>VLOOKUP(V554, Sheet2!E$6:F$261,2,TRUE)</f>
        <v>505</v>
      </c>
      <c r="M554">
        <f>VLOOKUP(L554,Sheet3!A$52:B$77,2,TRUE)</f>
        <v>1</v>
      </c>
      <c r="N554">
        <f t="shared" si="299"/>
        <v>2.6383906517236255</v>
      </c>
      <c r="O554">
        <f t="shared" si="300"/>
        <v>2.2383906517236483</v>
      </c>
      <c r="P554">
        <v>0</v>
      </c>
      <c r="Q554">
        <f t="shared" si="277"/>
        <v>2.8</v>
      </c>
      <c r="R554">
        <f t="shared" si="301"/>
        <v>8819.7041987138527</v>
      </c>
      <c r="S554">
        <f t="shared" si="280"/>
        <v>2.4</v>
      </c>
      <c r="T554">
        <f t="shared" si="302"/>
        <v>1125.2346637229678</v>
      </c>
      <c r="V554">
        <f t="shared" si="303"/>
        <v>9944.9388624368203</v>
      </c>
      <c r="W554">
        <f t="shared" si="304"/>
        <v>-164.93886243682027</v>
      </c>
      <c r="X554">
        <f t="shared" si="305"/>
        <v>-3.4078277362979397</v>
      </c>
      <c r="Y554">
        <f>VLOOKUP(K554,Sheet2!$A$6:$B$262,2,TRUE)</f>
        <v>311.5</v>
      </c>
      <c r="Z554">
        <f t="shared" si="306"/>
        <v>-1.0940056938356146E-2</v>
      </c>
      <c r="AA554">
        <f t="shared" si="307"/>
        <v>517.02745059478525</v>
      </c>
      <c r="AD554">
        <f t="shared" si="285"/>
        <v>518.52933777467717</v>
      </c>
      <c r="AE554">
        <f>VLOOKUP(AU553,Sheet2!$E$6:$F$261,2,TRUE)</f>
        <v>505.17500000000001</v>
      </c>
      <c r="AF554">
        <f>VLOOKUP(AE554,Sheet3!K$52:L$77,2,TRUE)</f>
        <v>1</v>
      </c>
      <c r="AG554">
        <f t="shared" si="286"/>
        <v>2.1293377746771966</v>
      </c>
      <c r="AH554">
        <f t="shared" si="287"/>
        <v>1</v>
      </c>
      <c r="AI554">
        <f t="shared" si="295"/>
        <v>4500</v>
      </c>
      <c r="AJ554">
        <f t="shared" si="278"/>
        <v>2.4</v>
      </c>
      <c r="AK554">
        <f t="shared" si="281"/>
        <v>5481.0708847544129</v>
      </c>
      <c r="AM554">
        <f t="shared" si="288"/>
        <v>-2.9706622253228261</v>
      </c>
      <c r="AN554">
        <f t="shared" si="289"/>
        <v>0</v>
      </c>
      <c r="AP554">
        <f t="shared" si="282"/>
        <v>1.55</v>
      </c>
      <c r="AQ554">
        <f>VLOOKUP(AE554,Sheet3!$K$52:$L$77,2,TRUE)</f>
        <v>1</v>
      </c>
      <c r="AR554">
        <f t="shared" si="308"/>
        <v>0</v>
      </c>
      <c r="AU554">
        <f t="shared" si="290"/>
        <v>9981.070884754412</v>
      </c>
      <c r="AV554">
        <f t="shared" si="291"/>
        <v>-201.07088475441196</v>
      </c>
      <c r="AW554">
        <f t="shared" si="292"/>
        <v>-4.1543571230250409</v>
      </c>
      <c r="AX554">
        <f>VLOOKUP(AD554,Sheet2!$A$6:$B$262,2,TRUE)</f>
        <v>324.85714285714283</v>
      </c>
      <c r="AY554">
        <f t="shared" si="293"/>
        <v>-1.2788258514149203E-2</v>
      </c>
      <c r="AZ554">
        <f t="shared" si="294"/>
        <v>518.51654951616297</v>
      </c>
      <c r="BB554">
        <f t="shared" si="284"/>
        <v>1.4890989213777175</v>
      </c>
    </row>
    <row r="555" spans="4:54" x14ac:dyDescent="0.55000000000000004">
      <c r="D555">
        <f t="shared" si="283"/>
        <v>8175</v>
      </c>
      <c r="E555">
        <f t="shared" si="279"/>
        <v>136.25</v>
      </c>
      <c r="F555">
        <v>9730</v>
      </c>
      <c r="H555">
        <f t="shared" si="296"/>
        <v>2432.5</v>
      </c>
      <c r="J555">
        <f t="shared" si="297"/>
        <v>201.03305785123968</v>
      </c>
      <c r="K555">
        <f t="shared" si="298"/>
        <v>517.02745059478525</v>
      </c>
      <c r="L555">
        <f>VLOOKUP(V555, Sheet2!E$6:F$261,2,TRUE)</f>
        <v>505</v>
      </c>
      <c r="M555">
        <f>VLOOKUP(L555,Sheet3!A$52:B$77,2,TRUE)</f>
        <v>1</v>
      </c>
      <c r="N555">
        <f t="shared" si="299"/>
        <v>2.6274505947852731</v>
      </c>
      <c r="O555">
        <f t="shared" si="300"/>
        <v>2.2274505947852958</v>
      </c>
      <c r="P555">
        <v>0</v>
      </c>
      <c r="Q555">
        <f t="shared" si="277"/>
        <v>2.8</v>
      </c>
      <c r="R555">
        <f t="shared" si="301"/>
        <v>8764.9048979631916</v>
      </c>
      <c r="S555">
        <f t="shared" si="280"/>
        <v>2.4</v>
      </c>
      <c r="T555">
        <f t="shared" si="302"/>
        <v>1116.9954332268087</v>
      </c>
      <c r="V555">
        <f t="shared" si="303"/>
        <v>9881.9003311899996</v>
      </c>
      <c r="W555">
        <f t="shared" si="304"/>
        <v>-151.90033118999963</v>
      </c>
      <c r="X555">
        <f t="shared" si="305"/>
        <v>-3.1384365948347033</v>
      </c>
      <c r="Y555">
        <f>VLOOKUP(K555,Sheet2!$A$6:$B$262,2,TRUE)</f>
        <v>311.5</v>
      </c>
      <c r="Z555">
        <f t="shared" si="306"/>
        <v>-1.0075237864637892E-2</v>
      </c>
      <c r="AA555">
        <f t="shared" si="307"/>
        <v>517.01737535692064</v>
      </c>
      <c r="AD555">
        <f t="shared" si="285"/>
        <v>518.51654951616297</v>
      </c>
      <c r="AE555">
        <f>VLOOKUP(AU554,Sheet2!$E$6:$F$261,2,TRUE)</f>
        <v>505</v>
      </c>
      <c r="AF555">
        <f>VLOOKUP(AE555,Sheet3!K$52:L$77,2,TRUE)</f>
        <v>1</v>
      </c>
      <c r="AG555">
        <f t="shared" si="286"/>
        <v>2.1165495161629906</v>
      </c>
      <c r="AH555">
        <f t="shared" si="287"/>
        <v>1</v>
      </c>
      <c r="AI555">
        <f t="shared" si="295"/>
        <v>4500</v>
      </c>
      <c r="AJ555">
        <f t="shared" si="278"/>
        <v>2.4</v>
      </c>
      <c r="AK555">
        <f t="shared" si="281"/>
        <v>5431.7682288022725</v>
      </c>
      <c r="AM555">
        <f t="shared" si="288"/>
        <v>-2.9834504838370322</v>
      </c>
      <c r="AN555">
        <f t="shared" si="289"/>
        <v>0</v>
      </c>
      <c r="AP555">
        <f t="shared" si="282"/>
        <v>1.55</v>
      </c>
      <c r="AQ555">
        <f>VLOOKUP(AE555,Sheet3!$K$52:$L$77,2,TRUE)</f>
        <v>1</v>
      </c>
      <c r="AR555">
        <f t="shared" si="308"/>
        <v>0</v>
      </c>
      <c r="AU555">
        <f t="shared" si="290"/>
        <v>9931.7682288022734</v>
      </c>
      <c r="AV555">
        <f t="shared" si="291"/>
        <v>-201.76822880227337</v>
      </c>
      <c r="AW555">
        <f t="shared" si="292"/>
        <v>-4.1687650578982103</v>
      </c>
      <c r="AX555">
        <f>VLOOKUP(AD555,Sheet2!$A$6:$B$262,2,TRUE)</f>
        <v>324.85714285714283</v>
      </c>
      <c r="AY555">
        <f t="shared" si="293"/>
        <v>-1.2832610116661158E-2</v>
      </c>
      <c r="AZ555">
        <f t="shared" si="294"/>
        <v>518.50371690604629</v>
      </c>
      <c r="BB555">
        <f t="shared" si="284"/>
        <v>1.4863415491256546</v>
      </c>
    </row>
    <row r="556" spans="4:54" x14ac:dyDescent="0.55000000000000004">
      <c r="D556">
        <f t="shared" si="283"/>
        <v>8190</v>
      </c>
      <c r="E556">
        <f t="shared" si="279"/>
        <v>136.5</v>
      </c>
      <c r="F556">
        <v>9660</v>
      </c>
      <c r="H556">
        <f t="shared" si="296"/>
        <v>2415</v>
      </c>
      <c r="J556">
        <f t="shared" si="297"/>
        <v>199.58677685950414</v>
      </c>
      <c r="K556">
        <f t="shared" si="298"/>
        <v>517.01737535692064</v>
      </c>
      <c r="L556">
        <f>VLOOKUP(V556, Sheet2!E$6:F$261,2,TRUE)</f>
        <v>505</v>
      </c>
      <c r="M556">
        <f>VLOOKUP(L556,Sheet3!A$52:B$77,2,TRUE)</f>
        <v>1</v>
      </c>
      <c r="N556">
        <f t="shared" si="299"/>
        <v>2.617375356920661</v>
      </c>
      <c r="O556">
        <f t="shared" si="300"/>
        <v>2.2173753569206838</v>
      </c>
      <c r="P556">
        <v>0</v>
      </c>
      <c r="Q556">
        <f t="shared" si="277"/>
        <v>2.8</v>
      </c>
      <c r="R556">
        <f t="shared" si="301"/>
        <v>8714.5383236369016</v>
      </c>
      <c r="S556">
        <f t="shared" si="280"/>
        <v>2.4</v>
      </c>
      <c r="T556">
        <f t="shared" si="302"/>
        <v>1109.4253939358973</v>
      </c>
      <c r="V556">
        <f t="shared" si="303"/>
        <v>9823.9637175727985</v>
      </c>
      <c r="W556">
        <f t="shared" si="304"/>
        <v>-163.96371757279849</v>
      </c>
      <c r="X556">
        <f t="shared" si="305"/>
        <v>-3.3876801151404647</v>
      </c>
      <c r="Y556">
        <f>VLOOKUP(K556,Sheet2!$A$6:$B$262,2,TRUE)</f>
        <v>311.5</v>
      </c>
      <c r="Z556">
        <f t="shared" si="306"/>
        <v>-1.0875377576694911E-2</v>
      </c>
      <c r="AA556">
        <f t="shared" si="307"/>
        <v>517.00649997934397</v>
      </c>
      <c r="AD556">
        <f t="shared" si="285"/>
        <v>518.50371690604629</v>
      </c>
      <c r="AE556">
        <f>VLOOKUP(AU555,Sheet2!$E$6:$F$261,2,TRUE)</f>
        <v>505</v>
      </c>
      <c r="AF556">
        <f>VLOOKUP(AE556,Sheet3!K$52:L$77,2,TRUE)</f>
        <v>1</v>
      </c>
      <c r="AG556">
        <f t="shared" si="286"/>
        <v>2.1037169060463157</v>
      </c>
      <c r="AH556">
        <f t="shared" si="287"/>
        <v>1</v>
      </c>
      <c r="AI556">
        <f t="shared" si="295"/>
        <v>4500</v>
      </c>
      <c r="AJ556">
        <f t="shared" si="278"/>
        <v>2.4</v>
      </c>
      <c r="AK556">
        <f t="shared" si="281"/>
        <v>5382.4440789414375</v>
      </c>
      <c r="AM556">
        <f t="shared" si="288"/>
        <v>-2.9962830939537071</v>
      </c>
      <c r="AN556">
        <f t="shared" si="289"/>
        <v>0</v>
      </c>
      <c r="AP556">
        <f t="shared" si="282"/>
        <v>1.55</v>
      </c>
      <c r="AQ556">
        <f>VLOOKUP(AE556,Sheet3!$K$52:$L$77,2,TRUE)</f>
        <v>1</v>
      </c>
      <c r="AR556">
        <f t="shared" si="308"/>
        <v>0</v>
      </c>
      <c r="AU556">
        <f t="shared" si="290"/>
        <v>9882.4440789414366</v>
      </c>
      <c r="AV556">
        <f t="shared" si="291"/>
        <v>-222.4440789414366</v>
      </c>
      <c r="AW556">
        <f t="shared" si="292"/>
        <v>-4.5959520442445578</v>
      </c>
      <c r="AX556">
        <f>VLOOKUP(AD556,Sheet2!$A$6:$B$262,2,TRUE)</f>
        <v>324.85714285714283</v>
      </c>
      <c r="AY556">
        <f t="shared" si="293"/>
        <v>-1.4147609634877708E-2</v>
      </c>
      <c r="AZ556">
        <f t="shared" si="294"/>
        <v>518.48956929641145</v>
      </c>
      <c r="BB556">
        <f t="shared" si="284"/>
        <v>1.4830693170674749</v>
      </c>
    </row>
    <row r="557" spans="4:54" x14ac:dyDescent="0.55000000000000004">
      <c r="D557">
        <f t="shared" si="283"/>
        <v>8205</v>
      </c>
      <c r="E557">
        <f t="shared" si="279"/>
        <v>136.75</v>
      </c>
      <c r="F557">
        <v>9620</v>
      </c>
      <c r="H557">
        <f t="shared" si="296"/>
        <v>2405</v>
      </c>
      <c r="J557">
        <f t="shared" si="297"/>
        <v>198.7603305785124</v>
      </c>
      <c r="K557">
        <f t="shared" si="298"/>
        <v>517.00649997934397</v>
      </c>
      <c r="L557">
        <f>VLOOKUP(V557, Sheet2!E$6:F$261,2,TRUE)</f>
        <v>505</v>
      </c>
      <c r="M557">
        <f>VLOOKUP(L557,Sheet3!A$52:B$77,2,TRUE)</f>
        <v>1</v>
      </c>
      <c r="N557">
        <f t="shared" si="299"/>
        <v>2.6064999793439938</v>
      </c>
      <c r="O557">
        <f t="shared" si="300"/>
        <v>2.2064999793440165</v>
      </c>
      <c r="P557">
        <v>0</v>
      </c>
      <c r="Q557">
        <f t="shared" si="277"/>
        <v>2.8</v>
      </c>
      <c r="R557">
        <f t="shared" si="301"/>
        <v>8660.2805087786182</v>
      </c>
      <c r="S557">
        <f t="shared" si="280"/>
        <v>2.4</v>
      </c>
      <c r="T557">
        <f t="shared" si="302"/>
        <v>1101.273449454297</v>
      </c>
      <c r="V557">
        <f t="shared" si="303"/>
        <v>9761.5539582329147</v>
      </c>
      <c r="W557">
        <f t="shared" si="304"/>
        <v>-141.55395823291474</v>
      </c>
      <c r="X557">
        <f t="shared" si="305"/>
        <v>-2.9246685585312964</v>
      </c>
      <c r="Y557">
        <f>VLOOKUP(K557,Sheet2!$A$6:$B$262,2,TRUE)</f>
        <v>311.5</v>
      </c>
      <c r="Z557">
        <f t="shared" si="306"/>
        <v>-9.3889841365370676E-3</v>
      </c>
      <c r="AA557">
        <f t="shared" si="307"/>
        <v>516.99711099520744</v>
      </c>
      <c r="AD557">
        <f t="shared" si="285"/>
        <v>518.48956929641145</v>
      </c>
      <c r="AE557">
        <f>VLOOKUP(AU556,Sheet2!$E$6:$F$261,2,TRUE)</f>
        <v>505</v>
      </c>
      <c r="AF557">
        <f>VLOOKUP(AE557,Sheet3!K$52:L$77,2,TRUE)</f>
        <v>1</v>
      </c>
      <c r="AG557">
        <f t="shared" si="286"/>
        <v>2.0895692964114687</v>
      </c>
      <c r="AH557">
        <f t="shared" si="287"/>
        <v>1</v>
      </c>
      <c r="AI557">
        <f t="shared" si="295"/>
        <v>4500</v>
      </c>
      <c r="AJ557">
        <f t="shared" si="278"/>
        <v>2.2999999999999998</v>
      </c>
      <c r="AK557">
        <f t="shared" si="281"/>
        <v>5106.2296426529629</v>
      </c>
      <c r="AM557">
        <f t="shared" si="288"/>
        <v>-3.010430703588554</v>
      </c>
      <c r="AN557">
        <f t="shared" si="289"/>
        <v>0</v>
      </c>
      <c r="AP557">
        <f t="shared" si="282"/>
        <v>1.55</v>
      </c>
      <c r="AQ557">
        <f>VLOOKUP(AE557,Sheet3!$K$52:$L$77,2,TRUE)</f>
        <v>1</v>
      </c>
      <c r="AR557">
        <f t="shared" si="308"/>
        <v>0</v>
      </c>
      <c r="AU557">
        <f t="shared" si="290"/>
        <v>9606.2296426529629</v>
      </c>
      <c r="AV557">
        <f t="shared" si="291"/>
        <v>13.770357347037134</v>
      </c>
      <c r="AW557">
        <f t="shared" si="292"/>
        <v>0.28451151543465153</v>
      </c>
      <c r="AX557">
        <f>VLOOKUP(AD557,Sheet2!$A$6:$B$262,2,TRUE)</f>
        <v>323.48571428571427</v>
      </c>
      <c r="AY557">
        <f t="shared" si="293"/>
        <v>8.7951802156975838E-4</v>
      </c>
      <c r="AZ557">
        <f t="shared" si="294"/>
        <v>518.49044881443297</v>
      </c>
      <c r="BB557">
        <f t="shared" si="284"/>
        <v>1.4933378192255304</v>
      </c>
    </row>
    <row r="558" spans="4:54" x14ac:dyDescent="0.55000000000000004">
      <c r="D558">
        <f t="shared" si="283"/>
        <v>8220</v>
      </c>
      <c r="E558">
        <f t="shared" si="279"/>
        <v>137</v>
      </c>
      <c r="F558">
        <v>9550</v>
      </c>
      <c r="H558">
        <f t="shared" si="296"/>
        <v>2387.5</v>
      </c>
      <c r="J558">
        <f t="shared" si="297"/>
        <v>197.31404958677686</v>
      </c>
      <c r="K558">
        <f t="shared" si="298"/>
        <v>516.99711099520744</v>
      </c>
      <c r="L558">
        <f>VLOOKUP(V558, Sheet2!E$6:F$261,2,TRUE)</f>
        <v>505</v>
      </c>
      <c r="M558">
        <f>VLOOKUP(L558,Sheet3!A$52:B$77,2,TRUE)</f>
        <v>1</v>
      </c>
      <c r="N558">
        <f t="shared" si="299"/>
        <v>2.5971109952074585</v>
      </c>
      <c r="O558">
        <f t="shared" si="300"/>
        <v>2.1971109952074812</v>
      </c>
      <c r="P558">
        <v>0</v>
      </c>
      <c r="Q558">
        <f t="shared" si="277"/>
        <v>2.7</v>
      </c>
      <c r="R558">
        <f t="shared" si="301"/>
        <v>8305.9032801223875</v>
      </c>
      <c r="S558">
        <f t="shared" si="280"/>
        <v>2.4</v>
      </c>
      <c r="T558">
        <f t="shared" si="302"/>
        <v>1094.2518098594505</v>
      </c>
      <c r="V558">
        <f t="shared" si="303"/>
        <v>9400.1550899818376</v>
      </c>
      <c r="W558">
        <f t="shared" si="304"/>
        <v>149.84491001816241</v>
      </c>
      <c r="X558">
        <f t="shared" si="305"/>
        <v>3.0959692152512894</v>
      </c>
      <c r="Y558">
        <f>VLOOKUP(K558,Sheet2!$A$6:$B$262,2,TRUE)</f>
        <v>310.85000000000002</v>
      </c>
      <c r="Z558">
        <f t="shared" si="306"/>
        <v>9.9596886448489273E-3</v>
      </c>
      <c r="AA558">
        <f t="shared" si="307"/>
        <v>517.00707068385225</v>
      </c>
      <c r="AD558">
        <f t="shared" si="285"/>
        <v>518.49044881443297</v>
      </c>
      <c r="AE558">
        <f>VLOOKUP(AU557,Sheet2!$E$6:$F$261,2,TRUE)</f>
        <v>505</v>
      </c>
      <c r="AF558">
        <f>VLOOKUP(AE558,Sheet3!K$52:L$77,2,TRUE)</f>
        <v>1</v>
      </c>
      <c r="AG558">
        <f t="shared" si="286"/>
        <v>2.0904488144329889</v>
      </c>
      <c r="AH558">
        <f t="shared" si="287"/>
        <v>1</v>
      </c>
      <c r="AI558">
        <f t="shared" si="295"/>
        <v>4500</v>
      </c>
      <c r="AJ558">
        <f t="shared" si="278"/>
        <v>2.2999999999999998</v>
      </c>
      <c r="AK558">
        <f t="shared" si="281"/>
        <v>5109.4538670504144</v>
      </c>
      <c r="AM558">
        <f t="shared" si="288"/>
        <v>-3.0095511855670338</v>
      </c>
      <c r="AN558">
        <f t="shared" si="289"/>
        <v>0</v>
      </c>
      <c r="AP558">
        <f t="shared" si="282"/>
        <v>1.55</v>
      </c>
      <c r="AQ558">
        <f>VLOOKUP(AE558,Sheet3!$K$52:$L$77,2,TRUE)</f>
        <v>1</v>
      </c>
      <c r="AR558">
        <f t="shared" si="308"/>
        <v>0</v>
      </c>
      <c r="AU558">
        <f t="shared" si="290"/>
        <v>9609.4538670504153</v>
      </c>
      <c r="AV558">
        <f t="shared" si="291"/>
        <v>-59.453867050415283</v>
      </c>
      <c r="AW558">
        <f t="shared" si="292"/>
        <v>-1.2283856828598199</v>
      </c>
      <c r="AX558">
        <f>VLOOKUP(AD558,Sheet2!$A$6:$B$262,2,TRUE)</f>
        <v>323.48571428571427</v>
      </c>
      <c r="AY558">
        <f t="shared" si="293"/>
        <v>-3.7973413619584611E-3</v>
      </c>
      <c r="AZ558">
        <f t="shared" si="294"/>
        <v>518.48665147307099</v>
      </c>
      <c r="BB558">
        <f t="shared" si="284"/>
        <v>1.479580789218744</v>
      </c>
    </row>
    <row r="559" spans="4:54" x14ac:dyDescent="0.55000000000000004">
      <c r="D559">
        <f t="shared" si="283"/>
        <v>8235</v>
      </c>
      <c r="E559">
        <f t="shared" si="279"/>
        <v>137.25</v>
      </c>
      <c r="F559">
        <v>9500</v>
      </c>
      <c r="H559">
        <f t="shared" si="296"/>
        <v>2375</v>
      </c>
      <c r="J559">
        <f t="shared" si="297"/>
        <v>196.28099173553719</v>
      </c>
      <c r="K559">
        <f t="shared" si="298"/>
        <v>517.00707068385225</v>
      </c>
      <c r="L559">
        <f>VLOOKUP(V559, Sheet2!E$6:F$261,2,TRUE)</f>
        <v>505</v>
      </c>
      <c r="M559">
        <f>VLOOKUP(L559,Sheet3!A$52:B$77,2,TRUE)</f>
        <v>1</v>
      </c>
      <c r="N559">
        <f t="shared" si="299"/>
        <v>2.607070683852271</v>
      </c>
      <c r="O559">
        <f t="shared" si="300"/>
        <v>2.2070706838522938</v>
      </c>
      <c r="P559">
        <v>0</v>
      </c>
      <c r="Q559">
        <f t="shared" si="277"/>
        <v>2.8</v>
      </c>
      <c r="R559">
        <f t="shared" si="301"/>
        <v>8663.1249735984566</v>
      </c>
      <c r="S559">
        <f t="shared" si="280"/>
        <v>2.4</v>
      </c>
      <c r="T559">
        <f t="shared" si="302"/>
        <v>1101.7007386226155</v>
      </c>
      <c r="V559">
        <f t="shared" si="303"/>
        <v>9764.8257122210725</v>
      </c>
      <c r="W559">
        <f t="shared" si="304"/>
        <v>-264.82571222107254</v>
      </c>
      <c r="X559">
        <f t="shared" si="305"/>
        <v>-5.4716056244023248</v>
      </c>
      <c r="Y559">
        <f>VLOOKUP(K559,Sheet2!$A$6:$B$262,2,TRUE)</f>
        <v>311.5</v>
      </c>
      <c r="Z559">
        <f t="shared" si="306"/>
        <v>-1.7565347108835713E-2</v>
      </c>
      <c r="AA559">
        <f t="shared" si="307"/>
        <v>516.98950533674338</v>
      </c>
      <c r="AD559">
        <f t="shared" si="285"/>
        <v>518.48665147307099</v>
      </c>
      <c r="AE559">
        <f>VLOOKUP(AU558,Sheet2!$E$6:$F$261,2,TRUE)</f>
        <v>505</v>
      </c>
      <c r="AF559">
        <f>VLOOKUP(AE559,Sheet3!K$52:L$77,2,TRUE)</f>
        <v>1</v>
      </c>
      <c r="AG559">
        <f t="shared" si="286"/>
        <v>2.0866514730710151</v>
      </c>
      <c r="AH559">
        <f t="shared" si="287"/>
        <v>1</v>
      </c>
      <c r="AI559">
        <f t="shared" si="295"/>
        <v>4500</v>
      </c>
      <c r="AJ559">
        <f t="shared" si="278"/>
        <v>2.2999999999999998</v>
      </c>
      <c r="AK559">
        <f t="shared" si="281"/>
        <v>5095.5380563499411</v>
      </c>
      <c r="AM559">
        <f t="shared" si="288"/>
        <v>-3.0133485269290077</v>
      </c>
      <c r="AN559">
        <f t="shared" si="289"/>
        <v>0</v>
      </c>
      <c r="AP559">
        <f t="shared" si="282"/>
        <v>1.55</v>
      </c>
      <c r="AQ559">
        <f>VLOOKUP(AE559,Sheet3!$K$52:$L$77,2,TRUE)</f>
        <v>1</v>
      </c>
      <c r="AR559">
        <f t="shared" si="308"/>
        <v>0</v>
      </c>
      <c r="AU559">
        <f t="shared" si="290"/>
        <v>9595.5380563499421</v>
      </c>
      <c r="AV559">
        <f t="shared" si="291"/>
        <v>-95.538056349942053</v>
      </c>
      <c r="AW559">
        <f t="shared" si="292"/>
        <v>-1.9739267840897119</v>
      </c>
      <c r="AX559">
        <f>VLOOKUP(AD559,Sheet2!$A$6:$B$262,2,TRUE)</f>
        <v>323.48571428571427</v>
      </c>
      <c r="AY559">
        <f t="shared" si="293"/>
        <v>-6.1020524150450384E-3</v>
      </c>
      <c r="AZ559">
        <f t="shared" si="294"/>
        <v>518.48054942065596</v>
      </c>
      <c r="BB559">
        <f t="shared" si="284"/>
        <v>1.491044083912584</v>
      </c>
    </row>
    <row r="560" spans="4:54" x14ac:dyDescent="0.55000000000000004">
      <c r="D560">
        <f t="shared" si="283"/>
        <v>8250</v>
      </c>
      <c r="E560">
        <f t="shared" si="279"/>
        <v>137.5</v>
      </c>
      <c r="F560">
        <v>9450</v>
      </c>
      <c r="H560">
        <f t="shared" si="296"/>
        <v>2362.5</v>
      </c>
      <c r="J560">
        <f t="shared" si="297"/>
        <v>195.24793388429751</v>
      </c>
      <c r="K560">
        <f t="shared" si="298"/>
        <v>516.98950533674338</v>
      </c>
      <c r="L560">
        <f>VLOOKUP(V560, Sheet2!E$6:F$261,2,TRUE)</f>
        <v>505</v>
      </c>
      <c r="M560">
        <f>VLOOKUP(L560,Sheet3!A$52:B$77,2,TRUE)</f>
        <v>1</v>
      </c>
      <c r="N560">
        <f t="shared" si="299"/>
        <v>2.5895053367434002</v>
      </c>
      <c r="O560">
        <f t="shared" si="300"/>
        <v>2.189505336743423</v>
      </c>
      <c r="P560">
        <v>0</v>
      </c>
      <c r="Q560">
        <f t="shared" si="277"/>
        <v>2.7</v>
      </c>
      <c r="R560">
        <f t="shared" si="301"/>
        <v>8269.4441580712082</v>
      </c>
      <c r="S560">
        <f t="shared" si="280"/>
        <v>2.4</v>
      </c>
      <c r="T560">
        <f t="shared" si="302"/>
        <v>1088.574832932358</v>
      </c>
      <c r="V560">
        <f t="shared" si="303"/>
        <v>9358.018991003566</v>
      </c>
      <c r="W560">
        <f t="shared" si="304"/>
        <v>91.981008996433957</v>
      </c>
      <c r="X560">
        <f t="shared" si="305"/>
        <v>1.9004340701742553</v>
      </c>
      <c r="Y560">
        <f>VLOOKUP(K560,Sheet2!$A$6:$B$262,2,TRUE)</f>
        <v>310.85000000000002</v>
      </c>
      <c r="Z560">
        <f t="shared" si="306"/>
        <v>6.1136691979226483E-3</v>
      </c>
      <c r="AA560">
        <f t="shared" si="307"/>
        <v>516.99561900594131</v>
      </c>
      <c r="AD560">
        <f t="shared" si="285"/>
        <v>518.48054942065596</v>
      </c>
      <c r="AE560">
        <f>VLOOKUP(AU559,Sheet2!$E$6:$F$261,2,TRUE)</f>
        <v>505</v>
      </c>
      <c r="AF560">
        <f>VLOOKUP(AE560,Sheet3!K$52:L$77,2,TRUE)</f>
        <v>1</v>
      </c>
      <c r="AG560">
        <f t="shared" si="286"/>
        <v>2.0805494206559842</v>
      </c>
      <c r="AH560">
        <f t="shared" si="287"/>
        <v>1</v>
      </c>
      <c r="AI560">
        <f t="shared" si="295"/>
        <v>4500</v>
      </c>
      <c r="AJ560">
        <f t="shared" si="278"/>
        <v>2.2999999999999998</v>
      </c>
      <c r="AK560">
        <f t="shared" si="281"/>
        <v>5073.2028715521583</v>
      </c>
      <c r="AM560">
        <f t="shared" si="288"/>
        <v>-3.0194505793440385</v>
      </c>
      <c r="AN560">
        <f t="shared" si="289"/>
        <v>0</v>
      </c>
      <c r="AP560">
        <f t="shared" si="282"/>
        <v>1.55</v>
      </c>
      <c r="AQ560">
        <f>VLOOKUP(AE560,Sheet3!$K$52:$L$77,2,TRUE)</f>
        <v>1</v>
      </c>
      <c r="AR560">
        <f t="shared" si="308"/>
        <v>0</v>
      </c>
      <c r="AU560">
        <f t="shared" si="290"/>
        <v>9573.2028715521592</v>
      </c>
      <c r="AV560">
        <f t="shared" si="291"/>
        <v>-123.20287155215919</v>
      </c>
      <c r="AW560">
        <f t="shared" si="292"/>
        <v>-2.5455138750446116</v>
      </c>
      <c r="AX560">
        <f>VLOOKUP(AD560,Sheet2!$A$6:$B$262,2,TRUE)</f>
        <v>323.48571428571427</v>
      </c>
      <c r="AY560">
        <f t="shared" si="293"/>
        <v>-7.8690148053843327E-3</v>
      </c>
      <c r="AZ560">
        <f t="shared" si="294"/>
        <v>518.47268040585061</v>
      </c>
      <c r="BB560">
        <f t="shared" si="284"/>
        <v>1.477061399909303</v>
      </c>
    </row>
    <row r="561" spans="4:54" x14ac:dyDescent="0.55000000000000004">
      <c r="D561">
        <f t="shared" si="283"/>
        <v>8265</v>
      </c>
      <c r="E561">
        <f t="shared" si="279"/>
        <v>137.75</v>
      </c>
      <c r="F561">
        <v>9380</v>
      </c>
      <c r="H561">
        <f t="shared" si="296"/>
        <v>2345</v>
      </c>
      <c r="J561">
        <f t="shared" si="297"/>
        <v>193.80165289256198</v>
      </c>
      <c r="K561">
        <f t="shared" si="298"/>
        <v>516.99561900594131</v>
      </c>
      <c r="L561">
        <f>VLOOKUP(V561, Sheet2!E$6:F$261,2,TRUE)</f>
        <v>505</v>
      </c>
      <c r="M561">
        <f>VLOOKUP(L561,Sheet3!A$52:B$77,2,TRUE)</f>
        <v>1</v>
      </c>
      <c r="N561">
        <f t="shared" si="299"/>
        <v>2.5956190059413302</v>
      </c>
      <c r="O561">
        <f t="shared" si="300"/>
        <v>2.195619005941353</v>
      </c>
      <c r="P561">
        <v>0</v>
      </c>
      <c r="Q561">
        <f t="shared" si="277"/>
        <v>2.7</v>
      </c>
      <c r="R561">
        <f t="shared" si="301"/>
        <v>8298.7469406710024</v>
      </c>
      <c r="S561">
        <f t="shared" si="280"/>
        <v>2.4</v>
      </c>
      <c r="T561">
        <f t="shared" si="302"/>
        <v>1093.1373909044978</v>
      </c>
      <c r="V561">
        <f t="shared" si="303"/>
        <v>9391.8843315755003</v>
      </c>
      <c r="W561">
        <f t="shared" si="304"/>
        <v>-11.884331575500255</v>
      </c>
      <c r="X561">
        <f t="shared" si="305"/>
        <v>-0.24554404081612097</v>
      </c>
      <c r="Y561">
        <f>VLOOKUP(K561,Sheet2!$A$6:$B$262,2,TRUE)</f>
        <v>310.85000000000002</v>
      </c>
      <c r="Z561">
        <f t="shared" si="306"/>
        <v>-7.8991166419855544E-4</v>
      </c>
      <c r="AA561">
        <f t="shared" si="307"/>
        <v>516.99482909427707</v>
      </c>
      <c r="AD561">
        <f t="shared" si="285"/>
        <v>518.47268040585061</v>
      </c>
      <c r="AE561">
        <f>VLOOKUP(AU560,Sheet2!$E$6:$F$261,2,TRUE)</f>
        <v>505</v>
      </c>
      <c r="AF561">
        <f>VLOOKUP(AE561,Sheet3!K$52:L$77,2,TRUE)</f>
        <v>1</v>
      </c>
      <c r="AG561">
        <f t="shared" si="286"/>
        <v>2.0726804058506332</v>
      </c>
      <c r="AH561">
        <f t="shared" si="287"/>
        <v>1</v>
      </c>
      <c r="AI561">
        <f t="shared" si="295"/>
        <v>4500</v>
      </c>
      <c r="AJ561">
        <f t="shared" si="278"/>
        <v>2.2999999999999998</v>
      </c>
      <c r="AK561">
        <f t="shared" si="281"/>
        <v>5044.4484446686865</v>
      </c>
      <c r="AM561">
        <f t="shared" si="288"/>
        <v>-3.0273195941493896</v>
      </c>
      <c r="AN561">
        <f t="shared" si="289"/>
        <v>0</v>
      </c>
      <c r="AP561">
        <f t="shared" si="282"/>
        <v>1.55</v>
      </c>
      <c r="AQ561">
        <f>VLOOKUP(AE561,Sheet3!$K$52:$L$77,2,TRUE)</f>
        <v>1</v>
      </c>
      <c r="AR561">
        <f t="shared" si="308"/>
        <v>0</v>
      </c>
      <c r="AU561">
        <f t="shared" si="290"/>
        <v>9544.4484446686874</v>
      </c>
      <c r="AV561">
        <f t="shared" si="291"/>
        <v>-164.44844466868744</v>
      </c>
      <c r="AW561">
        <f t="shared" si="292"/>
        <v>-3.3976951377827982</v>
      </c>
      <c r="AX561">
        <f>VLOOKUP(AD561,Sheet2!$A$6:$B$262,2,TRUE)</f>
        <v>323.48571428571427</v>
      </c>
      <c r="AY561">
        <f t="shared" si="293"/>
        <v>-1.0503385428581341E-2</v>
      </c>
      <c r="AZ561">
        <f t="shared" si="294"/>
        <v>518.46217702042202</v>
      </c>
      <c r="BB561">
        <f t="shared" si="284"/>
        <v>1.4673479261449529</v>
      </c>
    </row>
    <row r="562" spans="4:54" x14ac:dyDescent="0.55000000000000004">
      <c r="D562">
        <f t="shared" si="283"/>
        <v>8280</v>
      </c>
      <c r="E562">
        <f t="shared" si="279"/>
        <v>138</v>
      </c>
      <c r="F562">
        <v>9340</v>
      </c>
      <c r="H562">
        <f t="shared" si="296"/>
        <v>2335</v>
      </c>
      <c r="J562">
        <f t="shared" si="297"/>
        <v>192.97520661157026</v>
      </c>
      <c r="K562">
        <f t="shared" si="298"/>
        <v>516.99482909427707</v>
      </c>
      <c r="L562">
        <f>VLOOKUP(V562, Sheet2!E$6:F$261,2,TRUE)</f>
        <v>505</v>
      </c>
      <c r="M562">
        <f>VLOOKUP(L562,Sheet3!A$52:B$77,2,TRUE)</f>
        <v>1</v>
      </c>
      <c r="N562">
        <f t="shared" si="299"/>
        <v>2.5948290942770882</v>
      </c>
      <c r="O562">
        <f t="shared" si="300"/>
        <v>2.1948290942771109</v>
      </c>
      <c r="P562">
        <v>0</v>
      </c>
      <c r="Q562">
        <f t="shared" si="277"/>
        <v>2.7</v>
      </c>
      <c r="R562">
        <f t="shared" si="301"/>
        <v>8294.9589550884994</v>
      </c>
      <c r="S562">
        <f t="shared" si="280"/>
        <v>2.4</v>
      </c>
      <c r="T562">
        <f t="shared" si="302"/>
        <v>1092.5475315261758</v>
      </c>
      <c r="V562">
        <f t="shared" si="303"/>
        <v>9387.5064866146749</v>
      </c>
      <c r="W562">
        <f t="shared" si="304"/>
        <v>-47.506486614674941</v>
      </c>
      <c r="X562">
        <f t="shared" si="305"/>
        <v>-0.98153897964204428</v>
      </c>
      <c r="Y562">
        <f>VLOOKUP(K562,Sheet2!$A$6:$B$262,2,TRUE)</f>
        <v>310.85000000000002</v>
      </c>
      <c r="Z562">
        <f t="shared" si="306"/>
        <v>-3.1575968462024908E-3</v>
      </c>
      <c r="AA562">
        <f t="shared" si="307"/>
        <v>516.99167149743084</v>
      </c>
      <c r="AD562">
        <f t="shared" si="285"/>
        <v>518.46217702042202</v>
      </c>
      <c r="AE562">
        <f>VLOOKUP(AU561,Sheet2!$E$6:$F$261,2,TRUE)</f>
        <v>505</v>
      </c>
      <c r="AF562">
        <f>VLOOKUP(AE562,Sheet3!K$52:L$77,2,TRUE)</f>
        <v>1</v>
      </c>
      <c r="AG562">
        <f t="shared" si="286"/>
        <v>2.0621770204220411</v>
      </c>
      <c r="AH562">
        <f t="shared" si="287"/>
        <v>1</v>
      </c>
      <c r="AI562">
        <f t="shared" si="295"/>
        <v>4500</v>
      </c>
      <c r="AJ562">
        <f t="shared" si="278"/>
        <v>2.2999999999999998</v>
      </c>
      <c r="AK562">
        <f t="shared" si="281"/>
        <v>5006.1526671263991</v>
      </c>
      <c r="AM562">
        <f t="shared" si="288"/>
        <v>-3.0378229795779816</v>
      </c>
      <c r="AN562">
        <f t="shared" si="289"/>
        <v>0</v>
      </c>
      <c r="AP562">
        <f t="shared" si="282"/>
        <v>1.55</v>
      </c>
      <c r="AQ562">
        <f>VLOOKUP(AE562,Sheet3!$K$52:$L$77,2,TRUE)</f>
        <v>1</v>
      </c>
      <c r="AR562">
        <f t="shared" si="308"/>
        <v>0</v>
      </c>
      <c r="AU562">
        <f t="shared" si="290"/>
        <v>9506.1526671264</v>
      </c>
      <c r="AV562">
        <f t="shared" si="291"/>
        <v>-166.15266712640005</v>
      </c>
      <c r="AW562">
        <f t="shared" si="292"/>
        <v>-3.4329063455867779</v>
      </c>
      <c r="AX562">
        <f>VLOOKUP(AD562,Sheet2!$A$6:$B$262,2,TRUE)</f>
        <v>323.48571428571427</v>
      </c>
      <c r="AY562">
        <f t="shared" si="293"/>
        <v>-1.0612234772614134E-2</v>
      </c>
      <c r="AZ562">
        <f t="shared" si="294"/>
        <v>518.45156478564945</v>
      </c>
      <c r="BB562">
        <f t="shared" si="284"/>
        <v>1.4598932882186091</v>
      </c>
    </row>
    <row r="563" spans="4:54" x14ac:dyDescent="0.55000000000000004">
      <c r="D563">
        <f t="shared" si="283"/>
        <v>8295</v>
      </c>
      <c r="E563">
        <f t="shared" si="279"/>
        <v>138.25</v>
      </c>
      <c r="F563">
        <v>9290</v>
      </c>
      <c r="H563">
        <f t="shared" si="296"/>
        <v>2322.5</v>
      </c>
      <c r="J563">
        <f t="shared" si="297"/>
        <v>191.94214876033058</v>
      </c>
      <c r="K563">
        <f t="shared" si="298"/>
        <v>516.99167149743084</v>
      </c>
      <c r="L563">
        <f>VLOOKUP(V563, Sheet2!E$6:F$261,2,TRUE)</f>
        <v>505</v>
      </c>
      <c r="M563">
        <f>VLOOKUP(L563,Sheet3!A$52:B$77,2,TRUE)</f>
        <v>1</v>
      </c>
      <c r="N563">
        <f t="shared" si="299"/>
        <v>2.5916714974308661</v>
      </c>
      <c r="O563">
        <f t="shared" si="300"/>
        <v>2.1916714974308888</v>
      </c>
      <c r="P563">
        <v>0</v>
      </c>
      <c r="Q563">
        <f t="shared" si="277"/>
        <v>2.7</v>
      </c>
      <c r="R563">
        <f t="shared" si="301"/>
        <v>8279.8226018876303</v>
      </c>
      <c r="S563">
        <f t="shared" si="280"/>
        <v>2.4</v>
      </c>
      <c r="T563">
        <f t="shared" si="302"/>
        <v>1090.1906849887951</v>
      </c>
      <c r="V563">
        <f t="shared" si="303"/>
        <v>9370.0132868764249</v>
      </c>
      <c r="W563">
        <f t="shared" si="304"/>
        <v>-80.0132868764249</v>
      </c>
      <c r="X563">
        <f t="shared" si="305"/>
        <v>-1.6531670842236552</v>
      </c>
      <c r="Y563">
        <f>VLOOKUP(K563,Sheet2!$A$6:$B$262,2,TRUE)</f>
        <v>310.85000000000002</v>
      </c>
      <c r="Z563">
        <f t="shared" si="306"/>
        <v>-5.3182148438914428E-3</v>
      </c>
      <c r="AA563">
        <f t="shared" si="307"/>
        <v>516.98635328258695</v>
      </c>
      <c r="AD563">
        <f t="shared" si="285"/>
        <v>518.45156478564945</v>
      </c>
      <c r="AE563">
        <f>VLOOKUP(AU562,Sheet2!$E$6:$F$261,2,TRUE)</f>
        <v>505</v>
      </c>
      <c r="AF563">
        <f>VLOOKUP(AE563,Sheet3!K$52:L$77,2,TRUE)</f>
        <v>1</v>
      </c>
      <c r="AG563">
        <f t="shared" si="286"/>
        <v>2.0515647856494752</v>
      </c>
      <c r="AH563">
        <f t="shared" si="287"/>
        <v>1</v>
      </c>
      <c r="AI563">
        <f t="shared" si="295"/>
        <v>4500</v>
      </c>
      <c r="AJ563">
        <f t="shared" si="278"/>
        <v>2.2999999999999998</v>
      </c>
      <c r="AK563">
        <f t="shared" si="281"/>
        <v>4967.5589436980736</v>
      </c>
      <c r="AM563">
        <f t="shared" si="288"/>
        <v>-3.0484352143505475</v>
      </c>
      <c r="AN563">
        <f t="shared" si="289"/>
        <v>0</v>
      </c>
      <c r="AP563">
        <f t="shared" si="282"/>
        <v>1.55</v>
      </c>
      <c r="AQ563">
        <f>VLOOKUP(AE563,Sheet3!$K$52:$L$77,2,TRUE)</f>
        <v>1</v>
      </c>
      <c r="AR563">
        <f t="shared" si="308"/>
        <v>0</v>
      </c>
      <c r="AU563">
        <f t="shared" si="290"/>
        <v>9467.5589436980736</v>
      </c>
      <c r="AV563">
        <f t="shared" si="291"/>
        <v>-177.55894369807356</v>
      </c>
      <c r="AW563">
        <f t="shared" si="292"/>
        <v>-3.6685732169023462</v>
      </c>
      <c r="AX563">
        <f>VLOOKUP(AD563,Sheet2!$A$6:$B$262,2,TRUE)</f>
        <v>323.48571428571427</v>
      </c>
      <c r="AY563">
        <f t="shared" si="293"/>
        <v>-1.1340758045538078E-2</v>
      </c>
      <c r="AZ563">
        <f t="shared" si="294"/>
        <v>518.4402240276039</v>
      </c>
      <c r="BB563">
        <f t="shared" si="284"/>
        <v>1.4538707450169568</v>
      </c>
    </row>
    <row r="564" spans="4:54" x14ac:dyDescent="0.55000000000000004">
      <c r="D564">
        <f t="shared" si="283"/>
        <v>8310</v>
      </c>
      <c r="E564">
        <f t="shared" si="279"/>
        <v>138.5</v>
      </c>
      <c r="F564">
        <v>9240</v>
      </c>
      <c r="H564">
        <f t="shared" si="296"/>
        <v>2310</v>
      </c>
      <c r="J564">
        <f t="shared" si="297"/>
        <v>190.90909090909091</v>
      </c>
      <c r="K564">
        <f t="shared" si="298"/>
        <v>516.98635328258695</v>
      </c>
      <c r="L564">
        <f>VLOOKUP(V564, Sheet2!E$6:F$261,2,TRUE)</f>
        <v>505</v>
      </c>
      <c r="M564">
        <f>VLOOKUP(L564,Sheet3!A$52:B$77,2,TRUE)</f>
        <v>1</v>
      </c>
      <c r="N564">
        <f t="shared" si="299"/>
        <v>2.5863532825869697</v>
      </c>
      <c r="O564">
        <f t="shared" si="300"/>
        <v>2.1863532825869925</v>
      </c>
      <c r="P564">
        <v>0</v>
      </c>
      <c r="Q564">
        <f t="shared" si="277"/>
        <v>2.7</v>
      </c>
      <c r="R564">
        <f t="shared" si="301"/>
        <v>8254.3498840176162</v>
      </c>
      <c r="S564">
        <f t="shared" si="280"/>
        <v>2.4</v>
      </c>
      <c r="T564">
        <f t="shared" si="302"/>
        <v>1086.2249791431866</v>
      </c>
      <c r="V564">
        <f t="shared" si="303"/>
        <v>9340.5748631608021</v>
      </c>
      <c r="W564">
        <f t="shared" si="304"/>
        <v>-100.57486316080212</v>
      </c>
      <c r="X564">
        <f t="shared" si="305"/>
        <v>-2.0779930405124403</v>
      </c>
      <c r="Y564">
        <f>VLOOKUP(K564,Sheet2!$A$6:$B$262,2,TRUE)</f>
        <v>310.85000000000002</v>
      </c>
      <c r="Z564">
        <f t="shared" si="306"/>
        <v>-6.6848738636398264E-3</v>
      </c>
      <c r="AA564">
        <f t="shared" si="307"/>
        <v>516.97966840872334</v>
      </c>
      <c r="AD564">
        <f t="shared" si="285"/>
        <v>518.4402240276039</v>
      </c>
      <c r="AE564">
        <f>VLOOKUP(AU563,Sheet2!$E$6:$F$261,2,TRUE)</f>
        <v>505</v>
      </c>
      <c r="AF564">
        <f>VLOOKUP(AE564,Sheet3!K$52:L$77,2,TRUE)</f>
        <v>1</v>
      </c>
      <c r="AG564">
        <f t="shared" si="286"/>
        <v>2.0402240276039265</v>
      </c>
      <c r="AH564">
        <f t="shared" si="287"/>
        <v>1</v>
      </c>
      <c r="AI564">
        <f t="shared" si="295"/>
        <v>4500</v>
      </c>
      <c r="AJ564">
        <f t="shared" si="278"/>
        <v>2.2999999999999998</v>
      </c>
      <c r="AK564">
        <f t="shared" si="281"/>
        <v>4926.4259813947283</v>
      </c>
      <c r="AM564">
        <f t="shared" si="288"/>
        <v>-3.0597759723960962</v>
      </c>
      <c r="AN564">
        <f t="shared" si="289"/>
        <v>0</v>
      </c>
      <c r="AP564">
        <f t="shared" si="282"/>
        <v>1.55</v>
      </c>
      <c r="AQ564">
        <f>VLOOKUP(AE564,Sheet3!$K$52:$L$77,2,TRUE)</f>
        <v>1</v>
      </c>
      <c r="AR564">
        <f t="shared" si="308"/>
        <v>0</v>
      </c>
      <c r="AU564">
        <f t="shared" si="290"/>
        <v>9426.4259813947283</v>
      </c>
      <c r="AV564">
        <f t="shared" si="291"/>
        <v>-186.4259813947283</v>
      </c>
      <c r="AW564">
        <f t="shared" si="292"/>
        <v>-3.8517764750976919</v>
      </c>
      <c r="AX564">
        <f>VLOOKUP(AD564,Sheet2!$A$6:$B$262,2,TRUE)</f>
        <v>323.48571428571427</v>
      </c>
      <c r="AY564">
        <f t="shared" si="293"/>
        <v>-1.1907099154603359E-2</v>
      </c>
      <c r="AZ564">
        <f t="shared" si="294"/>
        <v>518.42831692844925</v>
      </c>
      <c r="BB564">
        <f t="shared" si="284"/>
        <v>1.4486485197259071</v>
      </c>
    </row>
    <row r="565" spans="4:54" x14ac:dyDescent="0.55000000000000004">
      <c r="D565">
        <f t="shared" si="283"/>
        <v>8325</v>
      </c>
      <c r="E565">
        <f t="shared" si="279"/>
        <v>138.75</v>
      </c>
      <c r="F565">
        <v>9220</v>
      </c>
      <c r="H565">
        <f t="shared" si="296"/>
        <v>2305</v>
      </c>
      <c r="J565">
        <f t="shared" si="297"/>
        <v>190.49586776859505</v>
      </c>
      <c r="K565">
        <f t="shared" si="298"/>
        <v>516.97966840872334</v>
      </c>
      <c r="L565">
        <f>VLOOKUP(V565, Sheet2!E$6:F$261,2,TRUE)</f>
        <v>505</v>
      </c>
      <c r="M565">
        <f>VLOOKUP(L565,Sheet3!A$52:B$77,2,TRUE)</f>
        <v>1</v>
      </c>
      <c r="N565">
        <f t="shared" si="299"/>
        <v>2.5796684087233643</v>
      </c>
      <c r="O565">
        <f t="shared" si="300"/>
        <v>2.1796684087233871</v>
      </c>
      <c r="P565">
        <v>0</v>
      </c>
      <c r="Q565">
        <f t="shared" si="277"/>
        <v>2.7</v>
      </c>
      <c r="R565">
        <f t="shared" si="301"/>
        <v>8222.3683961946754</v>
      </c>
      <c r="S565">
        <f t="shared" si="280"/>
        <v>2.4</v>
      </c>
      <c r="T565">
        <f t="shared" si="302"/>
        <v>1081.247016218374</v>
      </c>
      <c r="V565">
        <f t="shared" si="303"/>
        <v>9303.6154124130499</v>
      </c>
      <c r="W565">
        <f t="shared" si="304"/>
        <v>-83.615412413049853</v>
      </c>
      <c r="X565">
        <f t="shared" si="305"/>
        <v>-1.7275911655588811</v>
      </c>
      <c r="Y565">
        <f>VLOOKUP(K565,Sheet2!$A$6:$B$262,2,TRUE)</f>
        <v>310.85000000000002</v>
      </c>
      <c r="Z565">
        <f t="shared" si="306"/>
        <v>-5.5576360481225063E-3</v>
      </c>
      <c r="AA565">
        <f t="shared" si="307"/>
        <v>516.9741107726752</v>
      </c>
      <c r="AD565">
        <f t="shared" si="285"/>
        <v>518.42831692844925</v>
      </c>
      <c r="AE565">
        <f>VLOOKUP(AU564,Sheet2!$E$6:$F$261,2,TRUE)</f>
        <v>505</v>
      </c>
      <c r="AF565">
        <f>VLOOKUP(AE565,Sheet3!K$52:L$77,2,TRUE)</f>
        <v>1</v>
      </c>
      <c r="AG565">
        <f t="shared" si="286"/>
        <v>2.0283169284492715</v>
      </c>
      <c r="AH565">
        <f t="shared" si="287"/>
        <v>1</v>
      </c>
      <c r="AI565">
        <f t="shared" si="295"/>
        <v>4500</v>
      </c>
      <c r="AJ565">
        <f t="shared" si="278"/>
        <v>2.2999999999999998</v>
      </c>
      <c r="AK565">
        <f t="shared" si="281"/>
        <v>4883.3617601926171</v>
      </c>
      <c r="AM565">
        <f t="shared" si="288"/>
        <v>-3.0716830715507513</v>
      </c>
      <c r="AN565">
        <f t="shared" si="289"/>
        <v>0</v>
      </c>
      <c r="AP565">
        <f t="shared" si="282"/>
        <v>1.55</v>
      </c>
      <c r="AQ565">
        <f>VLOOKUP(AE565,Sheet3!$K$52:$L$77,2,TRUE)</f>
        <v>1</v>
      </c>
      <c r="AR565">
        <f t="shared" si="308"/>
        <v>0</v>
      </c>
      <c r="AU565">
        <f t="shared" si="290"/>
        <v>9383.3617601926162</v>
      </c>
      <c r="AV565">
        <f t="shared" si="291"/>
        <v>-163.3617601926162</v>
      </c>
      <c r="AW565">
        <f t="shared" si="292"/>
        <v>-3.375242979186285</v>
      </c>
      <c r="AX565">
        <f>VLOOKUP(AD565,Sheet2!$A$6:$B$262,2,TRUE)</f>
        <v>323.48571428571427</v>
      </c>
      <c r="AY565">
        <f t="shared" si="293"/>
        <v>-1.04339784730189E-2</v>
      </c>
      <c r="AZ565">
        <f t="shared" si="294"/>
        <v>518.41788294997627</v>
      </c>
      <c r="BB565">
        <f t="shared" si="284"/>
        <v>1.4437721773010708</v>
      </c>
    </row>
    <row r="566" spans="4:54" x14ac:dyDescent="0.55000000000000004">
      <c r="D566">
        <f t="shared" si="283"/>
        <v>8340</v>
      </c>
      <c r="E566">
        <f t="shared" si="279"/>
        <v>139</v>
      </c>
      <c r="F566">
        <v>9170</v>
      </c>
      <c r="H566">
        <f t="shared" si="296"/>
        <v>2292.5</v>
      </c>
      <c r="J566">
        <f t="shared" si="297"/>
        <v>189.46280991735537</v>
      </c>
      <c r="K566">
        <f t="shared" si="298"/>
        <v>516.9741107726752</v>
      </c>
      <c r="L566">
        <f>VLOOKUP(V566, Sheet2!E$6:F$261,2,TRUE)</f>
        <v>505</v>
      </c>
      <c r="M566">
        <f>VLOOKUP(L566,Sheet3!A$52:B$77,2,TRUE)</f>
        <v>1</v>
      </c>
      <c r="N566">
        <f t="shared" si="299"/>
        <v>2.5741107726752261</v>
      </c>
      <c r="O566">
        <f t="shared" si="300"/>
        <v>2.1741107726752489</v>
      </c>
      <c r="P566">
        <v>0</v>
      </c>
      <c r="Q566">
        <f t="shared" si="277"/>
        <v>2.7</v>
      </c>
      <c r="R566">
        <f t="shared" si="301"/>
        <v>8195.811314493425</v>
      </c>
      <c r="S566">
        <f t="shared" si="280"/>
        <v>2.4</v>
      </c>
      <c r="T566">
        <f t="shared" si="302"/>
        <v>1077.1142692962408</v>
      </c>
      <c r="V566">
        <f t="shared" si="303"/>
        <v>9272.9255837896653</v>
      </c>
      <c r="W566">
        <f t="shared" si="304"/>
        <v>-102.92558378966532</v>
      </c>
      <c r="X566">
        <f t="shared" si="305"/>
        <v>-2.126561648546804</v>
      </c>
      <c r="Y566">
        <f>VLOOKUP(K566,Sheet2!$A$6:$B$262,2,TRUE)</f>
        <v>310.85000000000002</v>
      </c>
      <c r="Z566">
        <f t="shared" si="306"/>
        <v>-6.8411183803982747E-3</v>
      </c>
      <c r="AA566">
        <f t="shared" si="307"/>
        <v>516.9672696542948</v>
      </c>
      <c r="AD566">
        <f t="shared" si="285"/>
        <v>518.41788294997627</v>
      </c>
      <c r="AE566">
        <f>VLOOKUP(AU565,Sheet2!$E$6:$F$261,2,TRUE)</f>
        <v>505</v>
      </c>
      <c r="AF566">
        <f>VLOOKUP(AE566,Sheet3!K$52:L$77,2,TRUE)</f>
        <v>1</v>
      </c>
      <c r="AG566">
        <f t="shared" si="286"/>
        <v>2.0178829499762969</v>
      </c>
      <c r="AH566">
        <f t="shared" si="287"/>
        <v>1</v>
      </c>
      <c r="AI566">
        <f t="shared" si="295"/>
        <v>4500</v>
      </c>
      <c r="AJ566">
        <f t="shared" si="278"/>
        <v>2.2999999999999998</v>
      </c>
      <c r="AK566">
        <f t="shared" si="281"/>
        <v>4845.729100024133</v>
      </c>
      <c r="AM566">
        <f t="shared" si="288"/>
        <v>-3.0821170500237258</v>
      </c>
      <c r="AN566">
        <f t="shared" si="289"/>
        <v>0</v>
      </c>
      <c r="AP566">
        <f t="shared" si="282"/>
        <v>1.55</v>
      </c>
      <c r="AQ566">
        <f>VLOOKUP(AE566,Sheet3!$K$52:$L$77,2,TRUE)</f>
        <v>1</v>
      </c>
      <c r="AR566">
        <f t="shared" si="308"/>
        <v>0</v>
      </c>
      <c r="AU566">
        <f t="shared" si="290"/>
        <v>9345.729100024133</v>
      </c>
      <c r="AV566">
        <f t="shared" si="291"/>
        <v>-175.729100024133</v>
      </c>
      <c r="AW566">
        <f t="shared" si="292"/>
        <v>-3.6307665294242355</v>
      </c>
      <c r="AX566">
        <f>VLOOKUP(AD566,Sheet2!$A$6:$B$262,2,TRUE)</f>
        <v>323.48571428571427</v>
      </c>
      <c r="AY566">
        <f t="shared" si="293"/>
        <v>-1.1223885226095059E-2</v>
      </c>
      <c r="AZ566">
        <f t="shared" si="294"/>
        <v>518.40665906475022</v>
      </c>
      <c r="BB566">
        <f t="shared" si="284"/>
        <v>1.4393894104554192</v>
      </c>
    </row>
    <row r="567" spans="4:54" x14ac:dyDescent="0.55000000000000004">
      <c r="D567">
        <f t="shared" si="283"/>
        <v>8355</v>
      </c>
      <c r="E567">
        <f t="shared" si="279"/>
        <v>139.25</v>
      </c>
      <c r="F567">
        <v>9130</v>
      </c>
      <c r="H567">
        <f t="shared" si="296"/>
        <v>2282.5</v>
      </c>
      <c r="J567">
        <f t="shared" si="297"/>
        <v>188.63636363636363</v>
      </c>
      <c r="K567">
        <f t="shared" si="298"/>
        <v>516.9672696542948</v>
      </c>
      <c r="L567">
        <f>VLOOKUP(V567, Sheet2!E$6:F$261,2,TRUE)</f>
        <v>505</v>
      </c>
      <c r="M567">
        <f>VLOOKUP(L567,Sheet3!A$52:B$77,2,TRUE)</f>
        <v>1</v>
      </c>
      <c r="N567">
        <f t="shared" si="299"/>
        <v>2.5672696542948188</v>
      </c>
      <c r="O567">
        <f t="shared" si="300"/>
        <v>2.1672696542948415</v>
      </c>
      <c r="P567">
        <v>0</v>
      </c>
      <c r="Q567">
        <f t="shared" si="277"/>
        <v>2.7</v>
      </c>
      <c r="R567">
        <f t="shared" si="301"/>
        <v>8163.1604783084986</v>
      </c>
      <c r="S567">
        <f t="shared" si="280"/>
        <v>2.4</v>
      </c>
      <c r="T567">
        <f t="shared" si="302"/>
        <v>1072.0343534098486</v>
      </c>
      <c r="V567">
        <f t="shared" si="303"/>
        <v>9235.1948317183469</v>
      </c>
      <c r="W567">
        <f t="shared" si="304"/>
        <v>-105.1948317183469</v>
      </c>
      <c r="X567">
        <f t="shared" si="305"/>
        <v>-2.1734469363294817</v>
      </c>
      <c r="Y567">
        <f>VLOOKUP(K567,Sheet2!$A$6:$B$262,2,TRUE)</f>
        <v>310.85000000000002</v>
      </c>
      <c r="Z567">
        <f t="shared" si="306"/>
        <v>-6.9919476800047661E-3</v>
      </c>
      <c r="AA567">
        <f t="shared" si="307"/>
        <v>516.96027770661476</v>
      </c>
      <c r="AD567">
        <f t="shared" si="285"/>
        <v>518.40665906475022</v>
      </c>
      <c r="AE567">
        <f>VLOOKUP(AU566,Sheet2!$E$6:$F$261,2,TRUE)</f>
        <v>505</v>
      </c>
      <c r="AF567">
        <f>VLOOKUP(AE567,Sheet3!K$52:L$77,2,TRUE)</f>
        <v>1</v>
      </c>
      <c r="AG567">
        <f t="shared" si="286"/>
        <v>2.006659064750238</v>
      </c>
      <c r="AH567">
        <f t="shared" si="287"/>
        <v>1</v>
      </c>
      <c r="AI567">
        <f t="shared" si="295"/>
        <v>4500</v>
      </c>
      <c r="AJ567">
        <f t="shared" si="278"/>
        <v>2.2999999999999998</v>
      </c>
      <c r="AK567">
        <f t="shared" si="281"/>
        <v>4805.355939790913</v>
      </c>
      <c r="AM567">
        <f t="shared" si="288"/>
        <v>-3.0933409352497847</v>
      </c>
      <c r="AN567">
        <f t="shared" si="289"/>
        <v>0</v>
      </c>
      <c r="AP567">
        <f t="shared" si="282"/>
        <v>1.55</v>
      </c>
      <c r="AQ567">
        <f>VLOOKUP(AE567,Sheet3!$K$52:$L$77,2,TRUE)</f>
        <v>1</v>
      </c>
      <c r="AR567">
        <f t="shared" si="308"/>
        <v>0</v>
      </c>
      <c r="AU567">
        <f t="shared" si="290"/>
        <v>9305.3559397909121</v>
      </c>
      <c r="AV567">
        <f t="shared" si="291"/>
        <v>-175.35593979091209</v>
      </c>
      <c r="AW567">
        <f t="shared" si="292"/>
        <v>-3.6230566072502497</v>
      </c>
      <c r="AX567">
        <f>VLOOKUP(AD567,Sheet2!$A$6:$B$262,2,TRUE)</f>
        <v>323.48571428571427</v>
      </c>
      <c r="AY567">
        <f t="shared" si="293"/>
        <v>-1.1200051338434795E-2</v>
      </c>
      <c r="AZ567">
        <f t="shared" si="294"/>
        <v>518.39545901341182</v>
      </c>
      <c r="BB567">
        <f t="shared" si="284"/>
        <v>1.4351813067970625</v>
      </c>
    </row>
    <row r="568" spans="4:54" x14ac:dyDescent="0.55000000000000004">
      <c r="D568">
        <f t="shared" si="283"/>
        <v>8370</v>
      </c>
      <c r="E568">
        <f t="shared" si="279"/>
        <v>139.5</v>
      </c>
      <c r="F568">
        <v>9080</v>
      </c>
      <c r="H568">
        <f t="shared" si="296"/>
        <v>2270</v>
      </c>
      <c r="J568">
        <f t="shared" si="297"/>
        <v>187.60330578512398</v>
      </c>
      <c r="K568">
        <f t="shared" si="298"/>
        <v>516.96027770661476</v>
      </c>
      <c r="L568">
        <f>VLOOKUP(V568, Sheet2!E$6:F$261,2,TRUE)</f>
        <v>505</v>
      </c>
      <c r="M568">
        <f>VLOOKUP(L568,Sheet3!A$52:B$77,2,TRUE)</f>
        <v>1</v>
      </c>
      <c r="N568">
        <f t="shared" si="299"/>
        <v>2.5602777066147837</v>
      </c>
      <c r="O568">
        <f t="shared" si="300"/>
        <v>2.1602777066148064</v>
      </c>
      <c r="P568">
        <v>0</v>
      </c>
      <c r="Q568">
        <f t="shared" si="277"/>
        <v>2.7</v>
      </c>
      <c r="R568">
        <f t="shared" si="301"/>
        <v>8129.8346969345303</v>
      </c>
      <c r="S568">
        <f t="shared" si="280"/>
        <v>2.4</v>
      </c>
      <c r="T568">
        <f t="shared" si="302"/>
        <v>1066.8507164711475</v>
      </c>
      <c r="V568">
        <f t="shared" si="303"/>
        <v>9196.6854134056775</v>
      </c>
      <c r="W568">
        <f t="shared" si="304"/>
        <v>-116.68541340567754</v>
      </c>
      <c r="X568">
        <f t="shared" si="305"/>
        <v>-2.4108556488776349</v>
      </c>
      <c r="Y568">
        <f>VLOOKUP(K568,Sheet2!$A$6:$B$262,2,TRUE)</f>
        <v>310.85000000000002</v>
      </c>
      <c r="Z568">
        <f t="shared" si="306"/>
        <v>-7.7556881096272632E-3</v>
      </c>
      <c r="AA568">
        <f t="shared" si="307"/>
        <v>516.95252201850508</v>
      </c>
      <c r="AD568">
        <f t="shared" si="285"/>
        <v>518.39545901341182</v>
      </c>
      <c r="AE568">
        <f>VLOOKUP(AU567,Sheet2!$E$6:$F$261,2,TRUE)</f>
        <v>505</v>
      </c>
      <c r="AF568">
        <f>VLOOKUP(AE568,Sheet3!K$52:L$77,2,TRUE)</f>
        <v>1</v>
      </c>
      <c r="AG568">
        <f t="shared" si="286"/>
        <v>1.9954590134118462</v>
      </c>
      <c r="AH568">
        <f t="shared" si="287"/>
        <v>1</v>
      </c>
      <c r="AI568">
        <f t="shared" si="295"/>
        <v>4500</v>
      </c>
      <c r="AJ568">
        <f t="shared" si="278"/>
        <v>2.2999999999999998</v>
      </c>
      <c r="AK568">
        <f t="shared" si="281"/>
        <v>4765.1809054260611</v>
      </c>
      <c r="AM568">
        <f t="shared" si="288"/>
        <v>-3.1045409865881766</v>
      </c>
      <c r="AN568">
        <f t="shared" si="289"/>
        <v>0</v>
      </c>
      <c r="AP568">
        <f t="shared" si="282"/>
        <v>1.55</v>
      </c>
      <c r="AQ568">
        <f>VLOOKUP(AE568,Sheet3!$K$52:$L$77,2,TRUE)</f>
        <v>1</v>
      </c>
      <c r="AR568">
        <f t="shared" si="308"/>
        <v>0</v>
      </c>
      <c r="AU568">
        <f t="shared" si="290"/>
        <v>9265.1809054260611</v>
      </c>
      <c r="AV568">
        <f t="shared" si="291"/>
        <v>-185.18090542606114</v>
      </c>
      <c r="AW568">
        <f t="shared" si="292"/>
        <v>-3.8260517650012633</v>
      </c>
      <c r="AX568">
        <f>VLOOKUP(AD568,Sheet2!$A$6:$B$262,2,TRUE)</f>
        <v>322.1142857142857</v>
      </c>
      <c r="AY568">
        <f t="shared" si="293"/>
        <v>-1.1877932568302663E-2</v>
      </c>
      <c r="AZ568">
        <f t="shared" si="294"/>
        <v>518.38358108084356</v>
      </c>
      <c r="BB568">
        <f t="shared" si="284"/>
        <v>1.4310590623384769</v>
      </c>
    </row>
    <row r="569" spans="4:54" x14ac:dyDescent="0.55000000000000004">
      <c r="D569">
        <f t="shared" si="283"/>
        <v>8385</v>
      </c>
      <c r="E569">
        <f t="shared" si="279"/>
        <v>139.75</v>
      </c>
      <c r="F569">
        <v>9030</v>
      </c>
      <c r="H569">
        <f t="shared" si="296"/>
        <v>2257.5</v>
      </c>
      <c r="J569">
        <f t="shared" si="297"/>
        <v>186.5702479338843</v>
      </c>
      <c r="K569">
        <f t="shared" si="298"/>
        <v>516.95252201850508</v>
      </c>
      <c r="L569">
        <f>VLOOKUP(V569, Sheet2!E$6:F$261,2,TRUE)</f>
        <v>505</v>
      </c>
      <c r="M569">
        <f>VLOOKUP(L569,Sheet3!A$52:B$77,2,TRUE)</f>
        <v>1</v>
      </c>
      <c r="N569">
        <f t="shared" si="299"/>
        <v>2.5525220185051012</v>
      </c>
      <c r="O569">
        <f t="shared" si="300"/>
        <v>2.1525220185051239</v>
      </c>
      <c r="P569">
        <v>0</v>
      </c>
      <c r="Q569">
        <f t="shared" si="277"/>
        <v>2.7</v>
      </c>
      <c r="R569">
        <f t="shared" si="301"/>
        <v>8092.9218918621464</v>
      </c>
      <c r="S569">
        <f t="shared" si="280"/>
        <v>2.4</v>
      </c>
      <c r="T569">
        <f t="shared" si="302"/>
        <v>1061.1106692982823</v>
      </c>
      <c r="V569">
        <f t="shared" si="303"/>
        <v>9154.0325611604294</v>
      </c>
      <c r="W569">
        <f t="shared" si="304"/>
        <v>-124.0325611604294</v>
      </c>
      <c r="X569">
        <f t="shared" si="305"/>
        <v>-2.562656222322921</v>
      </c>
      <c r="Y569">
        <f>VLOOKUP(K569,Sheet2!$A$6:$B$262,2,TRUE)</f>
        <v>310.85000000000002</v>
      </c>
      <c r="Z569">
        <f t="shared" si="306"/>
        <v>-8.2440283812865393E-3</v>
      </c>
      <c r="AA569">
        <f t="shared" si="307"/>
        <v>516.94427799012374</v>
      </c>
      <c r="AD569">
        <f t="shared" si="285"/>
        <v>518.38358108084356</v>
      </c>
      <c r="AE569">
        <f>VLOOKUP(AU568,Sheet2!$E$6:$F$261,2,TRUE)</f>
        <v>505</v>
      </c>
      <c r="AF569">
        <f>VLOOKUP(AE569,Sheet3!K$52:L$77,2,TRUE)</f>
        <v>1</v>
      </c>
      <c r="AG569">
        <f t="shared" si="286"/>
        <v>1.9835810808435781</v>
      </c>
      <c r="AH569">
        <f t="shared" si="287"/>
        <v>1</v>
      </c>
      <c r="AI569">
        <f t="shared" si="295"/>
        <v>4500</v>
      </c>
      <c r="AJ569">
        <f t="shared" si="278"/>
        <v>2.2999999999999998</v>
      </c>
      <c r="AK569">
        <f t="shared" si="281"/>
        <v>4722.6973076744252</v>
      </c>
      <c r="AM569">
        <f t="shared" si="288"/>
        <v>-3.1164189191564446</v>
      </c>
      <c r="AN569">
        <f t="shared" si="289"/>
        <v>0</v>
      </c>
      <c r="AP569">
        <f t="shared" si="282"/>
        <v>1.55</v>
      </c>
      <c r="AQ569">
        <f>VLOOKUP(AE569,Sheet3!$K$52:$L$77,2,TRUE)</f>
        <v>1</v>
      </c>
      <c r="AR569">
        <f t="shared" si="308"/>
        <v>0</v>
      </c>
      <c r="AU569">
        <f t="shared" si="290"/>
        <v>9222.6973076744252</v>
      </c>
      <c r="AV569">
        <f t="shared" si="291"/>
        <v>-192.69730767442525</v>
      </c>
      <c r="AW569">
        <f t="shared" si="292"/>
        <v>-3.9813493321162241</v>
      </c>
      <c r="AX569">
        <f>VLOOKUP(AD569,Sheet2!$A$6:$B$262,2,TRUE)</f>
        <v>322.1142857142857</v>
      </c>
      <c r="AY569">
        <f t="shared" si="293"/>
        <v>-1.2360052033357091E-2</v>
      </c>
      <c r="AZ569">
        <f t="shared" si="294"/>
        <v>518.37122102881017</v>
      </c>
      <c r="BB569">
        <f t="shared" si="284"/>
        <v>1.4269430386864315</v>
      </c>
    </row>
    <row r="570" spans="4:54" x14ac:dyDescent="0.55000000000000004">
      <c r="D570">
        <f t="shared" si="283"/>
        <v>8400</v>
      </c>
      <c r="E570">
        <f t="shared" si="279"/>
        <v>140</v>
      </c>
      <c r="F570">
        <v>9010</v>
      </c>
      <c r="H570">
        <f t="shared" si="296"/>
        <v>2252.5</v>
      </c>
      <c r="J570">
        <f t="shared" si="297"/>
        <v>186.15702479338842</v>
      </c>
      <c r="K570">
        <f t="shared" si="298"/>
        <v>516.94427799012374</v>
      </c>
      <c r="L570">
        <f>VLOOKUP(V570, Sheet2!E$6:F$261,2,TRUE)</f>
        <v>505</v>
      </c>
      <c r="M570">
        <f>VLOOKUP(L570,Sheet3!A$52:B$77,2,TRUE)</f>
        <v>1</v>
      </c>
      <c r="N570">
        <f t="shared" si="299"/>
        <v>2.54427799012376</v>
      </c>
      <c r="O570">
        <f t="shared" si="300"/>
        <v>2.1442779901237827</v>
      </c>
      <c r="P570">
        <v>0</v>
      </c>
      <c r="Q570">
        <f t="shared" si="277"/>
        <v>2.7</v>
      </c>
      <c r="R570">
        <f t="shared" si="301"/>
        <v>8053.7462977193763</v>
      </c>
      <c r="S570">
        <f t="shared" si="280"/>
        <v>2.4</v>
      </c>
      <c r="T570">
        <f t="shared" si="302"/>
        <v>1055.0205258758665</v>
      </c>
      <c r="V570">
        <f t="shared" si="303"/>
        <v>9108.7668235952424</v>
      </c>
      <c r="W570">
        <f t="shared" si="304"/>
        <v>-98.766823595242386</v>
      </c>
      <c r="X570">
        <f t="shared" si="305"/>
        <v>-2.0406368511413717</v>
      </c>
      <c r="Y570">
        <f>VLOOKUP(K570,Sheet2!$A$6:$B$262,2,TRUE)</f>
        <v>310.85000000000002</v>
      </c>
      <c r="Z570">
        <f t="shared" si="306"/>
        <v>-6.5646995372088514E-3</v>
      </c>
      <c r="AA570">
        <f t="shared" si="307"/>
        <v>516.93771329058654</v>
      </c>
      <c r="AD570">
        <f t="shared" si="285"/>
        <v>518.37122102881017</v>
      </c>
      <c r="AE570">
        <f>VLOOKUP(AU569,Sheet2!$E$6:$F$261,2,TRUE)</f>
        <v>505</v>
      </c>
      <c r="AF570">
        <f>VLOOKUP(AE570,Sheet3!K$52:L$77,2,TRUE)</f>
        <v>1</v>
      </c>
      <c r="AG570">
        <f t="shared" si="286"/>
        <v>1.9712210288101915</v>
      </c>
      <c r="AH570">
        <f t="shared" si="287"/>
        <v>1</v>
      </c>
      <c r="AI570">
        <f t="shared" si="295"/>
        <v>4500</v>
      </c>
      <c r="AJ570">
        <f t="shared" si="278"/>
        <v>2.2999999999999998</v>
      </c>
      <c r="AK570">
        <f t="shared" si="281"/>
        <v>4678.6241733382603</v>
      </c>
      <c r="AM570">
        <f t="shared" si="288"/>
        <v>-3.1287789711898313</v>
      </c>
      <c r="AN570">
        <f t="shared" si="289"/>
        <v>0</v>
      </c>
      <c r="AP570">
        <f t="shared" si="282"/>
        <v>1.55</v>
      </c>
      <c r="AQ570">
        <f>VLOOKUP(AE570,Sheet3!$K$52:$L$77,2,TRUE)</f>
        <v>1</v>
      </c>
      <c r="AR570">
        <f t="shared" si="308"/>
        <v>0</v>
      </c>
      <c r="AU570">
        <f t="shared" si="290"/>
        <v>9178.6241733382594</v>
      </c>
      <c r="AV570">
        <f t="shared" si="291"/>
        <v>-168.62417333825942</v>
      </c>
      <c r="AW570">
        <f t="shared" si="292"/>
        <v>-3.4839705235177569</v>
      </c>
      <c r="AX570">
        <f>VLOOKUP(AD570,Sheet2!$A$6:$B$262,2,TRUE)</f>
        <v>322.1142857142857</v>
      </c>
      <c r="AY570">
        <f t="shared" si="293"/>
        <v>-1.0815945389668397E-2</v>
      </c>
      <c r="AZ570">
        <f t="shared" si="294"/>
        <v>518.36040508342046</v>
      </c>
      <c r="BB570">
        <f t="shared" si="284"/>
        <v>1.4226917928339162</v>
      </c>
    </row>
    <row r="571" spans="4:54" x14ac:dyDescent="0.55000000000000004">
      <c r="D571">
        <f t="shared" si="283"/>
        <v>8415</v>
      </c>
      <c r="E571">
        <f t="shared" si="279"/>
        <v>140.25</v>
      </c>
      <c r="F571">
        <v>8990</v>
      </c>
      <c r="H571">
        <f t="shared" si="296"/>
        <v>2247.5</v>
      </c>
      <c r="J571">
        <f t="shared" si="297"/>
        <v>185.74380165289256</v>
      </c>
      <c r="K571">
        <f t="shared" si="298"/>
        <v>516.93771329058654</v>
      </c>
      <c r="L571">
        <f>VLOOKUP(V571, Sheet2!E$6:F$261,2,TRUE)</f>
        <v>505</v>
      </c>
      <c r="M571">
        <f>VLOOKUP(L571,Sheet3!A$52:B$77,2,TRUE)</f>
        <v>1</v>
      </c>
      <c r="N571">
        <f t="shared" si="299"/>
        <v>2.5377132905865665</v>
      </c>
      <c r="O571">
        <f t="shared" si="300"/>
        <v>2.1377132905865892</v>
      </c>
      <c r="P571">
        <v>0</v>
      </c>
      <c r="Q571">
        <f t="shared" si="277"/>
        <v>2.7</v>
      </c>
      <c r="R571">
        <f t="shared" si="301"/>
        <v>8022.5962192140742</v>
      </c>
      <c r="S571">
        <f t="shared" si="280"/>
        <v>2.4</v>
      </c>
      <c r="T571">
        <f t="shared" si="302"/>
        <v>1050.1793234878071</v>
      </c>
      <c r="V571">
        <f t="shared" si="303"/>
        <v>9072.7755427018819</v>
      </c>
      <c r="W571">
        <f t="shared" si="304"/>
        <v>-82.775542701881932</v>
      </c>
      <c r="X571">
        <f t="shared" si="305"/>
        <v>-1.7102384855760731</v>
      </c>
      <c r="Y571">
        <f>VLOOKUP(K571,Sheet2!$A$6:$B$262,2,TRUE)</f>
        <v>310.85000000000002</v>
      </c>
      <c r="Z571">
        <f t="shared" si="306"/>
        <v>-5.5018127250315999E-3</v>
      </c>
      <c r="AA571">
        <f t="shared" si="307"/>
        <v>516.93221147786153</v>
      </c>
      <c r="AD571">
        <f t="shared" si="285"/>
        <v>518.36040508342046</v>
      </c>
      <c r="AE571">
        <f>VLOOKUP(AU570,Sheet2!$E$6:$F$261,2,TRUE)</f>
        <v>505</v>
      </c>
      <c r="AF571">
        <f>VLOOKUP(AE571,Sheet3!K$52:L$77,2,TRUE)</f>
        <v>1</v>
      </c>
      <c r="AG571">
        <f t="shared" si="286"/>
        <v>1.9604050834204827</v>
      </c>
      <c r="AH571">
        <f t="shared" si="287"/>
        <v>1</v>
      </c>
      <c r="AI571">
        <f t="shared" si="295"/>
        <v>4500</v>
      </c>
      <c r="AJ571">
        <f t="shared" si="278"/>
        <v>2.2999999999999998</v>
      </c>
      <c r="AK571">
        <f t="shared" si="281"/>
        <v>4640.1701406974944</v>
      </c>
      <c r="AM571">
        <f t="shared" si="288"/>
        <v>-3.13959491657954</v>
      </c>
      <c r="AN571">
        <f t="shared" si="289"/>
        <v>0</v>
      </c>
      <c r="AP571">
        <f t="shared" si="282"/>
        <v>1.55</v>
      </c>
      <c r="AQ571">
        <f>VLOOKUP(AE571,Sheet3!$K$52:$L$77,2,TRUE)</f>
        <v>1</v>
      </c>
      <c r="AR571">
        <f t="shared" si="308"/>
        <v>0</v>
      </c>
      <c r="AU571">
        <f t="shared" si="290"/>
        <v>9140.1701406974935</v>
      </c>
      <c r="AV571">
        <f t="shared" si="291"/>
        <v>-150.17014069749348</v>
      </c>
      <c r="AW571">
        <f t="shared" si="292"/>
        <v>-3.1026888573862288</v>
      </c>
      <c r="AX571">
        <f>VLOOKUP(AD571,Sheet2!$A$6:$B$262,2,TRUE)</f>
        <v>322.1142857142857</v>
      </c>
      <c r="AY571">
        <f t="shared" si="293"/>
        <v>-9.6322609551639186E-3</v>
      </c>
      <c r="AZ571">
        <f t="shared" si="294"/>
        <v>518.35077282246527</v>
      </c>
      <c r="BB571">
        <f t="shared" si="284"/>
        <v>1.4185613446037451</v>
      </c>
    </row>
    <row r="572" spans="4:54" x14ac:dyDescent="0.55000000000000004">
      <c r="D572">
        <f t="shared" si="283"/>
        <v>8430</v>
      </c>
      <c r="E572">
        <f t="shared" si="279"/>
        <v>140.5</v>
      </c>
      <c r="F572">
        <v>8940</v>
      </c>
      <c r="H572">
        <f t="shared" si="296"/>
        <v>2235</v>
      </c>
      <c r="J572">
        <f t="shared" si="297"/>
        <v>184.71074380165288</v>
      </c>
      <c r="K572">
        <f t="shared" si="298"/>
        <v>516.93221147786153</v>
      </c>
      <c r="L572">
        <f>VLOOKUP(V572, Sheet2!E$6:F$261,2,TRUE)</f>
        <v>505</v>
      </c>
      <c r="M572">
        <f>VLOOKUP(L572,Sheet3!A$52:B$77,2,TRUE)</f>
        <v>1</v>
      </c>
      <c r="N572">
        <f t="shared" si="299"/>
        <v>2.5322114778615514</v>
      </c>
      <c r="O572">
        <f t="shared" si="300"/>
        <v>2.1322114778615742</v>
      </c>
      <c r="P572">
        <v>0</v>
      </c>
      <c r="Q572">
        <f t="shared" si="277"/>
        <v>2.7</v>
      </c>
      <c r="R572">
        <f t="shared" si="301"/>
        <v>7996.520643605254</v>
      </c>
      <c r="S572">
        <f t="shared" si="280"/>
        <v>2.4</v>
      </c>
      <c r="T572">
        <f t="shared" si="302"/>
        <v>1046.1276781366469</v>
      </c>
      <c r="V572">
        <f t="shared" si="303"/>
        <v>9042.6483217419009</v>
      </c>
      <c r="W572">
        <f t="shared" si="304"/>
        <v>-102.64832174190087</v>
      </c>
      <c r="X572">
        <f t="shared" si="305"/>
        <v>-2.1208330938409272</v>
      </c>
      <c r="Y572">
        <f>VLOOKUP(K572,Sheet2!$A$6:$B$262,2,TRUE)</f>
        <v>310.85000000000002</v>
      </c>
      <c r="Z572">
        <f t="shared" si="306"/>
        <v>-6.8226897019170885E-3</v>
      </c>
      <c r="AA572">
        <f t="shared" si="307"/>
        <v>516.92538878815958</v>
      </c>
      <c r="AD572">
        <f t="shared" si="285"/>
        <v>518.35077282246527</v>
      </c>
      <c r="AE572">
        <f>VLOOKUP(AU571,Sheet2!$E$6:$F$261,2,TRUE)</f>
        <v>505</v>
      </c>
      <c r="AF572">
        <f>VLOOKUP(AE572,Sheet3!K$52:L$77,2,TRUE)</f>
        <v>1</v>
      </c>
      <c r="AG572">
        <f t="shared" si="286"/>
        <v>1.9507728224652965</v>
      </c>
      <c r="AH572">
        <f t="shared" si="287"/>
        <v>1</v>
      </c>
      <c r="AI572">
        <f t="shared" si="295"/>
        <v>4500</v>
      </c>
      <c r="AJ572">
        <f t="shared" si="278"/>
        <v>2.2999999999999998</v>
      </c>
      <c r="AK572">
        <f t="shared" si="281"/>
        <v>4606.0136415168008</v>
      </c>
      <c r="AM572">
        <f t="shared" si="288"/>
        <v>-3.1492271775347263</v>
      </c>
      <c r="AN572">
        <f t="shared" si="289"/>
        <v>0</v>
      </c>
      <c r="AP572">
        <f t="shared" si="282"/>
        <v>1.55</v>
      </c>
      <c r="AQ572">
        <f>VLOOKUP(AE572,Sheet3!$K$52:$L$77,2,TRUE)</f>
        <v>1</v>
      </c>
      <c r="AR572">
        <f t="shared" si="308"/>
        <v>0</v>
      </c>
      <c r="AU572">
        <f t="shared" si="290"/>
        <v>9106.0136415168017</v>
      </c>
      <c r="AV572">
        <f t="shared" si="291"/>
        <v>-166.01364151680173</v>
      </c>
      <c r="AW572">
        <f t="shared" si="292"/>
        <v>-3.4300339156363995</v>
      </c>
      <c r="AX572">
        <f>VLOOKUP(AD572,Sheet2!$A$6:$B$262,2,TRUE)</f>
        <v>322.1142857142857</v>
      </c>
      <c r="AY572">
        <f t="shared" si="293"/>
        <v>-1.0648499826793861E-2</v>
      </c>
      <c r="AZ572">
        <f t="shared" si="294"/>
        <v>518.34012432263853</v>
      </c>
      <c r="BB572">
        <f t="shared" si="284"/>
        <v>1.4147355344789503</v>
      </c>
    </row>
    <row r="573" spans="4:54" x14ac:dyDescent="0.55000000000000004">
      <c r="D573">
        <f t="shared" si="283"/>
        <v>8445</v>
      </c>
      <c r="E573">
        <f t="shared" si="279"/>
        <v>140.75</v>
      </c>
      <c r="F573">
        <v>8900</v>
      </c>
      <c r="H573">
        <f t="shared" si="296"/>
        <v>2225</v>
      </c>
      <c r="J573">
        <f t="shared" si="297"/>
        <v>183.88429752066116</v>
      </c>
      <c r="K573">
        <f t="shared" si="298"/>
        <v>516.92538878815958</v>
      </c>
      <c r="L573">
        <f>VLOOKUP(V573, Sheet2!E$6:F$261,2,TRUE)</f>
        <v>505</v>
      </c>
      <c r="M573">
        <f>VLOOKUP(L573,Sheet3!A$52:B$77,2,TRUE)</f>
        <v>1</v>
      </c>
      <c r="N573">
        <f t="shared" si="299"/>
        <v>2.5253887881596029</v>
      </c>
      <c r="O573">
        <f t="shared" si="300"/>
        <v>2.1253887881596256</v>
      </c>
      <c r="P573">
        <v>0</v>
      </c>
      <c r="Q573">
        <f t="shared" si="277"/>
        <v>2.7</v>
      </c>
      <c r="R573">
        <f t="shared" si="301"/>
        <v>7964.2241627856502</v>
      </c>
      <c r="S573">
        <f t="shared" si="280"/>
        <v>2.4</v>
      </c>
      <c r="T573">
        <f t="shared" si="302"/>
        <v>1041.110568931784</v>
      </c>
      <c r="V573">
        <f t="shared" si="303"/>
        <v>9005.3347317174339</v>
      </c>
      <c r="W573">
        <f t="shared" si="304"/>
        <v>-105.3347317174339</v>
      </c>
      <c r="X573">
        <f t="shared" si="305"/>
        <v>-2.1763374321783862</v>
      </c>
      <c r="Y573">
        <f>VLOOKUP(K573,Sheet2!$A$6:$B$262,2,TRUE)</f>
        <v>310.85000000000002</v>
      </c>
      <c r="Z573">
        <f t="shared" si="306"/>
        <v>-7.0012463637715494E-3</v>
      </c>
      <c r="AA573">
        <f t="shared" si="307"/>
        <v>516.91838754179582</v>
      </c>
      <c r="AD573">
        <f t="shared" si="285"/>
        <v>518.34012432263853</v>
      </c>
      <c r="AE573">
        <f>VLOOKUP(AU572,Sheet2!$E$6:$F$261,2,TRUE)</f>
        <v>505</v>
      </c>
      <c r="AF573">
        <f>VLOOKUP(AE573,Sheet3!K$52:L$77,2,TRUE)</f>
        <v>1</v>
      </c>
      <c r="AG573">
        <f t="shared" si="286"/>
        <v>1.9401243226385532</v>
      </c>
      <c r="AH573">
        <f t="shared" si="287"/>
        <v>1</v>
      </c>
      <c r="AI573">
        <f t="shared" si="295"/>
        <v>4500</v>
      </c>
      <c r="AJ573">
        <f t="shared" si="278"/>
        <v>2.2999999999999998</v>
      </c>
      <c r="AK573">
        <f t="shared" si="281"/>
        <v>4568.3515352704399</v>
      </c>
      <c r="AM573">
        <f t="shared" si="288"/>
        <v>-3.1598756773614696</v>
      </c>
      <c r="AN573">
        <f t="shared" si="289"/>
        <v>0</v>
      </c>
      <c r="AP573">
        <f t="shared" si="282"/>
        <v>1.55</v>
      </c>
      <c r="AQ573">
        <f>VLOOKUP(AE573,Sheet3!$K$52:$L$77,2,TRUE)</f>
        <v>1</v>
      </c>
      <c r="AR573">
        <f t="shared" si="308"/>
        <v>0</v>
      </c>
      <c r="AU573">
        <f t="shared" si="290"/>
        <v>9068.3515352704399</v>
      </c>
      <c r="AV573">
        <f t="shared" si="291"/>
        <v>-168.35153527043985</v>
      </c>
      <c r="AW573">
        <f t="shared" si="292"/>
        <v>-3.4783375055876005</v>
      </c>
      <c r="AX573">
        <f>VLOOKUP(AD573,Sheet2!$A$6:$B$262,2,TRUE)</f>
        <v>322.1142857142857</v>
      </c>
      <c r="AY573">
        <f t="shared" si="293"/>
        <v>-1.0798457751957249E-2</v>
      </c>
      <c r="AZ573">
        <f t="shared" si="294"/>
        <v>518.32932586488653</v>
      </c>
      <c r="BB573">
        <f t="shared" si="284"/>
        <v>1.4109383230907042</v>
      </c>
    </row>
    <row r="574" spans="4:54" x14ac:dyDescent="0.55000000000000004">
      <c r="D574">
        <f t="shared" si="283"/>
        <v>8460</v>
      </c>
      <c r="E574">
        <f t="shared" si="279"/>
        <v>141</v>
      </c>
      <c r="F574">
        <v>8850</v>
      </c>
      <c r="H574">
        <f t="shared" si="296"/>
        <v>2212.5</v>
      </c>
      <c r="J574">
        <f t="shared" si="297"/>
        <v>182.85123966942149</v>
      </c>
      <c r="K574">
        <f t="shared" si="298"/>
        <v>516.91838754179582</v>
      </c>
      <c r="L574">
        <f>VLOOKUP(V574, Sheet2!E$6:F$261,2,TRUE)</f>
        <v>504.55</v>
      </c>
      <c r="M574">
        <f>VLOOKUP(L574,Sheet3!A$52:B$77,2,TRUE)</f>
        <v>1</v>
      </c>
      <c r="N574">
        <f t="shared" si="299"/>
        <v>2.5183875417958461</v>
      </c>
      <c r="O574">
        <f t="shared" si="300"/>
        <v>2.1183875417958689</v>
      </c>
      <c r="P574">
        <v>0</v>
      </c>
      <c r="Q574">
        <f t="shared" si="277"/>
        <v>2.7</v>
      </c>
      <c r="R574">
        <f t="shared" si="301"/>
        <v>7931.1277747835675</v>
      </c>
      <c r="S574">
        <f t="shared" si="280"/>
        <v>2.4</v>
      </c>
      <c r="T574">
        <f t="shared" si="302"/>
        <v>1035.9705219033217</v>
      </c>
      <c r="V574">
        <f t="shared" si="303"/>
        <v>8967.0982966868887</v>
      </c>
      <c r="W574">
        <f t="shared" si="304"/>
        <v>-117.09829668688872</v>
      </c>
      <c r="X574">
        <f t="shared" si="305"/>
        <v>-2.4193862951836511</v>
      </c>
      <c r="Y574">
        <f>VLOOKUP(K574,Sheet2!$A$6:$B$262,2,TRUE)</f>
        <v>310.85000000000002</v>
      </c>
      <c r="Z574">
        <f t="shared" si="306"/>
        <v>-7.7831310766725142E-3</v>
      </c>
      <c r="AA574">
        <f t="shared" si="307"/>
        <v>516.9106044107192</v>
      </c>
      <c r="AD574">
        <f t="shared" si="285"/>
        <v>518.32932586488653</v>
      </c>
      <c r="AE574">
        <f>VLOOKUP(AU573,Sheet2!$E$6:$F$261,2,TRUE)</f>
        <v>505</v>
      </c>
      <c r="AF574">
        <f>VLOOKUP(AE574,Sheet3!K$52:L$77,2,TRUE)</f>
        <v>1</v>
      </c>
      <c r="AG574">
        <f t="shared" si="286"/>
        <v>1.9293258648865503</v>
      </c>
      <c r="AH574">
        <f t="shared" si="287"/>
        <v>1</v>
      </c>
      <c r="AI574">
        <f t="shared" si="295"/>
        <v>4500</v>
      </c>
      <c r="AJ574">
        <f t="shared" si="278"/>
        <v>2.2999999999999998</v>
      </c>
      <c r="AK574">
        <f t="shared" si="281"/>
        <v>4530.2644569483027</v>
      </c>
      <c r="AM574">
        <f t="shared" si="288"/>
        <v>-3.1706741351134724</v>
      </c>
      <c r="AN574">
        <f t="shared" si="289"/>
        <v>0</v>
      </c>
      <c r="AP574">
        <f t="shared" si="282"/>
        <v>1.55</v>
      </c>
      <c r="AQ574">
        <f>VLOOKUP(AE574,Sheet3!$K$52:$L$77,2,TRUE)</f>
        <v>1</v>
      </c>
      <c r="AR574">
        <f t="shared" si="308"/>
        <v>0</v>
      </c>
      <c r="AU574">
        <f t="shared" si="290"/>
        <v>9030.2644569483018</v>
      </c>
      <c r="AV574">
        <f t="shared" si="291"/>
        <v>-180.26445694830181</v>
      </c>
      <c r="AW574">
        <f t="shared" si="292"/>
        <v>-3.7244722509979713</v>
      </c>
      <c r="AX574">
        <f>VLOOKUP(AD574,Sheet2!$A$6:$B$262,2,TRUE)</f>
        <v>322.1142857142857</v>
      </c>
      <c r="AY574">
        <f t="shared" si="293"/>
        <v>-1.1562580165418574E-2</v>
      </c>
      <c r="AZ574">
        <f t="shared" si="294"/>
        <v>518.31776328472108</v>
      </c>
      <c r="BB574">
        <f t="shared" si="284"/>
        <v>1.4071588740018797</v>
      </c>
    </row>
    <row r="575" spans="4:54" x14ac:dyDescent="0.55000000000000004">
      <c r="D575">
        <f t="shared" si="283"/>
        <v>8475</v>
      </c>
      <c r="E575">
        <f t="shared" si="279"/>
        <v>141.25</v>
      </c>
      <c r="F575">
        <v>8830</v>
      </c>
      <c r="H575">
        <f t="shared" si="296"/>
        <v>2207.5</v>
      </c>
      <c r="J575">
        <f t="shared" si="297"/>
        <v>182.43801652892563</v>
      </c>
      <c r="K575">
        <f t="shared" si="298"/>
        <v>516.9106044107192</v>
      </c>
      <c r="L575">
        <f>VLOOKUP(V575, Sheet2!E$6:F$261,2,TRUE)</f>
        <v>504.55</v>
      </c>
      <c r="M575">
        <f>VLOOKUP(L575,Sheet3!A$52:B$77,2,TRUE)</f>
        <v>1</v>
      </c>
      <c r="N575">
        <f t="shared" si="299"/>
        <v>2.5106044107192247</v>
      </c>
      <c r="O575">
        <f t="shared" si="300"/>
        <v>2.1106044107192474</v>
      </c>
      <c r="P575">
        <v>0</v>
      </c>
      <c r="Q575">
        <f t="shared" si="277"/>
        <v>2.7</v>
      </c>
      <c r="R575">
        <f t="shared" si="301"/>
        <v>7894.3892142578279</v>
      </c>
      <c r="S575">
        <f t="shared" si="280"/>
        <v>2.4</v>
      </c>
      <c r="T575">
        <f t="shared" si="302"/>
        <v>1030.2664071857055</v>
      </c>
      <c r="V575">
        <f t="shared" si="303"/>
        <v>8924.6556214435332</v>
      </c>
      <c r="W575">
        <f t="shared" si="304"/>
        <v>-94.655621443533164</v>
      </c>
      <c r="X575">
        <f t="shared" si="305"/>
        <v>-1.9556946579242389</v>
      </c>
      <c r="Y575">
        <f>VLOOKUP(K575,Sheet2!$A$6:$B$262,2,TRUE)</f>
        <v>310.85000000000002</v>
      </c>
      <c r="Z575">
        <f t="shared" si="306"/>
        <v>-6.2914417176266326E-3</v>
      </c>
      <c r="AA575">
        <f t="shared" si="307"/>
        <v>516.90431296900158</v>
      </c>
      <c r="AD575">
        <f t="shared" si="285"/>
        <v>518.31776328472108</v>
      </c>
      <c r="AE575">
        <f>VLOOKUP(AU574,Sheet2!$E$6:$F$261,2,TRUE)</f>
        <v>505</v>
      </c>
      <c r="AF575">
        <f>VLOOKUP(AE575,Sheet3!K$52:L$77,2,TRUE)</f>
        <v>1</v>
      </c>
      <c r="AG575">
        <f t="shared" si="286"/>
        <v>1.9177632847211044</v>
      </c>
      <c r="AH575">
        <f t="shared" si="287"/>
        <v>1</v>
      </c>
      <c r="AI575">
        <f t="shared" si="295"/>
        <v>4500</v>
      </c>
      <c r="AJ575">
        <f t="shared" si="278"/>
        <v>2.2999999999999998</v>
      </c>
      <c r="AK575">
        <f t="shared" si="281"/>
        <v>4489.6002642348312</v>
      </c>
      <c r="AM575">
        <f t="shared" si="288"/>
        <v>-3.1822367152789184</v>
      </c>
      <c r="AN575">
        <f t="shared" si="289"/>
        <v>0</v>
      </c>
      <c r="AP575">
        <f t="shared" si="282"/>
        <v>1.55</v>
      </c>
      <c r="AQ575">
        <f>VLOOKUP(AE575,Sheet3!$K$52:$L$77,2,TRUE)</f>
        <v>1</v>
      </c>
      <c r="AR575">
        <f t="shared" si="308"/>
        <v>0</v>
      </c>
      <c r="AU575">
        <f t="shared" si="290"/>
        <v>8989.6002642348321</v>
      </c>
      <c r="AV575">
        <f t="shared" si="291"/>
        <v>-159.60026423483214</v>
      </c>
      <c r="AW575">
        <f t="shared" si="292"/>
        <v>-3.2975261205543829</v>
      </c>
      <c r="AX575">
        <f>VLOOKUP(AD575,Sheet2!$A$6:$B$262,2,TRUE)</f>
        <v>322.1142857142857</v>
      </c>
      <c r="AY575">
        <f t="shared" si="293"/>
        <v>-1.023713094016351E-2</v>
      </c>
      <c r="AZ575">
        <f t="shared" si="294"/>
        <v>518.30752615378094</v>
      </c>
      <c r="BB575">
        <f t="shared" si="284"/>
        <v>1.4032131847793607</v>
      </c>
    </row>
    <row r="576" spans="4:54" x14ac:dyDescent="0.55000000000000004">
      <c r="D576">
        <f t="shared" si="283"/>
        <v>8490</v>
      </c>
      <c r="E576">
        <f t="shared" si="279"/>
        <v>141.5</v>
      </c>
      <c r="F576">
        <v>8780</v>
      </c>
      <c r="H576">
        <f t="shared" si="296"/>
        <v>2195</v>
      </c>
      <c r="J576">
        <f t="shared" si="297"/>
        <v>181.40495867768595</v>
      </c>
      <c r="K576">
        <f t="shared" si="298"/>
        <v>516.90431296900158</v>
      </c>
      <c r="L576">
        <f>VLOOKUP(V576, Sheet2!E$6:F$261,2,TRUE)</f>
        <v>504.55</v>
      </c>
      <c r="M576">
        <f>VLOOKUP(L576,Sheet3!A$52:B$77,2,TRUE)</f>
        <v>1</v>
      </c>
      <c r="N576">
        <f t="shared" si="299"/>
        <v>2.5043129690016031</v>
      </c>
      <c r="O576">
        <f t="shared" si="300"/>
        <v>2.1043129690016258</v>
      </c>
      <c r="P576">
        <v>0</v>
      </c>
      <c r="Q576">
        <f t="shared" si="277"/>
        <v>2.7</v>
      </c>
      <c r="R576">
        <f t="shared" si="301"/>
        <v>7864.7334305885888</v>
      </c>
      <c r="S576">
        <f t="shared" si="280"/>
        <v>2.4</v>
      </c>
      <c r="T576">
        <f t="shared" si="302"/>
        <v>1025.6632033218584</v>
      </c>
      <c r="V576">
        <f t="shared" si="303"/>
        <v>8890.3966339104481</v>
      </c>
      <c r="W576">
        <f t="shared" si="304"/>
        <v>-110.39663391044814</v>
      </c>
      <c r="X576">
        <f t="shared" si="305"/>
        <v>-2.2809221882323998</v>
      </c>
      <c r="Y576">
        <f>VLOOKUP(K576,Sheet2!$A$6:$B$262,2,TRUE)</f>
        <v>310.85000000000002</v>
      </c>
      <c r="Z576">
        <f t="shared" si="306"/>
        <v>-7.3376940268052105E-3</v>
      </c>
      <c r="AA576">
        <f t="shared" si="307"/>
        <v>516.89697527497481</v>
      </c>
      <c r="AD576">
        <f t="shared" si="285"/>
        <v>518.30752615378094</v>
      </c>
      <c r="AE576">
        <f>VLOOKUP(AU575,Sheet2!$E$6:$F$261,2,TRUE)</f>
        <v>504.55</v>
      </c>
      <c r="AF576">
        <f>VLOOKUP(AE576,Sheet3!K$52:L$77,2,TRUE)</f>
        <v>1</v>
      </c>
      <c r="AG576">
        <f t="shared" si="286"/>
        <v>1.9075261537809638</v>
      </c>
      <c r="AH576">
        <f t="shared" si="287"/>
        <v>1</v>
      </c>
      <c r="AI576">
        <f t="shared" si="295"/>
        <v>4500</v>
      </c>
      <c r="AJ576">
        <f t="shared" si="278"/>
        <v>2.2999999999999998</v>
      </c>
      <c r="AK576">
        <f t="shared" si="281"/>
        <v>4453.6996635108171</v>
      </c>
      <c r="AM576">
        <f t="shared" si="288"/>
        <v>-3.1924738462190589</v>
      </c>
      <c r="AN576">
        <f t="shared" si="289"/>
        <v>0</v>
      </c>
      <c r="AP576">
        <f t="shared" si="282"/>
        <v>1.55</v>
      </c>
      <c r="AQ576">
        <f>VLOOKUP(AE576,Sheet3!$K$52:$L$77,2,TRUE)</f>
        <v>1</v>
      </c>
      <c r="AR576">
        <f t="shared" si="308"/>
        <v>0</v>
      </c>
      <c r="AU576">
        <f t="shared" si="290"/>
        <v>8953.6996635108171</v>
      </c>
      <c r="AV576">
        <f t="shared" si="291"/>
        <v>-173.69966351081712</v>
      </c>
      <c r="AW576">
        <f t="shared" si="292"/>
        <v>-3.5888360229507668</v>
      </c>
      <c r="AX576">
        <f>VLOOKUP(AD576,Sheet2!$A$6:$B$262,2,TRUE)</f>
        <v>322.1142857142857</v>
      </c>
      <c r="AY576">
        <f t="shared" si="293"/>
        <v>-1.1141499095554093E-2</v>
      </c>
      <c r="AZ576">
        <f t="shared" si="294"/>
        <v>518.29638465468543</v>
      </c>
      <c r="BB576">
        <f t="shared" si="284"/>
        <v>1.3994093797106189</v>
      </c>
    </row>
    <row r="577" spans="4:54" x14ac:dyDescent="0.55000000000000004">
      <c r="D577">
        <f t="shared" si="283"/>
        <v>8505</v>
      </c>
      <c r="E577">
        <f t="shared" si="279"/>
        <v>141.75</v>
      </c>
      <c r="F577">
        <v>8760</v>
      </c>
      <c r="H577">
        <f t="shared" si="296"/>
        <v>2190</v>
      </c>
      <c r="J577">
        <f t="shared" si="297"/>
        <v>180.9917355371901</v>
      </c>
      <c r="K577">
        <f t="shared" si="298"/>
        <v>516.89697527497481</v>
      </c>
      <c r="L577">
        <f>VLOOKUP(V577, Sheet2!E$6:F$261,2,TRUE)</f>
        <v>504.55</v>
      </c>
      <c r="M577">
        <f>VLOOKUP(L577,Sheet3!A$52:B$77,2,TRUE)</f>
        <v>1</v>
      </c>
      <c r="N577">
        <f t="shared" si="299"/>
        <v>2.4969752749748295</v>
      </c>
      <c r="O577">
        <f t="shared" si="300"/>
        <v>2.0969752749748523</v>
      </c>
      <c r="P577">
        <v>0</v>
      </c>
      <c r="Q577">
        <f t="shared" si="277"/>
        <v>2.5</v>
      </c>
      <c r="R577">
        <f t="shared" si="301"/>
        <v>7250.1786949290999</v>
      </c>
      <c r="S577">
        <f t="shared" si="280"/>
        <v>2.2999999999999998</v>
      </c>
      <c r="T577">
        <f t="shared" si="302"/>
        <v>977.79055173762424</v>
      </c>
      <c r="V577">
        <f t="shared" si="303"/>
        <v>8227.9692466667238</v>
      </c>
      <c r="W577">
        <f t="shared" si="304"/>
        <v>532.03075333327615</v>
      </c>
      <c r="X577">
        <f t="shared" si="305"/>
        <v>10.992370936637938</v>
      </c>
      <c r="Y577">
        <f>VLOOKUP(K577,Sheet2!$A$6:$B$262,2,TRUE)</f>
        <v>310.2</v>
      </c>
      <c r="Z577">
        <f t="shared" si="306"/>
        <v>3.5436398893094578E-2</v>
      </c>
      <c r="AA577">
        <f t="shared" si="307"/>
        <v>516.93241167386793</v>
      </c>
      <c r="AD577">
        <f t="shared" si="285"/>
        <v>518.29638465468543</v>
      </c>
      <c r="AE577">
        <f>VLOOKUP(AU576,Sheet2!$E$6:$F$261,2,TRUE)</f>
        <v>504.55</v>
      </c>
      <c r="AF577">
        <f>VLOOKUP(AE577,Sheet3!K$52:L$77,2,TRUE)</f>
        <v>1</v>
      </c>
      <c r="AG577">
        <f t="shared" si="286"/>
        <v>1.8963846546854484</v>
      </c>
      <c r="AH577">
        <f t="shared" si="287"/>
        <v>1</v>
      </c>
      <c r="AI577">
        <f t="shared" si="295"/>
        <v>4500</v>
      </c>
      <c r="AJ577">
        <f t="shared" si="278"/>
        <v>2.2000000000000002</v>
      </c>
      <c r="AK577">
        <f t="shared" si="281"/>
        <v>4222.7917898772157</v>
      </c>
      <c r="AM577">
        <f t="shared" si="288"/>
        <v>-3.2036153453145744</v>
      </c>
      <c r="AN577">
        <f t="shared" si="289"/>
        <v>0</v>
      </c>
      <c r="AP577">
        <f t="shared" si="282"/>
        <v>1.55</v>
      </c>
      <c r="AQ577">
        <f>VLOOKUP(AE577,Sheet3!$K$52:$L$77,2,TRUE)</f>
        <v>1</v>
      </c>
      <c r="AR577">
        <f t="shared" si="308"/>
        <v>0</v>
      </c>
      <c r="AU577">
        <f t="shared" si="290"/>
        <v>8722.7917898772157</v>
      </c>
      <c r="AV577">
        <f t="shared" si="291"/>
        <v>37.208210122784294</v>
      </c>
      <c r="AW577">
        <f t="shared" si="292"/>
        <v>0.76876467195835319</v>
      </c>
      <c r="AX577">
        <f>VLOOKUP(AD577,Sheet2!$A$6:$B$262,2,TRUE)</f>
        <v>320.74285714285713</v>
      </c>
      <c r="AY577">
        <f t="shared" si="293"/>
        <v>2.3968255405792233E-3</v>
      </c>
      <c r="AZ577">
        <f t="shared" si="294"/>
        <v>518.29878148022601</v>
      </c>
      <c r="BB577">
        <f t="shared" si="284"/>
        <v>1.3663698063580796</v>
      </c>
    </row>
    <row r="578" spans="4:54" x14ac:dyDescent="0.55000000000000004">
      <c r="D578">
        <f t="shared" si="283"/>
        <v>8520</v>
      </c>
      <c r="E578">
        <f t="shared" si="279"/>
        <v>142</v>
      </c>
      <c r="F578">
        <v>8720</v>
      </c>
      <c r="H578">
        <f t="shared" si="296"/>
        <v>2180</v>
      </c>
      <c r="J578">
        <f t="shared" si="297"/>
        <v>180.16528925619835</v>
      </c>
      <c r="K578">
        <f t="shared" si="298"/>
        <v>516.93241167386793</v>
      </c>
      <c r="L578">
        <f>VLOOKUP(V578, Sheet2!E$6:F$261,2,TRUE)</f>
        <v>505</v>
      </c>
      <c r="M578">
        <f>VLOOKUP(L578,Sheet3!A$52:B$77,2,TRUE)</f>
        <v>1</v>
      </c>
      <c r="N578">
        <f t="shared" si="299"/>
        <v>2.532411673867955</v>
      </c>
      <c r="O578">
        <f t="shared" si="300"/>
        <v>2.1324116738679777</v>
      </c>
      <c r="P578">
        <v>0</v>
      </c>
      <c r="Q578">
        <f t="shared" si="277"/>
        <v>2.7</v>
      </c>
      <c r="R578">
        <f t="shared" si="301"/>
        <v>7997.4689667326911</v>
      </c>
      <c r="S578">
        <f t="shared" si="280"/>
        <v>2.4</v>
      </c>
      <c r="T578">
        <f t="shared" si="302"/>
        <v>1046.2750149519959</v>
      </c>
      <c r="V578">
        <f t="shared" si="303"/>
        <v>9043.7439816846872</v>
      </c>
      <c r="W578">
        <f t="shared" si="304"/>
        <v>-323.74398168468724</v>
      </c>
      <c r="X578">
        <f t="shared" si="305"/>
        <v>-6.6889252414191578</v>
      </c>
      <c r="Y578">
        <f>VLOOKUP(K578,Sheet2!$A$6:$B$262,2,TRUE)</f>
        <v>310.85000000000002</v>
      </c>
      <c r="Z578">
        <f t="shared" si="306"/>
        <v>-2.1518176745758909E-2</v>
      </c>
      <c r="AA578">
        <f t="shared" si="307"/>
        <v>516.91089349712217</v>
      </c>
      <c r="AD578">
        <f t="shared" si="285"/>
        <v>518.29878148022601</v>
      </c>
      <c r="AE578">
        <f>VLOOKUP(AU577,Sheet2!$E$6:$F$261,2,TRUE)</f>
        <v>504.55</v>
      </c>
      <c r="AF578">
        <f>VLOOKUP(AE578,Sheet3!K$52:L$77,2,TRUE)</f>
        <v>1</v>
      </c>
      <c r="AG578">
        <f t="shared" si="286"/>
        <v>1.8987814802260345</v>
      </c>
      <c r="AH578">
        <f t="shared" si="287"/>
        <v>1</v>
      </c>
      <c r="AI578">
        <f t="shared" si="295"/>
        <v>4500</v>
      </c>
      <c r="AJ578">
        <f t="shared" si="278"/>
        <v>2.2000000000000002</v>
      </c>
      <c r="AK578">
        <f t="shared" si="281"/>
        <v>4230.8000485701996</v>
      </c>
      <c r="AM578">
        <f t="shared" si="288"/>
        <v>-3.2012185197739882</v>
      </c>
      <c r="AN578">
        <f t="shared" si="289"/>
        <v>0</v>
      </c>
      <c r="AP578">
        <f t="shared" si="282"/>
        <v>1.55</v>
      </c>
      <c r="AQ578">
        <f>VLOOKUP(AE578,Sheet3!$K$52:$L$77,2,TRUE)</f>
        <v>1</v>
      </c>
      <c r="AR578">
        <f t="shared" si="308"/>
        <v>0</v>
      </c>
      <c r="AU578">
        <f t="shared" si="290"/>
        <v>8730.8000485701996</v>
      </c>
      <c r="AV578">
        <f t="shared" si="291"/>
        <v>-10.800048570199579</v>
      </c>
      <c r="AW578">
        <f t="shared" si="292"/>
        <v>-0.22314149938428882</v>
      </c>
      <c r="AX578">
        <f>VLOOKUP(AD578,Sheet2!$A$6:$B$262,2,TRUE)</f>
        <v>320.74285714285713</v>
      </c>
      <c r="AY578">
        <f t="shared" si="293"/>
        <v>-6.9570216269821035E-4</v>
      </c>
      <c r="AZ578">
        <f t="shared" si="294"/>
        <v>518.2980857780633</v>
      </c>
      <c r="BB578">
        <f t="shared" si="284"/>
        <v>1.3871922809411217</v>
      </c>
    </row>
    <row r="579" spans="4:54" x14ac:dyDescent="0.55000000000000004">
      <c r="D579">
        <f t="shared" si="283"/>
        <v>8535</v>
      </c>
      <c r="E579">
        <f t="shared" si="279"/>
        <v>142.25</v>
      </c>
      <c r="F579">
        <v>8690</v>
      </c>
      <c r="H579">
        <f t="shared" si="296"/>
        <v>2172.5</v>
      </c>
      <c r="J579">
        <f t="shared" si="297"/>
        <v>179.54545454545453</v>
      </c>
      <c r="K579">
        <f t="shared" si="298"/>
        <v>516.91089349712217</v>
      </c>
      <c r="L579">
        <f>VLOOKUP(V579, Sheet2!E$6:F$261,2,TRUE)</f>
        <v>504.55</v>
      </c>
      <c r="M579">
        <f>VLOOKUP(L579,Sheet3!A$52:B$77,2,TRUE)</f>
        <v>1</v>
      </c>
      <c r="N579">
        <f t="shared" si="299"/>
        <v>2.510893497122197</v>
      </c>
      <c r="O579">
        <f t="shared" si="300"/>
        <v>2.1108934971222197</v>
      </c>
      <c r="P579">
        <v>0</v>
      </c>
      <c r="Q579">
        <f t="shared" si="277"/>
        <v>2.7</v>
      </c>
      <c r="R579">
        <f t="shared" si="301"/>
        <v>7895.752766157585</v>
      </c>
      <c r="S579">
        <f t="shared" si="280"/>
        <v>2.4</v>
      </c>
      <c r="T579">
        <f t="shared" si="302"/>
        <v>1030.4780855607848</v>
      </c>
      <c r="V579">
        <f t="shared" si="303"/>
        <v>8926.2308517183701</v>
      </c>
      <c r="W579">
        <f t="shared" si="304"/>
        <v>-236.2308517183701</v>
      </c>
      <c r="X579">
        <f t="shared" si="305"/>
        <v>-4.8808027214539278</v>
      </c>
      <c r="Y579">
        <f>VLOOKUP(K579,Sheet2!$A$6:$B$262,2,TRUE)</f>
        <v>310.85000000000002</v>
      </c>
      <c r="Z579">
        <f t="shared" si="306"/>
        <v>-1.5701472483364735E-2</v>
      </c>
      <c r="AA579">
        <f t="shared" si="307"/>
        <v>516.89519202463885</v>
      </c>
      <c r="AD579">
        <f t="shared" si="285"/>
        <v>518.2980857780633</v>
      </c>
      <c r="AE579">
        <f>VLOOKUP(AU578,Sheet2!$E$6:$F$261,2,TRUE)</f>
        <v>504.55</v>
      </c>
      <c r="AF579">
        <f>VLOOKUP(AE579,Sheet3!K$52:L$77,2,TRUE)</f>
        <v>1</v>
      </c>
      <c r="AG579">
        <f t="shared" si="286"/>
        <v>1.8980857780633187</v>
      </c>
      <c r="AH579">
        <f t="shared" si="287"/>
        <v>1</v>
      </c>
      <c r="AI579">
        <f t="shared" si="295"/>
        <v>4500</v>
      </c>
      <c r="AJ579">
        <f t="shared" si="278"/>
        <v>2.2000000000000002</v>
      </c>
      <c r="AK579">
        <f t="shared" si="281"/>
        <v>4228.4750518690871</v>
      </c>
      <c r="AM579">
        <f t="shared" si="288"/>
        <v>-3.2019142219367041</v>
      </c>
      <c r="AN579">
        <f t="shared" si="289"/>
        <v>0</v>
      </c>
      <c r="AP579">
        <f t="shared" si="282"/>
        <v>1.55</v>
      </c>
      <c r="AQ579">
        <f>VLOOKUP(AE579,Sheet3!$K$52:$L$77,2,TRUE)</f>
        <v>1</v>
      </c>
      <c r="AR579">
        <f t="shared" si="308"/>
        <v>0</v>
      </c>
      <c r="AU579">
        <f t="shared" si="290"/>
        <v>8728.4750518690871</v>
      </c>
      <c r="AV579">
        <f t="shared" si="291"/>
        <v>-38.47505186908711</v>
      </c>
      <c r="AW579">
        <f t="shared" si="292"/>
        <v>-0.79493908820427917</v>
      </c>
      <c r="AX579">
        <f>VLOOKUP(AD579,Sheet2!$A$6:$B$262,2,TRUE)</f>
        <v>320.74285714285713</v>
      </c>
      <c r="AY579">
        <f t="shared" si="293"/>
        <v>-2.4784311497550128E-3</v>
      </c>
      <c r="AZ579">
        <f t="shared" si="294"/>
        <v>518.29560734691358</v>
      </c>
      <c r="BB579">
        <f t="shared" si="284"/>
        <v>1.4004153222747391</v>
      </c>
    </row>
    <row r="580" spans="4:54" x14ac:dyDescent="0.55000000000000004">
      <c r="D580">
        <f t="shared" si="283"/>
        <v>8550</v>
      </c>
      <c r="E580">
        <f t="shared" si="279"/>
        <v>142.5</v>
      </c>
      <c r="F580">
        <v>8650</v>
      </c>
      <c r="H580">
        <f t="shared" si="296"/>
        <v>2162.5</v>
      </c>
      <c r="J580">
        <f t="shared" si="297"/>
        <v>178.71900826446281</v>
      </c>
      <c r="K580">
        <f t="shared" si="298"/>
        <v>516.89519202463885</v>
      </c>
      <c r="L580">
        <f>VLOOKUP(V580, Sheet2!E$6:F$261,2,TRUE)</f>
        <v>504.55</v>
      </c>
      <c r="M580">
        <f>VLOOKUP(L580,Sheet3!A$52:B$77,2,TRUE)</f>
        <v>1</v>
      </c>
      <c r="N580">
        <f t="shared" si="299"/>
        <v>2.4951920246388681</v>
      </c>
      <c r="O580">
        <f t="shared" si="300"/>
        <v>2.0951920246388909</v>
      </c>
      <c r="P580">
        <v>0</v>
      </c>
      <c r="Q580">
        <f t="shared" si="277"/>
        <v>2.5</v>
      </c>
      <c r="R580">
        <f t="shared" si="301"/>
        <v>7242.4133547322208</v>
      </c>
      <c r="S580">
        <f t="shared" si="280"/>
        <v>2.2999999999999998</v>
      </c>
      <c r="T580">
        <f t="shared" si="302"/>
        <v>976.54355950832019</v>
      </c>
      <c r="V580">
        <f t="shared" si="303"/>
        <v>8218.9569142405417</v>
      </c>
      <c r="W580">
        <f t="shared" si="304"/>
        <v>431.04308575945834</v>
      </c>
      <c r="X580">
        <f t="shared" si="305"/>
        <v>8.9058488793276513</v>
      </c>
      <c r="Y580">
        <f>VLOOKUP(K580,Sheet2!$A$6:$B$262,2,TRUE)</f>
        <v>310.2</v>
      </c>
      <c r="Z580">
        <f t="shared" si="306"/>
        <v>2.8710022177071734E-2</v>
      </c>
      <c r="AA580">
        <f t="shared" si="307"/>
        <v>516.9239020468159</v>
      </c>
      <c r="AD580">
        <f t="shared" si="285"/>
        <v>518.29560734691358</v>
      </c>
      <c r="AE580">
        <f>VLOOKUP(AU579,Sheet2!$E$6:$F$261,2,TRUE)</f>
        <v>504.55</v>
      </c>
      <c r="AF580">
        <f>VLOOKUP(AE580,Sheet3!K$52:L$77,2,TRUE)</f>
        <v>1</v>
      </c>
      <c r="AG580">
        <f t="shared" si="286"/>
        <v>1.8956073469136072</v>
      </c>
      <c r="AH580">
        <f t="shared" si="287"/>
        <v>1</v>
      </c>
      <c r="AI580">
        <f t="shared" si="295"/>
        <v>4500</v>
      </c>
      <c r="AJ580">
        <f t="shared" si="278"/>
        <v>2.2000000000000002</v>
      </c>
      <c r="AK580">
        <f t="shared" si="281"/>
        <v>4220.1957402124117</v>
      </c>
      <c r="AM580">
        <f t="shared" si="288"/>
        <v>-3.2043926530864155</v>
      </c>
      <c r="AN580">
        <f t="shared" si="289"/>
        <v>0</v>
      </c>
      <c r="AP580">
        <f t="shared" si="282"/>
        <v>1.55</v>
      </c>
      <c r="AQ580">
        <f>VLOOKUP(AE580,Sheet3!$K$52:$L$77,2,TRUE)</f>
        <v>1</v>
      </c>
      <c r="AR580">
        <f t="shared" si="308"/>
        <v>0</v>
      </c>
      <c r="AU580">
        <f t="shared" si="290"/>
        <v>8720.1957402124117</v>
      </c>
      <c r="AV580">
        <f t="shared" si="291"/>
        <v>-70.195740212411692</v>
      </c>
      <c r="AW580">
        <f t="shared" si="292"/>
        <v>-1.4503252110002416</v>
      </c>
      <c r="AX580">
        <f>VLOOKUP(AD580,Sheet2!$A$6:$B$262,2,TRUE)</f>
        <v>320.74285714285713</v>
      </c>
      <c r="AY580">
        <f t="shared" si="293"/>
        <v>-4.5217693198831696E-3</v>
      </c>
      <c r="AZ580">
        <f t="shared" si="294"/>
        <v>518.29108557759366</v>
      </c>
      <c r="BB580">
        <f t="shared" si="284"/>
        <v>1.3671835307777656</v>
      </c>
    </row>
    <row r="581" spans="4:54" x14ac:dyDescent="0.55000000000000004">
      <c r="D581">
        <f t="shared" si="283"/>
        <v>8565</v>
      </c>
      <c r="E581">
        <f t="shared" si="279"/>
        <v>142.75</v>
      </c>
      <c r="F581">
        <v>8620</v>
      </c>
      <c r="H581">
        <f t="shared" si="296"/>
        <v>2155</v>
      </c>
      <c r="J581">
        <f t="shared" si="297"/>
        <v>178.099173553719</v>
      </c>
      <c r="K581">
        <f t="shared" si="298"/>
        <v>516.9239020468159</v>
      </c>
      <c r="L581">
        <f>VLOOKUP(V581, Sheet2!E$6:F$261,2,TRUE)</f>
        <v>504.55</v>
      </c>
      <c r="M581">
        <f>VLOOKUP(L581,Sheet3!A$52:B$77,2,TRUE)</f>
        <v>1</v>
      </c>
      <c r="N581">
        <f t="shared" si="299"/>
        <v>2.5239020468159197</v>
      </c>
      <c r="O581">
        <f t="shared" si="300"/>
        <v>2.1239020468159424</v>
      </c>
      <c r="P581">
        <v>0</v>
      </c>
      <c r="Q581">
        <f t="shared" si="277"/>
        <v>2.7</v>
      </c>
      <c r="R581">
        <f t="shared" si="301"/>
        <v>7957.1921771540683</v>
      </c>
      <c r="S581">
        <f t="shared" si="280"/>
        <v>2.4</v>
      </c>
      <c r="T581">
        <f t="shared" si="302"/>
        <v>1040.0183512996243</v>
      </c>
      <c r="V581">
        <f t="shared" si="303"/>
        <v>8997.2105284536919</v>
      </c>
      <c r="W581">
        <f t="shared" si="304"/>
        <v>-377.21052845369195</v>
      </c>
      <c r="X581">
        <f t="shared" si="305"/>
        <v>-7.7936059597870244</v>
      </c>
      <c r="Y581">
        <f>VLOOKUP(K581,Sheet2!$A$6:$B$262,2,TRUE)</f>
        <v>310.85000000000002</v>
      </c>
      <c r="Z581">
        <f t="shared" si="306"/>
        <v>-2.5071918802596183E-2</v>
      </c>
      <c r="AA581">
        <f t="shared" si="307"/>
        <v>516.89883012801329</v>
      </c>
      <c r="AD581">
        <f t="shared" si="285"/>
        <v>518.29108557759366</v>
      </c>
      <c r="AE581">
        <f>VLOOKUP(AU580,Sheet2!$E$6:$F$261,2,TRUE)</f>
        <v>504.55</v>
      </c>
      <c r="AF581">
        <f>VLOOKUP(AE581,Sheet3!K$52:L$77,2,TRUE)</f>
        <v>1</v>
      </c>
      <c r="AG581">
        <f t="shared" si="286"/>
        <v>1.8910855775936852</v>
      </c>
      <c r="AH581">
        <f t="shared" si="287"/>
        <v>1</v>
      </c>
      <c r="AI581">
        <f t="shared" si="295"/>
        <v>4500</v>
      </c>
      <c r="AJ581">
        <f t="shared" si="278"/>
        <v>2.2000000000000002</v>
      </c>
      <c r="AK581">
        <f t="shared" si="281"/>
        <v>4205.1045079823307</v>
      </c>
      <c r="AM581">
        <f t="shared" si="288"/>
        <v>-3.2089144224063375</v>
      </c>
      <c r="AN581">
        <f t="shared" si="289"/>
        <v>0</v>
      </c>
      <c r="AP581">
        <f t="shared" si="282"/>
        <v>1.55</v>
      </c>
      <c r="AQ581">
        <f>VLOOKUP(AE581,Sheet3!$K$52:$L$77,2,TRUE)</f>
        <v>1</v>
      </c>
      <c r="AR581">
        <f t="shared" si="308"/>
        <v>0</v>
      </c>
      <c r="AU581">
        <f t="shared" si="290"/>
        <v>8705.1045079823307</v>
      </c>
      <c r="AV581">
        <f t="shared" si="291"/>
        <v>-85.104507982330688</v>
      </c>
      <c r="AW581">
        <f t="shared" si="292"/>
        <v>-1.7583576029407166</v>
      </c>
      <c r="AX581">
        <f>VLOOKUP(AD581,Sheet2!$A$6:$B$262,2,TRUE)</f>
        <v>320.74285714285713</v>
      </c>
      <c r="AY581">
        <f t="shared" si="293"/>
        <v>-5.4821411101839551E-3</v>
      </c>
      <c r="AZ581">
        <f t="shared" si="294"/>
        <v>518.28560343648348</v>
      </c>
      <c r="BB581">
        <f t="shared" si="284"/>
        <v>1.3867733084701968</v>
      </c>
    </row>
    <row r="582" spans="4:54" x14ac:dyDescent="0.55000000000000004">
      <c r="D582">
        <f t="shared" si="283"/>
        <v>8580</v>
      </c>
      <c r="E582">
        <f t="shared" si="279"/>
        <v>143</v>
      </c>
      <c r="F582">
        <v>8580</v>
      </c>
      <c r="H582">
        <f t="shared" si="296"/>
        <v>2145</v>
      </c>
      <c r="J582">
        <f t="shared" si="297"/>
        <v>177.27272727272728</v>
      </c>
      <c r="K582">
        <f t="shared" si="298"/>
        <v>516.89883012801329</v>
      </c>
      <c r="L582">
        <f>VLOOKUP(V582, Sheet2!E$6:F$261,2,TRUE)</f>
        <v>504.55</v>
      </c>
      <c r="M582">
        <f>VLOOKUP(L582,Sheet3!A$52:B$77,2,TRUE)</f>
        <v>1</v>
      </c>
      <c r="N582">
        <f t="shared" si="299"/>
        <v>2.4988301280133101</v>
      </c>
      <c r="O582">
        <f t="shared" si="300"/>
        <v>2.0988301280133328</v>
      </c>
      <c r="P582">
        <v>0</v>
      </c>
      <c r="Q582">
        <f t="shared" si="277"/>
        <v>2.5</v>
      </c>
      <c r="R582">
        <f t="shared" si="301"/>
        <v>7258.2587788040491</v>
      </c>
      <c r="S582">
        <f t="shared" si="280"/>
        <v>2.2999999999999998</v>
      </c>
      <c r="T582">
        <f t="shared" si="302"/>
        <v>979.08817703663954</v>
      </c>
      <c r="V582">
        <f t="shared" si="303"/>
        <v>8237.3469558406887</v>
      </c>
      <c r="W582">
        <f t="shared" si="304"/>
        <v>342.65304415931132</v>
      </c>
      <c r="X582">
        <f t="shared" si="305"/>
        <v>7.0796083503989937</v>
      </c>
      <c r="Y582">
        <f>VLOOKUP(K582,Sheet2!$A$6:$B$262,2,TRUE)</f>
        <v>310.2</v>
      </c>
      <c r="Z582">
        <f t="shared" si="306"/>
        <v>2.2822721954864584E-2</v>
      </c>
      <c r="AA582">
        <f t="shared" si="307"/>
        <v>516.92165284996815</v>
      </c>
      <c r="AD582">
        <f t="shared" si="285"/>
        <v>518.28560343648348</v>
      </c>
      <c r="AE582">
        <f>VLOOKUP(AU581,Sheet2!$E$6:$F$261,2,TRUE)</f>
        <v>504.55</v>
      </c>
      <c r="AF582">
        <f>VLOOKUP(AE582,Sheet3!K$52:L$77,2,TRUE)</f>
        <v>1</v>
      </c>
      <c r="AG582">
        <f t="shared" si="286"/>
        <v>1.8856034364835068</v>
      </c>
      <c r="AH582">
        <f t="shared" si="287"/>
        <v>1</v>
      </c>
      <c r="AI582">
        <f t="shared" si="295"/>
        <v>4500</v>
      </c>
      <c r="AJ582">
        <f t="shared" si="278"/>
        <v>2.2000000000000002</v>
      </c>
      <c r="AK582">
        <f t="shared" si="281"/>
        <v>4186.8322564275004</v>
      </c>
      <c r="AM582">
        <f t="shared" si="288"/>
        <v>-3.2143965635165159</v>
      </c>
      <c r="AN582">
        <f t="shared" si="289"/>
        <v>0</v>
      </c>
      <c r="AP582">
        <f t="shared" si="282"/>
        <v>1.55</v>
      </c>
      <c r="AQ582">
        <f>VLOOKUP(AE582,Sheet3!$K$52:$L$77,2,TRUE)</f>
        <v>1</v>
      </c>
      <c r="AR582">
        <f t="shared" si="308"/>
        <v>0</v>
      </c>
      <c r="AU582">
        <f t="shared" si="290"/>
        <v>8686.8322564275004</v>
      </c>
      <c r="AV582">
        <f t="shared" si="291"/>
        <v>-106.8322564275004</v>
      </c>
      <c r="AW582">
        <f t="shared" si="292"/>
        <v>-2.2072780253615782</v>
      </c>
      <c r="AX582">
        <f>VLOOKUP(AD582,Sheet2!$A$6:$B$262,2,TRUE)</f>
        <v>320.74285714285713</v>
      </c>
      <c r="AY582">
        <f t="shared" si="293"/>
        <v>-6.8817682957113165E-3</v>
      </c>
      <c r="AZ582">
        <f t="shared" si="294"/>
        <v>518.27872166818781</v>
      </c>
      <c r="BB582">
        <f t="shared" si="284"/>
        <v>1.3570688182196591</v>
      </c>
    </row>
    <row r="583" spans="4:54" x14ac:dyDescent="0.55000000000000004">
      <c r="D583">
        <f t="shared" si="283"/>
        <v>8595</v>
      </c>
      <c r="E583">
        <f t="shared" si="279"/>
        <v>143.25</v>
      </c>
      <c r="F583">
        <v>8560</v>
      </c>
      <c r="H583">
        <f t="shared" si="296"/>
        <v>2140</v>
      </c>
      <c r="J583">
        <f t="shared" si="297"/>
        <v>176.85950413223139</v>
      </c>
      <c r="K583">
        <f t="shared" si="298"/>
        <v>516.92165284996815</v>
      </c>
      <c r="L583">
        <f>VLOOKUP(V583, Sheet2!E$6:F$261,2,TRUE)</f>
        <v>504.55</v>
      </c>
      <c r="M583">
        <f>VLOOKUP(L583,Sheet3!A$52:B$77,2,TRUE)</f>
        <v>1</v>
      </c>
      <c r="N583">
        <f t="shared" si="299"/>
        <v>2.5216528499681772</v>
      </c>
      <c r="O583">
        <f t="shared" si="300"/>
        <v>2.1216528499681999</v>
      </c>
      <c r="P583">
        <v>0</v>
      </c>
      <c r="Q583">
        <f t="shared" si="277"/>
        <v>2.7</v>
      </c>
      <c r="R583">
        <f t="shared" si="301"/>
        <v>7946.5578676762934</v>
      </c>
      <c r="S583">
        <f t="shared" si="280"/>
        <v>2.4</v>
      </c>
      <c r="T583">
        <f t="shared" si="302"/>
        <v>1038.3667309311481</v>
      </c>
      <c r="V583">
        <f t="shared" si="303"/>
        <v>8984.924598607442</v>
      </c>
      <c r="W583">
        <f t="shared" si="304"/>
        <v>-424.92459860744202</v>
      </c>
      <c r="X583">
        <f t="shared" si="305"/>
        <v>-8.7794338555256619</v>
      </c>
      <c r="Y583">
        <f>VLOOKUP(K583,Sheet2!$A$6:$B$262,2,TRUE)</f>
        <v>310.85000000000002</v>
      </c>
      <c r="Z583">
        <f t="shared" si="306"/>
        <v>-2.8243313030483067E-2</v>
      </c>
      <c r="AA583">
        <f t="shared" si="307"/>
        <v>516.89340953693772</v>
      </c>
      <c r="AD583">
        <f t="shared" si="285"/>
        <v>518.27872166818781</v>
      </c>
      <c r="AE583">
        <f>VLOOKUP(AU582,Sheet2!$E$6:$F$261,2,TRUE)</f>
        <v>504.55</v>
      </c>
      <c r="AF583">
        <f>VLOOKUP(AE583,Sheet3!K$52:L$77,2,TRUE)</f>
        <v>1</v>
      </c>
      <c r="AG583">
        <f t="shared" si="286"/>
        <v>1.8787216681878363</v>
      </c>
      <c r="AH583">
        <f t="shared" si="287"/>
        <v>1</v>
      </c>
      <c r="AI583">
        <f t="shared" si="295"/>
        <v>4500</v>
      </c>
      <c r="AJ583">
        <f t="shared" si="278"/>
        <v>2.2000000000000002</v>
      </c>
      <c r="AK583">
        <f t="shared" si="281"/>
        <v>4163.9325545307593</v>
      </c>
      <c r="AM583">
        <f t="shared" si="288"/>
        <v>-3.2212783318121865</v>
      </c>
      <c r="AN583">
        <f t="shared" si="289"/>
        <v>0</v>
      </c>
      <c r="AP583">
        <f t="shared" si="282"/>
        <v>1.55</v>
      </c>
      <c r="AQ583">
        <f>VLOOKUP(AE583,Sheet3!$K$52:$L$77,2,TRUE)</f>
        <v>1</v>
      </c>
      <c r="AR583">
        <f t="shared" si="308"/>
        <v>0</v>
      </c>
      <c r="AU583">
        <f t="shared" si="290"/>
        <v>8663.9325545307584</v>
      </c>
      <c r="AV583">
        <f t="shared" si="291"/>
        <v>-103.93255453075835</v>
      </c>
      <c r="AW583">
        <f t="shared" si="292"/>
        <v>-2.1473668291479</v>
      </c>
      <c r="AX583">
        <f>VLOOKUP(AD583,Sheet2!$A$6:$B$262,2,TRUE)</f>
        <v>320.74285714285713</v>
      </c>
      <c r="AY583">
        <f t="shared" si="293"/>
        <v>-6.694979424565874E-3</v>
      </c>
      <c r="AZ583">
        <f t="shared" si="294"/>
        <v>518.27202668876328</v>
      </c>
      <c r="BB583">
        <f t="shared" si="284"/>
        <v>1.3786171518255514</v>
      </c>
    </row>
    <row r="584" spans="4:54" x14ac:dyDescent="0.55000000000000004">
      <c r="D584">
        <f t="shared" si="283"/>
        <v>8610</v>
      </c>
      <c r="E584">
        <f t="shared" si="279"/>
        <v>143.5</v>
      </c>
      <c r="F584">
        <v>8510</v>
      </c>
      <c r="H584">
        <f t="shared" si="296"/>
        <v>2127.5</v>
      </c>
      <c r="J584">
        <f t="shared" si="297"/>
        <v>175.82644628099175</v>
      </c>
      <c r="K584">
        <f t="shared" si="298"/>
        <v>516.89340953693772</v>
      </c>
      <c r="L584">
        <f>VLOOKUP(V584, Sheet2!E$6:F$261,2,TRUE)</f>
        <v>504.55</v>
      </c>
      <c r="M584">
        <f>VLOOKUP(L584,Sheet3!A$52:B$77,2,TRUE)</f>
        <v>1</v>
      </c>
      <c r="N584">
        <f t="shared" si="299"/>
        <v>2.4934095369377474</v>
      </c>
      <c r="O584">
        <f t="shared" si="300"/>
        <v>2.0934095369377701</v>
      </c>
      <c r="P584">
        <v>0</v>
      </c>
      <c r="Q584">
        <f t="shared" si="277"/>
        <v>2.5</v>
      </c>
      <c r="R584">
        <f t="shared" si="301"/>
        <v>7234.6541080747729</v>
      </c>
      <c r="S584">
        <f t="shared" si="280"/>
        <v>2.2999999999999998</v>
      </c>
      <c r="T584">
        <f t="shared" si="302"/>
        <v>975.29763078870894</v>
      </c>
      <c r="V584">
        <f t="shared" si="303"/>
        <v>8209.9517388634813</v>
      </c>
      <c r="W584">
        <f t="shared" si="304"/>
        <v>300.0482611365187</v>
      </c>
      <c r="X584">
        <f t="shared" si="305"/>
        <v>6.1993442383578241</v>
      </c>
      <c r="Y584">
        <f>VLOOKUP(K584,Sheet2!$A$6:$B$262,2,TRUE)</f>
        <v>310.2</v>
      </c>
      <c r="Z584">
        <f t="shared" si="306"/>
        <v>1.9984991097220583E-2</v>
      </c>
      <c r="AA584">
        <f t="shared" si="307"/>
        <v>516.91339452803493</v>
      </c>
      <c r="AD584">
        <f t="shared" si="285"/>
        <v>518.27202668876328</v>
      </c>
      <c r="AE584">
        <f>VLOOKUP(AU583,Sheet2!$E$6:$F$261,2,TRUE)</f>
        <v>504.55</v>
      </c>
      <c r="AF584">
        <f>VLOOKUP(AE584,Sheet3!K$52:L$77,2,TRUE)</f>
        <v>1</v>
      </c>
      <c r="AG584">
        <f t="shared" si="286"/>
        <v>1.8720266887632988</v>
      </c>
      <c r="AH584">
        <f t="shared" si="287"/>
        <v>1</v>
      </c>
      <c r="AI584">
        <f t="shared" si="295"/>
        <v>4500</v>
      </c>
      <c r="AJ584">
        <f t="shared" si="278"/>
        <v>2.2000000000000002</v>
      </c>
      <c r="AK584">
        <f t="shared" si="281"/>
        <v>4141.6946206835883</v>
      </c>
      <c r="AM584">
        <f t="shared" si="288"/>
        <v>-3.2279733112367239</v>
      </c>
      <c r="AN584">
        <f t="shared" si="289"/>
        <v>0</v>
      </c>
      <c r="AP584">
        <f t="shared" si="282"/>
        <v>1.55</v>
      </c>
      <c r="AQ584">
        <f>VLOOKUP(AE584,Sheet3!$K$52:$L$77,2,TRUE)</f>
        <v>1</v>
      </c>
      <c r="AR584">
        <f t="shared" si="308"/>
        <v>0</v>
      </c>
      <c r="AU584">
        <f t="shared" si="290"/>
        <v>8641.6946206835892</v>
      </c>
      <c r="AV584">
        <f t="shared" si="291"/>
        <v>-131.69462068358916</v>
      </c>
      <c r="AW584">
        <f t="shared" si="292"/>
        <v>-2.7209632372642387</v>
      </c>
      <c r="AX584">
        <f>VLOOKUP(AD584,Sheet2!$A$6:$B$262,2,TRUE)</f>
        <v>320.74285714285713</v>
      </c>
      <c r="AY584">
        <f t="shared" si="293"/>
        <v>-8.483316702676675E-3</v>
      </c>
      <c r="AZ584">
        <f t="shared" si="294"/>
        <v>518.26354337206055</v>
      </c>
      <c r="BB584">
        <f t="shared" si="284"/>
        <v>1.3501488440256253</v>
      </c>
    </row>
    <row r="585" spans="4:54" x14ac:dyDescent="0.55000000000000004">
      <c r="D585">
        <f t="shared" si="283"/>
        <v>8625</v>
      </c>
      <c r="E585">
        <f t="shared" si="279"/>
        <v>143.75</v>
      </c>
      <c r="F585">
        <v>8490</v>
      </c>
      <c r="H585">
        <f t="shared" si="296"/>
        <v>2122.5</v>
      </c>
      <c r="J585">
        <f t="shared" si="297"/>
        <v>175.41322314049586</v>
      </c>
      <c r="K585">
        <f t="shared" si="298"/>
        <v>516.91339452803493</v>
      </c>
      <c r="L585">
        <f>VLOOKUP(V585, Sheet2!E$6:F$261,2,TRUE)</f>
        <v>504.55</v>
      </c>
      <c r="M585">
        <f>VLOOKUP(L585,Sheet3!A$52:B$77,2,TRUE)</f>
        <v>1</v>
      </c>
      <c r="N585">
        <f t="shared" si="299"/>
        <v>2.5133945280349508</v>
      </c>
      <c r="O585">
        <f t="shared" si="300"/>
        <v>2.1133945280349735</v>
      </c>
      <c r="P585">
        <v>0</v>
      </c>
      <c r="Q585">
        <f t="shared" si="277"/>
        <v>2.7</v>
      </c>
      <c r="R585">
        <f t="shared" si="301"/>
        <v>7907.5528117049034</v>
      </c>
      <c r="S585">
        <f t="shared" si="280"/>
        <v>2.4</v>
      </c>
      <c r="T585">
        <f t="shared" si="302"/>
        <v>1032.3100260141589</v>
      </c>
      <c r="V585">
        <f t="shared" si="303"/>
        <v>8939.8628377190616</v>
      </c>
      <c r="W585">
        <f t="shared" si="304"/>
        <v>-449.86283771906164</v>
      </c>
      <c r="X585">
        <f t="shared" si="305"/>
        <v>-9.2946867297326783</v>
      </c>
      <c r="Y585">
        <f>VLOOKUP(K585,Sheet2!$A$6:$B$262,2,TRUE)</f>
        <v>310.85000000000002</v>
      </c>
      <c r="Z585">
        <f t="shared" si="306"/>
        <v>-2.9900874150660055E-2</v>
      </c>
      <c r="AA585">
        <f t="shared" si="307"/>
        <v>516.88349365388422</v>
      </c>
      <c r="AD585">
        <f t="shared" si="285"/>
        <v>518.26354337206055</v>
      </c>
      <c r="AE585">
        <f>VLOOKUP(AU584,Sheet2!$E$6:$F$261,2,TRUE)</f>
        <v>504.55</v>
      </c>
      <c r="AF585">
        <f>VLOOKUP(AE585,Sheet3!K$52:L$77,2,TRUE)</f>
        <v>1</v>
      </c>
      <c r="AG585">
        <f t="shared" si="286"/>
        <v>1.8635433720605761</v>
      </c>
      <c r="AH585">
        <f t="shared" si="287"/>
        <v>1</v>
      </c>
      <c r="AI585">
        <f t="shared" si="295"/>
        <v>4500</v>
      </c>
      <c r="AJ585">
        <f t="shared" si="278"/>
        <v>2.2000000000000002</v>
      </c>
      <c r="AK585">
        <f t="shared" si="281"/>
        <v>4113.573649757237</v>
      </c>
      <c r="AM585">
        <f t="shared" si="288"/>
        <v>-3.2364566279394467</v>
      </c>
      <c r="AN585">
        <f t="shared" si="289"/>
        <v>0</v>
      </c>
      <c r="AP585">
        <f t="shared" si="282"/>
        <v>1.55</v>
      </c>
      <c r="AQ585">
        <f>VLOOKUP(AE585,Sheet3!$K$52:$L$77,2,TRUE)</f>
        <v>1</v>
      </c>
      <c r="AR585">
        <f t="shared" si="308"/>
        <v>0</v>
      </c>
      <c r="AU585">
        <f t="shared" si="290"/>
        <v>8613.5736497572361</v>
      </c>
      <c r="AV585">
        <f t="shared" si="291"/>
        <v>-123.57364975723613</v>
      </c>
      <c r="AW585">
        <f t="shared" si="292"/>
        <v>-2.5531745817610769</v>
      </c>
      <c r="AX585">
        <f>VLOOKUP(AD585,Sheet2!$A$6:$B$262,2,TRUE)</f>
        <v>320.74285714285713</v>
      </c>
      <c r="AY585">
        <f t="shared" si="293"/>
        <v>-7.9601915519007388E-3</v>
      </c>
      <c r="AZ585">
        <f t="shared" si="294"/>
        <v>518.25558318050867</v>
      </c>
      <c r="BB585">
        <f t="shared" si="284"/>
        <v>1.3720895266244497</v>
      </c>
    </row>
    <row r="586" spans="4:54" x14ac:dyDescent="0.55000000000000004">
      <c r="D586">
        <f t="shared" si="283"/>
        <v>8640</v>
      </c>
      <c r="E586">
        <f t="shared" si="279"/>
        <v>144</v>
      </c>
      <c r="F586">
        <v>8440</v>
      </c>
      <c r="G586">
        <f>+SUM(F491:F586)/96</f>
        <v>10520</v>
      </c>
      <c r="H586">
        <f t="shared" si="296"/>
        <v>2110</v>
      </c>
      <c r="J586">
        <f t="shared" si="297"/>
        <v>174.38016528925621</v>
      </c>
      <c r="K586">
        <f t="shared" si="298"/>
        <v>516.88349365388422</v>
      </c>
      <c r="L586">
        <f>VLOOKUP(V586, Sheet2!E$6:F$261,2,TRUE)</f>
        <v>504.55</v>
      </c>
      <c r="M586">
        <f>VLOOKUP(L586,Sheet3!A$52:B$77,2,TRUE)</f>
        <v>1</v>
      </c>
      <c r="N586">
        <f t="shared" si="299"/>
        <v>2.4834936538842385</v>
      </c>
      <c r="O586">
        <f t="shared" si="300"/>
        <v>2.0834936538842612</v>
      </c>
      <c r="P586">
        <v>0</v>
      </c>
      <c r="Q586">
        <f t="shared" ref="Q586:Q649" si="309">VLOOKUP(N586,$A$8:$B$28,2,TRUE)</f>
        <v>2.5</v>
      </c>
      <c r="R586">
        <f t="shared" si="301"/>
        <v>7191.5404840807869</v>
      </c>
      <c r="S586">
        <f t="shared" si="280"/>
        <v>2.2999999999999998</v>
      </c>
      <c r="T586">
        <f t="shared" si="302"/>
        <v>968.3762836478744</v>
      </c>
      <c r="V586">
        <f t="shared" si="303"/>
        <v>8159.9167677286614</v>
      </c>
      <c r="W586">
        <f t="shared" si="304"/>
        <v>280.0832322713386</v>
      </c>
      <c r="X586">
        <f t="shared" si="305"/>
        <v>5.7868436419698055</v>
      </c>
      <c r="Y586">
        <f>VLOOKUP(K586,Sheet2!$A$6:$B$262,2,TRUE)</f>
        <v>310.2</v>
      </c>
      <c r="Z586">
        <f t="shared" si="306"/>
        <v>1.8655201940586091E-2</v>
      </c>
      <c r="AA586">
        <f t="shared" si="307"/>
        <v>516.90214885582475</v>
      </c>
      <c r="AD586">
        <f t="shared" si="285"/>
        <v>518.25558318050867</v>
      </c>
      <c r="AE586">
        <f>VLOOKUP(AU585,Sheet2!$E$6:$F$261,2,TRUE)</f>
        <v>504.55</v>
      </c>
      <c r="AF586">
        <f>VLOOKUP(AE586,Sheet3!K$52:L$77,2,TRUE)</f>
        <v>1</v>
      </c>
      <c r="AG586">
        <f t="shared" si="286"/>
        <v>1.8555831805086882</v>
      </c>
      <c r="AH586">
        <f t="shared" si="287"/>
        <v>1</v>
      </c>
      <c r="AI586">
        <f t="shared" si="295"/>
        <v>4500</v>
      </c>
      <c r="AJ586">
        <f t="shared" ref="AJ586:AJ649" si="310">VLOOKUP(AG586,$A$8:$B$28,2,TRUE)</f>
        <v>2.2000000000000002</v>
      </c>
      <c r="AK586">
        <f t="shared" si="281"/>
        <v>4087.244902524063</v>
      </c>
      <c r="AM586">
        <f t="shared" si="288"/>
        <v>-3.2444168194913345</v>
      </c>
      <c r="AN586">
        <f t="shared" si="289"/>
        <v>0</v>
      </c>
      <c r="AP586">
        <f t="shared" si="282"/>
        <v>1.55</v>
      </c>
      <c r="AQ586">
        <f>VLOOKUP(AE586,Sheet3!$K$52:$L$77,2,TRUE)</f>
        <v>1</v>
      </c>
      <c r="AR586">
        <f t="shared" si="308"/>
        <v>0</v>
      </c>
      <c r="AU586">
        <f t="shared" si="290"/>
        <v>8587.2449025240639</v>
      </c>
      <c r="AV586">
        <f t="shared" si="291"/>
        <v>-147.24490252406395</v>
      </c>
      <c r="AW586">
        <f t="shared" si="292"/>
        <v>-3.0422500521500817</v>
      </c>
      <c r="AX586">
        <f>VLOOKUP(AD586,Sheet2!$A$6:$B$262,2,TRUE)</f>
        <v>320.74285714285713</v>
      </c>
      <c r="AY586">
        <f t="shared" si="293"/>
        <v>-9.4850126336409098E-3</v>
      </c>
      <c r="AZ586">
        <f t="shared" si="294"/>
        <v>518.24609816787506</v>
      </c>
      <c r="BB586">
        <f t="shared" si="284"/>
        <v>1.343949312050313</v>
      </c>
    </row>
    <row r="587" spans="4:54" x14ac:dyDescent="0.55000000000000004">
      <c r="D587">
        <f t="shared" si="283"/>
        <v>8655</v>
      </c>
      <c r="E587">
        <f t="shared" ref="E587:E650" si="311">+D587/60</f>
        <v>144.25</v>
      </c>
      <c r="F587">
        <v>8420</v>
      </c>
      <c r="H587">
        <f t="shared" si="296"/>
        <v>2105</v>
      </c>
      <c r="J587">
        <f t="shared" si="297"/>
        <v>173.96694214876032</v>
      </c>
      <c r="K587">
        <f t="shared" si="298"/>
        <v>516.90214885582475</v>
      </c>
      <c r="L587">
        <f>VLOOKUP(V587, Sheet2!E$6:F$261,2,TRUE)</f>
        <v>504.55</v>
      </c>
      <c r="M587">
        <f>VLOOKUP(L587,Sheet3!A$52:B$77,2,TRUE)</f>
        <v>1</v>
      </c>
      <c r="N587">
        <f t="shared" si="299"/>
        <v>2.5021488558247711</v>
      </c>
      <c r="O587">
        <f t="shared" si="300"/>
        <v>2.1021488558247938</v>
      </c>
      <c r="P587">
        <v>0</v>
      </c>
      <c r="Q587">
        <f t="shared" si="309"/>
        <v>2.7</v>
      </c>
      <c r="R587">
        <f t="shared" si="301"/>
        <v>7854.5411168188821</v>
      </c>
      <c r="S587">
        <f t="shared" ref="S587:S650" si="312">VLOOKUP(O587,$A$8:$B$28,2,TRUE)</f>
        <v>2.4</v>
      </c>
      <c r="T587">
        <f t="shared" si="302"/>
        <v>1024.0813945515961</v>
      </c>
      <c r="V587">
        <f t="shared" si="303"/>
        <v>8878.6225113704786</v>
      </c>
      <c r="W587">
        <f t="shared" si="304"/>
        <v>-458.62251137047861</v>
      </c>
      <c r="X587">
        <f t="shared" si="305"/>
        <v>-9.4756717225305511</v>
      </c>
      <c r="Y587">
        <f>VLOOKUP(K587,Sheet2!$A$6:$B$262,2,TRUE)</f>
        <v>310.85000000000002</v>
      </c>
      <c r="Z587">
        <f t="shared" si="306"/>
        <v>-3.0483100281584529E-2</v>
      </c>
      <c r="AA587">
        <f t="shared" si="307"/>
        <v>516.87166575554318</v>
      </c>
      <c r="AD587">
        <f t="shared" si="285"/>
        <v>518.24609816787506</v>
      </c>
      <c r="AE587">
        <f>VLOOKUP(AU586,Sheet2!$E$6:$F$261,2,TRUE)</f>
        <v>504.55</v>
      </c>
      <c r="AF587">
        <f>VLOOKUP(AE587,Sheet3!K$52:L$77,2,TRUE)</f>
        <v>1</v>
      </c>
      <c r="AG587">
        <f t="shared" si="286"/>
        <v>1.8460981678750841</v>
      </c>
      <c r="AH587">
        <f t="shared" si="287"/>
        <v>1</v>
      </c>
      <c r="AI587">
        <f t="shared" si="295"/>
        <v>4500</v>
      </c>
      <c r="AJ587">
        <f t="shared" si="310"/>
        <v>2.2000000000000002</v>
      </c>
      <c r="AK587">
        <f t="shared" ref="AK587:AK650" si="313">+AJ587*$AD$3*POWER(AG587,1.5)*AF587</f>
        <v>4055.9463976859734</v>
      </c>
      <c r="AM587">
        <f t="shared" si="288"/>
        <v>-3.2539018321249387</v>
      </c>
      <c r="AN587">
        <f t="shared" si="289"/>
        <v>0</v>
      </c>
      <c r="AP587">
        <f t="shared" ref="AP587:AP650" si="314">+VLOOKUP(AM587,$A$8:$B$28,2,TRUE)</f>
        <v>1.55</v>
      </c>
      <c r="AQ587">
        <f>VLOOKUP(AE587,Sheet3!$K$52:$L$77,2,TRUE)</f>
        <v>1</v>
      </c>
      <c r="AR587">
        <f t="shared" si="308"/>
        <v>0</v>
      </c>
      <c r="AU587">
        <f t="shared" si="290"/>
        <v>8555.9463976859734</v>
      </c>
      <c r="AV587">
        <f t="shared" si="291"/>
        <v>-135.94639768597335</v>
      </c>
      <c r="AW587">
        <f t="shared" si="292"/>
        <v>-2.8088098695449037</v>
      </c>
      <c r="AX587">
        <f>VLOOKUP(AD587,Sheet2!$A$6:$B$262,2,TRUE)</f>
        <v>320.74285714285713</v>
      </c>
      <c r="AY587">
        <f t="shared" si="293"/>
        <v>-8.7572016242714792E-3</v>
      </c>
      <c r="AZ587">
        <f t="shared" si="294"/>
        <v>518.23734096625083</v>
      </c>
      <c r="BB587">
        <f t="shared" si="284"/>
        <v>1.36567521070765</v>
      </c>
    </row>
    <row r="588" spans="4:54" x14ac:dyDescent="0.55000000000000004">
      <c r="D588">
        <f t="shared" ref="D588:D651" si="315">+D587+15</f>
        <v>8670</v>
      </c>
      <c r="E588">
        <f t="shared" si="311"/>
        <v>144.5</v>
      </c>
      <c r="F588">
        <v>8400</v>
      </c>
      <c r="H588">
        <f t="shared" si="296"/>
        <v>2100</v>
      </c>
      <c r="J588">
        <f t="shared" si="297"/>
        <v>173.55371900826447</v>
      </c>
      <c r="K588">
        <f t="shared" si="298"/>
        <v>516.87166575554318</v>
      </c>
      <c r="L588">
        <f>VLOOKUP(V588, Sheet2!E$6:F$261,2,TRUE)</f>
        <v>504.55</v>
      </c>
      <c r="M588">
        <f>VLOOKUP(L588,Sheet3!A$52:B$77,2,TRUE)</f>
        <v>1</v>
      </c>
      <c r="N588">
        <f t="shared" si="299"/>
        <v>2.4716657555431993</v>
      </c>
      <c r="O588">
        <f t="shared" si="300"/>
        <v>2.0716657555432221</v>
      </c>
      <c r="P588">
        <v>0</v>
      </c>
      <c r="Q588">
        <f t="shared" si="309"/>
        <v>2.5</v>
      </c>
      <c r="R588">
        <f t="shared" si="301"/>
        <v>7140.2260073906109</v>
      </c>
      <c r="S588">
        <f t="shared" si="312"/>
        <v>2.2999999999999998</v>
      </c>
      <c r="T588">
        <f t="shared" si="302"/>
        <v>960.14185606794183</v>
      </c>
      <c r="V588">
        <f t="shared" si="303"/>
        <v>8100.3678634585531</v>
      </c>
      <c r="W588">
        <f t="shared" si="304"/>
        <v>299.63213654144693</v>
      </c>
      <c r="X588">
        <f t="shared" si="305"/>
        <v>6.1907466227571684</v>
      </c>
      <c r="Y588">
        <f>VLOOKUP(K588,Sheet2!$A$6:$B$262,2,TRUE)</f>
        <v>310.2</v>
      </c>
      <c r="Z588">
        <f t="shared" si="306"/>
        <v>1.9957274734871595E-2</v>
      </c>
      <c r="AA588">
        <f t="shared" si="307"/>
        <v>516.89162303027808</v>
      </c>
      <c r="AD588">
        <f t="shared" si="285"/>
        <v>518.23734096625083</v>
      </c>
      <c r="AE588">
        <f>VLOOKUP(AU587,Sheet2!$E$6:$F$261,2,TRUE)</f>
        <v>504.55</v>
      </c>
      <c r="AF588">
        <f>VLOOKUP(AE588,Sheet3!K$52:L$77,2,TRUE)</f>
        <v>1</v>
      </c>
      <c r="AG588">
        <f t="shared" si="286"/>
        <v>1.8373409662508493</v>
      </c>
      <c r="AH588">
        <f t="shared" si="287"/>
        <v>1</v>
      </c>
      <c r="AI588">
        <f t="shared" si="295"/>
        <v>4500</v>
      </c>
      <c r="AJ588">
        <f t="shared" si="310"/>
        <v>2.2000000000000002</v>
      </c>
      <c r="AK588">
        <f t="shared" si="313"/>
        <v>4027.1208029358772</v>
      </c>
      <c r="AM588">
        <f t="shared" si="288"/>
        <v>-3.2626590337491734</v>
      </c>
      <c r="AN588">
        <f t="shared" si="289"/>
        <v>0</v>
      </c>
      <c r="AP588">
        <f t="shared" si="314"/>
        <v>1.55</v>
      </c>
      <c r="AQ588">
        <f>VLOOKUP(AE588,Sheet3!$K$52:$L$77,2,TRUE)</f>
        <v>1</v>
      </c>
      <c r="AR588">
        <f t="shared" si="308"/>
        <v>0</v>
      </c>
      <c r="AU588">
        <f t="shared" si="290"/>
        <v>8527.1208029358768</v>
      </c>
      <c r="AV588">
        <f t="shared" si="291"/>
        <v>-127.12080293587678</v>
      </c>
      <c r="AW588">
        <f t="shared" si="292"/>
        <v>-2.6264628705759665</v>
      </c>
      <c r="AX588">
        <f>VLOOKUP(AD588,Sheet2!$A$6:$B$262,2,TRUE)</f>
        <v>320.74285714285713</v>
      </c>
      <c r="AY588">
        <f t="shared" si="293"/>
        <v>-8.1886870185425651E-3</v>
      </c>
      <c r="AZ588">
        <f t="shared" si="294"/>
        <v>518.22915227923227</v>
      </c>
      <c r="BB588">
        <f t="shared" ref="BB588:BB651" si="316">+AZ588-AA588</f>
        <v>1.3375292489541835</v>
      </c>
    </row>
    <row r="589" spans="4:54" x14ac:dyDescent="0.55000000000000004">
      <c r="D589">
        <f t="shared" si="315"/>
        <v>8685</v>
      </c>
      <c r="E589">
        <f t="shared" si="311"/>
        <v>144.75</v>
      </c>
      <c r="F589">
        <v>8350</v>
      </c>
      <c r="H589">
        <f t="shared" si="296"/>
        <v>2087.5</v>
      </c>
      <c r="J589">
        <f t="shared" si="297"/>
        <v>172.52066115702479</v>
      </c>
      <c r="K589">
        <f t="shared" si="298"/>
        <v>516.89162303027808</v>
      </c>
      <c r="L589">
        <f>VLOOKUP(V589, Sheet2!E$6:F$261,2,TRUE)</f>
        <v>504.55</v>
      </c>
      <c r="M589">
        <f>VLOOKUP(L589,Sheet3!A$52:B$77,2,TRUE)</f>
        <v>1</v>
      </c>
      <c r="N589">
        <f t="shared" si="299"/>
        <v>2.4916230302781059</v>
      </c>
      <c r="O589">
        <f t="shared" si="300"/>
        <v>2.0916230302781287</v>
      </c>
      <c r="P589">
        <v>0</v>
      </c>
      <c r="Q589">
        <f t="shared" si="309"/>
        <v>2.5</v>
      </c>
      <c r="R589">
        <f t="shared" si="301"/>
        <v>7226.8801490700589</v>
      </c>
      <c r="S589">
        <f t="shared" si="312"/>
        <v>2.2999999999999998</v>
      </c>
      <c r="T589">
        <f t="shared" si="302"/>
        <v>974.04942500651555</v>
      </c>
      <c r="V589">
        <f t="shared" si="303"/>
        <v>8200.9295740765738</v>
      </c>
      <c r="W589">
        <f t="shared" si="304"/>
        <v>149.07042592342623</v>
      </c>
      <c r="X589">
        <f t="shared" si="305"/>
        <v>3.0799674777567403</v>
      </c>
      <c r="Y589">
        <f>VLOOKUP(K589,Sheet2!$A$6:$B$262,2,TRUE)</f>
        <v>310.2</v>
      </c>
      <c r="Z589">
        <f t="shared" si="306"/>
        <v>9.9289731713627996E-3</v>
      </c>
      <c r="AA589">
        <f t="shared" si="307"/>
        <v>516.90155200344941</v>
      </c>
      <c r="AD589">
        <f t="shared" ref="AD589:AD652" si="317">+AZ588</f>
        <v>518.22915227923227</v>
      </c>
      <c r="AE589">
        <f>VLOOKUP(AU588,Sheet2!$E$6:$F$261,2,TRUE)</f>
        <v>504.55</v>
      </c>
      <c r="AF589">
        <f>VLOOKUP(AE589,Sheet3!K$52:L$77,2,TRUE)</f>
        <v>1</v>
      </c>
      <c r="AG589">
        <f t="shared" ref="AG589:AG652" si="318">+AD589-$AF$3</f>
        <v>1.8291522792322894</v>
      </c>
      <c r="AH589">
        <f t="shared" ref="AH589:AH652" si="319">VLOOKUP(F589, $AM$3:$AN$5,2,TRUE)</f>
        <v>1</v>
      </c>
      <c r="AI589">
        <f t="shared" si="295"/>
        <v>4500</v>
      </c>
      <c r="AJ589">
        <f t="shared" si="310"/>
        <v>2.2000000000000002</v>
      </c>
      <c r="AK589">
        <f t="shared" si="313"/>
        <v>4000.2286292408489</v>
      </c>
      <c r="AM589">
        <f t="shared" ref="AM589:AM652" si="320">+AD589-$AO$3</f>
        <v>-3.2708477207677333</v>
      </c>
      <c r="AN589">
        <f t="shared" ref="AN589:AN652" si="321">+VLOOKUP(AM589,$AQ$3:$AR$5,2,TRUE)</f>
        <v>0</v>
      </c>
      <c r="AP589">
        <f t="shared" si="314"/>
        <v>1.55</v>
      </c>
      <c r="AQ589">
        <f>VLOOKUP(AE589,Sheet3!$K$52:$L$77,2,TRUE)</f>
        <v>1</v>
      </c>
      <c r="AR589">
        <f t="shared" si="308"/>
        <v>0</v>
      </c>
      <c r="AU589">
        <f t="shared" ref="AU589:AU652" si="322">+AI589+AK589+AR589</f>
        <v>8500.2286292408498</v>
      </c>
      <c r="AV589">
        <f t="shared" ref="AV589:AV652" si="323">+F589-AU589</f>
        <v>-150.22862924084984</v>
      </c>
      <c r="AW589">
        <f t="shared" ref="AW589:AW652" si="324">+AV589*0.25*3600/43560</f>
        <v>-3.1038972983646667</v>
      </c>
      <c r="AX589">
        <f>VLOOKUP(AD589,Sheet2!$A$6:$B$262,2,TRUE)</f>
        <v>320.74285714285713</v>
      </c>
      <c r="AY589">
        <f t="shared" ref="AY589:AY652" si="325">+AW589/AX589</f>
        <v>-9.677214096095078E-3</v>
      </c>
      <c r="AZ589">
        <f t="shared" ref="AZ589:AZ652" si="326">+AD589+AY589</f>
        <v>518.21947506513618</v>
      </c>
      <c r="BB589">
        <f t="shared" si="316"/>
        <v>1.3179230616867699</v>
      </c>
    </row>
    <row r="590" spans="4:54" x14ac:dyDescent="0.55000000000000004">
      <c r="D590">
        <f t="shared" si="315"/>
        <v>8700</v>
      </c>
      <c r="E590">
        <f t="shared" si="311"/>
        <v>145</v>
      </c>
      <c r="F590">
        <v>8330</v>
      </c>
      <c r="H590">
        <f t="shared" si="296"/>
        <v>2082.5</v>
      </c>
      <c r="J590">
        <f t="shared" si="297"/>
        <v>172.10743801652893</v>
      </c>
      <c r="K590">
        <f t="shared" si="298"/>
        <v>516.90155200344941</v>
      </c>
      <c r="L590">
        <f>VLOOKUP(V590, Sheet2!E$6:F$261,2,TRUE)</f>
        <v>504.55</v>
      </c>
      <c r="M590">
        <f>VLOOKUP(L590,Sheet3!A$52:B$77,2,TRUE)</f>
        <v>1</v>
      </c>
      <c r="N590">
        <f t="shared" si="299"/>
        <v>2.501552003449433</v>
      </c>
      <c r="O590">
        <f t="shared" si="300"/>
        <v>2.1015520034494557</v>
      </c>
      <c r="P590">
        <v>0</v>
      </c>
      <c r="Q590">
        <f t="shared" si="309"/>
        <v>2.7</v>
      </c>
      <c r="R590">
        <f t="shared" si="301"/>
        <v>7851.7308991514483</v>
      </c>
      <c r="S590">
        <f t="shared" si="312"/>
        <v>2.4</v>
      </c>
      <c r="T590">
        <f t="shared" si="302"/>
        <v>1023.6452822204423</v>
      </c>
      <c r="V590">
        <f t="shared" si="303"/>
        <v>8875.3761813718902</v>
      </c>
      <c r="W590">
        <f t="shared" si="304"/>
        <v>-545.3761813718902</v>
      </c>
      <c r="X590">
        <f t="shared" si="305"/>
        <v>-11.268102920906822</v>
      </c>
      <c r="Y590">
        <f>VLOOKUP(K590,Sheet2!$A$6:$B$262,2,TRUE)</f>
        <v>310.85000000000002</v>
      </c>
      <c r="Z590">
        <f t="shared" si="306"/>
        <v>-3.6249325787057488E-2</v>
      </c>
      <c r="AA590">
        <f t="shared" si="307"/>
        <v>516.86530267766238</v>
      </c>
      <c r="AD590">
        <f t="shared" si="317"/>
        <v>518.21947506513618</v>
      </c>
      <c r="AE590">
        <f>VLOOKUP(AU589,Sheet2!$E$6:$F$261,2,TRUE)</f>
        <v>504.55</v>
      </c>
      <c r="AF590">
        <f>VLOOKUP(AE590,Sheet3!K$52:L$77,2,TRUE)</f>
        <v>1</v>
      </c>
      <c r="AG590">
        <f t="shared" si="318"/>
        <v>1.8194750651362028</v>
      </c>
      <c r="AH590">
        <f t="shared" si="319"/>
        <v>1</v>
      </c>
      <c r="AI590">
        <f t="shared" si="295"/>
        <v>4500</v>
      </c>
      <c r="AJ590">
        <f t="shared" si="310"/>
        <v>2.2000000000000002</v>
      </c>
      <c r="AK590">
        <f t="shared" si="313"/>
        <v>3968.5255637749842</v>
      </c>
      <c r="AM590">
        <f t="shared" si="320"/>
        <v>-3.2805249348638199</v>
      </c>
      <c r="AN590">
        <f t="shared" si="321"/>
        <v>0</v>
      </c>
      <c r="AP590">
        <f t="shared" si="314"/>
        <v>1.55</v>
      </c>
      <c r="AQ590">
        <f>VLOOKUP(AE590,Sheet3!$K$52:$L$77,2,TRUE)</f>
        <v>1</v>
      </c>
      <c r="AR590">
        <f t="shared" si="308"/>
        <v>0</v>
      </c>
      <c r="AU590">
        <f t="shared" si="322"/>
        <v>8468.5255637749833</v>
      </c>
      <c r="AV590">
        <f t="shared" si="323"/>
        <v>-138.52556377498331</v>
      </c>
      <c r="AW590">
        <f t="shared" si="324"/>
        <v>-2.8620984251029609</v>
      </c>
      <c r="AX590">
        <f>VLOOKUP(AD590,Sheet2!$A$6:$B$262,2,TRUE)</f>
        <v>320.74285714285713</v>
      </c>
      <c r="AY590">
        <f t="shared" si="325"/>
        <v>-8.9233426758064879E-3</v>
      </c>
      <c r="AZ590">
        <f t="shared" si="326"/>
        <v>518.21055172246042</v>
      </c>
      <c r="BB590">
        <f t="shared" si="316"/>
        <v>1.3452490447980381</v>
      </c>
    </row>
    <row r="591" spans="4:54" x14ac:dyDescent="0.55000000000000004">
      <c r="D591">
        <f t="shared" si="315"/>
        <v>8715</v>
      </c>
      <c r="E591">
        <f t="shared" si="311"/>
        <v>145.25</v>
      </c>
      <c r="F591">
        <v>8290</v>
      </c>
      <c r="H591">
        <f t="shared" si="296"/>
        <v>2072.5</v>
      </c>
      <c r="J591">
        <f t="shared" si="297"/>
        <v>171.28099173553719</v>
      </c>
      <c r="K591">
        <f t="shared" si="298"/>
        <v>516.86530267766238</v>
      </c>
      <c r="L591">
        <f>VLOOKUP(V591, Sheet2!E$6:F$261,2,TRUE)</f>
        <v>504.55</v>
      </c>
      <c r="M591">
        <f>VLOOKUP(L591,Sheet3!A$52:B$77,2,TRUE)</f>
        <v>1</v>
      </c>
      <c r="N591">
        <f t="shared" si="299"/>
        <v>2.4653026776624074</v>
      </c>
      <c r="O591">
        <f t="shared" si="300"/>
        <v>2.0653026776624301</v>
      </c>
      <c r="P591">
        <v>0</v>
      </c>
      <c r="Q591">
        <f t="shared" si="309"/>
        <v>2.5</v>
      </c>
      <c r="R591">
        <f t="shared" si="301"/>
        <v>7112.6709707463124</v>
      </c>
      <c r="S591">
        <f t="shared" si="312"/>
        <v>2.2999999999999998</v>
      </c>
      <c r="T591">
        <f t="shared" si="302"/>
        <v>955.72167121046857</v>
      </c>
      <c r="V591">
        <f t="shared" si="303"/>
        <v>8068.3926419567806</v>
      </c>
      <c r="W591">
        <f t="shared" si="304"/>
        <v>221.60735804321939</v>
      </c>
      <c r="X591">
        <f t="shared" si="305"/>
        <v>4.5786644223805659</v>
      </c>
      <c r="Y591">
        <f>VLOOKUP(K591,Sheet2!$A$6:$B$262,2,TRUE)</f>
        <v>310.2</v>
      </c>
      <c r="Z591">
        <f t="shared" si="306"/>
        <v>1.4760362419021813E-2</v>
      </c>
      <c r="AA591">
        <f t="shared" si="307"/>
        <v>516.88006304008138</v>
      </c>
      <c r="AD591">
        <f t="shared" si="317"/>
        <v>518.21055172246042</v>
      </c>
      <c r="AE591">
        <f>VLOOKUP(AU590,Sheet2!$E$6:$F$261,2,TRUE)</f>
        <v>504.55</v>
      </c>
      <c r="AF591">
        <f>VLOOKUP(AE591,Sheet3!K$52:L$77,2,TRUE)</f>
        <v>1</v>
      </c>
      <c r="AG591">
        <f t="shared" si="318"/>
        <v>1.8105517224604455</v>
      </c>
      <c r="AH591">
        <f t="shared" si="319"/>
        <v>1</v>
      </c>
      <c r="AI591">
        <f t="shared" si="295"/>
        <v>4500</v>
      </c>
      <c r="AJ591">
        <f t="shared" si="310"/>
        <v>2.2000000000000002</v>
      </c>
      <c r="AK591">
        <f t="shared" si="313"/>
        <v>3939.3668301894263</v>
      </c>
      <c r="AM591">
        <f t="shared" si="320"/>
        <v>-3.2894482775395772</v>
      </c>
      <c r="AN591">
        <f t="shared" si="321"/>
        <v>0</v>
      </c>
      <c r="AP591">
        <f t="shared" si="314"/>
        <v>1.55</v>
      </c>
      <c r="AQ591">
        <f>VLOOKUP(AE591,Sheet3!$K$52:$L$77,2,TRUE)</f>
        <v>1</v>
      </c>
      <c r="AR591">
        <f t="shared" si="308"/>
        <v>0</v>
      </c>
      <c r="AU591">
        <f t="shared" si="322"/>
        <v>8439.3668301894268</v>
      </c>
      <c r="AV591">
        <f t="shared" si="323"/>
        <v>-149.36683018942676</v>
      </c>
      <c r="AW591">
        <f t="shared" si="324"/>
        <v>-3.0860915328393963</v>
      </c>
      <c r="AX591">
        <f>VLOOKUP(AD591,Sheet2!$A$6:$B$262,2,TRUE)</f>
        <v>320.74285714285713</v>
      </c>
      <c r="AY591">
        <f t="shared" si="325"/>
        <v>-9.6216999509512631E-3</v>
      </c>
      <c r="AZ591">
        <f t="shared" si="326"/>
        <v>518.20093002250951</v>
      </c>
      <c r="BB591">
        <f t="shared" si="316"/>
        <v>1.3208669824281287</v>
      </c>
    </row>
    <row r="592" spans="4:54" x14ac:dyDescent="0.55000000000000004">
      <c r="D592">
        <f t="shared" si="315"/>
        <v>8730</v>
      </c>
      <c r="E592">
        <f t="shared" si="311"/>
        <v>145.5</v>
      </c>
      <c r="F592">
        <v>8270</v>
      </c>
      <c r="H592">
        <f t="shared" si="296"/>
        <v>2067.5</v>
      </c>
      <c r="J592">
        <f t="shared" si="297"/>
        <v>170.86776859504133</v>
      </c>
      <c r="K592">
        <f t="shared" si="298"/>
        <v>516.88006304008138</v>
      </c>
      <c r="L592">
        <f>VLOOKUP(V592, Sheet2!E$6:F$261,2,TRUE)</f>
        <v>504.55</v>
      </c>
      <c r="M592">
        <f>VLOOKUP(L592,Sheet3!A$52:B$77,2,TRUE)</f>
        <v>1</v>
      </c>
      <c r="N592">
        <f t="shared" si="299"/>
        <v>2.4800630400814043</v>
      </c>
      <c r="O592">
        <f t="shared" si="300"/>
        <v>2.0800630400814271</v>
      </c>
      <c r="P592">
        <v>0</v>
      </c>
      <c r="Q592">
        <f t="shared" si="309"/>
        <v>2.5</v>
      </c>
      <c r="R592">
        <f t="shared" si="301"/>
        <v>7176.6444065393916</v>
      </c>
      <c r="S592">
        <f t="shared" si="312"/>
        <v>2.2999999999999998</v>
      </c>
      <c r="T592">
        <f t="shared" si="302"/>
        <v>965.98552248295675</v>
      </c>
      <c r="V592">
        <f t="shared" si="303"/>
        <v>8142.6299290223487</v>
      </c>
      <c r="W592">
        <f t="shared" si="304"/>
        <v>127.37007097765127</v>
      </c>
      <c r="X592">
        <f t="shared" si="305"/>
        <v>2.6316130367283321</v>
      </c>
      <c r="Y592">
        <f>VLOOKUP(K592,Sheet2!$A$6:$B$262,2,TRUE)</f>
        <v>310.2</v>
      </c>
      <c r="Z592">
        <f t="shared" si="306"/>
        <v>8.483601021045558E-3</v>
      </c>
      <c r="AA592">
        <f t="shared" si="307"/>
        <v>516.88854664110238</v>
      </c>
      <c r="AD592">
        <f t="shared" si="317"/>
        <v>518.20093002250951</v>
      </c>
      <c r="AE592">
        <f>VLOOKUP(AU591,Sheet2!$E$6:$F$261,2,TRUE)</f>
        <v>504.55</v>
      </c>
      <c r="AF592">
        <f>VLOOKUP(AE592,Sheet3!K$52:L$77,2,TRUE)</f>
        <v>1</v>
      </c>
      <c r="AG592">
        <f t="shared" si="318"/>
        <v>1.800930022509533</v>
      </c>
      <c r="AH592">
        <f t="shared" si="319"/>
        <v>1</v>
      </c>
      <c r="AI592">
        <f t="shared" si="295"/>
        <v>4500</v>
      </c>
      <c r="AJ592">
        <f t="shared" si="310"/>
        <v>2.2000000000000002</v>
      </c>
      <c r="AK592">
        <f t="shared" si="313"/>
        <v>3908.0064965726451</v>
      </c>
      <c r="AM592">
        <f t="shared" si="320"/>
        <v>-3.2990699774904897</v>
      </c>
      <c r="AN592">
        <f t="shared" si="321"/>
        <v>0</v>
      </c>
      <c r="AP592">
        <f t="shared" si="314"/>
        <v>1.55</v>
      </c>
      <c r="AQ592">
        <f>VLOOKUP(AE592,Sheet3!$K$52:$L$77,2,TRUE)</f>
        <v>1</v>
      </c>
      <c r="AR592">
        <f t="shared" si="308"/>
        <v>0</v>
      </c>
      <c r="AU592">
        <f t="shared" si="322"/>
        <v>8408.0064965726451</v>
      </c>
      <c r="AV592">
        <f t="shared" si="323"/>
        <v>-138.00649657264512</v>
      </c>
      <c r="AW592">
        <f t="shared" si="324"/>
        <v>-2.8513738961290316</v>
      </c>
      <c r="AX592">
        <f>VLOOKUP(AD592,Sheet2!$A$6:$B$262,2,TRUE)</f>
        <v>320.74285714285713</v>
      </c>
      <c r="AY592">
        <f t="shared" si="325"/>
        <v>-8.8899061432848835E-3</v>
      </c>
      <c r="AZ592">
        <f t="shared" si="326"/>
        <v>518.19204011636623</v>
      </c>
      <c r="BB592">
        <f t="shared" si="316"/>
        <v>1.3034934752638492</v>
      </c>
    </row>
    <row r="593" spans="4:54" x14ac:dyDescent="0.55000000000000004">
      <c r="D593">
        <f t="shared" si="315"/>
        <v>8745</v>
      </c>
      <c r="E593">
        <f t="shared" si="311"/>
        <v>145.75</v>
      </c>
      <c r="F593">
        <v>8220</v>
      </c>
      <c r="H593">
        <f t="shared" si="296"/>
        <v>2055</v>
      </c>
      <c r="J593">
        <f t="shared" si="297"/>
        <v>169.83471074380165</v>
      </c>
      <c r="K593">
        <f t="shared" si="298"/>
        <v>516.88854664110238</v>
      </c>
      <c r="L593">
        <f>VLOOKUP(V593, Sheet2!E$6:F$261,2,TRUE)</f>
        <v>504.55</v>
      </c>
      <c r="M593">
        <f>VLOOKUP(L593,Sheet3!A$52:B$77,2,TRUE)</f>
        <v>1</v>
      </c>
      <c r="N593">
        <f t="shared" si="299"/>
        <v>2.4885466411024026</v>
      </c>
      <c r="O593">
        <f t="shared" si="300"/>
        <v>2.0885466411024254</v>
      </c>
      <c r="P593">
        <v>0</v>
      </c>
      <c r="Q593">
        <f t="shared" si="309"/>
        <v>2.5</v>
      </c>
      <c r="R593">
        <f t="shared" si="301"/>
        <v>7213.4998153213201</v>
      </c>
      <c r="S593">
        <f t="shared" si="312"/>
        <v>2.2999999999999998</v>
      </c>
      <c r="T593">
        <f t="shared" si="302"/>
        <v>971.90124657043145</v>
      </c>
      <c r="V593">
        <f t="shared" si="303"/>
        <v>8185.4010618917519</v>
      </c>
      <c r="W593">
        <f t="shared" si="304"/>
        <v>34.598938108248149</v>
      </c>
      <c r="X593">
        <f t="shared" si="305"/>
        <v>0.71485409314562287</v>
      </c>
      <c r="Y593">
        <f>VLOOKUP(K593,Sheet2!$A$6:$B$262,2,TRUE)</f>
        <v>310.2</v>
      </c>
      <c r="Z593">
        <f t="shared" si="306"/>
        <v>2.3044941751954318E-3</v>
      </c>
      <c r="AA593">
        <f t="shared" si="307"/>
        <v>516.89085113527756</v>
      </c>
      <c r="AD593">
        <f t="shared" si="317"/>
        <v>518.19204011636623</v>
      </c>
      <c r="AE593">
        <f>VLOOKUP(AU592,Sheet2!$E$6:$F$261,2,TRUE)</f>
        <v>504.55</v>
      </c>
      <c r="AF593">
        <f>VLOOKUP(AE593,Sheet3!K$52:L$77,2,TRUE)</f>
        <v>1</v>
      </c>
      <c r="AG593">
        <f t="shared" si="318"/>
        <v>1.7920401163662518</v>
      </c>
      <c r="AH593">
        <f t="shared" si="319"/>
        <v>1</v>
      </c>
      <c r="AI593">
        <f t="shared" si="295"/>
        <v>4500</v>
      </c>
      <c r="AJ593">
        <f t="shared" si="310"/>
        <v>2.2000000000000002</v>
      </c>
      <c r="AK593">
        <f t="shared" si="313"/>
        <v>3879.1056775719271</v>
      </c>
      <c r="AM593">
        <f t="shared" si="320"/>
        <v>-3.3079598836337709</v>
      </c>
      <c r="AN593">
        <f t="shared" si="321"/>
        <v>0</v>
      </c>
      <c r="AP593">
        <f t="shared" si="314"/>
        <v>1.55</v>
      </c>
      <c r="AQ593">
        <f>VLOOKUP(AE593,Sheet3!$K$52:$L$77,2,TRUE)</f>
        <v>1</v>
      </c>
      <c r="AR593">
        <f t="shared" si="308"/>
        <v>0</v>
      </c>
      <c r="AU593">
        <f t="shared" si="322"/>
        <v>8379.1056775719262</v>
      </c>
      <c r="AV593">
        <f t="shared" si="323"/>
        <v>-159.10567757192621</v>
      </c>
      <c r="AW593">
        <f t="shared" si="324"/>
        <v>-3.2873073878497152</v>
      </c>
      <c r="AX593">
        <f>VLOOKUP(AD593,Sheet2!$A$6:$B$262,2,TRUE)</f>
        <v>319.37142857142857</v>
      </c>
      <c r="AY593">
        <f t="shared" si="325"/>
        <v>-1.0293054086128111E-2</v>
      </c>
      <c r="AZ593">
        <f t="shared" si="326"/>
        <v>518.18174706228012</v>
      </c>
      <c r="BB593">
        <f t="shared" si="316"/>
        <v>1.2908959270025662</v>
      </c>
    </row>
    <row r="594" spans="4:54" x14ac:dyDescent="0.55000000000000004">
      <c r="D594">
        <f t="shared" si="315"/>
        <v>8760</v>
      </c>
      <c r="E594">
        <f t="shared" si="311"/>
        <v>146</v>
      </c>
      <c r="F594">
        <v>8200</v>
      </c>
      <c r="H594">
        <f t="shared" si="296"/>
        <v>2050</v>
      </c>
      <c r="J594">
        <f t="shared" si="297"/>
        <v>169.42148760330579</v>
      </c>
      <c r="K594">
        <f t="shared" si="298"/>
        <v>516.89085113527756</v>
      </c>
      <c r="L594">
        <f>VLOOKUP(V594, Sheet2!E$6:F$261,2,TRUE)</f>
        <v>504.55</v>
      </c>
      <c r="M594">
        <f>VLOOKUP(L594,Sheet3!A$52:B$77,2,TRUE)</f>
        <v>1</v>
      </c>
      <c r="N594">
        <f t="shared" si="299"/>
        <v>2.4908511352775804</v>
      </c>
      <c r="O594">
        <f t="shared" si="300"/>
        <v>2.0908511352776031</v>
      </c>
      <c r="P594">
        <v>0</v>
      </c>
      <c r="Q594">
        <f t="shared" si="309"/>
        <v>2.5</v>
      </c>
      <c r="R594">
        <f t="shared" si="301"/>
        <v>7223.5221206732949</v>
      </c>
      <c r="S594">
        <f t="shared" si="312"/>
        <v>2.2999999999999998</v>
      </c>
      <c r="T594">
        <f t="shared" si="302"/>
        <v>973.51027825366157</v>
      </c>
      <c r="V594">
        <f t="shared" si="303"/>
        <v>8197.0323989269564</v>
      </c>
      <c r="W594">
        <f t="shared" si="304"/>
        <v>2.9676010730436246</v>
      </c>
      <c r="X594">
        <f t="shared" si="305"/>
        <v>6.1314071757099679E-2</v>
      </c>
      <c r="Y594">
        <f>VLOOKUP(K594,Sheet2!$A$6:$B$262,2,TRUE)</f>
        <v>310.2</v>
      </c>
      <c r="Z594">
        <f t="shared" si="306"/>
        <v>1.976598057933581E-4</v>
      </c>
      <c r="AA594">
        <f t="shared" si="307"/>
        <v>516.89104879508341</v>
      </c>
      <c r="AD594">
        <f t="shared" si="317"/>
        <v>518.18174706228012</v>
      </c>
      <c r="AE594">
        <f>VLOOKUP(AU593,Sheet2!$E$6:$F$261,2,TRUE)</f>
        <v>504.55</v>
      </c>
      <c r="AF594">
        <f>VLOOKUP(AE594,Sheet3!K$52:L$77,2,TRUE)</f>
        <v>1</v>
      </c>
      <c r="AG594">
        <f t="shared" si="318"/>
        <v>1.7817470622801466</v>
      </c>
      <c r="AH594">
        <f t="shared" si="319"/>
        <v>1</v>
      </c>
      <c r="AI594">
        <f t="shared" si="295"/>
        <v>4500</v>
      </c>
      <c r="AJ594">
        <f t="shared" si="310"/>
        <v>2.2000000000000002</v>
      </c>
      <c r="AK594">
        <f t="shared" si="313"/>
        <v>3845.7327174838711</v>
      </c>
      <c r="AM594">
        <f t="shared" si="320"/>
        <v>-3.3182529377198762</v>
      </c>
      <c r="AN594">
        <f t="shared" si="321"/>
        <v>0</v>
      </c>
      <c r="AP594">
        <f t="shared" si="314"/>
        <v>1.55</v>
      </c>
      <c r="AQ594">
        <f>VLOOKUP(AE594,Sheet3!$K$52:$L$77,2,TRUE)</f>
        <v>1</v>
      </c>
      <c r="AR594">
        <f t="shared" si="308"/>
        <v>0</v>
      </c>
      <c r="AU594">
        <f t="shared" si="322"/>
        <v>8345.732717483872</v>
      </c>
      <c r="AV594">
        <f t="shared" si="323"/>
        <v>-145.73271748387197</v>
      </c>
      <c r="AW594">
        <f t="shared" si="324"/>
        <v>-3.0110065595841315</v>
      </c>
      <c r="AX594">
        <f>VLOOKUP(AD594,Sheet2!$A$6:$B$262,2,TRUE)</f>
        <v>319.37142857142857</v>
      </c>
      <c r="AY594">
        <f t="shared" si="325"/>
        <v>-9.4279146166974959E-3</v>
      </c>
      <c r="AZ594">
        <f t="shared" si="326"/>
        <v>518.17231914766342</v>
      </c>
      <c r="BB594">
        <f t="shared" si="316"/>
        <v>1.2812703525800089</v>
      </c>
    </row>
    <row r="595" spans="4:54" x14ac:dyDescent="0.55000000000000004">
      <c r="D595">
        <f t="shared" si="315"/>
        <v>8775</v>
      </c>
      <c r="E595">
        <f t="shared" si="311"/>
        <v>146.25</v>
      </c>
      <c r="F595">
        <v>8180</v>
      </c>
      <c r="H595">
        <f t="shared" si="296"/>
        <v>2045</v>
      </c>
      <c r="J595">
        <f t="shared" si="297"/>
        <v>169.0082644628099</v>
      </c>
      <c r="K595">
        <f t="shared" si="298"/>
        <v>516.89104879508341</v>
      </c>
      <c r="L595">
        <f>VLOOKUP(V595, Sheet2!E$6:F$261,2,TRUE)</f>
        <v>504.55</v>
      </c>
      <c r="M595">
        <f>VLOOKUP(L595,Sheet3!A$52:B$77,2,TRUE)</f>
        <v>1</v>
      </c>
      <c r="N595">
        <f t="shared" si="299"/>
        <v>2.4910487950834295</v>
      </c>
      <c r="O595">
        <f t="shared" si="300"/>
        <v>2.0910487950834522</v>
      </c>
      <c r="P595">
        <v>0</v>
      </c>
      <c r="Q595">
        <f t="shared" si="309"/>
        <v>2.5</v>
      </c>
      <c r="R595">
        <f t="shared" si="301"/>
        <v>7224.3819642935205</v>
      </c>
      <c r="S595">
        <f t="shared" si="312"/>
        <v>2.2999999999999998</v>
      </c>
      <c r="T595">
        <f t="shared" si="302"/>
        <v>973.6483285411723</v>
      </c>
      <c r="V595">
        <f t="shared" si="303"/>
        <v>8198.0302928346937</v>
      </c>
      <c r="W595">
        <f t="shared" si="304"/>
        <v>-18.030292834693682</v>
      </c>
      <c r="X595">
        <f t="shared" si="305"/>
        <v>-0.37252671146061328</v>
      </c>
      <c r="Y595">
        <f>VLOOKUP(K595,Sheet2!$A$6:$B$262,2,TRUE)</f>
        <v>310.2</v>
      </c>
      <c r="Z595">
        <f t="shared" si="306"/>
        <v>-1.2009242793701268E-3</v>
      </c>
      <c r="AA595">
        <f t="shared" si="307"/>
        <v>516.88984787080403</v>
      </c>
      <c r="AD595">
        <f t="shared" si="317"/>
        <v>518.17231914766342</v>
      </c>
      <c r="AE595">
        <f>VLOOKUP(AU594,Sheet2!$E$6:$F$261,2,TRUE)</f>
        <v>504.55</v>
      </c>
      <c r="AF595">
        <f>VLOOKUP(AE595,Sheet3!K$52:L$77,2,TRUE)</f>
        <v>1</v>
      </c>
      <c r="AG595">
        <f t="shared" si="318"/>
        <v>1.7723191476634383</v>
      </c>
      <c r="AH595">
        <f t="shared" si="319"/>
        <v>1</v>
      </c>
      <c r="AI595">
        <f t="shared" si="295"/>
        <v>4500</v>
      </c>
      <c r="AJ595">
        <f t="shared" si="310"/>
        <v>2.2000000000000002</v>
      </c>
      <c r="AK595">
        <f t="shared" si="313"/>
        <v>3815.2492369961919</v>
      </c>
      <c r="AM595">
        <f t="shared" si="320"/>
        <v>-3.3276808523365844</v>
      </c>
      <c r="AN595">
        <f t="shared" si="321"/>
        <v>0</v>
      </c>
      <c r="AP595">
        <f t="shared" si="314"/>
        <v>1.55</v>
      </c>
      <c r="AQ595">
        <f>VLOOKUP(AE595,Sheet3!$K$52:$L$77,2,TRUE)</f>
        <v>1</v>
      </c>
      <c r="AR595">
        <f t="shared" si="308"/>
        <v>0</v>
      </c>
      <c r="AU595">
        <f t="shared" si="322"/>
        <v>8315.249236996191</v>
      </c>
      <c r="AV595">
        <f t="shared" si="323"/>
        <v>-135.24923699619103</v>
      </c>
      <c r="AW595">
        <f t="shared" si="324"/>
        <v>-2.7944057230617982</v>
      </c>
      <c r="AX595">
        <f>VLOOKUP(AD595,Sheet2!$A$6:$B$262,2,TRUE)</f>
        <v>319.37142857142857</v>
      </c>
      <c r="AY595">
        <f t="shared" si="325"/>
        <v>-8.7497048047202493E-3</v>
      </c>
      <c r="AZ595">
        <f t="shared" si="326"/>
        <v>518.16356944285872</v>
      </c>
      <c r="BB595">
        <f t="shared" si="316"/>
        <v>1.2737215720546828</v>
      </c>
    </row>
    <row r="596" spans="4:54" x14ac:dyDescent="0.55000000000000004">
      <c r="D596">
        <f t="shared" si="315"/>
        <v>8790</v>
      </c>
      <c r="E596">
        <f t="shared" si="311"/>
        <v>146.5</v>
      </c>
      <c r="F596">
        <v>8150</v>
      </c>
      <c r="H596">
        <f t="shared" si="296"/>
        <v>2037.5</v>
      </c>
      <c r="J596">
        <f t="shared" si="297"/>
        <v>168.38842975206612</v>
      </c>
      <c r="K596">
        <f t="shared" si="298"/>
        <v>516.88984787080403</v>
      </c>
      <c r="L596">
        <f>VLOOKUP(V596, Sheet2!E$6:F$261,2,TRUE)</f>
        <v>504.55</v>
      </c>
      <c r="M596">
        <f>VLOOKUP(L596,Sheet3!A$52:B$77,2,TRUE)</f>
        <v>1</v>
      </c>
      <c r="N596">
        <f t="shared" si="299"/>
        <v>2.4898478708040557</v>
      </c>
      <c r="O596">
        <f t="shared" si="300"/>
        <v>2.0898478708040784</v>
      </c>
      <c r="P596">
        <v>0</v>
      </c>
      <c r="Q596">
        <f t="shared" si="309"/>
        <v>2.5</v>
      </c>
      <c r="R596">
        <f t="shared" si="301"/>
        <v>7219.1583271776999</v>
      </c>
      <c r="S596">
        <f t="shared" si="312"/>
        <v>2.2999999999999998</v>
      </c>
      <c r="T596">
        <f t="shared" si="302"/>
        <v>972.80967521560501</v>
      </c>
      <c r="V596">
        <f t="shared" si="303"/>
        <v>8191.9680023933051</v>
      </c>
      <c r="W596">
        <f t="shared" si="304"/>
        <v>-41.968002393305142</v>
      </c>
      <c r="X596">
        <f t="shared" si="305"/>
        <v>-0.86710748746498223</v>
      </c>
      <c r="Y596">
        <f>VLOOKUP(K596,Sheet2!$A$6:$B$262,2,TRUE)</f>
        <v>310.2</v>
      </c>
      <c r="Z596">
        <f t="shared" si="306"/>
        <v>-2.7953174966633856E-3</v>
      </c>
      <c r="AA596">
        <f t="shared" si="307"/>
        <v>516.8870525533074</v>
      </c>
      <c r="AD596">
        <f t="shared" si="317"/>
        <v>518.16356944285872</v>
      </c>
      <c r="AE596">
        <f>VLOOKUP(AU595,Sheet2!$E$6:$F$261,2,TRUE)</f>
        <v>504.55</v>
      </c>
      <c r="AF596">
        <f>VLOOKUP(AE596,Sheet3!K$52:L$77,2,TRUE)</f>
        <v>1</v>
      </c>
      <c r="AG596">
        <f t="shared" si="318"/>
        <v>1.7635694428587385</v>
      </c>
      <c r="AH596">
        <f t="shared" si="319"/>
        <v>1</v>
      </c>
      <c r="AI596">
        <f t="shared" si="295"/>
        <v>4500</v>
      </c>
      <c r="AJ596">
        <f t="shared" si="310"/>
        <v>2.2000000000000002</v>
      </c>
      <c r="AK596">
        <f t="shared" si="313"/>
        <v>3787.0310661971007</v>
      </c>
      <c r="AM596">
        <f t="shared" si="320"/>
        <v>-3.3364305571412842</v>
      </c>
      <c r="AN596">
        <f t="shared" si="321"/>
        <v>0</v>
      </c>
      <c r="AP596">
        <f t="shared" si="314"/>
        <v>1.55</v>
      </c>
      <c r="AQ596">
        <f>VLOOKUP(AE596,Sheet3!$K$52:$L$77,2,TRUE)</f>
        <v>1</v>
      </c>
      <c r="AR596">
        <f t="shared" si="308"/>
        <v>0</v>
      </c>
      <c r="AU596">
        <f t="shared" si="322"/>
        <v>8287.0310661971016</v>
      </c>
      <c r="AV596">
        <f t="shared" si="323"/>
        <v>-137.03106619710161</v>
      </c>
      <c r="AW596">
        <f t="shared" si="324"/>
        <v>-2.8312203759731736</v>
      </c>
      <c r="AX596">
        <f>VLOOKUP(AD596,Sheet2!$A$6:$B$262,2,TRUE)</f>
        <v>319.37142857142857</v>
      </c>
      <c r="AY596">
        <f t="shared" si="325"/>
        <v>-8.8649770226392095E-3</v>
      </c>
      <c r="AZ596">
        <f t="shared" si="326"/>
        <v>518.15470446583606</v>
      </c>
      <c r="BB596">
        <f t="shared" si="316"/>
        <v>1.2676519125286632</v>
      </c>
    </row>
    <row r="597" spans="4:54" x14ac:dyDescent="0.55000000000000004">
      <c r="D597">
        <f t="shared" si="315"/>
        <v>8805</v>
      </c>
      <c r="E597">
        <f t="shared" si="311"/>
        <v>146.75</v>
      </c>
      <c r="F597">
        <v>8110</v>
      </c>
      <c r="H597">
        <f t="shared" si="296"/>
        <v>2027.5</v>
      </c>
      <c r="J597">
        <f t="shared" si="297"/>
        <v>167.56198347107437</v>
      </c>
      <c r="K597">
        <f t="shared" si="298"/>
        <v>516.8870525533074</v>
      </c>
      <c r="L597">
        <f>VLOOKUP(V597, Sheet2!E$6:F$261,2,TRUE)</f>
        <v>504.55</v>
      </c>
      <c r="M597">
        <f>VLOOKUP(L597,Sheet3!A$52:B$77,2,TRUE)</f>
        <v>1</v>
      </c>
      <c r="N597">
        <f t="shared" si="299"/>
        <v>2.4870525533074215</v>
      </c>
      <c r="O597">
        <f t="shared" si="300"/>
        <v>2.0870525533074442</v>
      </c>
      <c r="P597">
        <v>0</v>
      </c>
      <c r="Q597">
        <f t="shared" si="309"/>
        <v>2.5</v>
      </c>
      <c r="R597">
        <f t="shared" si="301"/>
        <v>7207.004467385842</v>
      </c>
      <c r="S597">
        <f t="shared" si="312"/>
        <v>2.2999999999999998</v>
      </c>
      <c r="T597">
        <f t="shared" si="302"/>
        <v>970.85852669629048</v>
      </c>
      <c r="V597">
        <f t="shared" si="303"/>
        <v>8177.862994082132</v>
      </c>
      <c r="W597">
        <f t="shared" si="304"/>
        <v>-67.862994082131991</v>
      </c>
      <c r="X597">
        <f t="shared" si="305"/>
        <v>-1.4021279769035535</v>
      </c>
      <c r="Y597">
        <f>VLOOKUP(K597,Sheet2!$A$6:$B$262,2,TRUE)</f>
        <v>310.2</v>
      </c>
      <c r="Z597">
        <f t="shared" si="306"/>
        <v>-4.5200772949824421E-3</v>
      </c>
      <c r="AA597">
        <f t="shared" si="307"/>
        <v>516.88253247601244</v>
      </c>
      <c r="AD597">
        <f t="shared" si="317"/>
        <v>518.15470446583606</v>
      </c>
      <c r="AE597">
        <f>VLOOKUP(AU596,Sheet2!$E$6:$F$261,2,TRUE)</f>
        <v>504.55</v>
      </c>
      <c r="AF597">
        <f>VLOOKUP(AE597,Sheet3!K$52:L$77,2,TRUE)</f>
        <v>1</v>
      </c>
      <c r="AG597">
        <f t="shared" si="318"/>
        <v>1.7547044658360846</v>
      </c>
      <c r="AH597">
        <f t="shared" si="319"/>
        <v>1</v>
      </c>
      <c r="AI597">
        <f t="shared" si="295"/>
        <v>4500</v>
      </c>
      <c r="AJ597">
        <f t="shared" si="310"/>
        <v>2.2000000000000002</v>
      </c>
      <c r="AK597">
        <f t="shared" si="313"/>
        <v>3758.5124397672848</v>
      </c>
      <c r="AM597">
        <f t="shared" si="320"/>
        <v>-3.3452955341639381</v>
      </c>
      <c r="AN597">
        <f t="shared" si="321"/>
        <v>0</v>
      </c>
      <c r="AP597">
        <f t="shared" si="314"/>
        <v>1.55</v>
      </c>
      <c r="AQ597">
        <f>VLOOKUP(AE597,Sheet3!$K$52:$L$77,2,TRUE)</f>
        <v>1</v>
      </c>
      <c r="AR597">
        <f t="shared" si="308"/>
        <v>0</v>
      </c>
      <c r="AU597">
        <f t="shared" si="322"/>
        <v>8258.5124397672844</v>
      </c>
      <c r="AV597">
        <f t="shared" si="323"/>
        <v>-148.51243976728438</v>
      </c>
      <c r="AW597">
        <f t="shared" si="324"/>
        <v>-3.0684388381670327</v>
      </c>
      <c r="AX597">
        <f>VLOOKUP(AD597,Sheet2!$A$6:$B$262,2,TRUE)</f>
        <v>319.37142857142857</v>
      </c>
      <c r="AY597">
        <f t="shared" si="325"/>
        <v>-9.607743723013611E-3</v>
      </c>
      <c r="AZ597">
        <f t="shared" si="326"/>
        <v>518.14509672211307</v>
      </c>
      <c r="BB597">
        <f t="shared" si="316"/>
        <v>1.2625642461006237</v>
      </c>
    </row>
    <row r="598" spans="4:54" x14ac:dyDescent="0.55000000000000004">
      <c r="D598">
        <f t="shared" si="315"/>
        <v>8820</v>
      </c>
      <c r="E598">
        <f t="shared" si="311"/>
        <v>147</v>
      </c>
      <c r="F598">
        <v>8090</v>
      </c>
      <c r="H598">
        <f t="shared" si="296"/>
        <v>2022.5</v>
      </c>
      <c r="J598">
        <f t="shared" si="297"/>
        <v>167.14876033057851</v>
      </c>
      <c r="K598">
        <f t="shared" si="298"/>
        <v>516.88253247601244</v>
      </c>
      <c r="L598">
        <f>VLOOKUP(V598, Sheet2!E$6:F$261,2,TRUE)</f>
        <v>504.55</v>
      </c>
      <c r="M598">
        <f>VLOOKUP(L598,Sheet3!A$52:B$77,2,TRUE)</f>
        <v>1</v>
      </c>
      <c r="N598">
        <f t="shared" si="299"/>
        <v>2.4825324760124658</v>
      </c>
      <c r="O598">
        <f t="shared" si="300"/>
        <v>2.0825324760124886</v>
      </c>
      <c r="P598">
        <v>0</v>
      </c>
      <c r="Q598">
        <f t="shared" si="309"/>
        <v>2.5</v>
      </c>
      <c r="R598">
        <f t="shared" si="301"/>
        <v>7187.3659128828676</v>
      </c>
      <c r="S598">
        <f t="shared" si="312"/>
        <v>2.2999999999999998</v>
      </c>
      <c r="T598">
        <f t="shared" si="302"/>
        <v>967.70624957119401</v>
      </c>
      <c r="V598">
        <f t="shared" si="303"/>
        <v>8155.072162454062</v>
      </c>
      <c r="W598">
        <f t="shared" si="304"/>
        <v>-65.072162454061981</v>
      </c>
      <c r="X598">
        <f t="shared" si="305"/>
        <v>-1.3444661664062394</v>
      </c>
      <c r="Y598">
        <f>VLOOKUP(K598,Sheet2!$A$6:$B$262,2,TRUE)</f>
        <v>310.2</v>
      </c>
      <c r="Z598">
        <f t="shared" si="306"/>
        <v>-4.334191381064602E-3</v>
      </c>
      <c r="AA598">
        <f t="shared" si="307"/>
        <v>516.87819828463137</v>
      </c>
      <c r="AD598">
        <f t="shared" si="317"/>
        <v>518.14509672211307</v>
      </c>
      <c r="AE598">
        <f>VLOOKUP(AU597,Sheet2!$E$6:$F$261,2,TRUE)</f>
        <v>504.55</v>
      </c>
      <c r="AF598">
        <f>VLOOKUP(AE598,Sheet3!K$52:L$77,2,TRUE)</f>
        <v>1</v>
      </c>
      <c r="AG598">
        <f t="shared" si="318"/>
        <v>1.7450967221130895</v>
      </c>
      <c r="AH598">
        <f t="shared" si="319"/>
        <v>1</v>
      </c>
      <c r="AI598">
        <f t="shared" si="295"/>
        <v>4500</v>
      </c>
      <c r="AJ598">
        <f t="shared" si="310"/>
        <v>2.2000000000000002</v>
      </c>
      <c r="AK598">
        <f t="shared" si="313"/>
        <v>3727.6855831768303</v>
      </c>
      <c r="AM598">
        <f t="shared" si="320"/>
        <v>-3.3549032778869332</v>
      </c>
      <c r="AN598">
        <f t="shared" si="321"/>
        <v>0</v>
      </c>
      <c r="AP598">
        <f t="shared" si="314"/>
        <v>1.55</v>
      </c>
      <c r="AQ598">
        <f>VLOOKUP(AE598,Sheet3!$K$52:$L$77,2,TRUE)</f>
        <v>1</v>
      </c>
      <c r="AR598">
        <f t="shared" si="308"/>
        <v>0</v>
      </c>
      <c r="AU598">
        <f t="shared" si="322"/>
        <v>8227.6855831768298</v>
      </c>
      <c r="AV598">
        <f t="shared" si="323"/>
        <v>-137.68558317682982</v>
      </c>
      <c r="AW598">
        <f t="shared" si="324"/>
        <v>-2.844743454066732</v>
      </c>
      <c r="AX598">
        <f>VLOOKUP(AD598,Sheet2!$A$6:$B$262,2,TRUE)</f>
        <v>319.37142857142857</v>
      </c>
      <c r="AY598">
        <f t="shared" si="325"/>
        <v>-8.9073198150237624E-3</v>
      </c>
      <c r="AZ598">
        <f t="shared" si="326"/>
        <v>518.13618940229799</v>
      </c>
      <c r="BB598">
        <f t="shared" si="316"/>
        <v>1.2579911176666201</v>
      </c>
    </row>
    <row r="599" spans="4:54" x14ac:dyDescent="0.55000000000000004">
      <c r="D599">
        <f t="shared" si="315"/>
        <v>8835</v>
      </c>
      <c r="E599">
        <f t="shared" si="311"/>
        <v>147.25</v>
      </c>
      <c r="F599">
        <v>8070</v>
      </c>
      <c r="H599">
        <f t="shared" si="296"/>
        <v>2017.5</v>
      </c>
      <c r="J599">
        <f t="shared" si="297"/>
        <v>166.73553719008265</v>
      </c>
      <c r="K599">
        <f t="shared" si="298"/>
        <v>516.87819828463137</v>
      </c>
      <c r="L599">
        <f>VLOOKUP(V599, Sheet2!E$6:F$261,2,TRUE)</f>
        <v>504.55</v>
      </c>
      <c r="M599">
        <f>VLOOKUP(L599,Sheet3!A$52:B$77,2,TRUE)</f>
        <v>1</v>
      </c>
      <c r="N599">
        <f t="shared" si="299"/>
        <v>2.4781982846313895</v>
      </c>
      <c r="O599">
        <f t="shared" si="300"/>
        <v>2.0781982846314122</v>
      </c>
      <c r="P599">
        <v>0</v>
      </c>
      <c r="Q599">
        <f t="shared" si="309"/>
        <v>2.5</v>
      </c>
      <c r="R599">
        <f t="shared" si="301"/>
        <v>7168.5517669775436</v>
      </c>
      <c r="S599">
        <f t="shared" si="312"/>
        <v>2.2999999999999998</v>
      </c>
      <c r="T599">
        <f t="shared" si="302"/>
        <v>964.68681930316859</v>
      </c>
      <c r="V599">
        <f t="shared" si="303"/>
        <v>8133.2385862807123</v>
      </c>
      <c r="W599">
        <f t="shared" si="304"/>
        <v>-63.238586280712298</v>
      </c>
      <c r="X599">
        <f t="shared" si="305"/>
        <v>-1.3065823611717418</v>
      </c>
      <c r="Y599">
        <f>VLOOKUP(K599,Sheet2!$A$6:$B$262,2,TRUE)</f>
        <v>310.2</v>
      </c>
      <c r="Z599">
        <f t="shared" si="306"/>
        <v>-4.2120643493608698E-3</v>
      </c>
      <c r="AA599">
        <f t="shared" si="307"/>
        <v>516.87398622028195</v>
      </c>
      <c r="AD599">
        <f t="shared" si="317"/>
        <v>518.13618940229799</v>
      </c>
      <c r="AE599">
        <f>VLOOKUP(AU598,Sheet2!$E$6:$F$261,2,TRUE)</f>
        <v>504.55</v>
      </c>
      <c r="AF599">
        <f>VLOOKUP(AE599,Sheet3!K$52:L$77,2,TRUE)</f>
        <v>1</v>
      </c>
      <c r="AG599">
        <f t="shared" si="318"/>
        <v>1.7361894022980096</v>
      </c>
      <c r="AH599">
        <f t="shared" si="319"/>
        <v>1</v>
      </c>
      <c r="AI599">
        <f t="shared" si="295"/>
        <v>4500</v>
      </c>
      <c r="AJ599">
        <f t="shared" si="310"/>
        <v>2.2000000000000002</v>
      </c>
      <c r="AK599">
        <f t="shared" si="313"/>
        <v>3699.1817630954165</v>
      </c>
      <c r="AM599">
        <f t="shared" si="320"/>
        <v>-3.3638105977020132</v>
      </c>
      <c r="AN599">
        <f t="shared" si="321"/>
        <v>0</v>
      </c>
      <c r="AP599">
        <f t="shared" si="314"/>
        <v>1.55</v>
      </c>
      <c r="AQ599">
        <f>VLOOKUP(AE599,Sheet3!$K$52:$L$77,2,TRUE)</f>
        <v>1</v>
      </c>
      <c r="AR599">
        <f t="shared" si="308"/>
        <v>0</v>
      </c>
      <c r="AU599">
        <f t="shared" si="322"/>
        <v>8199.1817630954174</v>
      </c>
      <c r="AV599">
        <f t="shared" si="323"/>
        <v>-129.18176309541741</v>
      </c>
      <c r="AW599">
        <f t="shared" si="324"/>
        <v>-2.6690446920540789</v>
      </c>
      <c r="AX599">
        <f>VLOOKUP(AD599,Sheet2!$A$6:$B$262,2,TRUE)</f>
        <v>319.37142857142857</v>
      </c>
      <c r="AY599">
        <f t="shared" si="325"/>
        <v>-8.3571805530410423E-3</v>
      </c>
      <c r="AZ599">
        <f t="shared" si="326"/>
        <v>518.12783222174494</v>
      </c>
      <c r="BB599">
        <f t="shared" si="316"/>
        <v>1.2538460014629891</v>
      </c>
    </row>
    <row r="600" spans="4:54" x14ac:dyDescent="0.55000000000000004">
      <c r="D600">
        <f t="shared" si="315"/>
        <v>8850</v>
      </c>
      <c r="E600">
        <f t="shared" si="311"/>
        <v>147.5</v>
      </c>
      <c r="F600">
        <v>8020</v>
      </c>
      <c r="H600">
        <f t="shared" si="296"/>
        <v>2005</v>
      </c>
      <c r="J600">
        <f t="shared" si="297"/>
        <v>165.70247933884298</v>
      </c>
      <c r="K600">
        <f t="shared" si="298"/>
        <v>516.87398622028195</v>
      </c>
      <c r="L600">
        <f>VLOOKUP(V600, Sheet2!E$6:F$261,2,TRUE)</f>
        <v>504.55</v>
      </c>
      <c r="M600">
        <f>VLOOKUP(L600,Sheet3!A$52:B$77,2,TRUE)</f>
        <v>1</v>
      </c>
      <c r="N600">
        <f t="shared" si="299"/>
        <v>2.4739862202819722</v>
      </c>
      <c r="O600">
        <f t="shared" si="300"/>
        <v>2.073986220281995</v>
      </c>
      <c r="P600">
        <v>0</v>
      </c>
      <c r="Q600">
        <f t="shared" si="309"/>
        <v>2.5</v>
      </c>
      <c r="R600">
        <f t="shared" si="301"/>
        <v>7150.2835146410325</v>
      </c>
      <c r="S600">
        <f t="shared" si="312"/>
        <v>2.2999999999999998</v>
      </c>
      <c r="T600">
        <f t="shared" si="302"/>
        <v>961.75548443834441</v>
      </c>
      <c r="V600">
        <f t="shared" si="303"/>
        <v>8112.0389990793774</v>
      </c>
      <c r="W600">
        <f t="shared" si="304"/>
        <v>-92.03899907937739</v>
      </c>
      <c r="X600">
        <f t="shared" si="305"/>
        <v>-1.9016322123838303</v>
      </c>
      <c r="Y600">
        <f>VLOOKUP(K600,Sheet2!$A$6:$B$262,2,TRUE)</f>
        <v>310.2</v>
      </c>
      <c r="Z600">
        <f t="shared" si="306"/>
        <v>-6.1303423996899751E-3</v>
      </c>
      <c r="AA600">
        <f t="shared" si="307"/>
        <v>516.86785587788222</v>
      </c>
      <c r="AD600">
        <f t="shared" si="317"/>
        <v>518.12783222174494</v>
      </c>
      <c r="AE600">
        <f>VLOOKUP(AU599,Sheet2!$E$6:$F$261,2,TRUE)</f>
        <v>504.55</v>
      </c>
      <c r="AF600">
        <f>VLOOKUP(AE600,Sheet3!K$52:L$77,2,TRUE)</f>
        <v>1</v>
      </c>
      <c r="AG600">
        <f t="shared" si="318"/>
        <v>1.7278322217449613</v>
      </c>
      <c r="AH600">
        <f t="shared" si="319"/>
        <v>1</v>
      </c>
      <c r="AI600">
        <f t="shared" si="295"/>
        <v>4500</v>
      </c>
      <c r="AJ600">
        <f t="shared" si="310"/>
        <v>2.2000000000000002</v>
      </c>
      <c r="AK600">
        <f t="shared" si="313"/>
        <v>3672.5048079836138</v>
      </c>
      <c r="AM600">
        <f t="shared" si="320"/>
        <v>-3.3721677782550614</v>
      </c>
      <c r="AN600">
        <f t="shared" si="321"/>
        <v>0</v>
      </c>
      <c r="AP600">
        <f t="shared" si="314"/>
        <v>1.55</v>
      </c>
      <c r="AQ600">
        <f>VLOOKUP(AE600,Sheet3!$K$52:$L$77,2,TRUE)</f>
        <v>1</v>
      </c>
      <c r="AR600">
        <f t="shared" si="308"/>
        <v>0</v>
      </c>
      <c r="AU600">
        <f t="shared" si="322"/>
        <v>8172.5048079836142</v>
      </c>
      <c r="AV600">
        <f t="shared" si="323"/>
        <v>-152.50480798361423</v>
      </c>
      <c r="AW600">
        <f t="shared" si="324"/>
        <v>-3.150925784785418</v>
      </c>
      <c r="AX600">
        <f>VLOOKUP(AD600,Sheet2!$A$6:$B$262,2,TRUE)</f>
        <v>319.37142857142857</v>
      </c>
      <c r="AY600">
        <f t="shared" si="325"/>
        <v>-9.8660227650285946E-3</v>
      </c>
      <c r="AZ600">
        <f t="shared" si="326"/>
        <v>518.11796619897996</v>
      </c>
      <c r="BB600">
        <f t="shared" si="316"/>
        <v>1.2501103210977362</v>
      </c>
    </row>
    <row r="601" spans="4:54" x14ac:dyDescent="0.55000000000000004">
      <c r="D601">
        <f t="shared" si="315"/>
        <v>8865</v>
      </c>
      <c r="E601">
        <f t="shared" si="311"/>
        <v>147.75</v>
      </c>
      <c r="F601">
        <v>8000</v>
      </c>
      <c r="H601">
        <f t="shared" si="296"/>
        <v>2000</v>
      </c>
      <c r="J601">
        <f t="shared" si="297"/>
        <v>165.28925619834712</v>
      </c>
      <c r="K601">
        <f t="shared" si="298"/>
        <v>516.86785587788222</v>
      </c>
      <c r="L601">
        <f>VLOOKUP(V601, Sheet2!E$6:F$261,2,TRUE)</f>
        <v>504.55</v>
      </c>
      <c r="M601">
        <f>VLOOKUP(L601,Sheet3!A$52:B$77,2,TRUE)</f>
        <v>1</v>
      </c>
      <c r="N601">
        <f t="shared" si="299"/>
        <v>2.4678558778822435</v>
      </c>
      <c r="O601">
        <f t="shared" si="300"/>
        <v>2.0678558778822662</v>
      </c>
      <c r="P601">
        <v>0</v>
      </c>
      <c r="Q601">
        <f t="shared" si="309"/>
        <v>2.5</v>
      </c>
      <c r="R601">
        <f t="shared" si="301"/>
        <v>7123.7232287470433</v>
      </c>
      <c r="S601">
        <f t="shared" si="312"/>
        <v>2.2999999999999998</v>
      </c>
      <c r="T601">
        <f t="shared" si="302"/>
        <v>957.49446422648634</v>
      </c>
      <c r="V601">
        <f t="shared" si="303"/>
        <v>8081.2176929735297</v>
      </c>
      <c r="W601">
        <f t="shared" si="304"/>
        <v>-81.217692973529665</v>
      </c>
      <c r="X601">
        <f t="shared" si="305"/>
        <v>-1.6780515077175551</v>
      </c>
      <c r="Y601">
        <f>VLOOKUP(K601,Sheet2!$A$6:$B$262,2,TRUE)</f>
        <v>310.2</v>
      </c>
      <c r="Z601">
        <f t="shared" si="306"/>
        <v>-5.4095793285543359E-3</v>
      </c>
      <c r="AA601">
        <f t="shared" si="307"/>
        <v>516.86244629855366</v>
      </c>
      <c r="AD601">
        <f t="shared" si="317"/>
        <v>518.11796619897996</v>
      </c>
      <c r="AE601">
        <f>VLOOKUP(AU600,Sheet2!$E$6:$F$261,2,TRUE)</f>
        <v>504.55</v>
      </c>
      <c r="AF601">
        <f>VLOOKUP(AE601,Sheet3!K$52:L$77,2,TRUE)</f>
        <v>1</v>
      </c>
      <c r="AG601">
        <f t="shared" si="318"/>
        <v>1.7179661989799797</v>
      </c>
      <c r="AH601">
        <f t="shared" si="319"/>
        <v>1</v>
      </c>
      <c r="AI601">
        <f t="shared" si="295"/>
        <v>4500</v>
      </c>
      <c r="AJ601">
        <f t="shared" si="310"/>
        <v>2.2000000000000002</v>
      </c>
      <c r="AK601">
        <f t="shared" si="313"/>
        <v>3641.0944287553143</v>
      </c>
      <c r="AM601">
        <f t="shared" si="320"/>
        <v>-3.382033801020043</v>
      </c>
      <c r="AN601">
        <f t="shared" si="321"/>
        <v>0</v>
      </c>
      <c r="AP601">
        <f t="shared" si="314"/>
        <v>1.55</v>
      </c>
      <c r="AQ601">
        <f>VLOOKUP(AE601,Sheet3!$K$52:$L$77,2,TRUE)</f>
        <v>1</v>
      </c>
      <c r="AR601">
        <f t="shared" si="308"/>
        <v>0</v>
      </c>
      <c r="AU601">
        <f t="shared" si="322"/>
        <v>8141.0944287553139</v>
      </c>
      <c r="AV601">
        <f t="shared" si="323"/>
        <v>-141.09442875531386</v>
      </c>
      <c r="AW601">
        <f t="shared" si="324"/>
        <v>-2.915174147837063</v>
      </c>
      <c r="AX601">
        <f>VLOOKUP(AD601,Sheet2!$A$6:$B$262,2,TRUE)</f>
        <v>319.37142857142857</v>
      </c>
      <c r="AY601">
        <f t="shared" si="325"/>
        <v>-9.1278489152171408E-3</v>
      </c>
      <c r="AZ601">
        <f t="shared" si="326"/>
        <v>518.10883835006473</v>
      </c>
      <c r="BB601">
        <f t="shared" si="316"/>
        <v>1.2463920515110658</v>
      </c>
    </row>
    <row r="602" spans="4:54" x14ac:dyDescent="0.55000000000000004">
      <c r="D602">
        <f t="shared" si="315"/>
        <v>8880</v>
      </c>
      <c r="E602">
        <f t="shared" si="311"/>
        <v>148</v>
      </c>
      <c r="F602">
        <v>7960</v>
      </c>
      <c r="H602">
        <f t="shared" si="296"/>
        <v>1990</v>
      </c>
      <c r="J602">
        <f t="shared" si="297"/>
        <v>164.46280991735537</v>
      </c>
      <c r="K602">
        <f t="shared" si="298"/>
        <v>516.86244629855366</v>
      </c>
      <c r="L602">
        <f>VLOOKUP(V602, Sheet2!E$6:F$261,2,TRUE)</f>
        <v>504.55</v>
      </c>
      <c r="M602">
        <f>VLOOKUP(L602,Sheet3!A$52:B$77,2,TRUE)</f>
        <v>1</v>
      </c>
      <c r="N602">
        <f t="shared" si="299"/>
        <v>2.4624462985536866</v>
      </c>
      <c r="O602">
        <f t="shared" si="300"/>
        <v>2.0624462985537093</v>
      </c>
      <c r="P602">
        <v>0</v>
      </c>
      <c r="Q602">
        <f t="shared" si="309"/>
        <v>2.5</v>
      </c>
      <c r="R602">
        <f t="shared" si="301"/>
        <v>7100.3130974220321</v>
      </c>
      <c r="S602">
        <f t="shared" si="312"/>
        <v>2.2999999999999998</v>
      </c>
      <c r="T602">
        <f t="shared" si="302"/>
        <v>953.73966682330729</v>
      </c>
      <c r="V602">
        <f t="shared" si="303"/>
        <v>8054.0527642453399</v>
      </c>
      <c r="W602">
        <f t="shared" si="304"/>
        <v>-94.052764245339858</v>
      </c>
      <c r="X602">
        <f t="shared" si="305"/>
        <v>-1.9432389306888398</v>
      </c>
      <c r="Y602">
        <f>VLOOKUP(K602,Sheet2!$A$6:$B$262,2,TRUE)</f>
        <v>310.2</v>
      </c>
      <c r="Z602">
        <f t="shared" si="306"/>
        <v>-6.2644710853927785E-3</v>
      </c>
      <c r="AA602">
        <f t="shared" si="307"/>
        <v>516.85618182746828</v>
      </c>
      <c r="AD602">
        <f t="shared" si="317"/>
        <v>518.10883835006473</v>
      </c>
      <c r="AE602">
        <f>VLOOKUP(AU601,Sheet2!$E$6:$F$261,2,TRUE)</f>
        <v>504.55</v>
      </c>
      <c r="AF602">
        <f>VLOOKUP(AE602,Sheet3!K$52:L$77,2,TRUE)</f>
        <v>1</v>
      </c>
      <c r="AG602">
        <f t="shared" si="318"/>
        <v>1.7088383500647524</v>
      </c>
      <c r="AH602">
        <f t="shared" si="319"/>
        <v>1</v>
      </c>
      <c r="AI602">
        <f t="shared" si="295"/>
        <v>4500</v>
      </c>
      <c r="AJ602">
        <f t="shared" si="310"/>
        <v>2.2000000000000002</v>
      </c>
      <c r="AK602">
        <f t="shared" si="313"/>
        <v>3612.114369901828</v>
      </c>
      <c r="AM602">
        <f t="shared" si="320"/>
        <v>-3.3911616499352704</v>
      </c>
      <c r="AN602">
        <f t="shared" si="321"/>
        <v>0</v>
      </c>
      <c r="AP602">
        <f t="shared" si="314"/>
        <v>1.55</v>
      </c>
      <c r="AQ602">
        <f>VLOOKUP(AE602,Sheet3!$K$52:$L$77,2,TRUE)</f>
        <v>1</v>
      </c>
      <c r="AR602">
        <f t="shared" si="308"/>
        <v>0</v>
      </c>
      <c r="AU602">
        <f t="shared" si="322"/>
        <v>8112.1143699018285</v>
      </c>
      <c r="AV602">
        <f t="shared" si="323"/>
        <v>-152.11436990182847</v>
      </c>
      <c r="AW602">
        <f t="shared" si="324"/>
        <v>-3.1428588822691834</v>
      </c>
      <c r="AX602">
        <f>VLOOKUP(AD602,Sheet2!$A$6:$B$262,2,TRUE)</f>
        <v>319.37142857142857</v>
      </c>
      <c r="AY602">
        <f t="shared" si="325"/>
        <v>-9.8407640793899999E-3</v>
      </c>
      <c r="AZ602">
        <f t="shared" si="326"/>
        <v>518.09899758598533</v>
      </c>
      <c r="BB602">
        <f t="shared" si="316"/>
        <v>1.2428157585170538</v>
      </c>
    </row>
    <row r="603" spans="4:54" x14ac:dyDescent="0.55000000000000004">
      <c r="D603">
        <f t="shared" si="315"/>
        <v>8895</v>
      </c>
      <c r="E603">
        <f t="shared" si="311"/>
        <v>148.25</v>
      </c>
      <c r="F603">
        <v>7930</v>
      </c>
      <c r="H603">
        <f t="shared" si="296"/>
        <v>1982.5</v>
      </c>
      <c r="J603">
        <f t="shared" si="297"/>
        <v>163.84297520661158</v>
      </c>
      <c r="K603">
        <f t="shared" si="298"/>
        <v>516.85618182746828</v>
      </c>
      <c r="L603">
        <f>VLOOKUP(V603, Sheet2!E$6:F$261,2,TRUE)</f>
        <v>504.55</v>
      </c>
      <c r="M603">
        <f>VLOOKUP(L603,Sheet3!A$52:B$77,2,TRUE)</f>
        <v>1</v>
      </c>
      <c r="N603">
        <f t="shared" si="299"/>
        <v>2.4561818274682992</v>
      </c>
      <c r="O603">
        <f t="shared" si="300"/>
        <v>2.0561818274683219</v>
      </c>
      <c r="P603">
        <v>0</v>
      </c>
      <c r="Q603">
        <f t="shared" si="309"/>
        <v>2.5</v>
      </c>
      <c r="R603">
        <f t="shared" si="301"/>
        <v>7073.2355089758266</v>
      </c>
      <c r="S603">
        <f t="shared" si="312"/>
        <v>2.2999999999999998</v>
      </c>
      <c r="T603">
        <f t="shared" si="302"/>
        <v>949.39763711524961</v>
      </c>
      <c r="V603">
        <f t="shared" si="303"/>
        <v>8022.633146091076</v>
      </c>
      <c r="W603">
        <f t="shared" si="304"/>
        <v>-92.633146091076014</v>
      </c>
      <c r="X603">
        <f t="shared" si="305"/>
        <v>-1.9139079770883476</v>
      </c>
      <c r="Y603">
        <f>VLOOKUP(K603,Sheet2!$A$6:$B$262,2,TRUE)</f>
        <v>310.2</v>
      </c>
      <c r="Z603">
        <f t="shared" si="306"/>
        <v>-6.1699161092467689E-3</v>
      </c>
      <c r="AA603">
        <f t="shared" si="307"/>
        <v>516.85001191135905</v>
      </c>
      <c r="AD603">
        <f t="shared" si="317"/>
        <v>518.09899758598533</v>
      </c>
      <c r="AE603">
        <f>VLOOKUP(AU602,Sheet2!$E$6:$F$261,2,TRUE)</f>
        <v>504.55</v>
      </c>
      <c r="AF603">
        <f>VLOOKUP(AE603,Sheet3!K$52:L$77,2,TRUE)</f>
        <v>1</v>
      </c>
      <c r="AG603">
        <f t="shared" si="318"/>
        <v>1.698997585985353</v>
      </c>
      <c r="AH603">
        <f t="shared" si="319"/>
        <v>1</v>
      </c>
      <c r="AI603">
        <f t="shared" ref="AI603:AI666" si="327">4500*AH603</f>
        <v>4500</v>
      </c>
      <c r="AJ603">
        <f t="shared" si="310"/>
        <v>2.1</v>
      </c>
      <c r="AK603">
        <f t="shared" si="313"/>
        <v>3418.1866724449633</v>
      </c>
      <c r="AM603">
        <f t="shared" si="320"/>
        <v>-3.4010024140146697</v>
      </c>
      <c r="AN603">
        <f t="shared" si="321"/>
        <v>0</v>
      </c>
      <c r="AP603">
        <f t="shared" si="314"/>
        <v>1.55</v>
      </c>
      <c r="AQ603">
        <f>VLOOKUP(AE603,Sheet3!$K$52:$L$77,2,TRUE)</f>
        <v>1</v>
      </c>
      <c r="AR603">
        <f t="shared" si="308"/>
        <v>0</v>
      </c>
      <c r="AU603">
        <f t="shared" si="322"/>
        <v>7918.1866724449628</v>
      </c>
      <c r="AV603">
        <f t="shared" si="323"/>
        <v>11.813327555037176</v>
      </c>
      <c r="AW603">
        <f t="shared" si="324"/>
        <v>0.24407701559994166</v>
      </c>
      <c r="AX603">
        <f>VLOOKUP(AD603,Sheet2!$A$6:$B$262,2,TRUE)</f>
        <v>318</v>
      </c>
      <c r="AY603">
        <f t="shared" si="325"/>
        <v>7.6753778490547687E-4</v>
      </c>
      <c r="AZ603">
        <f t="shared" si="326"/>
        <v>518.09976512377023</v>
      </c>
      <c r="BB603">
        <f t="shared" si="316"/>
        <v>1.2497532124111785</v>
      </c>
    </row>
    <row r="604" spans="4:54" x14ac:dyDescent="0.55000000000000004">
      <c r="D604">
        <f t="shared" si="315"/>
        <v>8910</v>
      </c>
      <c r="E604">
        <f t="shared" si="311"/>
        <v>148.5</v>
      </c>
      <c r="F604">
        <v>7910</v>
      </c>
      <c r="H604">
        <f t="shared" si="296"/>
        <v>1977.5</v>
      </c>
      <c r="J604">
        <f t="shared" si="297"/>
        <v>163.4297520661157</v>
      </c>
      <c r="K604">
        <f t="shared" si="298"/>
        <v>516.85001191135905</v>
      </c>
      <c r="L604">
        <f>VLOOKUP(V604, Sheet2!E$6:F$261,2,TRUE)</f>
        <v>504.1</v>
      </c>
      <c r="M604">
        <f>VLOOKUP(L604,Sheet3!A$52:B$77,2,TRUE)</f>
        <v>1</v>
      </c>
      <c r="N604">
        <f t="shared" si="299"/>
        <v>2.4500119113590699</v>
      </c>
      <c r="O604">
        <f t="shared" si="300"/>
        <v>2.0500119113590927</v>
      </c>
      <c r="P604">
        <v>0</v>
      </c>
      <c r="Q604">
        <f t="shared" si="309"/>
        <v>2.5</v>
      </c>
      <c r="R604">
        <f t="shared" si="301"/>
        <v>7046.6003565552019</v>
      </c>
      <c r="S604">
        <f t="shared" si="312"/>
        <v>2.2999999999999998</v>
      </c>
      <c r="T604">
        <f t="shared" si="302"/>
        <v>945.12760570823923</v>
      </c>
      <c r="V604">
        <f t="shared" si="303"/>
        <v>7991.7279622634414</v>
      </c>
      <c r="W604">
        <f t="shared" si="304"/>
        <v>-81.727962263441441</v>
      </c>
      <c r="X604">
        <f t="shared" si="305"/>
        <v>-1.6885942616413521</v>
      </c>
      <c r="Y604">
        <f>VLOOKUP(K604,Sheet2!$A$6:$B$262,2,TRUE)</f>
        <v>310.2</v>
      </c>
      <c r="Z604">
        <f t="shared" si="306"/>
        <v>-5.4435662851107418E-3</v>
      </c>
      <c r="AA604">
        <f t="shared" si="307"/>
        <v>516.84456834507398</v>
      </c>
      <c r="AD604">
        <f t="shared" si="317"/>
        <v>518.09976512377023</v>
      </c>
      <c r="AE604">
        <f>VLOOKUP(AU603,Sheet2!$E$6:$F$261,2,TRUE)</f>
        <v>504.1</v>
      </c>
      <c r="AF604">
        <f>VLOOKUP(AE604,Sheet3!K$52:L$77,2,TRUE)</f>
        <v>1</v>
      </c>
      <c r="AG604">
        <f t="shared" si="318"/>
        <v>1.6997651237702485</v>
      </c>
      <c r="AH604">
        <f t="shared" si="319"/>
        <v>1</v>
      </c>
      <c r="AI604">
        <f t="shared" si="327"/>
        <v>4500</v>
      </c>
      <c r="AJ604">
        <f t="shared" si="310"/>
        <v>2.1</v>
      </c>
      <c r="AK604">
        <f t="shared" si="313"/>
        <v>3420.5032299260051</v>
      </c>
      <c r="AM604">
        <f t="shared" si="320"/>
        <v>-3.4002348762297743</v>
      </c>
      <c r="AN604">
        <f t="shared" si="321"/>
        <v>0</v>
      </c>
      <c r="AP604">
        <f t="shared" si="314"/>
        <v>1.55</v>
      </c>
      <c r="AQ604">
        <f>VLOOKUP(AE604,Sheet3!$K$52:$L$77,2,TRUE)</f>
        <v>1</v>
      </c>
      <c r="AR604">
        <f t="shared" si="308"/>
        <v>0</v>
      </c>
      <c r="AU604">
        <f t="shared" si="322"/>
        <v>7920.5032299260056</v>
      </c>
      <c r="AV604">
        <f t="shared" si="323"/>
        <v>-10.503229926005588</v>
      </c>
      <c r="AW604">
        <f t="shared" si="324"/>
        <v>-0.2170088827687105</v>
      </c>
      <c r="AX604">
        <f>VLOOKUP(AD604,Sheet2!$A$6:$B$262,2,TRUE)</f>
        <v>318</v>
      </c>
      <c r="AY604">
        <f t="shared" si="325"/>
        <v>-6.824178703418569E-4</v>
      </c>
      <c r="AZ604">
        <f t="shared" si="326"/>
        <v>518.09908270589983</v>
      </c>
      <c r="BB604">
        <f t="shared" si="316"/>
        <v>1.2545143608258513</v>
      </c>
    </row>
    <row r="605" spans="4:54" x14ac:dyDescent="0.55000000000000004">
      <c r="D605">
        <f t="shared" si="315"/>
        <v>8925</v>
      </c>
      <c r="E605">
        <f t="shared" si="311"/>
        <v>148.75</v>
      </c>
      <c r="F605">
        <v>7870</v>
      </c>
      <c r="H605">
        <f t="shared" si="296"/>
        <v>1967.5</v>
      </c>
      <c r="J605">
        <f t="shared" si="297"/>
        <v>162.60330578512398</v>
      </c>
      <c r="K605">
        <f t="shared" si="298"/>
        <v>516.84456834507398</v>
      </c>
      <c r="L605">
        <f>VLOOKUP(V605, Sheet2!E$6:F$261,2,TRUE)</f>
        <v>504.1</v>
      </c>
      <c r="M605">
        <f>VLOOKUP(L605,Sheet3!A$52:B$77,2,TRUE)</f>
        <v>1</v>
      </c>
      <c r="N605">
        <f t="shared" si="299"/>
        <v>2.4445683450740034</v>
      </c>
      <c r="O605">
        <f t="shared" si="300"/>
        <v>2.0445683450740262</v>
      </c>
      <c r="P605">
        <v>0</v>
      </c>
      <c r="Q605">
        <f t="shared" si="309"/>
        <v>2.5</v>
      </c>
      <c r="R605">
        <f t="shared" si="301"/>
        <v>7023.1286412311165</v>
      </c>
      <c r="S605">
        <f t="shared" si="312"/>
        <v>2.2999999999999998</v>
      </c>
      <c r="T605">
        <f t="shared" si="302"/>
        <v>941.36559254746874</v>
      </c>
      <c r="V605">
        <f t="shared" si="303"/>
        <v>7964.4942337785851</v>
      </c>
      <c r="W605">
        <f t="shared" si="304"/>
        <v>-94.494233778585112</v>
      </c>
      <c r="X605">
        <f t="shared" si="305"/>
        <v>-1.9523602020368822</v>
      </c>
      <c r="Y605">
        <f>VLOOKUP(K605,Sheet2!$A$6:$B$262,2,TRUE)</f>
        <v>310.2</v>
      </c>
      <c r="Z605">
        <f t="shared" si="306"/>
        <v>-6.2938755707185115E-3</v>
      </c>
      <c r="AA605">
        <f t="shared" si="307"/>
        <v>516.83827446950329</v>
      </c>
      <c r="AD605">
        <f t="shared" si="317"/>
        <v>518.09908270589983</v>
      </c>
      <c r="AE605">
        <f>VLOOKUP(AU604,Sheet2!$E$6:$F$261,2,TRUE)</f>
        <v>504.1</v>
      </c>
      <c r="AF605">
        <f>VLOOKUP(AE605,Sheet3!K$52:L$77,2,TRUE)</f>
        <v>1</v>
      </c>
      <c r="AG605">
        <f t="shared" si="318"/>
        <v>1.6990827058998548</v>
      </c>
      <c r="AH605">
        <f t="shared" si="319"/>
        <v>1</v>
      </c>
      <c r="AI605">
        <f t="shared" si="327"/>
        <v>4500</v>
      </c>
      <c r="AJ605">
        <f t="shared" si="310"/>
        <v>2.1</v>
      </c>
      <c r="AK605">
        <f t="shared" si="313"/>
        <v>3418.4435527995079</v>
      </c>
      <c r="AM605">
        <f t="shared" si="320"/>
        <v>-3.400917294100168</v>
      </c>
      <c r="AN605">
        <f t="shared" si="321"/>
        <v>0</v>
      </c>
      <c r="AP605">
        <f t="shared" si="314"/>
        <v>1.55</v>
      </c>
      <c r="AQ605">
        <f>VLOOKUP(AE605,Sheet3!$K$52:$L$77,2,TRUE)</f>
        <v>1</v>
      </c>
      <c r="AR605">
        <f t="shared" si="308"/>
        <v>0</v>
      </c>
      <c r="AU605">
        <f t="shared" si="322"/>
        <v>7918.4435527995083</v>
      </c>
      <c r="AV605">
        <f t="shared" si="323"/>
        <v>-48.443552799508325</v>
      </c>
      <c r="AW605">
        <f t="shared" si="324"/>
        <v>-1.0008998512295109</v>
      </c>
      <c r="AX605">
        <f>VLOOKUP(AD605,Sheet2!$A$6:$B$262,2,TRUE)</f>
        <v>318</v>
      </c>
      <c r="AY605">
        <f t="shared" si="325"/>
        <v>-3.1474838088978328E-3</v>
      </c>
      <c r="AZ605">
        <f t="shared" si="326"/>
        <v>518.09593522209093</v>
      </c>
      <c r="BB605">
        <f t="shared" si="316"/>
        <v>1.2576607525876398</v>
      </c>
    </row>
    <row r="606" spans="4:54" x14ac:dyDescent="0.55000000000000004">
      <c r="D606">
        <f t="shared" si="315"/>
        <v>8940</v>
      </c>
      <c r="E606">
        <f t="shared" si="311"/>
        <v>149</v>
      </c>
      <c r="F606">
        <v>7850</v>
      </c>
      <c r="H606">
        <f t="shared" si="296"/>
        <v>1962.5</v>
      </c>
      <c r="J606">
        <f t="shared" si="297"/>
        <v>162.19008264462809</v>
      </c>
      <c r="K606">
        <f t="shared" si="298"/>
        <v>516.83827446950329</v>
      </c>
      <c r="L606">
        <f>VLOOKUP(V606, Sheet2!E$6:F$261,2,TRUE)</f>
        <v>504.1</v>
      </c>
      <c r="M606">
        <f>VLOOKUP(L606,Sheet3!A$52:B$77,2,TRUE)</f>
        <v>1</v>
      </c>
      <c r="N606">
        <f t="shared" si="299"/>
        <v>2.4382744695033125</v>
      </c>
      <c r="O606">
        <f t="shared" si="300"/>
        <v>2.0382744695033352</v>
      </c>
      <c r="P606">
        <v>0</v>
      </c>
      <c r="Q606">
        <f t="shared" si="309"/>
        <v>2.5</v>
      </c>
      <c r="R606">
        <f t="shared" si="301"/>
        <v>6996.0230987451514</v>
      </c>
      <c r="S606">
        <f t="shared" si="312"/>
        <v>2.2999999999999998</v>
      </c>
      <c r="T606">
        <f t="shared" si="302"/>
        <v>937.02217508784452</v>
      </c>
      <c r="V606">
        <f t="shared" si="303"/>
        <v>7933.0452738329959</v>
      </c>
      <c r="W606">
        <f t="shared" si="304"/>
        <v>-83.045273832995917</v>
      </c>
      <c r="X606">
        <f t="shared" si="305"/>
        <v>-1.715811442830494</v>
      </c>
      <c r="Y606">
        <f>VLOOKUP(K606,Sheet2!$A$6:$B$262,2,TRUE)</f>
        <v>310.2</v>
      </c>
      <c r="Z606">
        <f t="shared" si="306"/>
        <v>-5.531307036848788E-3</v>
      </c>
      <c r="AA606">
        <f t="shared" si="307"/>
        <v>516.83274316246639</v>
      </c>
      <c r="AD606">
        <f t="shared" si="317"/>
        <v>518.09593522209093</v>
      </c>
      <c r="AE606">
        <f>VLOOKUP(AU605,Sheet2!$E$6:$F$261,2,TRUE)</f>
        <v>504.1</v>
      </c>
      <c r="AF606">
        <f>VLOOKUP(AE606,Sheet3!K$52:L$77,2,TRUE)</f>
        <v>1</v>
      </c>
      <c r="AG606">
        <f t="shared" si="318"/>
        <v>1.6959352220909523</v>
      </c>
      <c r="AH606">
        <f t="shared" si="319"/>
        <v>1</v>
      </c>
      <c r="AI606">
        <f t="shared" si="327"/>
        <v>4500</v>
      </c>
      <c r="AJ606">
        <f t="shared" si="310"/>
        <v>2.1</v>
      </c>
      <c r="AK606">
        <f t="shared" si="313"/>
        <v>3408.9491550827047</v>
      </c>
      <c r="AM606">
        <f t="shared" si="320"/>
        <v>-3.4040647779090705</v>
      </c>
      <c r="AN606">
        <f t="shared" si="321"/>
        <v>0</v>
      </c>
      <c r="AP606">
        <f t="shared" si="314"/>
        <v>1.55</v>
      </c>
      <c r="AQ606">
        <f>VLOOKUP(AE606,Sheet3!$K$52:$L$77,2,TRUE)</f>
        <v>1</v>
      </c>
      <c r="AR606">
        <f t="shared" si="308"/>
        <v>0</v>
      </c>
      <c r="AU606">
        <f t="shared" si="322"/>
        <v>7908.9491550827042</v>
      </c>
      <c r="AV606">
        <f t="shared" si="323"/>
        <v>-58.949155082704237</v>
      </c>
      <c r="AW606">
        <f t="shared" si="324"/>
        <v>-1.2179577496426495</v>
      </c>
      <c r="AX606">
        <f>VLOOKUP(AD606,Sheet2!$A$6:$B$262,2,TRUE)</f>
        <v>318</v>
      </c>
      <c r="AY606">
        <f t="shared" si="325"/>
        <v>-3.8300558164863193E-3</v>
      </c>
      <c r="AZ606">
        <f t="shared" si="326"/>
        <v>518.09210516627445</v>
      </c>
      <c r="BB606">
        <f t="shared" si="316"/>
        <v>1.2593620038080644</v>
      </c>
    </row>
    <row r="607" spans="4:54" x14ac:dyDescent="0.55000000000000004">
      <c r="D607">
        <f t="shared" si="315"/>
        <v>8955</v>
      </c>
      <c r="E607">
        <f t="shared" si="311"/>
        <v>149.25</v>
      </c>
      <c r="F607">
        <v>7820</v>
      </c>
      <c r="H607">
        <f t="shared" ref="H607:H670" si="328">+F607*0.25</f>
        <v>1955</v>
      </c>
      <c r="J607">
        <f t="shared" ref="J607:J670" si="329">+H607*3600/43560</f>
        <v>161.5702479338843</v>
      </c>
      <c r="K607">
        <f t="shared" ref="K607:K670" si="330">+AA606</f>
        <v>516.83274316246639</v>
      </c>
      <c r="L607">
        <f>VLOOKUP(V607, Sheet2!E$6:F$261,2,TRUE)</f>
        <v>504.1</v>
      </c>
      <c r="M607">
        <f>VLOOKUP(L607,Sheet3!A$52:B$77,2,TRUE)</f>
        <v>1</v>
      </c>
      <c r="N607">
        <f t="shared" ref="N607:N670" si="331">+(K607-J$3)</f>
        <v>2.4327431624664086</v>
      </c>
      <c r="O607">
        <f t="shared" ref="O607:O670" si="332">+K607-O$3</f>
        <v>2.0327431624664314</v>
      </c>
      <c r="P607">
        <v>0</v>
      </c>
      <c r="Q607">
        <f t="shared" si="309"/>
        <v>2.5</v>
      </c>
      <c r="R607">
        <f t="shared" ref="R607:R670" si="333">+Q607*H$3*POWER(N607,1.5)*M606</f>
        <v>6972.23053712205</v>
      </c>
      <c r="S607">
        <f t="shared" si="312"/>
        <v>2.2999999999999998</v>
      </c>
      <c r="T607">
        <f t="shared" ref="T607:T670" si="334">S607*L$3*POWER(O607,1.5)*M606</f>
        <v>933.21053963686643</v>
      </c>
      <c r="V607">
        <f t="shared" ref="V607:V670" si="335">+R607+T607</f>
        <v>7905.4410767589161</v>
      </c>
      <c r="W607">
        <f t="shared" ref="W607:W670" si="336">+F607-V607</f>
        <v>-85.441076758916097</v>
      </c>
      <c r="X607">
        <f t="shared" ref="X607:X670" si="337">+W607*0.25*3600/43560</f>
        <v>-1.7653115032833904</v>
      </c>
      <c r="Y607">
        <f>VLOOKUP(K607,Sheet2!$A$6:$B$262,2,TRUE)</f>
        <v>310.2</v>
      </c>
      <c r="Z607">
        <f t="shared" ref="Z607:Z670" si="338">+X607/Y607</f>
        <v>-5.6908816998175061E-3</v>
      </c>
      <c r="AA607">
        <f t="shared" ref="AA607:AA670" si="339">+K607+Z607</f>
        <v>516.82705228076657</v>
      </c>
      <c r="AD607">
        <f t="shared" si="317"/>
        <v>518.09210516627445</v>
      </c>
      <c r="AE607">
        <f>VLOOKUP(AU606,Sheet2!$E$6:$F$261,2,TRUE)</f>
        <v>504.1</v>
      </c>
      <c r="AF607">
        <f>VLOOKUP(AE607,Sheet3!K$52:L$77,2,TRUE)</f>
        <v>1</v>
      </c>
      <c r="AG607">
        <f t="shared" si="318"/>
        <v>1.692105166274473</v>
      </c>
      <c r="AH607">
        <f t="shared" si="319"/>
        <v>1</v>
      </c>
      <c r="AI607">
        <f t="shared" si="327"/>
        <v>4500</v>
      </c>
      <c r="AJ607">
        <f t="shared" si="310"/>
        <v>2.1</v>
      </c>
      <c r="AK607">
        <f t="shared" si="313"/>
        <v>3397.4076548555672</v>
      </c>
      <c r="AM607">
        <f t="shared" si="320"/>
        <v>-3.4078948337255497</v>
      </c>
      <c r="AN607">
        <f t="shared" si="321"/>
        <v>0</v>
      </c>
      <c r="AP607">
        <f t="shared" si="314"/>
        <v>1.55</v>
      </c>
      <c r="AQ607">
        <f>VLOOKUP(AE607,Sheet3!$K$52:$L$77,2,TRUE)</f>
        <v>1</v>
      </c>
      <c r="AR607">
        <f t="shared" ref="AR607:AR670" si="340">+AP607*$AH$3*POWER(AN607,1.5)*AQ607</f>
        <v>0</v>
      </c>
      <c r="AU607">
        <f t="shared" si="322"/>
        <v>7897.4076548555677</v>
      </c>
      <c r="AV607">
        <f t="shared" si="323"/>
        <v>-77.407654855567671</v>
      </c>
      <c r="AW607">
        <f t="shared" si="324"/>
        <v>-1.5993317118918939</v>
      </c>
      <c r="AX607">
        <f>VLOOKUP(AD607,Sheet2!$A$6:$B$262,2,TRUE)</f>
        <v>318</v>
      </c>
      <c r="AY607">
        <f t="shared" si="325"/>
        <v>-5.0293450059493523E-3</v>
      </c>
      <c r="AZ607">
        <f t="shared" si="326"/>
        <v>518.08707582126851</v>
      </c>
      <c r="BB607">
        <f t="shared" si="316"/>
        <v>1.2600235405019475</v>
      </c>
    </row>
    <row r="608" spans="4:54" x14ac:dyDescent="0.55000000000000004">
      <c r="D608">
        <f t="shared" si="315"/>
        <v>8970</v>
      </c>
      <c r="E608">
        <f t="shared" si="311"/>
        <v>149.5</v>
      </c>
      <c r="F608">
        <v>7800</v>
      </c>
      <c r="H608">
        <f t="shared" si="328"/>
        <v>1950</v>
      </c>
      <c r="J608">
        <f t="shared" si="329"/>
        <v>161.15702479338842</v>
      </c>
      <c r="K608">
        <f t="shared" si="330"/>
        <v>516.82705228076657</v>
      </c>
      <c r="L608">
        <f>VLOOKUP(V608, Sheet2!E$6:F$261,2,TRUE)</f>
        <v>504.1</v>
      </c>
      <c r="M608">
        <f>VLOOKUP(L608,Sheet3!A$52:B$77,2,TRUE)</f>
        <v>1</v>
      </c>
      <c r="N608">
        <f t="shared" si="331"/>
        <v>2.4270522807665884</v>
      </c>
      <c r="O608">
        <f t="shared" si="332"/>
        <v>2.0270522807666111</v>
      </c>
      <c r="P608">
        <v>0</v>
      </c>
      <c r="Q608">
        <f t="shared" si="309"/>
        <v>2.5</v>
      </c>
      <c r="R608">
        <f t="shared" si="333"/>
        <v>6947.7797898545768</v>
      </c>
      <c r="S608">
        <f t="shared" si="312"/>
        <v>2.2999999999999998</v>
      </c>
      <c r="T608">
        <f t="shared" si="334"/>
        <v>929.29434984541444</v>
      </c>
      <c r="V608">
        <f t="shared" si="335"/>
        <v>7877.0741396999911</v>
      </c>
      <c r="W608">
        <f t="shared" si="336"/>
        <v>-77.074139699991065</v>
      </c>
      <c r="X608">
        <f t="shared" si="337"/>
        <v>-1.5924409028923774</v>
      </c>
      <c r="Y608">
        <f>VLOOKUP(K608,Sheet2!$A$6:$B$262,2,TRUE)</f>
        <v>310.2</v>
      </c>
      <c r="Z608">
        <f t="shared" si="338"/>
        <v>-5.1335941421417714E-3</v>
      </c>
      <c r="AA608">
        <f t="shared" si="339"/>
        <v>516.82191868662437</v>
      </c>
      <c r="AD608">
        <f t="shared" si="317"/>
        <v>518.08707582126851</v>
      </c>
      <c r="AE608">
        <f>VLOOKUP(AU607,Sheet2!$E$6:$F$261,2,TRUE)</f>
        <v>504.1</v>
      </c>
      <c r="AF608">
        <f>VLOOKUP(AE608,Sheet3!K$52:L$77,2,TRUE)</f>
        <v>1</v>
      </c>
      <c r="AG608">
        <f t="shared" si="318"/>
        <v>1.6870758212685359</v>
      </c>
      <c r="AH608">
        <f t="shared" si="319"/>
        <v>1</v>
      </c>
      <c r="AI608">
        <f t="shared" si="327"/>
        <v>4500</v>
      </c>
      <c r="AJ608">
        <f t="shared" si="310"/>
        <v>2.1</v>
      </c>
      <c r="AK608">
        <f t="shared" si="313"/>
        <v>3382.2720420191422</v>
      </c>
      <c r="AM608">
        <f t="shared" si="320"/>
        <v>-3.4129241787314868</v>
      </c>
      <c r="AN608">
        <f t="shared" si="321"/>
        <v>0</v>
      </c>
      <c r="AP608">
        <f t="shared" si="314"/>
        <v>1.55</v>
      </c>
      <c r="AQ608">
        <f>VLOOKUP(AE608,Sheet3!$K$52:$L$77,2,TRUE)</f>
        <v>1</v>
      </c>
      <c r="AR608">
        <f t="shared" si="340"/>
        <v>0</v>
      </c>
      <c r="AU608">
        <f t="shared" si="322"/>
        <v>7882.2720420191417</v>
      </c>
      <c r="AV608">
        <f t="shared" si="323"/>
        <v>-82.272042019141736</v>
      </c>
      <c r="AW608">
        <f t="shared" si="324"/>
        <v>-1.6998355789078869</v>
      </c>
      <c r="AX608">
        <f>VLOOKUP(AD608,Sheet2!$A$6:$B$262,2,TRUE)</f>
        <v>318</v>
      </c>
      <c r="AY608">
        <f t="shared" si="325"/>
        <v>-5.3453949022260593E-3</v>
      </c>
      <c r="AZ608">
        <f t="shared" si="326"/>
        <v>518.08173042636633</v>
      </c>
      <c r="BB608">
        <f t="shared" si="316"/>
        <v>1.2598117397419628</v>
      </c>
    </row>
    <row r="609" spans="4:54" x14ac:dyDescent="0.55000000000000004">
      <c r="D609">
        <f t="shared" si="315"/>
        <v>8985</v>
      </c>
      <c r="E609">
        <f t="shared" si="311"/>
        <v>149.75</v>
      </c>
      <c r="F609">
        <v>7760</v>
      </c>
      <c r="H609">
        <f t="shared" si="328"/>
        <v>1940</v>
      </c>
      <c r="J609">
        <f t="shared" si="329"/>
        <v>160.3305785123967</v>
      </c>
      <c r="K609">
        <f t="shared" si="330"/>
        <v>516.82191868662437</v>
      </c>
      <c r="L609">
        <f>VLOOKUP(V609, Sheet2!E$6:F$261,2,TRUE)</f>
        <v>504.1</v>
      </c>
      <c r="M609">
        <f>VLOOKUP(L609,Sheet3!A$52:B$77,2,TRUE)</f>
        <v>1</v>
      </c>
      <c r="N609">
        <f t="shared" si="331"/>
        <v>2.4219186866243945</v>
      </c>
      <c r="O609">
        <f t="shared" si="332"/>
        <v>2.0219186866244172</v>
      </c>
      <c r="P609">
        <v>0</v>
      </c>
      <c r="Q609">
        <f t="shared" si="309"/>
        <v>2.5</v>
      </c>
      <c r="R609">
        <f t="shared" si="333"/>
        <v>6925.7479933630084</v>
      </c>
      <c r="S609">
        <f t="shared" si="312"/>
        <v>2.2999999999999998</v>
      </c>
      <c r="T609">
        <f t="shared" si="334"/>
        <v>925.76637105215104</v>
      </c>
      <c r="V609">
        <f t="shared" si="335"/>
        <v>7851.5143644151594</v>
      </c>
      <c r="W609">
        <f t="shared" si="336"/>
        <v>-91.514364415159434</v>
      </c>
      <c r="X609">
        <f t="shared" si="337"/>
        <v>-1.8907926532057735</v>
      </c>
      <c r="Y609">
        <f>VLOOKUP(K609,Sheet2!$A$6:$B$262,2,TRUE)</f>
        <v>310.2</v>
      </c>
      <c r="Z609">
        <f t="shared" si="338"/>
        <v>-6.0953986241320873E-3</v>
      </c>
      <c r="AA609">
        <f t="shared" si="339"/>
        <v>516.81582328800027</v>
      </c>
      <c r="AD609">
        <f t="shared" si="317"/>
        <v>518.08173042636633</v>
      </c>
      <c r="AE609">
        <f>VLOOKUP(AU608,Sheet2!$E$6:$F$261,2,TRUE)</f>
        <v>504.1</v>
      </c>
      <c r="AF609">
        <f>VLOOKUP(AE609,Sheet3!K$52:L$77,2,TRUE)</f>
        <v>1</v>
      </c>
      <c r="AG609">
        <f t="shared" si="318"/>
        <v>1.6817304263663573</v>
      </c>
      <c r="AH609">
        <f t="shared" si="319"/>
        <v>1</v>
      </c>
      <c r="AI609">
        <f t="shared" si="327"/>
        <v>4500</v>
      </c>
      <c r="AJ609">
        <f t="shared" si="310"/>
        <v>2.1</v>
      </c>
      <c r="AK609">
        <f t="shared" si="313"/>
        <v>3366.2100035567719</v>
      </c>
      <c r="AM609">
        <f t="shared" si="320"/>
        <v>-3.4182695736336655</v>
      </c>
      <c r="AN609">
        <f t="shared" si="321"/>
        <v>0</v>
      </c>
      <c r="AP609">
        <f t="shared" si="314"/>
        <v>1.55</v>
      </c>
      <c r="AQ609">
        <f>VLOOKUP(AE609,Sheet3!$K$52:$L$77,2,TRUE)</f>
        <v>1</v>
      </c>
      <c r="AR609">
        <f t="shared" si="340"/>
        <v>0</v>
      </c>
      <c r="AU609">
        <f t="shared" si="322"/>
        <v>7866.2100035567719</v>
      </c>
      <c r="AV609">
        <f t="shared" si="323"/>
        <v>-106.21000355677188</v>
      </c>
      <c r="AW609">
        <f t="shared" si="324"/>
        <v>-2.1944215610903282</v>
      </c>
      <c r="AX609">
        <f>VLOOKUP(AD609,Sheet2!$A$6:$B$262,2,TRUE)</f>
        <v>318</v>
      </c>
      <c r="AY609">
        <f t="shared" si="325"/>
        <v>-6.9006967329884534E-3</v>
      </c>
      <c r="AZ609">
        <f t="shared" si="326"/>
        <v>518.07482972963339</v>
      </c>
      <c r="BB609">
        <f t="shared" si="316"/>
        <v>1.2590064416331188</v>
      </c>
    </row>
    <row r="610" spans="4:54" x14ac:dyDescent="0.55000000000000004">
      <c r="D610">
        <f t="shared" si="315"/>
        <v>9000</v>
      </c>
      <c r="E610">
        <f t="shared" si="311"/>
        <v>150</v>
      </c>
      <c r="F610">
        <v>7740</v>
      </c>
      <c r="H610">
        <f t="shared" si="328"/>
        <v>1935</v>
      </c>
      <c r="J610">
        <f t="shared" si="329"/>
        <v>159.91735537190084</v>
      </c>
      <c r="K610">
        <f t="shared" si="330"/>
        <v>516.81582328800027</v>
      </c>
      <c r="L610">
        <f>VLOOKUP(V610, Sheet2!E$6:F$261,2,TRUE)</f>
        <v>504.1</v>
      </c>
      <c r="M610">
        <f>VLOOKUP(L610,Sheet3!A$52:B$77,2,TRUE)</f>
        <v>1</v>
      </c>
      <c r="N610">
        <f t="shared" si="331"/>
        <v>2.415823288000297</v>
      </c>
      <c r="O610">
        <f t="shared" si="332"/>
        <v>2.0158232880003197</v>
      </c>
      <c r="P610">
        <v>0</v>
      </c>
      <c r="Q610">
        <f t="shared" si="309"/>
        <v>2.5</v>
      </c>
      <c r="R610">
        <f t="shared" si="333"/>
        <v>6899.61873738538</v>
      </c>
      <c r="S610">
        <f t="shared" si="312"/>
        <v>2.2999999999999998</v>
      </c>
      <c r="T610">
        <f t="shared" si="334"/>
        <v>921.58322059168086</v>
      </c>
      <c r="V610">
        <f t="shared" si="335"/>
        <v>7821.2019579770604</v>
      </c>
      <c r="W610">
        <f t="shared" si="336"/>
        <v>-81.201957977060374</v>
      </c>
      <c r="X610">
        <f t="shared" si="337"/>
        <v>-1.6777264044847184</v>
      </c>
      <c r="Y610">
        <f>VLOOKUP(K610,Sheet2!$A$6:$B$262,2,TRUE)</f>
        <v>310.2</v>
      </c>
      <c r="Z610">
        <f t="shared" si="338"/>
        <v>-5.4085312846057975E-3</v>
      </c>
      <c r="AA610">
        <f t="shared" si="339"/>
        <v>516.81041475671566</v>
      </c>
      <c r="AD610">
        <f t="shared" si="317"/>
        <v>518.07482972963339</v>
      </c>
      <c r="AE610">
        <f>VLOOKUP(AU609,Sheet2!$E$6:$F$261,2,TRUE)</f>
        <v>504.1</v>
      </c>
      <c r="AF610">
        <f>VLOOKUP(AE610,Sheet3!K$52:L$77,2,TRUE)</f>
        <v>1</v>
      </c>
      <c r="AG610">
        <f t="shared" si="318"/>
        <v>1.6748297296334158</v>
      </c>
      <c r="AH610">
        <f t="shared" si="319"/>
        <v>1</v>
      </c>
      <c r="AI610">
        <f t="shared" si="327"/>
        <v>4500</v>
      </c>
      <c r="AJ610">
        <f t="shared" si="310"/>
        <v>2.1</v>
      </c>
      <c r="AK610">
        <f t="shared" si="313"/>
        <v>3345.512261142529</v>
      </c>
      <c r="AM610">
        <f t="shared" si="320"/>
        <v>-3.4251702703666069</v>
      </c>
      <c r="AN610">
        <f t="shared" si="321"/>
        <v>0</v>
      </c>
      <c r="AP610">
        <f t="shared" si="314"/>
        <v>1.55</v>
      </c>
      <c r="AQ610">
        <f>VLOOKUP(AE610,Sheet3!$K$52:$L$77,2,TRUE)</f>
        <v>1</v>
      </c>
      <c r="AR610">
        <f t="shared" si="340"/>
        <v>0</v>
      </c>
      <c r="AU610">
        <f t="shared" si="322"/>
        <v>7845.5122611425286</v>
      </c>
      <c r="AV610">
        <f t="shared" si="323"/>
        <v>-105.51226114252859</v>
      </c>
      <c r="AW610">
        <f t="shared" si="324"/>
        <v>-2.1800053955067891</v>
      </c>
      <c r="AX610">
        <f>VLOOKUP(AD610,Sheet2!$A$6:$B$262,2,TRUE)</f>
        <v>318</v>
      </c>
      <c r="AY610">
        <f t="shared" si="325"/>
        <v>-6.8553628789521665E-3</v>
      </c>
      <c r="AZ610">
        <f t="shared" si="326"/>
        <v>518.06797436675447</v>
      </c>
      <c r="BB610">
        <f t="shared" si="316"/>
        <v>1.2575596100388111</v>
      </c>
    </row>
    <row r="611" spans="4:54" x14ac:dyDescent="0.55000000000000004">
      <c r="D611">
        <f t="shared" si="315"/>
        <v>9015</v>
      </c>
      <c r="E611">
        <f t="shared" si="311"/>
        <v>150.25</v>
      </c>
      <c r="F611">
        <v>7720</v>
      </c>
      <c r="H611">
        <f t="shared" si="328"/>
        <v>1930</v>
      </c>
      <c r="J611">
        <f t="shared" si="329"/>
        <v>159.50413223140495</v>
      </c>
      <c r="K611">
        <f t="shared" si="330"/>
        <v>516.81041475671566</v>
      </c>
      <c r="L611">
        <f>VLOOKUP(V611, Sheet2!E$6:F$261,2,TRUE)</f>
        <v>504.1</v>
      </c>
      <c r="M611">
        <f>VLOOKUP(L611,Sheet3!A$52:B$77,2,TRUE)</f>
        <v>1</v>
      </c>
      <c r="N611">
        <f t="shared" si="331"/>
        <v>2.4104147567156815</v>
      </c>
      <c r="O611">
        <f t="shared" si="332"/>
        <v>2.0104147567157042</v>
      </c>
      <c r="P611">
        <v>0</v>
      </c>
      <c r="Q611">
        <f t="shared" si="309"/>
        <v>2.5</v>
      </c>
      <c r="R611">
        <f t="shared" si="333"/>
        <v>6876.4614704505229</v>
      </c>
      <c r="S611">
        <f t="shared" si="312"/>
        <v>2.2999999999999998</v>
      </c>
      <c r="T611">
        <f t="shared" si="334"/>
        <v>917.87674477776125</v>
      </c>
      <c r="V611">
        <f t="shared" si="335"/>
        <v>7794.3382152282838</v>
      </c>
      <c r="W611">
        <f t="shared" si="336"/>
        <v>-74.338215228283843</v>
      </c>
      <c r="X611">
        <f t="shared" si="337"/>
        <v>-1.5359135377744595</v>
      </c>
      <c r="Y611">
        <f>VLOOKUP(K611,Sheet2!$A$6:$B$262,2,TRUE)</f>
        <v>310.2</v>
      </c>
      <c r="Z611">
        <f t="shared" si="338"/>
        <v>-4.9513653700014818E-3</v>
      </c>
      <c r="AA611">
        <f t="shared" si="339"/>
        <v>516.80546339134571</v>
      </c>
      <c r="AD611">
        <f t="shared" si="317"/>
        <v>518.06797436675447</v>
      </c>
      <c r="AE611">
        <f>VLOOKUP(AU610,Sheet2!$E$6:$F$261,2,TRUE)</f>
        <v>504.1</v>
      </c>
      <c r="AF611">
        <f>VLOOKUP(AE611,Sheet3!K$52:L$77,2,TRUE)</f>
        <v>1</v>
      </c>
      <c r="AG611">
        <f t="shared" si="318"/>
        <v>1.6679743667544926</v>
      </c>
      <c r="AH611">
        <f t="shared" si="319"/>
        <v>1</v>
      </c>
      <c r="AI611">
        <f t="shared" si="327"/>
        <v>4500</v>
      </c>
      <c r="AJ611">
        <f t="shared" si="310"/>
        <v>2.1</v>
      </c>
      <c r="AK611">
        <f t="shared" si="313"/>
        <v>3324.9926687162269</v>
      </c>
      <c r="AM611">
        <f t="shared" si="320"/>
        <v>-3.4320256332455301</v>
      </c>
      <c r="AN611">
        <f t="shared" si="321"/>
        <v>0</v>
      </c>
      <c r="AP611">
        <f t="shared" si="314"/>
        <v>1.55</v>
      </c>
      <c r="AQ611">
        <f>VLOOKUP(AE611,Sheet3!$K$52:$L$77,2,TRUE)</f>
        <v>1</v>
      </c>
      <c r="AR611">
        <f t="shared" si="340"/>
        <v>0</v>
      </c>
      <c r="AU611">
        <f t="shared" si="322"/>
        <v>7824.9926687162269</v>
      </c>
      <c r="AV611">
        <f t="shared" si="323"/>
        <v>-104.99266871622694</v>
      </c>
      <c r="AW611">
        <f t="shared" si="324"/>
        <v>-2.1692700147980775</v>
      </c>
      <c r="AX611">
        <f>VLOOKUP(AD611,Sheet2!$A$6:$B$262,2,TRUE)</f>
        <v>318</v>
      </c>
      <c r="AY611">
        <f t="shared" si="325"/>
        <v>-6.8216038201197402E-3</v>
      </c>
      <c r="AZ611">
        <f t="shared" si="326"/>
        <v>518.0611527629344</v>
      </c>
      <c r="BB611">
        <f t="shared" si="316"/>
        <v>1.2556893715886872</v>
      </c>
    </row>
    <row r="612" spans="4:54" x14ac:dyDescent="0.55000000000000004">
      <c r="D612">
        <f t="shared" si="315"/>
        <v>9030</v>
      </c>
      <c r="E612">
        <f t="shared" si="311"/>
        <v>150.5</v>
      </c>
      <c r="F612">
        <v>7690</v>
      </c>
      <c r="H612">
        <f t="shared" si="328"/>
        <v>1922.5</v>
      </c>
      <c r="J612">
        <f t="shared" si="329"/>
        <v>158.88429752066116</v>
      </c>
      <c r="K612">
        <f t="shared" si="330"/>
        <v>516.80546339134571</v>
      </c>
      <c r="L612">
        <f>VLOOKUP(V612, Sheet2!E$6:F$261,2,TRUE)</f>
        <v>504.1</v>
      </c>
      <c r="M612">
        <f>VLOOKUP(L612,Sheet3!A$52:B$77,2,TRUE)</f>
        <v>1</v>
      </c>
      <c r="N612">
        <f t="shared" si="331"/>
        <v>2.4054633913457337</v>
      </c>
      <c r="O612">
        <f t="shared" si="332"/>
        <v>2.0054633913457565</v>
      </c>
      <c r="P612">
        <v>0</v>
      </c>
      <c r="Q612">
        <f t="shared" si="309"/>
        <v>2.5</v>
      </c>
      <c r="R612">
        <f t="shared" si="333"/>
        <v>6855.2843791188352</v>
      </c>
      <c r="S612">
        <f t="shared" si="312"/>
        <v>2.2999999999999998</v>
      </c>
      <c r="T612">
        <f t="shared" si="334"/>
        <v>914.48793381280814</v>
      </c>
      <c r="V612">
        <f t="shared" si="335"/>
        <v>7769.7723129316437</v>
      </c>
      <c r="W612">
        <f t="shared" si="336"/>
        <v>-79.772312931643683</v>
      </c>
      <c r="X612">
        <f t="shared" si="337"/>
        <v>-1.6481882837116464</v>
      </c>
      <c r="Y612">
        <f>VLOOKUP(K612,Sheet2!$A$6:$B$262,2,TRUE)</f>
        <v>310.2</v>
      </c>
      <c r="Z612">
        <f t="shared" si="338"/>
        <v>-5.313308458129099E-3</v>
      </c>
      <c r="AA612">
        <f t="shared" si="339"/>
        <v>516.80015008288763</v>
      </c>
      <c r="AD612">
        <f t="shared" si="317"/>
        <v>518.0611527629344</v>
      </c>
      <c r="AE612">
        <f>VLOOKUP(AU611,Sheet2!$E$6:$F$261,2,TRUE)</f>
        <v>504.1</v>
      </c>
      <c r="AF612">
        <f>VLOOKUP(AE612,Sheet3!K$52:L$77,2,TRUE)</f>
        <v>1</v>
      </c>
      <c r="AG612">
        <f t="shared" si="318"/>
        <v>1.6611527629344209</v>
      </c>
      <c r="AH612">
        <f t="shared" si="319"/>
        <v>1</v>
      </c>
      <c r="AI612">
        <f t="shared" si="327"/>
        <v>4500</v>
      </c>
      <c r="AJ612">
        <f t="shared" si="310"/>
        <v>2.1</v>
      </c>
      <c r="AK612">
        <f t="shared" si="313"/>
        <v>3304.61593818653</v>
      </c>
      <c r="AM612">
        <f t="shared" si="320"/>
        <v>-3.4388472370656018</v>
      </c>
      <c r="AN612">
        <f t="shared" si="321"/>
        <v>0</v>
      </c>
      <c r="AP612">
        <f t="shared" si="314"/>
        <v>1.55</v>
      </c>
      <c r="AQ612">
        <f>VLOOKUP(AE612,Sheet3!$K$52:$L$77,2,TRUE)</f>
        <v>1</v>
      </c>
      <c r="AR612">
        <f t="shared" si="340"/>
        <v>0</v>
      </c>
      <c r="AU612">
        <f t="shared" si="322"/>
        <v>7804.61593818653</v>
      </c>
      <c r="AV612">
        <f t="shared" si="323"/>
        <v>-114.61593818653</v>
      </c>
      <c r="AW612">
        <f t="shared" si="324"/>
        <v>-2.3680978964159092</v>
      </c>
      <c r="AX612">
        <f>VLOOKUP(AD612,Sheet2!$A$6:$B$262,2,TRUE)</f>
        <v>318</v>
      </c>
      <c r="AY612">
        <f t="shared" si="325"/>
        <v>-7.4468487308676388E-3</v>
      </c>
      <c r="AZ612">
        <f t="shared" si="326"/>
        <v>518.05370591420353</v>
      </c>
      <c r="BB612">
        <f t="shared" si="316"/>
        <v>1.2535558313159072</v>
      </c>
    </row>
    <row r="613" spans="4:54" x14ac:dyDescent="0.55000000000000004">
      <c r="D613">
        <f t="shared" si="315"/>
        <v>9045</v>
      </c>
      <c r="E613">
        <f t="shared" si="311"/>
        <v>150.75</v>
      </c>
      <c r="F613">
        <v>7670</v>
      </c>
      <c r="H613">
        <f t="shared" si="328"/>
        <v>1917.5</v>
      </c>
      <c r="J613">
        <f t="shared" si="329"/>
        <v>158.47107438016528</v>
      </c>
      <c r="K613">
        <f t="shared" si="330"/>
        <v>516.80015008288763</v>
      </c>
      <c r="L613">
        <f>VLOOKUP(V613, Sheet2!E$6:F$261,2,TRUE)</f>
        <v>504.1</v>
      </c>
      <c r="M613">
        <f>VLOOKUP(L613,Sheet3!A$52:B$77,2,TRUE)</f>
        <v>1</v>
      </c>
      <c r="N613">
        <f t="shared" si="331"/>
        <v>2.4001500828876488</v>
      </c>
      <c r="O613">
        <f t="shared" si="332"/>
        <v>2.0001500828876715</v>
      </c>
      <c r="P613">
        <v>0</v>
      </c>
      <c r="Q613">
        <f t="shared" si="309"/>
        <v>2.5</v>
      </c>
      <c r="R613">
        <f t="shared" si="333"/>
        <v>6832.583481276738</v>
      </c>
      <c r="S613">
        <f t="shared" si="312"/>
        <v>2.2999999999999998</v>
      </c>
      <c r="T613">
        <f t="shared" si="334"/>
        <v>910.85605248176728</v>
      </c>
      <c r="V613">
        <f t="shared" si="335"/>
        <v>7743.4395337585056</v>
      </c>
      <c r="W613">
        <f t="shared" si="336"/>
        <v>-73.439533758505604</v>
      </c>
      <c r="X613">
        <f t="shared" si="337"/>
        <v>-1.5173457388120992</v>
      </c>
      <c r="Y613">
        <f>VLOOKUP(K613,Sheet2!$A$6:$B$262,2,TRUE)</f>
        <v>310.2</v>
      </c>
      <c r="Z613">
        <f t="shared" si="338"/>
        <v>-4.8915078620635054E-3</v>
      </c>
      <c r="AA613">
        <f t="shared" si="339"/>
        <v>516.79525857502551</v>
      </c>
      <c r="AD613">
        <f t="shared" si="317"/>
        <v>518.05370591420353</v>
      </c>
      <c r="AE613">
        <f>VLOOKUP(AU612,Sheet2!$E$6:$F$261,2,TRUE)</f>
        <v>504.1</v>
      </c>
      <c r="AF613">
        <f>VLOOKUP(AE613,Sheet3!K$52:L$77,2,TRUE)</f>
        <v>1</v>
      </c>
      <c r="AG613">
        <f t="shared" si="318"/>
        <v>1.6537059142035559</v>
      </c>
      <c r="AH613">
        <f t="shared" si="319"/>
        <v>1</v>
      </c>
      <c r="AI613">
        <f t="shared" si="327"/>
        <v>4500</v>
      </c>
      <c r="AJ613">
        <f t="shared" si="310"/>
        <v>2.1</v>
      </c>
      <c r="AK613">
        <f t="shared" si="313"/>
        <v>3282.4192672023764</v>
      </c>
      <c r="AM613">
        <f t="shared" si="320"/>
        <v>-3.4462940857964668</v>
      </c>
      <c r="AN613">
        <f t="shared" si="321"/>
        <v>0</v>
      </c>
      <c r="AP613">
        <f t="shared" si="314"/>
        <v>1.55</v>
      </c>
      <c r="AQ613">
        <f>VLOOKUP(AE613,Sheet3!$K$52:$L$77,2,TRUE)</f>
        <v>1</v>
      </c>
      <c r="AR613">
        <f t="shared" si="340"/>
        <v>0</v>
      </c>
      <c r="AU613">
        <f t="shared" si="322"/>
        <v>7782.4192672023764</v>
      </c>
      <c r="AV613">
        <f t="shared" si="323"/>
        <v>-112.41926720237643</v>
      </c>
      <c r="AW613">
        <f t="shared" si="324"/>
        <v>-2.3227121322805049</v>
      </c>
      <c r="AX613">
        <f>VLOOKUP(AD613,Sheet2!$A$6:$B$262,2,TRUE)</f>
        <v>318</v>
      </c>
      <c r="AY613">
        <f t="shared" si="325"/>
        <v>-7.3041262021399525E-3</v>
      </c>
      <c r="AZ613">
        <f t="shared" si="326"/>
        <v>518.04640178800139</v>
      </c>
      <c r="BB613">
        <f t="shared" si="316"/>
        <v>1.2511432129758759</v>
      </c>
    </row>
    <row r="614" spans="4:54" x14ac:dyDescent="0.55000000000000004">
      <c r="D614">
        <f t="shared" si="315"/>
        <v>9060</v>
      </c>
      <c r="E614">
        <f t="shared" si="311"/>
        <v>151</v>
      </c>
      <c r="F614">
        <v>7630</v>
      </c>
      <c r="H614">
        <f t="shared" si="328"/>
        <v>1907.5</v>
      </c>
      <c r="J614">
        <f t="shared" si="329"/>
        <v>157.64462809917356</v>
      </c>
      <c r="K614">
        <f t="shared" si="330"/>
        <v>516.79525857502551</v>
      </c>
      <c r="L614">
        <f>VLOOKUP(V614, Sheet2!E$6:F$261,2,TRUE)</f>
        <v>504.1</v>
      </c>
      <c r="M614">
        <f>VLOOKUP(L614,Sheet3!A$52:B$77,2,TRUE)</f>
        <v>1</v>
      </c>
      <c r="N614">
        <f t="shared" si="331"/>
        <v>2.3952585750255366</v>
      </c>
      <c r="O614">
        <f t="shared" si="332"/>
        <v>1.9952585750255594</v>
      </c>
      <c r="P614">
        <v>0</v>
      </c>
      <c r="Q614">
        <f t="shared" si="309"/>
        <v>2.5</v>
      </c>
      <c r="R614">
        <f t="shared" si="333"/>
        <v>6811.7069107218813</v>
      </c>
      <c r="S614">
        <f t="shared" si="312"/>
        <v>2.2999999999999998</v>
      </c>
      <c r="T614">
        <f t="shared" si="334"/>
        <v>907.51675227094847</v>
      </c>
      <c r="V614">
        <f t="shared" si="335"/>
        <v>7719.2236629928302</v>
      </c>
      <c r="W614">
        <f t="shared" si="336"/>
        <v>-89.223662992830214</v>
      </c>
      <c r="X614">
        <f t="shared" si="337"/>
        <v>-1.8434641114221118</v>
      </c>
      <c r="Y614">
        <f>VLOOKUP(K614,Sheet2!$A$6:$B$262,2,TRUE)</f>
        <v>309.55</v>
      </c>
      <c r="Z614">
        <f t="shared" si="338"/>
        <v>-5.9553032189375273E-3</v>
      </c>
      <c r="AA614">
        <f t="shared" si="339"/>
        <v>516.7893032718066</v>
      </c>
      <c r="AD614">
        <f t="shared" si="317"/>
        <v>518.04640178800139</v>
      </c>
      <c r="AE614">
        <f>VLOOKUP(AU613,Sheet2!$E$6:$F$261,2,TRUE)</f>
        <v>504.1</v>
      </c>
      <c r="AF614">
        <f>VLOOKUP(AE614,Sheet3!K$52:L$77,2,TRUE)</f>
        <v>1</v>
      </c>
      <c r="AG614">
        <f t="shared" si="318"/>
        <v>1.6464017880014126</v>
      </c>
      <c r="AH614">
        <f t="shared" si="319"/>
        <v>1</v>
      </c>
      <c r="AI614">
        <f t="shared" si="327"/>
        <v>4500</v>
      </c>
      <c r="AJ614">
        <f t="shared" si="310"/>
        <v>2.1</v>
      </c>
      <c r="AK614">
        <f t="shared" si="313"/>
        <v>3260.6965008161837</v>
      </c>
      <c r="AM614">
        <f t="shared" si="320"/>
        <v>-3.4535982119986102</v>
      </c>
      <c r="AN614">
        <f t="shared" si="321"/>
        <v>0</v>
      </c>
      <c r="AP614">
        <f t="shared" si="314"/>
        <v>1.55</v>
      </c>
      <c r="AQ614">
        <f>VLOOKUP(AE614,Sheet3!$K$52:$L$77,2,TRUE)</f>
        <v>1</v>
      </c>
      <c r="AR614">
        <f t="shared" si="340"/>
        <v>0</v>
      </c>
      <c r="AU614">
        <f t="shared" si="322"/>
        <v>7760.6965008161842</v>
      </c>
      <c r="AV614">
        <f t="shared" si="323"/>
        <v>-130.6965008161842</v>
      </c>
      <c r="AW614">
        <f t="shared" si="324"/>
        <v>-2.7003409259542193</v>
      </c>
      <c r="AX614">
        <f>VLOOKUP(AD614,Sheet2!$A$6:$B$262,2,TRUE)</f>
        <v>318</v>
      </c>
      <c r="AY614">
        <f t="shared" si="325"/>
        <v>-8.4916381319315067E-3</v>
      </c>
      <c r="AZ614">
        <f t="shared" si="326"/>
        <v>518.0379101498695</v>
      </c>
      <c r="BB614">
        <f t="shared" si="316"/>
        <v>1.2486068780629012</v>
      </c>
    </row>
    <row r="615" spans="4:54" x14ac:dyDescent="0.55000000000000004">
      <c r="D615">
        <f t="shared" si="315"/>
        <v>9075</v>
      </c>
      <c r="E615">
        <f t="shared" si="311"/>
        <v>151.25</v>
      </c>
      <c r="F615">
        <v>7610</v>
      </c>
      <c r="H615">
        <f t="shared" si="328"/>
        <v>1902.5</v>
      </c>
      <c r="J615">
        <f t="shared" si="329"/>
        <v>157.23140495867767</v>
      </c>
      <c r="K615">
        <f t="shared" si="330"/>
        <v>516.7893032718066</v>
      </c>
      <c r="L615">
        <f>VLOOKUP(V615, Sheet2!E$6:F$261,2,TRUE)</f>
        <v>504.1</v>
      </c>
      <c r="M615">
        <f>VLOOKUP(L615,Sheet3!A$52:B$77,2,TRUE)</f>
        <v>1</v>
      </c>
      <c r="N615">
        <f t="shared" si="331"/>
        <v>2.3893032718066252</v>
      </c>
      <c r="O615">
        <f t="shared" si="332"/>
        <v>1.9893032718066479</v>
      </c>
      <c r="P615">
        <v>0</v>
      </c>
      <c r="Q615">
        <f t="shared" si="309"/>
        <v>2.5</v>
      </c>
      <c r="R615">
        <f t="shared" si="333"/>
        <v>6786.3189074177217</v>
      </c>
      <c r="S615">
        <f t="shared" si="312"/>
        <v>2.2999999999999998</v>
      </c>
      <c r="T615">
        <f t="shared" si="334"/>
        <v>903.45675017850306</v>
      </c>
      <c r="V615">
        <f t="shared" si="335"/>
        <v>7689.7756575962248</v>
      </c>
      <c r="W615">
        <f t="shared" si="336"/>
        <v>-79.775657596224846</v>
      </c>
      <c r="X615">
        <f t="shared" si="337"/>
        <v>-1.6482573883517533</v>
      </c>
      <c r="Y615">
        <f>VLOOKUP(K615,Sheet2!$A$6:$B$262,2,TRUE)</f>
        <v>309.55</v>
      </c>
      <c r="Z615">
        <f t="shared" si="338"/>
        <v>-5.3246887040922413E-3</v>
      </c>
      <c r="AA615">
        <f t="shared" si="339"/>
        <v>516.78397858310257</v>
      </c>
      <c r="AD615">
        <f t="shared" si="317"/>
        <v>518.0379101498695</v>
      </c>
      <c r="AE615">
        <f>VLOOKUP(AU614,Sheet2!$E$6:$F$261,2,TRUE)</f>
        <v>504.1</v>
      </c>
      <c r="AF615">
        <f>VLOOKUP(AE615,Sheet3!K$52:L$77,2,TRUE)</f>
        <v>1</v>
      </c>
      <c r="AG615">
        <f t="shared" si="318"/>
        <v>1.6379101498695263</v>
      </c>
      <c r="AH615">
        <f t="shared" si="319"/>
        <v>1</v>
      </c>
      <c r="AI615">
        <f t="shared" si="327"/>
        <v>4500</v>
      </c>
      <c r="AJ615">
        <f t="shared" si="310"/>
        <v>2.1</v>
      </c>
      <c r="AK615">
        <f t="shared" si="313"/>
        <v>3235.5025398529046</v>
      </c>
      <c r="AM615">
        <f t="shared" si="320"/>
        <v>-3.4620898501304964</v>
      </c>
      <c r="AN615">
        <f t="shared" si="321"/>
        <v>0</v>
      </c>
      <c r="AP615">
        <f t="shared" si="314"/>
        <v>1.55</v>
      </c>
      <c r="AQ615">
        <f>VLOOKUP(AE615,Sheet3!$K$52:$L$77,2,TRUE)</f>
        <v>1</v>
      </c>
      <c r="AR615">
        <f t="shared" si="340"/>
        <v>0</v>
      </c>
      <c r="AU615">
        <f t="shared" si="322"/>
        <v>7735.5025398529051</v>
      </c>
      <c r="AV615">
        <f t="shared" si="323"/>
        <v>-125.5025398529051</v>
      </c>
      <c r="AW615">
        <f t="shared" si="324"/>
        <v>-2.5930276829112624</v>
      </c>
      <c r="AX615">
        <f>VLOOKUP(AD615,Sheet2!$A$6:$B$262,2,TRUE)</f>
        <v>318</v>
      </c>
      <c r="AY615">
        <f t="shared" si="325"/>
        <v>-8.1541751034945355E-3</v>
      </c>
      <c r="AZ615">
        <f t="shared" si="326"/>
        <v>518.02975597476598</v>
      </c>
      <c r="BB615">
        <f t="shared" si="316"/>
        <v>1.2457773916634096</v>
      </c>
    </row>
    <row r="616" spans="4:54" x14ac:dyDescent="0.55000000000000004">
      <c r="D616">
        <f t="shared" si="315"/>
        <v>9090</v>
      </c>
      <c r="E616">
        <f t="shared" si="311"/>
        <v>151.5</v>
      </c>
      <c r="F616">
        <v>7560</v>
      </c>
      <c r="H616">
        <f t="shared" si="328"/>
        <v>1890</v>
      </c>
      <c r="J616">
        <f t="shared" si="329"/>
        <v>156.19834710743802</v>
      </c>
      <c r="K616">
        <f t="shared" si="330"/>
        <v>516.78397858310257</v>
      </c>
      <c r="L616">
        <f>VLOOKUP(V616, Sheet2!E$6:F$261,2,TRUE)</f>
        <v>504.1</v>
      </c>
      <c r="M616">
        <f>VLOOKUP(L616,Sheet3!A$52:B$77,2,TRUE)</f>
        <v>1</v>
      </c>
      <c r="N616">
        <f t="shared" si="331"/>
        <v>2.3839785831025893</v>
      </c>
      <c r="O616">
        <f t="shared" si="332"/>
        <v>1.983978583102612</v>
      </c>
      <c r="P616">
        <v>0</v>
      </c>
      <c r="Q616">
        <f t="shared" si="309"/>
        <v>2.5</v>
      </c>
      <c r="R616">
        <f t="shared" si="333"/>
        <v>6763.6460451897874</v>
      </c>
      <c r="S616">
        <f t="shared" si="312"/>
        <v>2.2999999999999998</v>
      </c>
      <c r="T616">
        <f t="shared" si="334"/>
        <v>899.83180861210053</v>
      </c>
      <c r="V616">
        <f t="shared" si="335"/>
        <v>7663.4778538018882</v>
      </c>
      <c r="W616">
        <f t="shared" si="336"/>
        <v>-103.47785380188816</v>
      </c>
      <c r="X616">
        <f t="shared" si="337"/>
        <v>-2.1379721859894247</v>
      </c>
      <c r="Y616">
        <f>VLOOKUP(K616,Sheet2!$A$6:$B$262,2,TRUE)</f>
        <v>309.55</v>
      </c>
      <c r="Z616">
        <f t="shared" si="338"/>
        <v>-6.9067103407831516E-3</v>
      </c>
      <c r="AA616">
        <f t="shared" si="339"/>
        <v>516.77707187276178</v>
      </c>
      <c r="AD616">
        <f t="shared" si="317"/>
        <v>518.02975597476598</v>
      </c>
      <c r="AE616">
        <f>VLOOKUP(AU615,Sheet2!$E$6:$F$261,2,TRUE)</f>
        <v>504.1</v>
      </c>
      <c r="AF616">
        <f>VLOOKUP(AE616,Sheet3!K$52:L$77,2,TRUE)</f>
        <v>1</v>
      </c>
      <c r="AG616">
        <f t="shared" si="318"/>
        <v>1.6297559747659989</v>
      </c>
      <c r="AH616">
        <f t="shared" si="319"/>
        <v>1</v>
      </c>
      <c r="AI616">
        <f t="shared" si="327"/>
        <v>4500</v>
      </c>
      <c r="AJ616">
        <f t="shared" si="310"/>
        <v>2.1</v>
      </c>
      <c r="AK616">
        <f t="shared" si="313"/>
        <v>3211.3711879129964</v>
      </c>
      <c r="AM616">
        <f t="shared" si="320"/>
        <v>-3.4702440252340239</v>
      </c>
      <c r="AN616">
        <f t="shared" si="321"/>
        <v>0</v>
      </c>
      <c r="AP616">
        <f t="shared" si="314"/>
        <v>1.55</v>
      </c>
      <c r="AQ616">
        <f>VLOOKUP(AE616,Sheet3!$K$52:$L$77,2,TRUE)</f>
        <v>1</v>
      </c>
      <c r="AR616">
        <f t="shared" si="340"/>
        <v>0</v>
      </c>
      <c r="AU616">
        <f t="shared" si="322"/>
        <v>7711.3711879129969</v>
      </c>
      <c r="AV616">
        <f t="shared" si="323"/>
        <v>-151.3711879129969</v>
      </c>
      <c r="AW616">
        <f t="shared" si="324"/>
        <v>-3.1275038824999362</v>
      </c>
      <c r="AX616">
        <f>VLOOKUP(AD616,Sheet2!$A$6:$B$262,2,TRUE)</f>
        <v>318</v>
      </c>
      <c r="AY616">
        <f t="shared" si="325"/>
        <v>-9.8349178694966538E-3</v>
      </c>
      <c r="AZ616">
        <f t="shared" si="326"/>
        <v>518.01992105689646</v>
      </c>
      <c r="BB616">
        <f t="shared" si="316"/>
        <v>1.242849184134684</v>
      </c>
    </row>
    <row r="617" spans="4:54" x14ac:dyDescent="0.55000000000000004">
      <c r="D617">
        <f t="shared" si="315"/>
        <v>9105</v>
      </c>
      <c r="E617">
        <f t="shared" si="311"/>
        <v>151.75</v>
      </c>
      <c r="F617">
        <v>7540</v>
      </c>
      <c r="H617">
        <f t="shared" si="328"/>
        <v>1885</v>
      </c>
      <c r="J617">
        <f t="shared" si="329"/>
        <v>155.78512396694214</v>
      </c>
      <c r="K617">
        <f t="shared" si="330"/>
        <v>516.77707187276178</v>
      </c>
      <c r="L617">
        <f>VLOOKUP(V617, Sheet2!E$6:F$261,2,TRUE)</f>
        <v>504.1</v>
      </c>
      <c r="M617">
        <f>VLOOKUP(L617,Sheet3!A$52:B$77,2,TRUE)</f>
        <v>1</v>
      </c>
      <c r="N617">
        <f t="shared" si="331"/>
        <v>2.3770718727618032</v>
      </c>
      <c r="O617">
        <f t="shared" si="332"/>
        <v>1.9770718727618259</v>
      </c>
      <c r="P617">
        <v>0</v>
      </c>
      <c r="Q617">
        <f t="shared" si="309"/>
        <v>2.5</v>
      </c>
      <c r="R617">
        <f t="shared" si="333"/>
        <v>6734.2745398457801</v>
      </c>
      <c r="S617">
        <f t="shared" si="312"/>
        <v>2.2999999999999998</v>
      </c>
      <c r="T617">
        <f t="shared" si="334"/>
        <v>895.13710145083928</v>
      </c>
      <c r="V617">
        <f t="shared" si="335"/>
        <v>7629.4116412966196</v>
      </c>
      <c r="W617">
        <f t="shared" si="336"/>
        <v>-89.411641296619564</v>
      </c>
      <c r="X617">
        <f t="shared" si="337"/>
        <v>-1.8473479606739578</v>
      </c>
      <c r="Y617">
        <f>VLOOKUP(K617,Sheet2!$A$6:$B$262,2,TRUE)</f>
        <v>309.55</v>
      </c>
      <c r="Z617">
        <f t="shared" si="338"/>
        <v>-5.9678499779484981E-3</v>
      </c>
      <c r="AA617">
        <f t="shared" si="339"/>
        <v>516.77110402278379</v>
      </c>
      <c r="AD617">
        <f t="shared" si="317"/>
        <v>518.01992105689646</v>
      </c>
      <c r="AE617">
        <f>VLOOKUP(AU616,Sheet2!$E$6:$F$261,2,TRUE)</f>
        <v>504.1</v>
      </c>
      <c r="AF617">
        <f>VLOOKUP(AE617,Sheet3!K$52:L$77,2,TRUE)</f>
        <v>1</v>
      </c>
      <c r="AG617">
        <f t="shared" si="318"/>
        <v>1.6199210568964872</v>
      </c>
      <c r="AH617">
        <f t="shared" si="319"/>
        <v>1</v>
      </c>
      <c r="AI617">
        <f t="shared" si="327"/>
        <v>4500</v>
      </c>
      <c r="AJ617">
        <f t="shared" si="310"/>
        <v>2.1</v>
      </c>
      <c r="AK617">
        <f t="shared" si="313"/>
        <v>3182.346098434562</v>
      </c>
      <c r="AM617">
        <f t="shared" si="320"/>
        <v>-3.4800789431035355</v>
      </c>
      <c r="AN617">
        <f t="shared" si="321"/>
        <v>0</v>
      </c>
      <c r="AP617">
        <f t="shared" si="314"/>
        <v>1.55</v>
      </c>
      <c r="AQ617">
        <f>VLOOKUP(AE617,Sheet3!$K$52:$L$77,2,TRUE)</f>
        <v>1</v>
      </c>
      <c r="AR617">
        <f t="shared" si="340"/>
        <v>0</v>
      </c>
      <c r="AU617">
        <f t="shared" si="322"/>
        <v>7682.346098434562</v>
      </c>
      <c r="AV617">
        <f t="shared" si="323"/>
        <v>-142.34609843456201</v>
      </c>
      <c r="AW617">
        <f t="shared" si="324"/>
        <v>-2.9410350916231822</v>
      </c>
      <c r="AX617">
        <f>VLOOKUP(AD617,Sheet2!$A$6:$B$262,2,TRUE)</f>
        <v>318</v>
      </c>
      <c r="AY617">
        <f t="shared" si="325"/>
        <v>-9.2485380239722709E-3</v>
      </c>
      <c r="AZ617">
        <f t="shared" si="326"/>
        <v>518.01067251887252</v>
      </c>
      <c r="BB617">
        <f t="shared" si="316"/>
        <v>1.2395684960887365</v>
      </c>
    </row>
    <row r="618" spans="4:54" x14ac:dyDescent="0.55000000000000004">
      <c r="D618">
        <f t="shared" si="315"/>
        <v>9120</v>
      </c>
      <c r="E618">
        <f t="shared" si="311"/>
        <v>152</v>
      </c>
      <c r="F618">
        <v>7500</v>
      </c>
      <c r="H618">
        <f t="shared" si="328"/>
        <v>1875</v>
      </c>
      <c r="J618">
        <f t="shared" si="329"/>
        <v>154.95867768595042</v>
      </c>
      <c r="K618">
        <f t="shared" si="330"/>
        <v>516.77110402278379</v>
      </c>
      <c r="L618">
        <f>VLOOKUP(V618, Sheet2!E$6:F$261,2,TRUE)</f>
        <v>504.1</v>
      </c>
      <c r="M618">
        <f>VLOOKUP(L618,Sheet3!A$52:B$77,2,TRUE)</f>
        <v>1</v>
      </c>
      <c r="N618">
        <f t="shared" si="331"/>
        <v>2.3711040227838112</v>
      </c>
      <c r="O618">
        <f t="shared" si="332"/>
        <v>1.9711040227838339</v>
      </c>
      <c r="P618">
        <v>0</v>
      </c>
      <c r="Q618">
        <f t="shared" si="309"/>
        <v>2.5</v>
      </c>
      <c r="R618">
        <f t="shared" si="333"/>
        <v>6708.9299727806419</v>
      </c>
      <c r="S618">
        <f t="shared" si="312"/>
        <v>2.2999999999999998</v>
      </c>
      <c r="T618">
        <f t="shared" si="334"/>
        <v>891.08716475285576</v>
      </c>
      <c r="V618">
        <f t="shared" si="335"/>
        <v>7600.0171375334976</v>
      </c>
      <c r="W618">
        <f t="shared" si="336"/>
        <v>-100.01713753349759</v>
      </c>
      <c r="X618">
        <f t="shared" si="337"/>
        <v>-2.0664697837499504</v>
      </c>
      <c r="Y618">
        <f>VLOOKUP(K618,Sheet2!$A$6:$B$262,2,TRUE)</f>
        <v>309.55</v>
      </c>
      <c r="Z618">
        <f t="shared" si="338"/>
        <v>-6.6757221248585049E-3</v>
      </c>
      <c r="AA618">
        <f t="shared" si="339"/>
        <v>516.76442830065889</v>
      </c>
      <c r="AD618">
        <f t="shared" si="317"/>
        <v>518.01067251887252</v>
      </c>
      <c r="AE618">
        <f>VLOOKUP(AU617,Sheet2!$E$6:$F$261,2,TRUE)</f>
        <v>504.1</v>
      </c>
      <c r="AF618">
        <f>VLOOKUP(AE618,Sheet3!K$52:L$77,2,TRUE)</f>
        <v>1</v>
      </c>
      <c r="AG618">
        <f t="shared" si="318"/>
        <v>1.6106725188725477</v>
      </c>
      <c r="AH618">
        <f t="shared" si="319"/>
        <v>1</v>
      </c>
      <c r="AI618">
        <f t="shared" si="327"/>
        <v>4500</v>
      </c>
      <c r="AJ618">
        <f t="shared" si="310"/>
        <v>2.1</v>
      </c>
      <c r="AK618">
        <f t="shared" si="313"/>
        <v>3155.131809227903</v>
      </c>
      <c r="AM618">
        <f t="shared" si="320"/>
        <v>-3.489327481127475</v>
      </c>
      <c r="AN618">
        <f t="shared" si="321"/>
        <v>0</v>
      </c>
      <c r="AP618">
        <f t="shared" si="314"/>
        <v>1.55</v>
      </c>
      <c r="AQ618">
        <f>VLOOKUP(AE618,Sheet3!$K$52:$L$77,2,TRUE)</f>
        <v>1</v>
      </c>
      <c r="AR618">
        <f t="shared" si="340"/>
        <v>0</v>
      </c>
      <c r="AU618">
        <f t="shared" si="322"/>
        <v>7655.1318092279034</v>
      </c>
      <c r="AV618">
        <f t="shared" si="323"/>
        <v>-155.13180922790343</v>
      </c>
      <c r="AW618">
        <f t="shared" si="324"/>
        <v>-3.205202669998005</v>
      </c>
      <c r="AX618">
        <f>VLOOKUP(AD618,Sheet2!$A$6:$B$262,2,TRUE)</f>
        <v>318</v>
      </c>
      <c r="AY618">
        <f t="shared" si="325"/>
        <v>-1.0079253679239009E-2</v>
      </c>
      <c r="AZ618">
        <f t="shared" si="326"/>
        <v>518.00059326519329</v>
      </c>
      <c r="BB618">
        <f t="shared" si="316"/>
        <v>1.2361649645343959</v>
      </c>
    </row>
    <row r="619" spans="4:54" x14ac:dyDescent="0.55000000000000004">
      <c r="D619">
        <f t="shared" si="315"/>
        <v>9135</v>
      </c>
      <c r="E619">
        <f t="shared" si="311"/>
        <v>152.25</v>
      </c>
      <c r="F619">
        <v>7480</v>
      </c>
      <c r="H619">
        <f t="shared" si="328"/>
        <v>1870</v>
      </c>
      <c r="J619">
        <f t="shared" si="329"/>
        <v>154.54545454545453</v>
      </c>
      <c r="K619">
        <f t="shared" si="330"/>
        <v>516.76442830065889</v>
      </c>
      <c r="L619">
        <f>VLOOKUP(V619, Sheet2!E$6:F$261,2,TRUE)</f>
        <v>504.1</v>
      </c>
      <c r="M619">
        <f>VLOOKUP(L619,Sheet3!A$52:B$77,2,TRUE)</f>
        <v>1</v>
      </c>
      <c r="N619">
        <f t="shared" si="331"/>
        <v>2.3644283006589148</v>
      </c>
      <c r="O619">
        <f t="shared" si="332"/>
        <v>1.9644283006589376</v>
      </c>
      <c r="P619">
        <v>0</v>
      </c>
      <c r="Q619">
        <f t="shared" si="309"/>
        <v>2.5</v>
      </c>
      <c r="R619">
        <f t="shared" si="333"/>
        <v>6680.6169507629002</v>
      </c>
      <c r="S619">
        <f t="shared" si="312"/>
        <v>2.2999999999999998</v>
      </c>
      <c r="T619">
        <f t="shared" si="334"/>
        <v>886.56410761850475</v>
      </c>
      <c r="V619">
        <f t="shared" si="335"/>
        <v>7567.1810583814049</v>
      </c>
      <c r="W619">
        <f t="shared" si="336"/>
        <v>-87.18105838140491</v>
      </c>
      <c r="X619">
        <f t="shared" si="337"/>
        <v>-1.8012615368058864</v>
      </c>
      <c r="Y619">
        <f>VLOOKUP(K619,Sheet2!$A$6:$B$262,2,TRUE)</f>
        <v>309.55</v>
      </c>
      <c r="Z619">
        <f t="shared" si="338"/>
        <v>-5.8189679754672473E-3</v>
      </c>
      <c r="AA619">
        <f t="shared" si="339"/>
        <v>516.75860933268348</v>
      </c>
      <c r="AD619">
        <f t="shared" si="317"/>
        <v>518.00059326519329</v>
      </c>
      <c r="AE619">
        <f>VLOOKUP(AU618,Sheet2!$E$6:$F$261,2,TRUE)</f>
        <v>504.1</v>
      </c>
      <c r="AF619">
        <f>VLOOKUP(AE619,Sheet3!K$52:L$77,2,TRUE)</f>
        <v>1</v>
      </c>
      <c r="AG619">
        <f t="shared" si="318"/>
        <v>1.6005932651933108</v>
      </c>
      <c r="AH619">
        <f t="shared" si="319"/>
        <v>1</v>
      </c>
      <c r="AI619">
        <f t="shared" si="327"/>
        <v>4500</v>
      </c>
      <c r="AJ619">
        <f t="shared" si="310"/>
        <v>2.1</v>
      </c>
      <c r="AK619">
        <f t="shared" si="313"/>
        <v>3125.5619526148166</v>
      </c>
      <c r="AM619">
        <f t="shared" si="320"/>
        <v>-3.4994067348067119</v>
      </c>
      <c r="AN619">
        <f t="shared" si="321"/>
        <v>0</v>
      </c>
      <c r="AP619">
        <f t="shared" si="314"/>
        <v>1.55</v>
      </c>
      <c r="AQ619">
        <f>VLOOKUP(AE619,Sheet3!$K$52:$L$77,2,TRUE)</f>
        <v>1</v>
      </c>
      <c r="AR619">
        <f t="shared" si="340"/>
        <v>0</v>
      </c>
      <c r="AU619">
        <f t="shared" si="322"/>
        <v>7625.5619526148166</v>
      </c>
      <c r="AV619">
        <f t="shared" si="323"/>
        <v>-145.56195261481662</v>
      </c>
      <c r="AW619">
        <f t="shared" si="324"/>
        <v>-3.0074783598102606</v>
      </c>
      <c r="AX619">
        <f>VLOOKUP(AD619,Sheet2!$A$6:$B$262,2,TRUE)</f>
        <v>318</v>
      </c>
      <c r="AY619">
        <f t="shared" si="325"/>
        <v>-9.4574791189001913E-3</v>
      </c>
      <c r="AZ619">
        <f t="shared" si="326"/>
        <v>517.99113578607444</v>
      </c>
      <c r="BB619">
        <f t="shared" si="316"/>
        <v>1.2325264533909603</v>
      </c>
    </row>
    <row r="620" spans="4:54" x14ac:dyDescent="0.55000000000000004">
      <c r="D620">
        <f t="shared" si="315"/>
        <v>9150</v>
      </c>
      <c r="E620">
        <f t="shared" si="311"/>
        <v>152.5</v>
      </c>
      <c r="F620">
        <v>7460</v>
      </c>
      <c r="H620">
        <f t="shared" si="328"/>
        <v>1865</v>
      </c>
      <c r="J620">
        <f t="shared" si="329"/>
        <v>154.13223140495867</v>
      </c>
      <c r="K620">
        <f t="shared" si="330"/>
        <v>516.75860933268348</v>
      </c>
      <c r="L620">
        <f>VLOOKUP(V620, Sheet2!E$6:F$261,2,TRUE)</f>
        <v>504.1</v>
      </c>
      <c r="M620">
        <f>VLOOKUP(L620,Sheet3!A$52:B$77,2,TRUE)</f>
        <v>1</v>
      </c>
      <c r="N620">
        <f t="shared" si="331"/>
        <v>2.3586093326834998</v>
      </c>
      <c r="O620">
        <f t="shared" si="332"/>
        <v>1.9586093326835226</v>
      </c>
      <c r="P620">
        <v>0</v>
      </c>
      <c r="Q620">
        <f t="shared" si="309"/>
        <v>2.5</v>
      </c>
      <c r="R620">
        <f t="shared" si="333"/>
        <v>6655.9701671833727</v>
      </c>
      <c r="S620">
        <f t="shared" si="312"/>
        <v>2.2999999999999998</v>
      </c>
      <c r="T620">
        <f t="shared" si="334"/>
        <v>882.62779758399745</v>
      </c>
      <c r="V620">
        <f t="shared" si="335"/>
        <v>7538.5979647673703</v>
      </c>
      <c r="W620">
        <f t="shared" si="336"/>
        <v>-78.597964767370286</v>
      </c>
      <c r="X620">
        <f t="shared" si="337"/>
        <v>-1.6239248918878157</v>
      </c>
      <c r="Y620">
        <f>VLOOKUP(K620,Sheet2!$A$6:$B$262,2,TRUE)</f>
        <v>309.55</v>
      </c>
      <c r="Z620">
        <f t="shared" si="338"/>
        <v>-5.2460826744881789E-3</v>
      </c>
      <c r="AA620">
        <f t="shared" si="339"/>
        <v>516.75336325000899</v>
      </c>
      <c r="AD620">
        <f t="shared" si="317"/>
        <v>517.99113578607444</v>
      </c>
      <c r="AE620">
        <f>VLOOKUP(AU619,Sheet2!$E$6:$F$261,2,TRUE)</f>
        <v>504.1</v>
      </c>
      <c r="AF620">
        <f>VLOOKUP(AE620,Sheet3!K$52:L$77,2,TRUE)</f>
        <v>1</v>
      </c>
      <c r="AG620">
        <f t="shared" si="318"/>
        <v>1.5911357860744602</v>
      </c>
      <c r="AH620">
        <f t="shared" si="319"/>
        <v>1</v>
      </c>
      <c r="AI620">
        <f t="shared" si="327"/>
        <v>4500</v>
      </c>
      <c r="AJ620">
        <f t="shared" si="310"/>
        <v>2.1</v>
      </c>
      <c r="AK620">
        <f t="shared" si="313"/>
        <v>3097.9007450498925</v>
      </c>
      <c r="AM620">
        <f t="shared" si="320"/>
        <v>-3.5088642139255626</v>
      </c>
      <c r="AN620">
        <f t="shared" si="321"/>
        <v>0</v>
      </c>
      <c r="AP620">
        <f t="shared" si="314"/>
        <v>1.55</v>
      </c>
      <c r="AQ620">
        <f>VLOOKUP(AE620,Sheet3!$K$52:$L$77,2,TRUE)</f>
        <v>1</v>
      </c>
      <c r="AR620">
        <f t="shared" si="340"/>
        <v>0</v>
      </c>
      <c r="AU620">
        <f t="shared" si="322"/>
        <v>7597.9007450498921</v>
      </c>
      <c r="AV620">
        <f t="shared" si="323"/>
        <v>-137.90074504989207</v>
      </c>
      <c r="AW620">
        <f t="shared" si="324"/>
        <v>-2.8491889473118195</v>
      </c>
      <c r="AX620">
        <f>VLOOKUP(AD620,Sheet2!$A$6:$B$262,2,TRUE)</f>
        <v>317.35000000000002</v>
      </c>
      <c r="AY620">
        <f t="shared" si="325"/>
        <v>-8.9780650616411509E-3</v>
      </c>
      <c r="AZ620">
        <f t="shared" si="326"/>
        <v>517.98215772101275</v>
      </c>
      <c r="BB620">
        <f t="shared" si="316"/>
        <v>1.2287944710037664</v>
      </c>
    </row>
    <row r="621" spans="4:54" x14ac:dyDescent="0.55000000000000004">
      <c r="D621">
        <f t="shared" si="315"/>
        <v>9165</v>
      </c>
      <c r="E621">
        <f t="shared" si="311"/>
        <v>152.75</v>
      </c>
      <c r="F621">
        <v>7440</v>
      </c>
      <c r="H621">
        <f t="shared" si="328"/>
        <v>1860</v>
      </c>
      <c r="J621">
        <f t="shared" si="329"/>
        <v>153.71900826446281</v>
      </c>
      <c r="K621">
        <f t="shared" si="330"/>
        <v>516.75336325000899</v>
      </c>
      <c r="L621">
        <f>VLOOKUP(V621, Sheet2!E$6:F$261,2,TRUE)</f>
        <v>504.1</v>
      </c>
      <c r="M621">
        <f>VLOOKUP(L621,Sheet3!A$52:B$77,2,TRUE)</f>
        <v>1</v>
      </c>
      <c r="N621">
        <f t="shared" si="331"/>
        <v>2.3533632500090107</v>
      </c>
      <c r="O621">
        <f t="shared" si="332"/>
        <v>1.9533632500090334</v>
      </c>
      <c r="P621">
        <v>0</v>
      </c>
      <c r="Q621">
        <f t="shared" si="309"/>
        <v>2.5</v>
      </c>
      <c r="R621">
        <f t="shared" si="333"/>
        <v>6633.7759365661941</v>
      </c>
      <c r="S621">
        <f t="shared" si="312"/>
        <v>2.2999999999999998</v>
      </c>
      <c r="T621">
        <f t="shared" si="334"/>
        <v>879.08403080915332</v>
      </c>
      <c r="V621">
        <f t="shared" si="335"/>
        <v>7512.859967375347</v>
      </c>
      <c r="W621">
        <f t="shared" si="336"/>
        <v>-72.859967375346969</v>
      </c>
      <c r="X621">
        <f t="shared" si="337"/>
        <v>-1.5053712267633672</v>
      </c>
      <c r="Y621">
        <f>VLOOKUP(K621,Sheet2!$A$6:$B$262,2,TRUE)</f>
        <v>309.55</v>
      </c>
      <c r="Z621">
        <f t="shared" si="338"/>
        <v>-4.8630955476122346E-3</v>
      </c>
      <c r="AA621">
        <f t="shared" si="339"/>
        <v>516.74850015446134</v>
      </c>
      <c r="AD621">
        <f t="shared" si="317"/>
        <v>517.98215772101275</v>
      </c>
      <c r="AE621">
        <f>VLOOKUP(AU620,Sheet2!$E$6:$F$261,2,TRUE)</f>
        <v>504.1</v>
      </c>
      <c r="AF621">
        <f>VLOOKUP(AE621,Sheet3!K$52:L$77,2,TRUE)</f>
        <v>1</v>
      </c>
      <c r="AG621">
        <f t="shared" si="318"/>
        <v>1.5821577210127771</v>
      </c>
      <c r="AH621">
        <f t="shared" si="319"/>
        <v>1</v>
      </c>
      <c r="AI621">
        <f t="shared" si="327"/>
        <v>4500</v>
      </c>
      <c r="AJ621">
        <f t="shared" si="310"/>
        <v>2.1</v>
      </c>
      <c r="AK621">
        <f t="shared" si="313"/>
        <v>3071.7176718405776</v>
      </c>
      <c r="AM621">
        <f t="shared" si="320"/>
        <v>-3.5178422789872457</v>
      </c>
      <c r="AN621">
        <f t="shared" si="321"/>
        <v>0</v>
      </c>
      <c r="AP621">
        <f t="shared" si="314"/>
        <v>1.55</v>
      </c>
      <c r="AQ621">
        <f>VLOOKUP(AE621,Sheet3!$K$52:$L$77,2,TRUE)</f>
        <v>1</v>
      </c>
      <c r="AR621">
        <f t="shared" si="340"/>
        <v>0</v>
      </c>
      <c r="AU621">
        <f t="shared" si="322"/>
        <v>7571.7176718405772</v>
      </c>
      <c r="AV621">
        <f t="shared" si="323"/>
        <v>-131.71767184057717</v>
      </c>
      <c r="AW621">
        <f t="shared" si="324"/>
        <v>-2.7214395008383709</v>
      </c>
      <c r="AX621">
        <f>VLOOKUP(AD621,Sheet2!$A$6:$B$262,2,TRUE)</f>
        <v>317.35000000000002</v>
      </c>
      <c r="AY621">
        <f t="shared" si="325"/>
        <v>-8.5755144189014355E-3</v>
      </c>
      <c r="AZ621">
        <f t="shared" si="326"/>
        <v>517.97358220659385</v>
      </c>
      <c r="BB621">
        <f t="shared" si="316"/>
        <v>1.2250820521325068</v>
      </c>
    </row>
    <row r="622" spans="4:54" x14ac:dyDescent="0.55000000000000004">
      <c r="D622">
        <f t="shared" si="315"/>
        <v>9180</v>
      </c>
      <c r="E622">
        <f t="shared" si="311"/>
        <v>153</v>
      </c>
      <c r="F622">
        <v>7410</v>
      </c>
      <c r="H622">
        <f t="shared" si="328"/>
        <v>1852.5</v>
      </c>
      <c r="J622">
        <f t="shared" si="329"/>
        <v>153.099173553719</v>
      </c>
      <c r="K622">
        <f t="shared" si="330"/>
        <v>516.74850015446134</v>
      </c>
      <c r="L622">
        <f>VLOOKUP(V622, Sheet2!E$6:F$261,2,TRUE)</f>
        <v>504.1</v>
      </c>
      <c r="M622">
        <f>VLOOKUP(L622,Sheet3!A$52:B$77,2,TRUE)</f>
        <v>1</v>
      </c>
      <c r="N622">
        <f t="shared" si="331"/>
        <v>2.3485001544613624</v>
      </c>
      <c r="O622">
        <f t="shared" si="332"/>
        <v>1.9485001544613851</v>
      </c>
      <c r="P622">
        <v>0</v>
      </c>
      <c r="Q622">
        <f t="shared" si="309"/>
        <v>2.5</v>
      </c>
      <c r="R622">
        <f t="shared" si="333"/>
        <v>6613.2240641063299</v>
      </c>
      <c r="S622">
        <f t="shared" si="312"/>
        <v>2.2999999999999998</v>
      </c>
      <c r="T622">
        <f t="shared" si="334"/>
        <v>875.80322188141861</v>
      </c>
      <c r="V622">
        <f t="shared" si="335"/>
        <v>7489.0272859877487</v>
      </c>
      <c r="W622">
        <f t="shared" si="336"/>
        <v>-79.027285987748655</v>
      </c>
      <c r="X622">
        <f t="shared" si="337"/>
        <v>-1.6327951650361292</v>
      </c>
      <c r="Y622">
        <f>VLOOKUP(K622,Sheet2!$A$6:$B$262,2,TRUE)</f>
        <v>309.55</v>
      </c>
      <c r="Z622">
        <f t="shared" si="338"/>
        <v>-5.2747380553581948E-3</v>
      </c>
      <c r="AA622">
        <f t="shared" si="339"/>
        <v>516.74322541640595</v>
      </c>
      <c r="AD622">
        <f t="shared" si="317"/>
        <v>517.97358220659385</v>
      </c>
      <c r="AE622">
        <f>VLOOKUP(AU621,Sheet2!$E$6:$F$261,2,TRUE)</f>
        <v>504.1</v>
      </c>
      <c r="AF622">
        <f>VLOOKUP(AE622,Sheet3!K$52:L$77,2,TRUE)</f>
        <v>1</v>
      </c>
      <c r="AG622">
        <f t="shared" si="318"/>
        <v>1.5735822065938692</v>
      </c>
      <c r="AH622">
        <f t="shared" si="319"/>
        <v>1</v>
      </c>
      <c r="AI622">
        <f t="shared" si="327"/>
        <v>4500</v>
      </c>
      <c r="AJ622">
        <f t="shared" si="310"/>
        <v>2.1</v>
      </c>
      <c r="AK622">
        <f t="shared" si="313"/>
        <v>3046.7778385990882</v>
      </c>
      <c r="AM622">
        <f t="shared" si="320"/>
        <v>-3.5264177934061536</v>
      </c>
      <c r="AN622">
        <f t="shared" si="321"/>
        <v>0</v>
      </c>
      <c r="AP622">
        <f t="shared" si="314"/>
        <v>1.55</v>
      </c>
      <c r="AQ622">
        <f>VLOOKUP(AE622,Sheet3!$K$52:$L$77,2,TRUE)</f>
        <v>1</v>
      </c>
      <c r="AR622">
        <f t="shared" si="340"/>
        <v>0</v>
      </c>
      <c r="AU622">
        <f t="shared" si="322"/>
        <v>7546.7778385990878</v>
      </c>
      <c r="AV622">
        <f t="shared" si="323"/>
        <v>-136.77783859908777</v>
      </c>
      <c r="AW622">
        <f t="shared" si="324"/>
        <v>-2.8259884008075988</v>
      </c>
      <c r="AX622">
        <f>VLOOKUP(AD622,Sheet2!$A$6:$B$262,2,TRUE)</f>
        <v>317.35000000000002</v>
      </c>
      <c r="AY622">
        <f t="shared" si="325"/>
        <v>-8.9049579354264965E-3</v>
      </c>
      <c r="AZ622">
        <f t="shared" si="326"/>
        <v>517.9646772486584</v>
      </c>
      <c r="BB622">
        <f t="shared" si="316"/>
        <v>1.2214518322524555</v>
      </c>
    </row>
    <row r="623" spans="4:54" x14ac:dyDescent="0.55000000000000004">
      <c r="D623">
        <f t="shared" si="315"/>
        <v>9195</v>
      </c>
      <c r="E623">
        <f t="shared" si="311"/>
        <v>153.25</v>
      </c>
      <c r="F623">
        <v>7390</v>
      </c>
      <c r="H623">
        <f t="shared" si="328"/>
        <v>1847.5</v>
      </c>
      <c r="J623">
        <f t="shared" si="329"/>
        <v>152.68595041322314</v>
      </c>
      <c r="K623">
        <f t="shared" si="330"/>
        <v>516.74322541640595</v>
      </c>
      <c r="L623">
        <f>VLOOKUP(V623, Sheet2!E$6:F$261,2,TRUE)</f>
        <v>504.1</v>
      </c>
      <c r="M623">
        <f>VLOOKUP(L623,Sheet3!A$52:B$77,2,TRUE)</f>
        <v>1</v>
      </c>
      <c r="N623">
        <f t="shared" si="331"/>
        <v>2.3432254164059714</v>
      </c>
      <c r="O623">
        <f t="shared" si="332"/>
        <v>1.9432254164059941</v>
      </c>
      <c r="P623">
        <v>0</v>
      </c>
      <c r="Q623">
        <f t="shared" si="309"/>
        <v>2.5</v>
      </c>
      <c r="R623">
        <f t="shared" si="333"/>
        <v>6590.9565988101749</v>
      </c>
      <c r="S623">
        <f t="shared" si="312"/>
        <v>2.2999999999999998</v>
      </c>
      <c r="T623">
        <f t="shared" si="334"/>
        <v>872.24933090269121</v>
      </c>
      <c r="V623">
        <f t="shared" si="335"/>
        <v>7463.2059297128662</v>
      </c>
      <c r="W623">
        <f t="shared" si="336"/>
        <v>-73.205929712866237</v>
      </c>
      <c r="X623">
        <f t="shared" si="337"/>
        <v>-1.5125192089435171</v>
      </c>
      <c r="Y623">
        <f>VLOOKUP(K623,Sheet2!$A$6:$B$262,2,TRUE)</f>
        <v>309.55</v>
      </c>
      <c r="Z623">
        <f t="shared" si="338"/>
        <v>-4.8861870746035119E-3</v>
      </c>
      <c r="AA623">
        <f t="shared" si="339"/>
        <v>516.73833922933136</v>
      </c>
      <c r="AD623">
        <f t="shared" si="317"/>
        <v>517.9646772486584</v>
      </c>
      <c r="AE623">
        <f>VLOOKUP(AU622,Sheet2!$E$6:$F$261,2,TRUE)</f>
        <v>504.1</v>
      </c>
      <c r="AF623">
        <f>VLOOKUP(AE623,Sheet3!K$52:L$77,2,TRUE)</f>
        <v>1</v>
      </c>
      <c r="AG623">
        <f t="shared" si="318"/>
        <v>1.5646772486584268</v>
      </c>
      <c r="AH623">
        <f t="shared" si="319"/>
        <v>1</v>
      </c>
      <c r="AI623">
        <f t="shared" si="327"/>
        <v>4500</v>
      </c>
      <c r="AJ623">
        <f t="shared" si="310"/>
        <v>2.1</v>
      </c>
      <c r="AK623">
        <f t="shared" si="313"/>
        <v>3020.9517257336643</v>
      </c>
      <c r="AM623">
        <f t="shared" si="320"/>
        <v>-3.5353227513415959</v>
      </c>
      <c r="AN623">
        <f t="shared" si="321"/>
        <v>0</v>
      </c>
      <c r="AP623">
        <f t="shared" si="314"/>
        <v>1.55</v>
      </c>
      <c r="AQ623">
        <f>VLOOKUP(AE623,Sheet3!$K$52:$L$77,2,TRUE)</f>
        <v>1</v>
      </c>
      <c r="AR623">
        <f t="shared" si="340"/>
        <v>0</v>
      </c>
      <c r="AU623">
        <f t="shared" si="322"/>
        <v>7520.9517257336647</v>
      </c>
      <c r="AV623">
        <f t="shared" si="323"/>
        <v>-130.95172573366472</v>
      </c>
      <c r="AW623">
        <f t="shared" si="324"/>
        <v>-2.7056141680509236</v>
      </c>
      <c r="AX623">
        <f>VLOOKUP(AD623,Sheet2!$A$6:$B$262,2,TRUE)</f>
        <v>317.35000000000002</v>
      </c>
      <c r="AY623">
        <f t="shared" si="325"/>
        <v>-8.5256472917943065E-3</v>
      </c>
      <c r="AZ623">
        <f t="shared" si="326"/>
        <v>517.95615160136663</v>
      </c>
      <c r="BB623">
        <f t="shared" si="316"/>
        <v>1.2178123720352687</v>
      </c>
    </row>
    <row r="624" spans="4:54" x14ac:dyDescent="0.55000000000000004">
      <c r="D624">
        <f t="shared" si="315"/>
        <v>9210</v>
      </c>
      <c r="E624">
        <f t="shared" si="311"/>
        <v>153.5</v>
      </c>
      <c r="F624">
        <v>7370</v>
      </c>
      <c r="H624">
        <f t="shared" si="328"/>
        <v>1842.5</v>
      </c>
      <c r="J624">
        <f t="shared" si="329"/>
        <v>152.27272727272728</v>
      </c>
      <c r="K624">
        <f t="shared" si="330"/>
        <v>516.73833922933136</v>
      </c>
      <c r="L624">
        <f>VLOOKUP(V624, Sheet2!E$6:F$261,2,TRUE)</f>
        <v>504.1</v>
      </c>
      <c r="M624">
        <f>VLOOKUP(L624,Sheet3!A$52:B$77,2,TRUE)</f>
        <v>1</v>
      </c>
      <c r="N624">
        <f t="shared" si="331"/>
        <v>2.3383392293313818</v>
      </c>
      <c r="O624">
        <f t="shared" si="332"/>
        <v>1.9383392293314046</v>
      </c>
      <c r="P624">
        <v>0</v>
      </c>
      <c r="Q624">
        <f t="shared" si="309"/>
        <v>2.5</v>
      </c>
      <c r="R624">
        <f t="shared" si="333"/>
        <v>6570.351761387692</v>
      </c>
      <c r="S624">
        <f t="shared" si="312"/>
        <v>2.2999999999999998</v>
      </c>
      <c r="T624">
        <f t="shared" si="334"/>
        <v>868.96152927182811</v>
      </c>
      <c r="V624">
        <f t="shared" si="335"/>
        <v>7439.3132906595201</v>
      </c>
      <c r="W624">
        <f t="shared" si="336"/>
        <v>-69.313290659520135</v>
      </c>
      <c r="X624">
        <f t="shared" si="337"/>
        <v>-1.4320927822214904</v>
      </c>
      <c r="Y624">
        <f>VLOOKUP(K624,Sheet2!$A$6:$B$262,2,TRUE)</f>
        <v>309.55</v>
      </c>
      <c r="Z624">
        <f t="shared" si="338"/>
        <v>-4.6263698343449854E-3</v>
      </c>
      <c r="AA624">
        <f t="shared" si="339"/>
        <v>516.73371285949702</v>
      </c>
      <c r="AD624">
        <f t="shared" si="317"/>
        <v>517.95615160136663</v>
      </c>
      <c r="AE624">
        <f>VLOOKUP(AU623,Sheet2!$E$6:$F$261,2,TRUE)</f>
        <v>504.1</v>
      </c>
      <c r="AF624">
        <f>VLOOKUP(AE624,Sheet3!K$52:L$77,2,TRUE)</f>
        <v>1</v>
      </c>
      <c r="AG624">
        <f t="shared" si="318"/>
        <v>1.5561516013666505</v>
      </c>
      <c r="AH624">
        <f t="shared" si="319"/>
        <v>1</v>
      </c>
      <c r="AI624">
        <f t="shared" si="327"/>
        <v>4500</v>
      </c>
      <c r="AJ624">
        <f t="shared" si="310"/>
        <v>2.1</v>
      </c>
      <c r="AK624">
        <f t="shared" si="313"/>
        <v>2996.2944496542159</v>
      </c>
      <c r="AM624">
        <f t="shared" si="320"/>
        <v>-3.5438483986333722</v>
      </c>
      <c r="AN624">
        <f t="shared" si="321"/>
        <v>0</v>
      </c>
      <c r="AP624">
        <f t="shared" si="314"/>
        <v>1.55</v>
      </c>
      <c r="AQ624">
        <f>VLOOKUP(AE624,Sheet3!$K$52:$L$77,2,TRUE)</f>
        <v>1</v>
      </c>
      <c r="AR624">
        <f t="shared" si="340"/>
        <v>0</v>
      </c>
      <c r="AU624">
        <f t="shared" si="322"/>
        <v>7496.2944496542159</v>
      </c>
      <c r="AV624">
        <f t="shared" si="323"/>
        <v>-126.2944496542159</v>
      </c>
      <c r="AW624">
        <f t="shared" si="324"/>
        <v>-2.6093894556656174</v>
      </c>
      <c r="AX624">
        <f>VLOOKUP(AD624,Sheet2!$A$6:$B$262,2,TRUE)</f>
        <v>317.35000000000002</v>
      </c>
      <c r="AY624">
        <f t="shared" si="325"/>
        <v>-8.2224340811899079E-3</v>
      </c>
      <c r="AZ624">
        <f t="shared" si="326"/>
        <v>517.94792916728545</v>
      </c>
      <c r="BB624">
        <f t="shared" si="316"/>
        <v>1.2142163077884334</v>
      </c>
    </row>
    <row r="625" spans="4:54" x14ac:dyDescent="0.55000000000000004">
      <c r="D625">
        <f t="shared" si="315"/>
        <v>9225</v>
      </c>
      <c r="E625">
        <f t="shared" si="311"/>
        <v>153.75</v>
      </c>
      <c r="F625">
        <v>7330</v>
      </c>
      <c r="H625">
        <f t="shared" si="328"/>
        <v>1832.5</v>
      </c>
      <c r="J625">
        <f t="shared" si="329"/>
        <v>151.44628099173553</v>
      </c>
      <c r="K625">
        <f t="shared" si="330"/>
        <v>516.73371285949702</v>
      </c>
      <c r="L625">
        <f>VLOOKUP(V625, Sheet2!E$6:F$261,2,TRUE)</f>
        <v>504.1</v>
      </c>
      <c r="M625">
        <f>VLOOKUP(L625,Sheet3!A$52:B$77,2,TRUE)</f>
        <v>1</v>
      </c>
      <c r="N625">
        <f t="shared" si="331"/>
        <v>2.3337128594970409</v>
      </c>
      <c r="O625">
        <f t="shared" si="332"/>
        <v>1.9337128594970636</v>
      </c>
      <c r="P625">
        <v>0</v>
      </c>
      <c r="Q625">
        <f t="shared" si="309"/>
        <v>2.5</v>
      </c>
      <c r="R625">
        <f t="shared" si="333"/>
        <v>6550.8623924563808</v>
      </c>
      <c r="S625">
        <f t="shared" si="312"/>
        <v>2.2999999999999998</v>
      </c>
      <c r="T625">
        <f t="shared" si="334"/>
        <v>865.85236942672327</v>
      </c>
      <c r="V625">
        <f t="shared" si="335"/>
        <v>7416.7147618831041</v>
      </c>
      <c r="W625">
        <f t="shared" si="336"/>
        <v>-86.714761883104075</v>
      </c>
      <c r="X625">
        <f t="shared" si="337"/>
        <v>-1.7916273116343817</v>
      </c>
      <c r="Y625">
        <f>VLOOKUP(K625,Sheet2!$A$6:$B$262,2,TRUE)</f>
        <v>309.55</v>
      </c>
      <c r="Z625">
        <f t="shared" si="338"/>
        <v>-5.7878446507329401E-3</v>
      </c>
      <c r="AA625">
        <f t="shared" si="339"/>
        <v>516.72792501484628</v>
      </c>
      <c r="AD625">
        <f t="shared" si="317"/>
        <v>517.94792916728545</v>
      </c>
      <c r="AE625">
        <f>VLOOKUP(AU624,Sheet2!$E$6:$F$261,2,TRUE)</f>
        <v>504.1</v>
      </c>
      <c r="AF625">
        <f>VLOOKUP(AE625,Sheet3!K$52:L$77,2,TRUE)</f>
        <v>1</v>
      </c>
      <c r="AG625">
        <f t="shared" si="318"/>
        <v>1.5479291672854743</v>
      </c>
      <c r="AH625">
        <f t="shared" si="319"/>
        <v>1</v>
      </c>
      <c r="AI625">
        <f t="shared" si="327"/>
        <v>4500</v>
      </c>
      <c r="AJ625">
        <f t="shared" si="310"/>
        <v>2.1</v>
      </c>
      <c r="AK625">
        <f t="shared" si="313"/>
        <v>2972.5780000384675</v>
      </c>
      <c r="AM625">
        <f t="shared" si="320"/>
        <v>-3.5520708327145485</v>
      </c>
      <c r="AN625">
        <f t="shared" si="321"/>
        <v>0</v>
      </c>
      <c r="AP625">
        <f t="shared" si="314"/>
        <v>1.55</v>
      </c>
      <c r="AQ625">
        <f>VLOOKUP(AE625,Sheet3!$K$52:$L$77,2,TRUE)</f>
        <v>1</v>
      </c>
      <c r="AR625">
        <f t="shared" si="340"/>
        <v>0</v>
      </c>
      <c r="AU625">
        <f t="shared" si="322"/>
        <v>7472.5780000384675</v>
      </c>
      <c r="AV625">
        <f t="shared" si="323"/>
        <v>-142.57800003846751</v>
      </c>
      <c r="AW625">
        <f t="shared" si="324"/>
        <v>-2.9458264470757749</v>
      </c>
      <c r="AX625">
        <f>VLOOKUP(AD625,Sheet2!$A$6:$B$262,2,TRUE)</f>
        <v>317.35000000000002</v>
      </c>
      <c r="AY625">
        <f t="shared" si="325"/>
        <v>-9.2825790044927508E-3</v>
      </c>
      <c r="AZ625">
        <f t="shared" si="326"/>
        <v>517.9386465882809</v>
      </c>
      <c r="BB625">
        <f t="shared" si="316"/>
        <v>1.2107215734346255</v>
      </c>
    </row>
    <row r="626" spans="4:54" x14ac:dyDescent="0.55000000000000004">
      <c r="D626">
        <f t="shared" si="315"/>
        <v>9240</v>
      </c>
      <c r="E626">
        <f t="shared" si="311"/>
        <v>154</v>
      </c>
      <c r="F626">
        <v>7290</v>
      </c>
      <c r="H626">
        <f t="shared" si="328"/>
        <v>1822.5</v>
      </c>
      <c r="J626">
        <f t="shared" si="329"/>
        <v>150.61983471074379</v>
      </c>
      <c r="K626">
        <f t="shared" si="330"/>
        <v>516.72792501484628</v>
      </c>
      <c r="L626">
        <f>VLOOKUP(V626, Sheet2!E$6:F$261,2,TRUE)</f>
        <v>504.1</v>
      </c>
      <c r="M626">
        <f>VLOOKUP(L626,Sheet3!A$52:B$77,2,TRUE)</f>
        <v>1</v>
      </c>
      <c r="N626">
        <f t="shared" si="331"/>
        <v>2.3279250148463007</v>
      </c>
      <c r="O626">
        <f t="shared" si="332"/>
        <v>1.9279250148463234</v>
      </c>
      <c r="P626">
        <v>0</v>
      </c>
      <c r="Q626">
        <f t="shared" si="309"/>
        <v>2.5</v>
      </c>
      <c r="R626">
        <f t="shared" si="333"/>
        <v>6526.5073038588343</v>
      </c>
      <c r="S626">
        <f t="shared" si="312"/>
        <v>2.2999999999999998</v>
      </c>
      <c r="T626">
        <f t="shared" si="334"/>
        <v>861.96787295954744</v>
      </c>
      <c r="V626">
        <f t="shared" si="335"/>
        <v>7388.4751768183814</v>
      </c>
      <c r="W626">
        <f t="shared" si="336"/>
        <v>-98.475176818381442</v>
      </c>
      <c r="X626">
        <f t="shared" si="337"/>
        <v>-2.0346110912888729</v>
      </c>
      <c r="Y626">
        <f>VLOOKUP(K626,Sheet2!$A$6:$B$262,2,TRUE)</f>
        <v>309.55</v>
      </c>
      <c r="Z626">
        <f t="shared" si="338"/>
        <v>-6.5728027500851971E-3</v>
      </c>
      <c r="AA626">
        <f t="shared" si="339"/>
        <v>516.72135221209624</v>
      </c>
      <c r="AD626">
        <f t="shared" si="317"/>
        <v>517.9386465882809</v>
      </c>
      <c r="AE626">
        <f>VLOOKUP(AU625,Sheet2!$E$6:$F$261,2,TRUE)</f>
        <v>504.1</v>
      </c>
      <c r="AF626">
        <f>VLOOKUP(AE626,Sheet3!K$52:L$77,2,TRUE)</f>
        <v>1</v>
      </c>
      <c r="AG626">
        <f t="shared" si="318"/>
        <v>1.5386465882809262</v>
      </c>
      <c r="AH626">
        <f t="shared" si="319"/>
        <v>1</v>
      </c>
      <c r="AI626">
        <f t="shared" si="327"/>
        <v>4500</v>
      </c>
      <c r="AJ626">
        <f t="shared" si="310"/>
        <v>2.1</v>
      </c>
      <c r="AK626">
        <f t="shared" si="313"/>
        <v>2945.8793159943739</v>
      </c>
      <c r="AM626">
        <f t="shared" si="320"/>
        <v>-3.5613534117190966</v>
      </c>
      <c r="AN626">
        <f t="shared" si="321"/>
        <v>0</v>
      </c>
      <c r="AP626">
        <f t="shared" si="314"/>
        <v>1.55</v>
      </c>
      <c r="AQ626">
        <f>VLOOKUP(AE626,Sheet3!$K$52:$L$77,2,TRUE)</f>
        <v>1</v>
      </c>
      <c r="AR626">
        <f t="shared" si="340"/>
        <v>0</v>
      </c>
      <c r="AU626">
        <f t="shared" si="322"/>
        <v>7445.8793159943743</v>
      </c>
      <c r="AV626">
        <f t="shared" si="323"/>
        <v>-155.87931599437434</v>
      </c>
      <c r="AW626">
        <f t="shared" si="324"/>
        <v>-3.2206470246771559</v>
      </c>
      <c r="AX626">
        <f>VLOOKUP(AD626,Sheet2!$A$6:$B$262,2,TRUE)</f>
        <v>317.35000000000002</v>
      </c>
      <c r="AY626">
        <f t="shared" si="325"/>
        <v>-1.014856475398505E-2</v>
      </c>
      <c r="AZ626">
        <f t="shared" si="326"/>
        <v>517.92849802352691</v>
      </c>
      <c r="BB626">
        <f t="shared" si="316"/>
        <v>1.2071458114306779</v>
      </c>
    </row>
    <row r="627" spans="4:54" x14ac:dyDescent="0.55000000000000004">
      <c r="D627">
        <f t="shared" si="315"/>
        <v>9255</v>
      </c>
      <c r="E627">
        <f t="shared" si="311"/>
        <v>154.25</v>
      </c>
      <c r="F627">
        <v>7270</v>
      </c>
      <c r="H627">
        <f t="shared" si="328"/>
        <v>1817.5</v>
      </c>
      <c r="J627">
        <f t="shared" si="329"/>
        <v>150.20661157024793</v>
      </c>
      <c r="K627">
        <f t="shared" si="330"/>
        <v>516.72135221209624</v>
      </c>
      <c r="L627">
        <f>VLOOKUP(V627, Sheet2!E$6:F$261,2,TRUE)</f>
        <v>504.1</v>
      </c>
      <c r="M627">
        <f>VLOOKUP(L627,Sheet3!A$52:B$77,2,TRUE)</f>
        <v>1</v>
      </c>
      <c r="N627">
        <f t="shared" si="331"/>
        <v>2.321352212096258</v>
      </c>
      <c r="O627">
        <f t="shared" si="332"/>
        <v>1.9213522120962807</v>
      </c>
      <c r="P627">
        <v>0</v>
      </c>
      <c r="Q627">
        <f t="shared" si="309"/>
        <v>2.5</v>
      </c>
      <c r="R627">
        <f t="shared" si="333"/>
        <v>6498.8858271267936</v>
      </c>
      <c r="S627">
        <f t="shared" si="312"/>
        <v>2.2999999999999998</v>
      </c>
      <c r="T627">
        <f t="shared" si="334"/>
        <v>857.5636197995226</v>
      </c>
      <c r="V627">
        <f t="shared" si="335"/>
        <v>7356.4494469263163</v>
      </c>
      <c r="W627">
        <f t="shared" si="336"/>
        <v>-86.449446926316341</v>
      </c>
      <c r="X627">
        <f t="shared" si="337"/>
        <v>-1.786145597651164</v>
      </c>
      <c r="Y627">
        <f>VLOOKUP(K627,Sheet2!$A$6:$B$262,2,TRUE)</f>
        <v>309.55</v>
      </c>
      <c r="Z627">
        <f t="shared" si="338"/>
        <v>-5.7701359962886896E-3</v>
      </c>
      <c r="AA627">
        <f t="shared" si="339"/>
        <v>516.71558207609996</v>
      </c>
      <c r="AD627">
        <f t="shared" si="317"/>
        <v>517.92849802352691</v>
      </c>
      <c r="AE627">
        <f>VLOOKUP(AU626,Sheet2!$E$6:$F$261,2,TRUE)</f>
        <v>504.1</v>
      </c>
      <c r="AF627">
        <f>VLOOKUP(AE627,Sheet3!K$52:L$77,2,TRUE)</f>
        <v>1</v>
      </c>
      <c r="AG627">
        <f t="shared" si="318"/>
        <v>1.5284980235269359</v>
      </c>
      <c r="AH627">
        <f t="shared" si="319"/>
        <v>1</v>
      </c>
      <c r="AI627">
        <f t="shared" si="327"/>
        <v>4500</v>
      </c>
      <c r="AJ627">
        <f t="shared" si="310"/>
        <v>2.1</v>
      </c>
      <c r="AK627">
        <f t="shared" si="313"/>
        <v>2916.7818981603082</v>
      </c>
      <c r="AM627">
        <f t="shared" si="320"/>
        <v>-3.5715019764730869</v>
      </c>
      <c r="AN627">
        <f t="shared" si="321"/>
        <v>0</v>
      </c>
      <c r="AP627">
        <f t="shared" si="314"/>
        <v>1.55</v>
      </c>
      <c r="AQ627">
        <f>VLOOKUP(AE627,Sheet3!$K$52:$L$77,2,TRUE)</f>
        <v>1</v>
      </c>
      <c r="AR627">
        <f t="shared" si="340"/>
        <v>0</v>
      </c>
      <c r="AU627">
        <f t="shared" si="322"/>
        <v>7416.7818981603086</v>
      </c>
      <c r="AV627">
        <f t="shared" si="323"/>
        <v>-146.78189816030863</v>
      </c>
      <c r="AW627">
        <f t="shared" si="324"/>
        <v>-3.0326838462873682</v>
      </c>
      <c r="AX627">
        <f>VLOOKUP(AD627,Sheet2!$A$6:$B$262,2,TRUE)</f>
        <v>317.35000000000002</v>
      </c>
      <c r="AY627">
        <f t="shared" si="325"/>
        <v>-9.5562749213403755E-3</v>
      </c>
      <c r="AZ627">
        <f t="shared" si="326"/>
        <v>517.91894174860556</v>
      </c>
      <c r="BB627">
        <f t="shared" si="316"/>
        <v>1.2033596725055986</v>
      </c>
    </row>
    <row r="628" spans="4:54" x14ac:dyDescent="0.55000000000000004">
      <c r="D628">
        <f t="shared" si="315"/>
        <v>9270</v>
      </c>
      <c r="E628">
        <f t="shared" si="311"/>
        <v>154.5</v>
      </c>
      <c r="F628">
        <v>7220</v>
      </c>
      <c r="H628">
        <f t="shared" si="328"/>
        <v>1805</v>
      </c>
      <c r="J628">
        <f t="shared" si="329"/>
        <v>149.17355371900825</v>
      </c>
      <c r="K628">
        <f t="shared" si="330"/>
        <v>516.71558207609996</v>
      </c>
      <c r="L628">
        <f>VLOOKUP(V628, Sheet2!E$6:F$261,2,TRUE)</f>
        <v>504.1</v>
      </c>
      <c r="M628">
        <f>VLOOKUP(L628,Sheet3!A$52:B$77,2,TRUE)</f>
        <v>1</v>
      </c>
      <c r="N628">
        <f t="shared" si="331"/>
        <v>2.3155820760999859</v>
      </c>
      <c r="O628">
        <f t="shared" si="332"/>
        <v>1.9155820761000086</v>
      </c>
      <c r="P628">
        <v>0</v>
      </c>
      <c r="Q628">
        <f t="shared" si="309"/>
        <v>2.5</v>
      </c>
      <c r="R628">
        <f t="shared" si="333"/>
        <v>6474.6696769740593</v>
      </c>
      <c r="S628">
        <f t="shared" si="312"/>
        <v>2.2999999999999998</v>
      </c>
      <c r="T628">
        <f t="shared" si="334"/>
        <v>853.70341521751857</v>
      </c>
      <c r="V628">
        <f t="shared" si="335"/>
        <v>7328.3730921915776</v>
      </c>
      <c r="W628">
        <f t="shared" si="336"/>
        <v>-108.3730921915776</v>
      </c>
      <c r="X628">
        <f t="shared" si="337"/>
        <v>-2.2391134750325952</v>
      </c>
      <c r="Y628">
        <f>VLOOKUP(K628,Sheet2!$A$6:$B$262,2,TRUE)</f>
        <v>309.55</v>
      </c>
      <c r="Z628">
        <f t="shared" si="338"/>
        <v>-7.2334468584480541E-3</v>
      </c>
      <c r="AA628">
        <f t="shared" si="339"/>
        <v>516.70834862924153</v>
      </c>
      <c r="AD628">
        <f t="shared" si="317"/>
        <v>517.91894174860556</v>
      </c>
      <c r="AE628">
        <f>VLOOKUP(AU627,Sheet2!$E$6:$F$261,2,TRUE)</f>
        <v>504.1</v>
      </c>
      <c r="AF628">
        <f>VLOOKUP(AE628,Sheet3!K$52:L$77,2,TRUE)</f>
        <v>1</v>
      </c>
      <c r="AG628">
        <f t="shared" si="318"/>
        <v>1.5189417486055845</v>
      </c>
      <c r="AH628">
        <f t="shared" si="319"/>
        <v>1</v>
      </c>
      <c r="AI628">
        <f t="shared" si="327"/>
        <v>4500</v>
      </c>
      <c r="AJ628">
        <f t="shared" si="310"/>
        <v>2.1</v>
      </c>
      <c r="AK628">
        <f t="shared" si="313"/>
        <v>2889.4708154149716</v>
      </c>
      <c r="AM628">
        <f t="shared" si="320"/>
        <v>-3.5810582513944382</v>
      </c>
      <c r="AN628">
        <f t="shared" si="321"/>
        <v>0</v>
      </c>
      <c r="AP628">
        <f t="shared" si="314"/>
        <v>1.55</v>
      </c>
      <c r="AQ628">
        <f>VLOOKUP(AE628,Sheet3!$K$52:$L$77,2,TRUE)</f>
        <v>1</v>
      </c>
      <c r="AR628">
        <f t="shared" si="340"/>
        <v>0</v>
      </c>
      <c r="AU628">
        <f t="shared" si="322"/>
        <v>7389.4708154149721</v>
      </c>
      <c r="AV628">
        <f t="shared" si="323"/>
        <v>-169.47081541497209</v>
      </c>
      <c r="AW628">
        <f t="shared" si="324"/>
        <v>-3.5014631284085143</v>
      </c>
      <c r="AX628">
        <f>VLOOKUP(AD628,Sheet2!$A$6:$B$262,2,TRUE)</f>
        <v>317.35000000000002</v>
      </c>
      <c r="AY628">
        <f t="shared" si="325"/>
        <v>-1.1033442975920951E-2</v>
      </c>
      <c r="AZ628">
        <f t="shared" si="326"/>
        <v>517.90790830562969</v>
      </c>
      <c r="BB628">
        <f t="shared" si="316"/>
        <v>1.1995596763881622</v>
      </c>
    </row>
    <row r="629" spans="4:54" x14ac:dyDescent="0.55000000000000004">
      <c r="D629">
        <f t="shared" si="315"/>
        <v>9285</v>
      </c>
      <c r="E629">
        <f t="shared" si="311"/>
        <v>154.75</v>
      </c>
      <c r="F629">
        <v>7200</v>
      </c>
      <c r="H629">
        <f t="shared" si="328"/>
        <v>1800</v>
      </c>
      <c r="J629">
        <f t="shared" si="329"/>
        <v>148.7603305785124</v>
      </c>
      <c r="K629">
        <f t="shared" si="330"/>
        <v>516.70834862924153</v>
      </c>
      <c r="L629">
        <f>VLOOKUP(V629, Sheet2!E$6:F$261,2,TRUE)</f>
        <v>504.1</v>
      </c>
      <c r="M629">
        <f>VLOOKUP(L629,Sheet3!A$52:B$77,2,TRUE)</f>
        <v>1</v>
      </c>
      <c r="N629">
        <f t="shared" si="331"/>
        <v>2.30834862924155</v>
      </c>
      <c r="O629">
        <f t="shared" si="332"/>
        <v>1.9083486292415728</v>
      </c>
      <c r="P629">
        <v>0</v>
      </c>
      <c r="Q629">
        <f t="shared" si="309"/>
        <v>2.5</v>
      </c>
      <c r="R629">
        <f t="shared" si="333"/>
        <v>6444.354890160299</v>
      </c>
      <c r="S629">
        <f t="shared" si="312"/>
        <v>2.2999999999999998</v>
      </c>
      <c r="T629">
        <f t="shared" si="334"/>
        <v>848.87246713496961</v>
      </c>
      <c r="V629">
        <f t="shared" si="335"/>
        <v>7293.227357295269</v>
      </c>
      <c r="W629">
        <f t="shared" si="336"/>
        <v>-93.22735729526903</v>
      </c>
      <c r="X629">
        <f t="shared" si="337"/>
        <v>-1.9261850680840709</v>
      </c>
      <c r="Y629">
        <f>VLOOKUP(K629,Sheet2!$A$6:$B$262,2,TRUE)</f>
        <v>309.55</v>
      </c>
      <c r="Z629">
        <f t="shared" si="338"/>
        <v>-6.2225329287161069E-3</v>
      </c>
      <c r="AA629">
        <f t="shared" si="339"/>
        <v>516.70212609631278</v>
      </c>
      <c r="AD629">
        <f t="shared" si="317"/>
        <v>517.90790830562969</v>
      </c>
      <c r="AE629">
        <f>VLOOKUP(AU628,Sheet2!$E$6:$F$261,2,TRUE)</f>
        <v>504.1</v>
      </c>
      <c r="AF629">
        <f>VLOOKUP(AE629,Sheet3!K$52:L$77,2,TRUE)</f>
        <v>1</v>
      </c>
      <c r="AG629">
        <f t="shared" si="318"/>
        <v>1.5079083056297122</v>
      </c>
      <c r="AH629">
        <f t="shared" si="319"/>
        <v>1</v>
      </c>
      <c r="AI629">
        <f t="shared" si="327"/>
        <v>4500</v>
      </c>
      <c r="AJ629">
        <f t="shared" si="310"/>
        <v>2.1</v>
      </c>
      <c r="AK629">
        <f t="shared" si="313"/>
        <v>2858.0448113047496</v>
      </c>
      <c r="AM629">
        <f t="shared" si="320"/>
        <v>-3.5920916943703105</v>
      </c>
      <c r="AN629">
        <f t="shared" si="321"/>
        <v>0</v>
      </c>
      <c r="AP629">
        <f t="shared" si="314"/>
        <v>1.55</v>
      </c>
      <c r="AQ629">
        <f>VLOOKUP(AE629,Sheet3!$K$52:$L$77,2,TRUE)</f>
        <v>1</v>
      </c>
      <c r="AR629">
        <f t="shared" si="340"/>
        <v>0</v>
      </c>
      <c r="AU629">
        <f t="shared" si="322"/>
        <v>7358.0448113047496</v>
      </c>
      <c r="AV629">
        <f t="shared" si="323"/>
        <v>-158.0448113047496</v>
      </c>
      <c r="AW629">
        <f t="shared" si="324"/>
        <v>-3.2653886633212723</v>
      </c>
      <c r="AX629">
        <f>VLOOKUP(AD629,Sheet2!$A$6:$B$262,2,TRUE)</f>
        <v>317.35000000000002</v>
      </c>
      <c r="AY629">
        <f t="shared" si="325"/>
        <v>-1.0289549908055057E-2</v>
      </c>
      <c r="AZ629">
        <f t="shared" si="326"/>
        <v>517.89761875572162</v>
      </c>
      <c r="BB629">
        <f t="shared" si="316"/>
        <v>1.195492659408842</v>
      </c>
    </row>
    <row r="630" spans="4:54" x14ac:dyDescent="0.55000000000000004">
      <c r="D630">
        <f t="shared" si="315"/>
        <v>9300</v>
      </c>
      <c r="E630">
        <f t="shared" si="311"/>
        <v>155</v>
      </c>
      <c r="F630">
        <v>7180</v>
      </c>
      <c r="H630">
        <f t="shared" si="328"/>
        <v>1795</v>
      </c>
      <c r="J630">
        <f t="shared" si="329"/>
        <v>148.34710743801654</v>
      </c>
      <c r="K630">
        <f t="shared" si="330"/>
        <v>516.70212609631278</v>
      </c>
      <c r="L630">
        <f>VLOOKUP(V630, Sheet2!E$6:F$261,2,TRUE)</f>
        <v>504.1</v>
      </c>
      <c r="M630">
        <f>VLOOKUP(L630,Sheet3!A$52:B$77,2,TRUE)</f>
        <v>1</v>
      </c>
      <c r="N630">
        <f t="shared" si="331"/>
        <v>2.3021260963128043</v>
      </c>
      <c r="O630">
        <f t="shared" si="332"/>
        <v>1.902126096312827</v>
      </c>
      <c r="P630">
        <v>0</v>
      </c>
      <c r="Q630">
        <f t="shared" si="309"/>
        <v>2.5</v>
      </c>
      <c r="R630">
        <f t="shared" si="333"/>
        <v>6418.3147329212215</v>
      </c>
      <c r="S630">
        <f t="shared" si="312"/>
        <v>2.2999999999999998</v>
      </c>
      <c r="T630">
        <f t="shared" si="334"/>
        <v>844.72398875725082</v>
      </c>
      <c r="V630">
        <f t="shared" si="335"/>
        <v>7263.038721678472</v>
      </c>
      <c r="W630">
        <f t="shared" si="336"/>
        <v>-83.038721678472029</v>
      </c>
      <c r="X630">
        <f t="shared" si="337"/>
        <v>-1.7156760677370255</v>
      </c>
      <c r="Y630">
        <f>VLOOKUP(K630,Sheet2!$A$6:$B$262,2,TRUE)</f>
        <v>309.55</v>
      </c>
      <c r="Z630">
        <f t="shared" si="338"/>
        <v>-5.542484470156761E-3</v>
      </c>
      <c r="AA630">
        <f t="shared" si="339"/>
        <v>516.69658361184258</v>
      </c>
      <c r="AD630">
        <f t="shared" si="317"/>
        <v>517.89761875572162</v>
      </c>
      <c r="AE630">
        <f>VLOOKUP(AU629,Sheet2!$E$6:$F$261,2,TRUE)</f>
        <v>504.1</v>
      </c>
      <c r="AF630">
        <f>VLOOKUP(AE630,Sheet3!K$52:L$77,2,TRUE)</f>
        <v>1</v>
      </c>
      <c r="AG630">
        <f t="shared" si="318"/>
        <v>1.4976187557216463</v>
      </c>
      <c r="AH630">
        <f t="shared" si="319"/>
        <v>1</v>
      </c>
      <c r="AI630">
        <f t="shared" si="327"/>
        <v>4500</v>
      </c>
      <c r="AJ630">
        <f t="shared" si="310"/>
        <v>2</v>
      </c>
      <c r="AK630">
        <f t="shared" si="313"/>
        <v>2694.1342954096317</v>
      </c>
      <c r="AM630">
        <f t="shared" si="320"/>
        <v>-3.6023812442783765</v>
      </c>
      <c r="AN630">
        <f t="shared" si="321"/>
        <v>0</v>
      </c>
      <c r="AP630">
        <f t="shared" si="314"/>
        <v>1.55</v>
      </c>
      <c r="AQ630">
        <f>VLOOKUP(AE630,Sheet3!$K$52:$L$77,2,TRUE)</f>
        <v>1</v>
      </c>
      <c r="AR630">
        <f t="shared" si="340"/>
        <v>0</v>
      </c>
      <c r="AU630">
        <f t="shared" si="322"/>
        <v>7194.1342954096317</v>
      </c>
      <c r="AV630">
        <f t="shared" si="323"/>
        <v>-14.134295409631704</v>
      </c>
      <c r="AW630">
        <f t="shared" si="324"/>
        <v>-0.29203089689321704</v>
      </c>
      <c r="AX630">
        <f>VLOOKUP(AD630,Sheet2!$A$6:$B$262,2,TRUE)</f>
        <v>316.7</v>
      </c>
      <c r="AY630">
        <f t="shared" si="325"/>
        <v>-9.2210576852926128E-4</v>
      </c>
      <c r="AZ630">
        <f t="shared" si="326"/>
        <v>517.89669664995313</v>
      </c>
      <c r="BB630">
        <f t="shared" si="316"/>
        <v>1.200113038110544</v>
      </c>
    </row>
    <row r="631" spans="4:54" x14ac:dyDescent="0.55000000000000004">
      <c r="D631">
        <f t="shared" si="315"/>
        <v>9315</v>
      </c>
      <c r="E631">
        <f t="shared" si="311"/>
        <v>155.25</v>
      </c>
      <c r="F631">
        <v>7160</v>
      </c>
      <c r="H631">
        <f t="shared" si="328"/>
        <v>1790</v>
      </c>
      <c r="J631">
        <f t="shared" si="329"/>
        <v>147.93388429752065</v>
      </c>
      <c r="K631">
        <f t="shared" si="330"/>
        <v>516.69658361184258</v>
      </c>
      <c r="L631">
        <f>VLOOKUP(V631, Sheet2!E$6:F$261,2,TRUE)</f>
        <v>503.65</v>
      </c>
      <c r="M631">
        <f>VLOOKUP(L631,Sheet3!A$52:B$77,2,TRUE)</f>
        <v>1</v>
      </c>
      <c r="N631">
        <f t="shared" si="331"/>
        <v>2.2965836118426068</v>
      </c>
      <c r="O631">
        <f t="shared" si="332"/>
        <v>1.8965836118426296</v>
      </c>
      <c r="P631">
        <v>0</v>
      </c>
      <c r="Q631">
        <f t="shared" si="309"/>
        <v>2.4</v>
      </c>
      <c r="R631">
        <f t="shared" si="333"/>
        <v>6139.3440630776759</v>
      </c>
      <c r="S631">
        <f t="shared" si="312"/>
        <v>2.2000000000000002</v>
      </c>
      <c r="T631">
        <f t="shared" si="334"/>
        <v>804.46787653290744</v>
      </c>
      <c r="V631">
        <f t="shared" si="335"/>
        <v>6943.8119396105831</v>
      </c>
      <c r="W631">
        <f t="shared" si="336"/>
        <v>216.18806038941693</v>
      </c>
      <c r="X631">
        <f t="shared" si="337"/>
        <v>4.4666954625912592</v>
      </c>
      <c r="Y631">
        <f>VLOOKUP(K631,Sheet2!$A$6:$B$262,2,TRUE)</f>
        <v>308.89999999999998</v>
      </c>
      <c r="Z631">
        <f t="shared" si="338"/>
        <v>1.4460004734837356E-2</v>
      </c>
      <c r="AA631">
        <f t="shared" si="339"/>
        <v>516.7110436165774</v>
      </c>
      <c r="AD631">
        <f t="shared" si="317"/>
        <v>517.89669664995313</v>
      </c>
      <c r="AE631">
        <f>VLOOKUP(AU630,Sheet2!$E$6:$F$261,2,TRUE)</f>
        <v>504.1</v>
      </c>
      <c r="AF631">
        <f>VLOOKUP(AE631,Sheet3!K$52:L$77,2,TRUE)</f>
        <v>1</v>
      </c>
      <c r="AG631">
        <f t="shared" si="318"/>
        <v>1.4966966499531509</v>
      </c>
      <c r="AH631">
        <f t="shared" si="319"/>
        <v>1</v>
      </c>
      <c r="AI631">
        <f t="shared" si="327"/>
        <v>4500</v>
      </c>
      <c r="AJ631">
        <f t="shared" si="310"/>
        <v>2</v>
      </c>
      <c r="AK631">
        <f t="shared" si="313"/>
        <v>2691.6464516328633</v>
      </c>
      <c r="AM631">
        <f t="shared" si="320"/>
        <v>-3.6033033500468719</v>
      </c>
      <c r="AN631">
        <f t="shared" si="321"/>
        <v>0</v>
      </c>
      <c r="AP631">
        <f t="shared" si="314"/>
        <v>1.55</v>
      </c>
      <c r="AQ631">
        <f>VLOOKUP(AE631,Sheet3!$K$52:$L$77,2,TRUE)</f>
        <v>1</v>
      </c>
      <c r="AR631">
        <f t="shared" si="340"/>
        <v>0</v>
      </c>
      <c r="AU631">
        <f t="shared" si="322"/>
        <v>7191.6464516328633</v>
      </c>
      <c r="AV631">
        <f t="shared" si="323"/>
        <v>-31.646451632863318</v>
      </c>
      <c r="AW631">
        <f t="shared" si="324"/>
        <v>-0.65385230646411818</v>
      </c>
      <c r="AX631">
        <f>VLOOKUP(AD631,Sheet2!$A$6:$B$262,2,TRUE)</f>
        <v>316.7</v>
      </c>
      <c r="AY631">
        <f t="shared" si="325"/>
        <v>-2.0645794331042569E-3</v>
      </c>
      <c r="AZ631">
        <f t="shared" si="326"/>
        <v>517.89463207052006</v>
      </c>
      <c r="BB631">
        <f t="shared" si="316"/>
        <v>1.1835884539426615</v>
      </c>
    </row>
    <row r="632" spans="4:54" x14ac:dyDescent="0.55000000000000004">
      <c r="D632">
        <f t="shared" si="315"/>
        <v>9330</v>
      </c>
      <c r="E632">
        <f t="shared" si="311"/>
        <v>155.5</v>
      </c>
      <c r="F632">
        <v>7140</v>
      </c>
      <c r="H632">
        <f t="shared" si="328"/>
        <v>1785</v>
      </c>
      <c r="J632">
        <f t="shared" si="329"/>
        <v>147.52066115702479</v>
      </c>
      <c r="K632">
        <f t="shared" si="330"/>
        <v>516.7110436165774</v>
      </c>
      <c r="L632">
        <f>VLOOKUP(V632, Sheet2!E$6:F$261,2,TRUE)</f>
        <v>504.1</v>
      </c>
      <c r="M632">
        <f>VLOOKUP(L632,Sheet3!A$52:B$77,2,TRUE)</f>
        <v>1</v>
      </c>
      <c r="N632">
        <f t="shared" si="331"/>
        <v>2.3110436165774217</v>
      </c>
      <c r="O632">
        <f t="shared" si="332"/>
        <v>1.9110436165774445</v>
      </c>
      <c r="P632">
        <v>0</v>
      </c>
      <c r="Q632">
        <f t="shared" si="309"/>
        <v>2.5</v>
      </c>
      <c r="R632">
        <f t="shared" si="333"/>
        <v>6455.6438194310977</v>
      </c>
      <c r="S632">
        <f t="shared" si="312"/>
        <v>2.2999999999999998</v>
      </c>
      <c r="T632">
        <f t="shared" si="334"/>
        <v>850.67127999457364</v>
      </c>
      <c r="V632">
        <f t="shared" si="335"/>
        <v>7306.3150994256712</v>
      </c>
      <c r="W632">
        <f t="shared" si="336"/>
        <v>-166.31509942567118</v>
      </c>
      <c r="X632">
        <f t="shared" si="337"/>
        <v>-3.4362623848279168</v>
      </c>
      <c r="Y632">
        <f>VLOOKUP(K632,Sheet2!$A$6:$B$262,2,TRUE)</f>
        <v>309.55</v>
      </c>
      <c r="Z632">
        <f t="shared" si="338"/>
        <v>-1.1100831480626447E-2</v>
      </c>
      <c r="AA632">
        <f t="shared" si="339"/>
        <v>516.69994278509682</v>
      </c>
      <c r="AD632">
        <f t="shared" si="317"/>
        <v>517.89463207052006</v>
      </c>
      <c r="AE632">
        <f>VLOOKUP(AU631,Sheet2!$E$6:$F$261,2,TRUE)</f>
        <v>504.1</v>
      </c>
      <c r="AF632">
        <f>VLOOKUP(AE632,Sheet3!K$52:L$77,2,TRUE)</f>
        <v>1</v>
      </c>
      <c r="AG632">
        <f t="shared" si="318"/>
        <v>1.4946320705200833</v>
      </c>
      <c r="AH632">
        <f t="shared" si="319"/>
        <v>1</v>
      </c>
      <c r="AI632">
        <f t="shared" si="327"/>
        <v>4500</v>
      </c>
      <c r="AJ632">
        <f t="shared" si="310"/>
        <v>2</v>
      </c>
      <c r="AK632">
        <f t="shared" si="313"/>
        <v>2686.0789897237728</v>
      </c>
      <c r="AM632">
        <f t="shared" si="320"/>
        <v>-3.6053679294799394</v>
      </c>
      <c r="AN632">
        <f t="shared" si="321"/>
        <v>0</v>
      </c>
      <c r="AP632">
        <f t="shared" si="314"/>
        <v>1.55</v>
      </c>
      <c r="AQ632">
        <f>VLOOKUP(AE632,Sheet3!$K$52:$L$77,2,TRUE)</f>
        <v>1</v>
      </c>
      <c r="AR632">
        <f t="shared" si="340"/>
        <v>0</v>
      </c>
      <c r="AU632">
        <f t="shared" si="322"/>
        <v>7186.0789897237728</v>
      </c>
      <c r="AV632">
        <f t="shared" si="323"/>
        <v>-46.078989723772793</v>
      </c>
      <c r="AW632">
        <f t="shared" si="324"/>
        <v>-0.95204524222671072</v>
      </c>
      <c r="AX632">
        <f>VLOOKUP(AD632,Sheet2!$A$6:$B$262,2,TRUE)</f>
        <v>316.7</v>
      </c>
      <c r="AY632">
        <f t="shared" si="325"/>
        <v>-3.0061422236397563E-3</v>
      </c>
      <c r="AZ632">
        <f t="shared" si="326"/>
        <v>517.89162592829643</v>
      </c>
      <c r="BB632">
        <f t="shared" si="316"/>
        <v>1.1916831431996115</v>
      </c>
    </row>
    <row r="633" spans="4:54" x14ac:dyDescent="0.55000000000000004">
      <c r="D633">
        <f t="shared" si="315"/>
        <v>9345</v>
      </c>
      <c r="E633">
        <f t="shared" si="311"/>
        <v>155.75</v>
      </c>
      <c r="F633">
        <v>7120</v>
      </c>
      <c r="H633">
        <f t="shared" si="328"/>
        <v>1780</v>
      </c>
      <c r="J633">
        <f t="shared" si="329"/>
        <v>147.10743801652893</v>
      </c>
      <c r="K633">
        <f t="shared" si="330"/>
        <v>516.69994278509682</v>
      </c>
      <c r="L633">
        <f>VLOOKUP(V633, Sheet2!E$6:F$261,2,TRUE)</f>
        <v>503.65</v>
      </c>
      <c r="M633">
        <f>VLOOKUP(L633,Sheet3!A$52:B$77,2,TRUE)</f>
        <v>1</v>
      </c>
      <c r="N633">
        <f t="shared" si="331"/>
        <v>2.2999427850968459</v>
      </c>
      <c r="O633">
        <f t="shared" si="332"/>
        <v>1.8999427850968686</v>
      </c>
      <c r="P633">
        <v>0</v>
      </c>
      <c r="Q633">
        <f t="shared" si="309"/>
        <v>2.4</v>
      </c>
      <c r="R633">
        <f t="shared" si="333"/>
        <v>6152.8188564852335</v>
      </c>
      <c r="S633">
        <f t="shared" si="312"/>
        <v>2.2000000000000002</v>
      </c>
      <c r="T633">
        <f t="shared" si="334"/>
        <v>806.60609747736783</v>
      </c>
      <c r="V633">
        <f t="shared" si="335"/>
        <v>6959.4249539626016</v>
      </c>
      <c r="W633">
        <f t="shared" si="336"/>
        <v>160.57504603739835</v>
      </c>
      <c r="X633">
        <f t="shared" si="337"/>
        <v>3.3176662404421147</v>
      </c>
      <c r="Y633">
        <f>VLOOKUP(K633,Sheet2!$A$6:$B$262,2,TRUE)</f>
        <v>308.89999999999998</v>
      </c>
      <c r="Z633">
        <f t="shared" si="338"/>
        <v>1.0740259761871528E-2</v>
      </c>
      <c r="AA633">
        <f t="shared" si="339"/>
        <v>516.71068304485868</v>
      </c>
      <c r="AD633">
        <f t="shared" si="317"/>
        <v>517.89162592829643</v>
      </c>
      <c r="AE633">
        <f>VLOOKUP(AU632,Sheet2!$E$6:$F$261,2,TRUE)</f>
        <v>504.1</v>
      </c>
      <c r="AF633">
        <f>VLOOKUP(AE633,Sheet3!K$52:L$77,2,TRUE)</f>
        <v>1</v>
      </c>
      <c r="AG633">
        <f t="shared" si="318"/>
        <v>1.4916259282964575</v>
      </c>
      <c r="AH633">
        <f t="shared" si="319"/>
        <v>1</v>
      </c>
      <c r="AI633">
        <f t="shared" si="327"/>
        <v>4500</v>
      </c>
      <c r="AJ633">
        <f t="shared" si="310"/>
        <v>2</v>
      </c>
      <c r="AK633">
        <f t="shared" si="313"/>
        <v>2677.979330181658</v>
      </c>
      <c r="AM633">
        <f t="shared" si="320"/>
        <v>-3.6083740717035653</v>
      </c>
      <c r="AN633">
        <f t="shared" si="321"/>
        <v>0</v>
      </c>
      <c r="AP633">
        <f t="shared" si="314"/>
        <v>1.55</v>
      </c>
      <c r="AQ633">
        <f>VLOOKUP(AE633,Sheet3!$K$52:$L$77,2,TRUE)</f>
        <v>1</v>
      </c>
      <c r="AR633">
        <f t="shared" si="340"/>
        <v>0</v>
      </c>
      <c r="AU633">
        <f t="shared" si="322"/>
        <v>7177.979330181658</v>
      </c>
      <c r="AV633">
        <f t="shared" si="323"/>
        <v>-57.979330181658042</v>
      </c>
      <c r="AW633">
        <f t="shared" si="324"/>
        <v>-1.1979200450755794</v>
      </c>
      <c r="AX633">
        <f>VLOOKUP(AD633,Sheet2!$A$6:$B$262,2,TRUE)</f>
        <v>316.7</v>
      </c>
      <c r="AY633">
        <f t="shared" si="325"/>
        <v>-3.7825072468442673E-3</v>
      </c>
      <c r="AZ633">
        <f t="shared" si="326"/>
        <v>517.88784342104964</v>
      </c>
      <c r="BB633">
        <f t="shared" si="316"/>
        <v>1.1771603761909546</v>
      </c>
    </row>
    <row r="634" spans="4:54" x14ac:dyDescent="0.55000000000000004">
      <c r="D634">
        <f t="shared" si="315"/>
        <v>9360</v>
      </c>
      <c r="E634">
        <f t="shared" si="311"/>
        <v>156</v>
      </c>
      <c r="F634">
        <v>7100</v>
      </c>
      <c r="H634">
        <f t="shared" si="328"/>
        <v>1775</v>
      </c>
      <c r="J634">
        <f t="shared" si="329"/>
        <v>146.69421487603304</v>
      </c>
      <c r="K634">
        <f t="shared" si="330"/>
        <v>516.71068304485868</v>
      </c>
      <c r="L634">
        <f>VLOOKUP(V634, Sheet2!E$6:F$261,2,TRUE)</f>
        <v>504.1</v>
      </c>
      <c r="M634">
        <f>VLOOKUP(L634,Sheet3!A$52:B$77,2,TRUE)</f>
        <v>1</v>
      </c>
      <c r="N634">
        <f t="shared" si="331"/>
        <v>2.3106830448587061</v>
      </c>
      <c r="O634">
        <f t="shared" si="332"/>
        <v>1.9106830448587289</v>
      </c>
      <c r="P634">
        <v>0</v>
      </c>
      <c r="Q634">
        <f t="shared" si="309"/>
        <v>2.5</v>
      </c>
      <c r="R634">
        <f t="shared" si="333"/>
        <v>6454.1330527531127</v>
      </c>
      <c r="S634">
        <f t="shared" si="312"/>
        <v>2.2999999999999998</v>
      </c>
      <c r="T634">
        <f t="shared" si="334"/>
        <v>850.43053703022622</v>
      </c>
      <c r="V634">
        <f t="shared" si="335"/>
        <v>7304.563589783339</v>
      </c>
      <c r="W634">
        <f t="shared" si="336"/>
        <v>-204.56358978333901</v>
      </c>
      <c r="X634">
        <f t="shared" si="337"/>
        <v>-4.2265204500689881</v>
      </c>
      <c r="Y634">
        <f>VLOOKUP(K634,Sheet2!$A$6:$B$262,2,TRUE)</f>
        <v>309.55</v>
      </c>
      <c r="Z634">
        <f t="shared" si="338"/>
        <v>-1.3653756905407811E-2</v>
      </c>
      <c r="AA634">
        <f t="shared" si="339"/>
        <v>516.69702928795323</v>
      </c>
      <c r="AD634">
        <f t="shared" si="317"/>
        <v>517.88784342104964</v>
      </c>
      <c r="AE634">
        <f>VLOOKUP(AU633,Sheet2!$E$6:$F$261,2,TRUE)</f>
        <v>504.1</v>
      </c>
      <c r="AF634">
        <f>VLOOKUP(AE634,Sheet3!K$52:L$77,2,TRUE)</f>
        <v>1</v>
      </c>
      <c r="AG634">
        <f t="shared" si="318"/>
        <v>1.4878434210496607</v>
      </c>
      <c r="AH634">
        <f t="shared" si="319"/>
        <v>1</v>
      </c>
      <c r="AI634">
        <f t="shared" si="327"/>
        <v>4500</v>
      </c>
      <c r="AJ634">
        <f t="shared" si="310"/>
        <v>2</v>
      </c>
      <c r="AK634">
        <f t="shared" si="313"/>
        <v>2667.7994469467908</v>
      </c>
      <c r="AM634">
        <f t="shared" si="320"/>
        <v>-3.612156578950362</v>
      </c>
      <c r="AN634">
        <f t="shared" si="321"/>
        <v>0</v>
      </c>
      <c r="AP634">
        <f t="shared" si="314"/>
        <v>1.55</v>
      </c>
      <c r="AQ634">
        <f>VLOOKUP(AE634,Sheet3!$K$52:$L$77,2,TRUE)</f>
        <v>1</v>
      </c>
      <c r="AR634">
        <f t="shared" si="340"/>
        <v>0</v>
      </c>
      <c r="AU634">
        <f t="shared" si="322"/>
        <v>7167.7994469467903</v>
      </c>
      <c r="AV634">
        <f t="shared" si="323"/>
        <v>-67.79944694679034</v>
      </c>
      <c r="AW634">
        <f t="shared" si="324"/>
        <v>-1.4008150195617839</v>
      </c>
      <c r="AX634">
        <f>VLOOKUP(AD634,Sheet2!$A$6:$B$262,2,TRUE)</f>
        <v>316.7</v>
      </c>
      <c r="AY634">
        <f t="shared" si="325"/>
        <v>-4.423160781691771E-3</v>
      </c>
      <c r="AZ634">
        <f t="shared" si="326"/>
        <v>517.88342026026794</v>
      </c>
      <c r="BB634">
        <f t="shared" si="316"/>
        <v>1.1863909723147117</v>
      </c>
    </row>
    <row r="635" spans="4:54" x14ac:dyDescent="0.55000000000000004">
      <c r="D635">
        <f t="shared" si="315"/>
        <v>9375</v>
      </c>
      <c r="E635">
        <f t="shared" si="311"/>
        <v>156.25</v>
      </c>
      <c r="F635">
        <v>7080</v>
      </c>
      <c r="H635">
        <f t="shared" si="328"/>
        <v>1770</v>
      </c>
      <c r="J635">
        <f t="shared" si="329"/>
        <v>146.28099173553719</v>
      </c>
      <c r="K635">
        <f t="shared" si="330"/>
        <v>516.69702928795323</v>
      </c>
      <c r="L635">
        <f>VLOOKUP(V635, Sheet2!E$6:F$261,2,TRUE)</f>
        <v>503.65</v>
      </c>
      <c r="M635">
        <f>VLOOKUP(L635,Sheet3!A$52:B$77,2,TRUE)</f>
        <v>1</v>
      </c>
      <c r="N635">
        <f t="shared" si="331"/>
        <v>2.2970292879532508</v>
      </c>
      <c r="O635">
        <f t="shared" si="332"/>
        <v>1.8970292879532735</v>
      </c>
      <c r="P635">
        <v>0</v>
      </c>
      <c r="Q635">
        <f t="shared" si="309"/>
        <v>2.4</v>
      </c>
      <c r="R635">
        <f t="shared" si="333"/>
        <v>6141.1312558303889</v>
      </c>
      <c r="S635">
        <f t="shared" si="312"/>
        <v>2.2000000000000002</v>
      </c>
      <c r="T635">
        <f t="shared" si="334"/>
        <v>804.75145473166572</v>
      </c>
      <c r="V635">
        <f t="shared" si="335"/>
        <v>6945.8827105620549</v>
      </c>
      <c r="W635">
        <f t="shared" si="336"/>
        <v>134.11728943794515</v>
      </c>
      <c r="X635">
        <f t="shared" si="337"/>
        <v>2.7710183768170484</v>
      </c>
      <c r="Y635">
        <f>VLOOKUP(K635,Sheet2!$A$6:$B$262,2,TRUE)</f>
        <v>308.89999999999998</v>
      </c>
      <c r="Z635">
        <f t="shared" si="338"/>
        <v>8.970600119187596E-3</v>
      </c>
      <c r="AA635">
        <f t="shared" si="339"/>
        <v>516.70599988807237</v>
      </c>
      <c r="AD635">
        <f t="shared" si="317"/>
        <v>517.88342026026794</v>
      </c>
      <c r="AE635">
        <f>VLOOKUP(AU634,Sheet2!$E$6:$F$261,2,TRUE)</f>
        <v>504.1</v>
      </c>
      <c r="AF635">
        <f>VLOOKUP(AE635,Sheet3!K$52:L$77,2,TRUE)</f>
        <v>1</v>
      </c>
      <c r="AG635">
        <f t="shared" si="318"/>
        <v>1.4834202602679625</v>
      </c>
      <c r="AH635">
        <f t="shared" si="319"/>
        <v>1</v>
      </c>
      <c r="AI635">
        <f t="shared" si="327"/>
        <v>4500</v>
      </c>
      <c r="AJ635">
        <f t="shared" si="310"/>
        <v>2</v>
      </c>
      <c r="AK635">
        <f t="shared" si="313"/>
        <v>2655.9117731498227</v>
      </c>
      <c r="AM635">
        <f t="shared" si="320"/>
        <v>-3.6165797397320603</v>
      </c>
      <c r="AN635">
        <f t="shared" si="321"/>
        <v>0</v>
      </c>
      <c r="AP635">
        <f t="shared" si="314"/>
        <v>1.55</v>
      </c>
      <c r="AQ635">
        <f>VLOOKUP(AE635,Sheet3!$K$52:$L$77,2,TRUE)</f>
        <v>1</v>
      </c>
      <c r="AR635">
        <f t="shared" si="340"/>
        <v>0</v>
      </c>
      <c r="AU635">
        <f t="shared" si="322"/>
        <v>7155.9117731498227</v>
      </c>
      <c r="AV635">
        <f t="shared" si="323"/>
        <v>-75.911773149822693</v>
      </c>
      <c r="AW635">
        <f t="shared" si="324"/>
        <v>-1.5684250650789813</v>
      </c>
      <c r="AX635">
        <f>VLOOKUP(AD635,Sheet2!$A$6:$B$262,2,TRUE)</f>
        <v>316.7</v>
      </c>
      <c r="AY635">
        <f t="shared" si="325"/>
        <v>-4.952399952885953E-3</v>
      </c>
      <c r="AZ635">
        <f t="shared" si="326"/>
        <v>517.87846786031503</v>
      </c>
      <c r="BB635">
        <f t="shared" si="316"/>
        <v>1.1724679722426572</v>
      </c>
    </row>
    <row r="636" spans="4:54" x14ac:dyDescent="0.55000000000000004">
      <c r="D636">
        <f t="shared" si="315"/>
        <v>9390</v>
      </c>
      <c r="E636">
        <f t="shared" si="311"/>
        <v>156.5</v>
      </c>
      <c r="F636">
        <v>7050</v>
      </c>
      <c r="H636">
        <f t="shared" si="328"/>
        <v>1762.5</v>
      </c>
      <c r="J636">
        <f t="shared" si="329"/>
        <v>145.6611570247934</v>
      </c>
      <c r="K636">
        <f t="shared" si="330"/>
        <v>516.70599988807237</v>
      </c>
      <c r="L636">
        <f>VLOOKUP(V636, Sheet2!E$6:F$261,2,TRUE)</f>
        <v>504.1</v>
      </c>
      <c r="M636">
        <f>VLOOKUP(L636,Sheet3!A$52:B$77,2,TRUE)</f>
        <v>1</v>
      </c>
      <c r="N636">
        <f t="shared" si="331"/>
        <v>2.3059998880723924</v>
      </c>
      <c r="O636">
        <f t="shared" si="332"/>
        <v>1.9059998880724152</v>
      </c>
      <c r="P636">
        <v>0</v>
      </c>
      <c r="Q636">
        <f t="shared" si="309"/>
        <v>2.5</v>
      </c>
      <c r="R636">
        <f t="shared" si="333"/>
        <v>6434.521710793977</v>
      </c>
      <c r="S636">
        <f t="shared" si="312"/>
        <v>2.2999999999999998</v>
      </c>
      <c r="T636">
        <f t="shared" si="334"/>
        <v>847.30579733309958</v>
      </c>
      <c r="V636">
        <f t="shared" si="335"/>
        <v>7281.8275081270767</v>
      </c>
      <c r="W636">
        <f t="shared" si="336"/>
        <v>-231.82750812707673</v>
      </c>
      <c r="X636">
        <f t="shared" si="337"/>
        <v>-4.7898245480800981</v>
      </c>
      <c r="Y636">
        <f>VLOOKUP(K636,Sheet2!$A$6:$B$262,2,TRUE)</f>
        <v>309.55</v>
      </c>
      <c r="Z636">
        <f t="shared" si="338"/>
        <v>-1.5473508473849451E-2</v>
      </c>
      <c r="AA636">
        <f t="shared" si="339"/>
        <v>516.69052637959851</v>
      </c>
      <c r="AD636">
        <f t="shared" si="317"/>
        <v>517.87846786031503</v>
      </c>
      <c r="AE636">
        <f>VLOOKUP(AU635,Sheet2!$E$6:$F$261,2,TRUE)</f>
        <v>504.1</v>
      </c>
      <c r="AF636">
        <f>VLOOKUP(AE636,Sheet3!K$52:L$77,2,TRUE)</f>
        <v>1</v>
      </c>
      <c r="AG636">
        <f t="shared" si="318"/>
        <v>1.4784678603150496</v>
      </c>
      <c r="AH636">
        <f t="shared" si="319"/>
        <v>1</v>
      </c>
      <c r="AI636">
        <f t="shared" si="327"/>
        <v>4500</v>
      </c>
      <c r="AJ636">
        <f t="shared" si="310"/>
        <v>2</v>
      </c>
      <c r="AK636">
        <f t="shared" si="313"/>
        <v>2642.6227339922116</v>
      </c>
      <c r="AM636">
        <f t="shared" si="320"/>
        <v>-3.6215321396849731</v>
      </c>
      <c r="AN636">
        <f t="shared" si="321"/>
        <v>0</v>
      </c>
      <c r="AP636">
        <f t="shared" si="314"/>
        <v>1.55</v>
      </c>
      <c r="AQ636">
        <f>VLOOKUP(AE636,Sheet3!$K$52:$L$77,2,TRUE)</f>
        <v>1</v>
      </c>
      <c r="AR636">
        <f t="shared" si="340"/>
        <v>0</v>
      </c>
      <c r="AU636">
        <f t="shared" si="322"/>
        <v>7142.6227339922116</v>
      </c>
      <c r="AV636">
        <f t="shared" si="323"/>
        <v>-92.622733992211579</v>
      </c>
      <c r="AW636">
        <f t="shared" si="324"/>
        <v>-1.9136928510787516</v>
      </c>
      <c r="AX636">
        <f>VLOOKUP(AD636,Sheet2!$A$6:$B$262,2,TRUE)</f>
        <v>316.7</v>
      </c>
      <c r="AY636">
        <f t="shared" si="325"/>
        <v>-6.0426045187204035E-3</v>
      </c>
      <c r="AZ636">
        <f t="shared" si="326"/>
        <v>517.87242525579632</v>
      </c>
      <c r="BB636">
        <f t="shared" si="316"/>
        <v>1.1818988761978062</v>
      </c>
    </row>
    <row r="637" spans="4:54" x14ac:dyDescent="0.55000000000000004">
      <c r="D637">
        <f t="shared" si="315"/>
        <v>9405</v>
      </c>
      <c r="E637">
        <f t="shared" si="311"/>
        <v>156.75</v>
      </c>
      <c r="F637">
        <v>7030</v>
      </c>
      <c r="H637">
        <f t="shared" si="328"/>
        <v>1757.5</v>
      </c>
      <c r="J637">
        <f t="shared" si="329"/>
        <v>145.24793388429751</v>
      </c>
      <c r="K637">
        <f t="shared" si="330"/>
        <v>516.69052637959851</v>
      </c>
      <c r="L637">
        <f>VLOOKUP(V637, Sheet2!E$6:F$261,2,TRUE)</f>
        <v>503.65</v>
      </c>
      <c r="M637">
        <f>VLOOKUP(L637,Sheet3!A$52:B$77,2,TRUE)</f>
        <v>1</v>
      </c>
      <c r="N637">
        <f t="shared" si="331"/>
        <v>2.290526379598532</v>
      </c>
      <c r="O637">
        <f t="shared" si="332"/>
        <v>1.8905263795985547</v>
      </c>
      <c r="P637">
        <v>0</v>
      </c>
      <c r="Q637">
        <f t="shared" si="309"/>
        <v>2.4</v>
      </c>
      <c r="R637">
        <f t="shared" si="333"/>
        <v>6115.0713337503666</v>
      </c>
      <c r="S637">
        <f t="shared" si="312"/>
        <v>2.2000000000000002</v>
      </c>
      <c r="T637">
        <f t="shared" si="334"/>
        <v>800.61703970697158</v>
      </c>
      <c r="V637">
        <f t="shared" si="335"/>
        <v>6915.6883734573385</v>
      </c>
      <c r="W637">
        <f t="shared" si="336"/>
        <v>114.31162654266154</v>
      </c>
      <c r="X637">
        <f t="shared" si="337"/>
        <v>2.3618104657574701</v>
      </c>
      <c r="Y637">
        <f>VLOOKUP(K637,Sheet2!$A$6:$B$262,2,TRUE)</f>
        <v>308.89999999999998</v>
      </c>
      <c r="Z637">
        <f t="shared" si="338"/>
        <v>7.6458739584249601E-3</v>
      </c>
      <c r="AA637">
        <f t="shared" si="339"/>
        <v>516.69817225355689</v>
      </c>
      <c r="AD637">
        <f t="shared" si="317"/>
        <v>517.87242525579632</v>
      </c>
      <c r="AE637">
        <f>VLOOKUP(AU636,Sheet2!$E$6:$F$261,2,TRUE)</f>
        <v>504.1</v>
      </c>
      <c r="AF637">
        <f>VLOOKUP(AE637,Sheet3!K$52:L$77,2,TRUE)</f>
        <v>1</v>
      </c>
      <c r="AG637">
        <f t="shared" si="318"/>
        <v>1.4724252557963382</v>
      </c>
      <c r="AH637">
        <f t="shared" si="319"/>
        <v>1</v>
      </c>
      <c r="AI637">
        <f t="shared" si="327"/>
        <v>4500</v>
      </c>
      <c r="AJ637">
        <f t="shared" si="310"/>
        <v>2</v>
      </c>
      <c r="AK637">
        <f t="shared" si="313"/>
        <v>2626.4384149599418</v>
      </c>
      <c r="AM637">
        <f t="shared" si="320"/>
        <v>-3.6275747442036845</v>
      </c>
      <c r="AN637">
        <f t="shared" si="321"/>
        <v>0</v>
      </c>
      <c r="AP637">
        <f t="shared" si="314"/>
        <v>1.55</v>
      </c>
      <c r="AQ637">
        <f>VLOOKUP(AE637,Sheet3!$K$52:$L$77,2,TRUE)</f>
        <v>1</v>
      </c>
      <c r="AR637">
        <f t="shared" si="340"/>
        <v>0</v>
      </c>
      <c r="AU637">
        <f t="shared" si="322"/>
        <v>7126.4384149599418</v>
      </c>
      <c r="AV637">
        <f t="shared" si="323"/>
        <v>-96.438414959941838</v>
      </c>
      <c r="AW637">
        <f t="shared" si="324"/>
        <v>-1.9925292347095422</v>
      </c>
      <c r="AX637">
        <f>VLOOKUP(AD637,Sheet2!$A$6:$B$262,2,TRUE)</f>
        <v>316.7</v>
      </c>
      <c r="AY637">
        <f t="shared" si="325"/>
        <v>-6.2915353164178789E-3</v>
      </c>
      <c r="AZ637">
        <f t="shared" si="326"/>
        <v>517.86613372047987</v>
      </c>
      <c r="BB637">
        <f t="shared" si="316"/>
        <v>1.167961466922975</v>
      </c>
    </row>
    <row r="638" spans="4:54" x14ac:dyDescent="0.55000000000000004">
      <c r="D638">
        <f t="shared" si="315"/>
        <v>9420</v>
      </c>
      <c r="E638">
        <f t="shared" si="311"/>
        <v>157</v>
      </c>
      <c r="F638">
        <v>7010</v>
      </c>
      <c r="H638">
        <f t="shared" si="328"/>
        <v>1752.5</v>
      </c>
      <c r="J638">
        <f t="shared" si="329"/>
        <v>144.83471074380165</v>
      </c>
      <c r="K638">
        <f t="shared" si="330"/>
        <v>516.69817225355689</v>
      </c>
      <c r="L638">
        <f>VLOOKUP(V638, Sheet2!E$6:F$261,2,TRUE)</f>
        <v>503.65</v>
      </c>
      <c r="M638">
        <f>VLOOKUP(L638,Sheet3!A$52:B$77,2,TRUE)</f>
        <v>1</v>
      </c>
      <c r="N638">
        <f t="shared" si="331"/>
        <v>2.2981722535569133</v>
      </c>
      <c r="O638">
        <f t="shared" si="332"/>
        <v>1.8981722535569361</v>
      </c>
      <c r="P638">
        <v>0</v>
      </c>
      <c r="Q638">
        <f t="shared" si="309"/>
        <v>2.4</v>
      </c>
      <c r="R638">
        <f t="shared" si="333"/>
        <v>6145.7154212822888</v>
      </c>
      <c r="S638">
        <f t="shared" si="312"/>
        <v>2.2000000000000002</v>
      </c>
      <c r="T638">
        <f t="shared" si="334"/>
        <v>805.47886187045765</v>
      </c>
      <c r="V638">
        <f t="shared" si="335"/>
        <v>6951.1942831527467</v>
      </c>
      <c r="W638">
        <f t="shared" si="336"/>
        <v>58.805716847253279</v>
      </c>
      <c r="X638">
        <f t="shared" si="337"/>
        <v>1.2149941497366381</v>
      </c>
      <c r="Y638">
        <f>VLOOKUP(K638,Sheet2!$A$6:$B$262,2,TRUE)</f>
        <v>308.89999999999998</v>
      </c>
      <c r="Z638">
        <f t="shared" si="338"/>
        <v>3.9332928123555783E-3</v>
      </c>
      <c r="AA638">
        <f t="shared" si="339"/>
        <v>516.70210554636924</v>
      </c>
      <c r="AD638">
        <f t="shared" si="317"/>
        <v>517.86613372047987</v>
      </c>
      <c r="AE638">
        <f>VLOOKUP(AU637,Sheet2!$E$6:$F$261,2,TRUE)</f>
        <v>504.1</v>
      </c>
      <c r="AF638">
        <f>VLOOKUP(AE638,Sheet3!K$52:L$77,2,TRUE)</f>
        <v>1</v>
      </c>
      <c r="AG638">
        <f t="shared" si="318"/>
        <v>1.4661337204798883</v>
      </c>
      <c r="AH638">
        <f t="shared" si="319"/>
        <v>1</v>
      </c>
      <c r="AI638">
        <f t="shared" si="327"/>
        <v>4500</v>
      </c>
      <c r="AJ638">
        <f t="shared" si="310"/>
        <v>2</v>
      </c>
      <c r="AK638">
        <f t="shared" si="313"/>
        <v>2609.6226217717422</v>
      </c>
      <c r="AM638">
        <f t="shared" si="320"/>
        <v>-3.6338662795201344</v>
      </c>
      <c r="AN638">
        <f t="shared" si="321"/>
        <v>0</v>
      </c>
      <c r="AP638">
        <f t="shared" si="314"/>
        <v>1.55</v>
      </c>
      <c r="AQ638">
        <f>VLOOKUP(AE638,Sheet3!$K$52:$L$77,2,TRUE)</f>
        <v>1</v>
      </c>
      <c r="AR638">
        <f t="shared" si="340"/>
        <v>0</v>
      </c>
      <c r="AU638">
        <f t="shared" si="322"/>
        <v>7109.6226217717422</v>
      </c>
      <c r="AV638">
        <f t="shared" si="323"/>
        <v>-99.62262177174216</v>
      </c>
      <c r="AW638">
        <f t="shared" si="324"/>
        <v>-2.0583186316475652</v>
      </c>
      <c r="AX638">
        <f>VLOOKUP(AD638,Sheet2!$A$6:$B$262,2,TRUE)</f>
        <v>316.7</v>
      </c>
      <c r="AY638">
        <f t="shared" si="325"/>
        <v>-6.4992694399986272E-3</v>
      </c>
      <c r="AZ638">
        <f t="shared" si="326"/>
        <v>517.85963445103982</v>
      </c>
      <c r="BB638">
        <f t="shared" si="316"/>
        <v>1.1575289046705848</v>
      </c>
    </row>
    <row r="639" spans="4:54" x14ac:dyDescent="0.55000000000000004">
      <c r="D639">
        <f t="shared" si="315"/>
        <v>9435</v>
      </c>
      <c r="E639">
        <f t="shared" si="311"/>
        <v>157.25</v>
      </c>
      <c r="F639">
        <v>6990</v>
      </c>
      <c r="H639">
        <f t="shared" si="328"/>
        <v>1747.5</v>
      </c>
      <c r="J639">
        <f t="shared" si="329"/>
        <v>144.42148760330579</v>
      </c>
      <c r="K639">
        <f t="shared" si="330"/>
        <v>516.70210554636924</v>
      </c>
      <c r="L639">
        <f>VLOOKUP(V639, Sheet2!E$6:F$261,2,TRUE)</f>
        <v>504.1</v>
      </c>
      <c r="M639">
        <f>VLOOKUP(L639,Sheet3!A$52:B$77,2,TRUE)</f>
        <v>1</v>
      </c>
      <c r="N639">
        <f t="shared" si="331"/>
        <v>2.3021055463692619</v>
      </c>
      <c r="O639">
        <f t="shared" si="332"/>
        <v>1.9021055463692846</v>
      </c>
      <c r="P639">
        <v>0</v>
      </c>
      <c r="Q639">
        <f t="shared" si="309"/>
        <v>2.5</v>
      </c>
      <c r="R639">
        <f t="shared" si="333"/>
        <v>6418.228793420818</v>
      </c>
      <c r="S639">
        <f t="shared" si="312"/>
        <v>2.2999999999999998</v>
      </c>
      <c r="T639">
        <f t="shared" si="334"/>
        <v>844.7102996148019</v>
      </c>
      <c r="V639">
        <f t="shared" si="335"/>
        <v>7262.9390930356203</v>
      </c>
      <c r="W639">
        <f t="shared" si="336"/>
        <v>-272.93909303562032</v>
      </c>
      <c r="X639">
        <f t="shared" si="337"/>
        <v>-5.6392374594136427</v>
      </c>
      <c r="Y639">
        <f>VLOOKUP(K639,Sheet2!$A$6:$B$262,2,TRUE)</f>
        <v>309.55</v>
      </c>
      <c r="Z639">
        <f t="shared" si="338"/>
        <v>-1.8217533385280708E-2</v>
      </c>
      <c r="AA639">
        <f t="shared" si="339"/>
        <v>516.68388801298397</v>
      </c>
      <c r="AD639">
        <f t="shared" si="317"/>
        <v>517.85963445103982</v>
      </c>
      <c r="AE639">
        <f>VLOOKUP(AU638,Sheet2!$E$6:$F$261,2,TRUE)</f>
        <v>504.1</v>
      </c>
      <c r="AF639">
        <f>VLOOKUP(AE639,Sheet3!K$52:L$77,2,TRUE)</f>
        <v>1</v>
      </c>
      <c r="AG639">
        <f t="shared" si="318"/>
        <v>1.4596344510398467</v>
      </c>
      <c r="AH639">
        <f t="shared" si="319"/>
        <v>1</v>
      </c>
      <c r="AI639">
        <f t="shared" si="327"/>
        <v>4500</v>
      </c>
      <c r="AJ639">
        <f t="shared" si="310"/>
        <v>2</v>
      </c>
      <c r="AK639">
        <f t="shared" si="313"/>
        <v>2592.2894514694885</v>
      </c>
      <c r="AM639">
        <f t="shared" si="320"/>
        <v>-3.6403655489601761</v>
      </c>
      <c r="AN639">
        <f t="shared" si="321"/>
        <v>0</v>
      </c>
      <c r="AP639">
        <f t="shared" si="314"/>
        <v>1.55</v>
      </c>
      <c r="AQ639">
        <f>VLOOKUP(AE639,Sheet3!$K$52:$L$77,2,TRUE)</f>
        <v>1</v>
      </c>
      <c r="AR639">
        <f t="shared" si="340"/>
        <v>0</v>
      </c>
      <c r="AU639">
        <f t="shared" si="322"/>
        <v>7092.289451469489</v>
      </c>
      <c r="AV639">
        <f t="shared" si="323"/>
        <v>-102.28945146948899</v>
      </c>
      <c r="AW639">
        <f t="shared" si="324"/>
        <v>-2.1134184187910949</v>
      </c>
      <c r="AX639">
        <f>VLOOKUP(AD639,Sheet2!$A$6:$B$262,2,TRUE)</f>
        <v>316.7</v>
      </c>
      <c r="AY639">
        <f t="shared" si="325"/>
        <v>-6.6732504540293492E-3</v>
      </c>
      <c r="AZ639">
        <f t="shared" si="326"/>
        <v>517.85296120058581</v>
      </c>
      <c r="BB639">
        <f t="shared" si="316"/>
        <v>1.169073187601839</v>
      </c>
    </row>
    <row r="640" spans="4:54" x14ac:dyDescent="0.55000000000000004">
      <c r="D640">
        <f t="shared" si="315"/>
        <v>9450</v>
      </c>
      <c r="E640">
        <f t="shared" si="311"/>
        <v>157.5</v>
      </c>
      <c r="F640">
        <v>6950</v>
      </c>
      <c r="H640">
        <f t="shared" si="328"/>
        <v>1737.5</v>
      </c>
      <c r="J640">
        <f t="shared" si="329"/>
        <v>143.59504132231405</v>
      </c>
      <c r="K640">
        <f t="shared" si="330"/>
        <v>516.68388801298397</v>
      </c>
      <c r="L640">
        <f>VLOOKUP(V640, Sheet2!E$6:F$261,2,TRUE)</f>
        <v>503.65</v>
      </c>
      <c r="M640">
        <f>VLOOKUP(L640,Sheet3!A$52:B$77,2,TRUE)</f>
        <v>1</v>
      </c>
      <c r="N640">
        <f t="shared" si="331"/>
        <v>2.2838880129839936</v>
      </c>
      <c r="O640">
        <f t="shared" si="332"/>
        <v>1.8838880129840163</v>
      </c>
      <c r="P640">
        <v>0</v>
      </c>
      <c r="Q640">
        <f t="shared" si="309"/>
        <v>2.4</v>
      </c>
      <c r="R640">
        <f t="shared" si="333"/>
        <v>6088.5067026384568</v>
      </c>
      <c r="S640">
        <f t="shared" si="312"/>
        <v>2.2000000000000002</v>
      </c>
      <c r="T640">
        <f t="shared" si="334"/>
        <v>796.40383127285384</v>
      </c>
      <c r="V640">
        <f t="shared" si="335"/>
        <v>6884.9105339113103</v>
      </c>
      <c r="W640">
        <f t="shared" si="336"/>
        <v>65.089466088689733</v>
      </c>
      <c r="X640">
        <f t="shared" si="337"/>
        <v>1.344823679518383</v>
      </c>
      <c r="Y640">
        <f>VLOOKUP(K640,Sheet2!$A$6:$B$262,2,TRUE)</f>
        <v>308.89999999999998</v>
      </c>
      <c r="Z640">
        <f t="shared" si="338"/>
        <v>4.3535891211342933E-3</v>
      </c>
      <c r="AA640">
        <f t="shared" si="339"/>
        <v>516.68824160210511</v>
      </c>
      <c r="AD640">
        <f t="shared" si="317"/>
        <v>517.85296120058581</v>
      </c>
      <c r="AE640">
        <f>VLOOKUP(AU639,Sheet2!$E$6:$F$261,2,TRUE)</f>
        <v>504.1</v>
      </c>
      <c r="AF640">
        <f>VLOOKUP(AE640,Sheet3!K$52:L$77,2,TRUE)</f>
        <v>1</v>
      </c>
      <c r="AG640">
        <f t="shared" si="318"/>
        <v>1.4529612005858326</v>
      </c>
      <c r="AH640">
        <f t="shared" si="319"/>
        <v>1</v>
      </c>
      <c r="AI640">
        <f t="shared" si="327"/>
        <v>4500</v>
      </c>
      <c r="AJ640">
        <f t="shared" si="310"/>
        <v>2</v>
      </c>
      <c r="AK640">
        <f t="shared" si="313"/>
        <v>2574.5323930269478</v>
      </c>
      <c r="AM640">
        <f t="shared" si="320"/>
        <v>-3.6470387994141902</v>
      </c>
      <c r="AN640">
        <f t="shared" si="321"/>
        <v>0</v>
      </c>
      <c r="AP640">
        <f t="shared" si="314"/>
        <v>1.55</v>
      </c>
      <c r="AQ640">
        <f>VLOOKUP(AE640,Sheet3!$K$52:$L$77,2,TRUE)</f>
        <v>1</v>
      </c>
      <c r="AR640">
        <f t="shared" si="340"/>
        <v>0</v>
      </c>
      <c r="AU640">
        <f t="shared" si="322"/>
        <v>7074.5323930269478</v>
      </c>
      <c r="AV640">
        <f t="shared" si="323"/>
        <v>-124.53239302694783</v>
      </c>
      <c r="AW640">
        <f t="shared" si="324"/>
        <v>-2.5729833270030542</v>
      </c>
      <c r="AX640">
        <f>VLOOKUP(AD640,Sheet2!$A$6:$B$262,2,TRUE)</f>
        <v>316.7</v>
      </c>
      <c r="AY640">
        <f t="shared" si="325"/>
        <v>-8.124355311029537E-3</v>
      </c>
      <c r="AZ640">
        <f t="shared" si="326"/>
        <v>517.84483684527481</v>
      </c>
      <c r="BB640">
        <f t="shared" si="316"/>
        <v>1.1565952431697042</v>
      </c>
    </row>
    <row r="641" spans="4:54" x14ac:dyDescent="0.55000000000000004">
      <c r="D641">
        <f t="shared" si="315"/>
        <v>9465</v>
      </c>
      <c r="E641">
        <f t="shared" si="311"/>
        <v>157.75</v>
      </c>
      <c r="F641">
        <v>6950</v>
      </c>
      <c r="H641">
        <f t="shared" si="328"/>
        <v>1737.5</v>
      </c>
      <c r="J641">
        <f t="shared" si="329"/>
        <v>143.59504132231405</v>
      </c>
      <c r="K641">
        <f t="shared" si="330"/>
        <v>516.68824160210511</v>
      </c>
      <c r="L641">
        <f>VLOOKUP(V641, Sheet2!E$6:F$261,2,TRUE)</f>
        <v>503.65</v>
      </c>
      <c r="M641">
        <f>VLOOKUP(L641,Sheet3!A$52:B$77,2,TRUE)</f>
        <v>1</v>
      </c>
      <c r="N641">
        <f t="shared" si="331"/>
        <v>2.2882416021051313</v>
      </c>
      <c r="O641">
        <f t="shared" si="332"/>
        <v>1.888241602105154</v>
      </c>
      <c r="P641">
        <v>0</v>
      </c>
      <c r="Q641">
        <f t="shared" si="309"/>
        <v>2.4</v>
      </c>
      <c r="R641">
        <f t="shared" si="333"/>
        <v>6105.9240306864231</v>
      </c>
      <c r="S641">
        <f t="shared" si="312"/>
        <v>2.2000000000000002</v>
      </c>
      <c r="T641">
        <f t="shared" si="334"/>
        <v>799.16611125678708</v>
      </c>
      <c r="V641">
        <f t="shared" si="335"/>
        <v>6905.0901419432103</v>
      </c>
      <c r="W641">
        <f t="shared" si="336"/>
        <v>44.909858056789744</v>
      </c>
      <c r="X641">
        <f t="shared" si="337"/>
        <v>0.92788962927251539</v>
      </c>
      <c r="Y641">
        <f>VLOOKUP(K641,Sheet2!$A$6:$B$262,2,TRUE)</f>
        <v>308.89999999999998</v>
      </c>
      <c r="Z641">
        <f t="shared" si="338"/>
        <v>3.003851179257091E-3</v>
      </c>
      <c r="AA641">
        <f t="shared" si="339"/>
        <v>516.69124545328441</v>
      </c>
      <c r="AD641">
        <f t="shared" si="317"/>
        <v>517.84483684527481</v>
      </c>
      <c r="AE641">
        <f>VLOOKUP(AU640,Sheet2!$E$6:$F$261,2,TRUE)</f>
        <v>504.1</v>
      </c>
      <c r="AF641">
        <f>VLOOKUP(AE641,Sheet3!K$52:L$77,2,TRUE)</f>
        <v>1</v>
      </c>
      <c r="AG641">
        <f t="shared" si="318"/>
        <v>1.4448368452748355</v>
      </c>
      <c r="AH641">
        <f t="shared" si="319"/>
        <v>1</v>
      </c>
      <c r="AI641">
        <f t="shared" si="327"/>
        <v>4500</v>
      </c>
      <c r="AJ641">
        <f t="shared" si="310"/>
        <v>2</v>
      </c>
      <c r="AK641">
        <f t="shared" si="313"/>
        <v>2552.9690336996296</v>
      </c>
      <c r="AM641">
        <f t="shared" si="320"/>
        <v>-3.6551631547251873</v>
      </c>
      <c r="AN641">
        <f t="shared" si="321"/>
        <v>0</v>
      </c>
      <c r="AP641">
        <f t="shared" si="314"/>
        <v>1.55</v>
      </c>
      <c r="AQ641">
        <f>VLOOKUP(AE641,Sheet3!$K$52:$L$77,2,TRUE)</f>
        <v>1</v>
      </c>
      <c r="AR641">
        <f t="shared" si="340"/>
        <v>0</v>
      </c>
      <c r="AU641">
        <f t="shared" si="322"/>
        <v>7052.96903369963</v>
      </c>
      <c r="AV641">
        <f t="shared" si="323"/>
        <v>-102.96903369963002</v>
      </c>
      <c r="AW641">
        <f t="shared" si="324"/>
        <v>-2.1274593739592977</v>
      </c>
      <c r="AX641">
        <f>VLOOKUP(AD641,Sheet2!$A$6:$B$262,2,TRUE)</f>
        <v>316.7</v>
      </c>
      <c r="AY641">
        <f t="shared" si="325"/>
        <v>-6.7175856455929835E-3</v>
      </c>
      <c r="AZ641">
        <f t="shared" si="326"/>
        <v>517.83811925962925</v>
      </c>
      <c r="BB641">
        <f t="shared" si="316"/>
        <v>1.1468738063448427</v>
      </c>
    </row>
    <row r="642" spans="4:54" x14ac:dyDescent="0.55000000000000004">
      <c r="D642">
        <f t="shared" si="315"/>
        <v>9480</v>
      </c>
      <c r="E642">
        <f t="shared" si="311"/>
        <v>158</v>
      </c>
      <c r="F642">
        <v>6910</v>
      </c>
      <c r="H642">
        <f t="shared" si="328"/>
        <v>1727.5</v>
      </c>
      <c r="J642">
        <f t="shared" si="329"/>
        <v>142.76859504132233</v>
      </c>
      <c r="K642">
        <f t="shared" si="330"/>
        <v>516.69124545328441</v>
      </c>
      <c r="L642">
        <f>VLOOKUP(V642, Sheet2!E$6:F$261,2,TRUE)</f>
        <v>503.65</v>
      </c>
      <c r="M642">
        <f>VLOOKUP(L642,Sheet3!A$52:B$77,2,TRUE)</f>
        <v>1</v>
      </c>
      <c r="N642">
        <f t="shared" si="331"/>
        <v>2.2912454532844322</v>
      </c>
      <c r="O642">
        <f t="shared" si="332"/>
        <v>1.8912454532844549</v>
      </c>
      <c r="P642">
        <v>0</v>
      </c>
      <c r="Q642">
        <f t="shared" si="309"/>
        <v>2.4</v>
      </c>
      <c r="R642">
        <f t="shared" si="333"/>
        <v>6117.9511512528161</v>
      </c>
      <c r="S642">
        <f t="shared" si="312"/>
        <v>2.2000000000000002</v>
      </c>
      <c r="T642">
        <f t="shared" si="334"/>
        <v>801.07386278401293</v>
      </c>
      <c r="V642">
        <f t="shared" si="335"/>
        <v>6919.0250140368289</v>
      </c>
      <c r="W642">
        <f t="shared" si="336"/>
        <v>-9.0250140368289067</v>
      </c>
      <c r="X642">
        <f t="shared" si="337"/>
        <v>-0.18646723216588651</v>
      </c>
      <c r="Y642">
        <f>VLOOKUP(K642,Sheet2!$A$6:$B$262,2,TRUE)</f>
        <v>308.89999999999998</v>
      </c>
      <c r="Z642">
        <f t="shared" si="338"/>
        <v>-6.0364918150173686E-4</v>
      </c>
      <c r="AA642">
        <f t="shared" si="339"/>
        <v>516.69064180410294</v>
      </c>
      <c r="AD642">
        <f t="shared" si="317"/>
        <v>517.83811925962925</v>
      </c>
      <c r="AE642">
        <f>VLOOKUP(AU641,Sheet2!$E$6:$F$261,2,TRUE)</f>
        <v>504.1</v>
      </c>
      <c r="AF642">
        <f>VLOOKUP(AE642,Sheet3!K$52:L$77,2,TRUE)</f>
        <v>1</v>
      </c>
      <c r="AG642">
        <f t="shared" si="318"/>
        <v>1.4381192596292749</v>
      </c>
      <c r="AH642">
        <f t="shared" si="319"/>
        <v>1</v>
      </c>
      <c r="AI642">
        <f t="shared" si="327"/>
        <v>4500</v>
      </c>
      <c r="AJ642">
        <f t="shared" si="310"/>
        <v>2</v>
      </c>
      <c r="AK642">
        <f t="shared" si="313"/>
        <v>2535.1851862269959</v>
      </c>
      <c r="AM642">
        <f t="shared" si="320"/>
        <v>-3.6618807403707478</v>
      </c>
      <c r="AN642">
        <f t="shared" si="321"/>
        <v>0</v>
      </c>
      <c r="AP642">
        <f t="shared" si="314"/>
        <v>1.55</v>
      </c>
      <c r="AQ642">
        <f>VLOOKUP(AE642,Sheet3!$K$52:$L$77,2,TRUE)</f>
        <v>1</v>
      </c>
      <c r="AR642">
        <f t="shared" si="340"/>
        <v>0</v>
      </c>
      <c r="AU642">
        <f t="shared" si="322"/>
        <v>7035.1851862269959</v>
      </c>
      <c r="AV642">
        <f t="shared" si="323"/>
        <v>-125.18518622699594</v>
      </c>
      <c r="AW642">
        <f t="shared" si="324"/>
        <v>-2.5864707898139661</v>
      </c>
      <c r="AX642">
        <f>VLOOKUP(AD642,Sheet2!$A$6:$B$262,2,TRUE)</f>
        <v>316.7</v>
      </c>
      <c r="AY642">
        <f t="shared" si="325"/>
        <v>-8.1669428159582141E-3</v>
      </c>
      <c r="AZ642">
        <f t="shared" si="326"/>
        <v>517.82995231681332</v>
      </c>
      <c r="BB642">
        <f t="shared" si="316"/>
        <v>1.1393105127103809</v>
      </c>
    </row>
    <row r="643" spans="4:54" x14ac:dyDescent="0.55000000000000004">
      <c r="D643">
        <f t="shared" si="315"/>
        <v>9495</v>
      </c>
      <c r="E643">
        <f t="shared" si="311"/>
        <v>158.25</v>
      </c>
      <c r="F643">
        <v>6890</v>
      </c>
      <c r="H643">
        <f t="shared" si="328"/>
        <v>1722.5</v>
      </c>
      <c r="J643">
        <f t="shared" si="329"/>
        <v>142.35537190082644</v>
      </c>
      <c r="K643">
        <f t="shared" si="330"/>
        <v>516.69064180410294</v>
      </c>
      <c r="L643">
        <f>VLOOKUP(V643, Sheet2!E$6:F$261,2,TRUE)</f>
        <v>503.65</v>
      </c>
      <c r="M643">
        <f>VLOOKUP(L643,Sheet3!A$52:B$77,2,TRUE)</f>
        <v>1</v>
      </c>
      <c r="N643">
        <f t="shared" si="331"/>
        <v>2.290641804102961</v>
      </c>
      <c r="O643">
        <f t="shared" si="332"/>
        <v>1.8906418041029838</v>
      </c>
      <c r="P643">
        <v>0</v>
      </c>
      <c r="Q643">
        <f t="shared" si="309"/>
        <v>2.4</v>
      </c>
      <c r="R643">
        <f t="shared" si="333"/>
        <v>6115.5335667832505</v>
      </c>
      <c r="S643">
        <f t="shared" si="312"/>
        <v>2.2000000000000002</v>
      </c>
      <c r="T643">
        <f t="shared" si="334"/>
        <v>800.69036233014015</v>
      </c>
      <c r="V643">
        <f t="shared" si="335"/>
        <v>6916.223929113391</v>
      </c>
      <c r="W643">
        <f t="shared" si="336"/>
        <v>-26.223929113391023</v>
      </c>
      <c r="X643">
        <f t="shared" si="337"/>
        <v>-0.54181671721882274</v>
      </c>
      <c r="Y643">
        <f>VLOOKUP(K643,Sheet2!$A$6:$B$262,2,TRUE)</f>
        <v>308.89999999999998</v>
      </c>
      <c r="Z643">
        <f t="shared" si="338"/>
        <v>-1.7540198032334827E-3</v>
      </c>
      <c r="AA643">
        <f t="shared" si="339"/>
        <v>516.68888778429971</v>
      </c>
      <c r="AD643">
        <f t="shared" si="317"/>
        <v>517.82995231681332</v>
      </c>
      <c r="AE643">
        <f>VLOOKUP(AU642,Sheet2!$E$6:$F$261,2,TRUE)</f>
        <v>504.1</v>
      </c>
      <c r="AF643">
        <f>VLOOKUP(AE643,Sheet3!K$52:L$77,2,TRUE)</f>
        <v>1</v>
      </c>
      <c r="AG643">
        <f t="shared" si="318"/>
        <v>1.4299523168133419</v>
      </c>
      <c r="AH643">
        <f t="shared" si="319"/>
        <v>1</v>
      </c>
      <c r="AI643">
        <f t="shared" si="327"/>
        <v>4500</v>
      </c>
      <c r="AJ643">
        <f t="shared" si="310"/>
        <v>2</v>
      </c>
      <c r="AK643">
        <f t="shared" si="313"/>
        <v>2513.6202609960751</v>
      </c>
      <c r="AM643">
        <f t="shared" si="320"/>
        <v>-3.6700476831866808</v>
      </c>
      <c r="AN643">
        <f t="shared" si="321"/>
        <v>0</v>
      </c>
      <c r="AP643">
        <f t="shared" si="314"/>
        <v>1.55</v>
      </c>
      <c r="AQ643">
        <f>VLOOKUP(AE643,Sheet3!$K$52:$L$77,2,TRUE)</f>
        <v>1</v>
      </c>
      <c r="AR643">
        <f t="shared" si="340"/>
        <v>0</v>
      </c>
      <c r="AU643">
        <f t="shared" si="322"/>
        <v>7013.6202609960746</v>
      </c>
      <c r="AV643">
        <f t="shared" si="323"/>
        <v>-123.62026099607465</v>
      </c>
      <c r="AW643">
        <f t="shared" si="324"/>
        <v>-2.5541376238858398</v>
      </c>
      <c r="AX643">
        <f>VLOOKUP(AD643,Sheet2!$A$6:$B$262,2,TRUE)</f>
        <v>316.7</v>
      </c>
      <c r="AY643">
        <f t="shared" si="325"/>
        <v>-8.0648488281838959E-3</v>
      </c>
      <c r="AZ643">
        <f t="shared" si="326"/>
        <v>517.82188746798511</v>
      </c>
      <c r="BB643">
        <f t="shared" si="316"/>
        <v>1.1329996836853979</v>
      </c>
    </row>
    <row r="644" spans="4:54" x14ac:dyDescent="0.55000000000000004">
      <c r="D644">
        <f t="shared" si="315"/>
        <v>9510</v>
      </c>
      <c r="E644">
        <f t="shared" si="311"/>
        <v>158.5</v>
      </c>
      <c r="F644">
        <v>6910</v>
      </c>
      <c r="H644">
        <f t="shared" si="328"/>
        <v>1727.5</v>
      </c>
      <c r="J644">
        <f t="shared" si="329"/>
        <v>142.76859504132233</v>
      </c>
      <c r="K644">
        <f t="shared" si="330"/>
        <v>516.68888778429971</v>
      </c>
      <c r="L644">
        <f>VLOOKUP(V644, Sheet2!E$6:F$261,2,TRUE)</f>
        <v>503.65</v>
      </c>
      <c r="M644">
        <f>VLOOKUP(L644,Sheet3!A$52:B$77,2,TRUE)</f>
        <v>1</v>
      </c>
      <c r="N644">
        <f t="shared" si="331"/>
        <v>2.2888877842997317</v>
      </c>
      <c r="O644">
        <f t="shared" si="332"/>
        <v>1.8888877842997545</v>
      </c>
      <c r="P644">
        <v>0</v>
      </c>
      <c r="Q644">
        <f t="shared" si="309"/>
        <v>2.4</v>
      </c>
      <c r="R644">
        <f t="shared" si="333"/>
        <v>6108.5106137123103</v>
      </c>
      <c r="S644">
        <f t="shared" si="312"/>
        <v>2.2000000000000002</v>
      </c>
      <c r="T644">
        <f t="shared" si="334"/>
        <v>799.57637477039964</v>
      </c>
      <c r="V644">
        <f t="shared" si="335"/>
        <v>6908.0869884827098</v>
      </c>
      <c r="W644">
        <f t="shared" si="336"/>
        <v>1.9130115172902151</v>
      </c>
      <c r="X644">
        <f t="shared" si="337"/>
        <v>3.9525031348971389E-2</v>
      </c>
      <c r="Y644">
        <f>VLOOKUP(K644,Sheet2!$A$6:$B$262,2,TRUE)</f>
        <v>308.89999999999998</v>
      </c>
      <c r="Z644">
        <f t="shared" si="338"/>
        <v>1.2795413191638521E-4</v>
      </c>
      <c r="AA644">
        <f t="shared" si="339"/>
        <v>516.68901573843164</v>
      </c>
      <c r="AD644">
        <f t="shared" si="317"/>
        <v>517.82188746798511</v>
      </c>
      <c r="AE644">
        <f>VLOOKUP(AU643,Sheet2!$E$6:$F$261,2,TRUE)</f>
        <v>504.1</v>
      </c>
      <c r="AF644">
        <f>VLOOKUP(AE644,Sheet3!K$52:L$77,2,TRUE)</f>
        <v>1</v>
      </c>
      <c r="AG644">
        <f t="shared" si="318"/>
        <v>1.4218874679851297</v>
      </c>
      <c r="AH644">
        <f t="shared" si="319"/>
        <v>1</v>
      </c>
      <c r="AI644">
        <f t="shared" si="327"/>
        <v>4500</v>
      </c>
      <c r="AJ644">
        <f t="shared" si="310"/>
        <v>2</v>
      </c>
      <c r="AK644">
        <f t="shared" si="313"/>
        <v>2492.3852620339235</v>
      </c>
      <c r="AM644">
        <f t="shared" si="320"/>
        <v>-3.6781125320148931</v>
      </c>
      <c r="AN644">
        <f t="shared" si="321"/>
        <v>0</v>
      </c>
      <c r="AP644">
        <f t="shared" si="314"/>
        <v>1.55</v>
      </c>
      <c r="AQ644">
        <f>VLOOKUP(AE644,Sheet3!$K$52:$L$77,2,TRUE)</f>
        <v>1</v>
      </c>
      <c r="AR644">
        <f t="shared" si="340"/>
        <v>0</v>
      </c>
      <c r="AU644">
        <f t="shared" si="322"/>
        <v>6992.3852620339239</v>
      </c>
      <c r="AV644">
        <f t="shared" si="323"/>
        <v>-82.385262033923937</v>
      </c>
      <c r="AW644">
        <f t="shared" si="324"/>
        <v>-1.7021748354116515</v>
      </c>
      <c r="AX644">
        <f>VLOOKUP(AD644,Sheet2!$A$6:$B$262,2,TRUE)</f>
        <v>316.7</v>
      </c>
      <c r="AY644">
        <f t="shared" si="325"/>
        <v>-5.3747231935953634E-3</v>
      </c>
      <c r="AZ644">
        <f t="shared" si="326"/>
        <v>517.81651274479157</v>
      </c>
      <c r="BB644">
        <f t="shared" si="316"/>
        <v>1.1274970063599312</v>
      </c>
    </row>
    <row r="645" spans="4:54" x14ac:dyDescent="0.55000000000000004">
      <c r="D645">
        <f t="shared" si="315"/>
        <v>9525</v>
      </c>
      <c r="E645">
        <f t="shared" si="311"/>
        <v>158.75</v>
      </c>
      <c r="F645">
        <v>6890</v>
      </c>
      <c r="H645">
        <f t="shared" si="328"/>
        <v>1722.5</v>
      </c>
      <c r="J645">
        <f t="shared" si="329"/>
        <v>142.35537190082644</v>
      </c>
      <c r="K645">
        <f t="shared" si="330"/>
        <v>516.68901573843164</v>
      </c>
      <c r="L645">
        <f>VLOOKUP(V645, Sheet2!E$6:F$261,2,TRUE)</f>
        <v>503.65</v>
      </c>
      <c r="M645">
        <f>VLOOKUP(L645,Sheet3!A$52:B$77,2,TRUE)</f>
        <v>1</v>
      </c>
      <c r="N645">
        <f t="shared" si="331"/>
        <v>2.2890157384316581</v>
      </c>
      <c r="O645">
        <f t="shared" si="332"/>
        <v>1.8890157384316808</v>
      </c>
      <c r="P645">
        <v>0</v>
      </c>
      <c r="Q645">
        <f t="shared" si="309"/>
        <v>2.4</v>
      </c>
      <c r="R645">
        <f t="shared" si="333"/>
        <v>6109.02284072163</v>
      </c>
      <c r="S645">
        <f t="shared" si="312"/>
        <v>2.2000000000000002</v>
      </c>
      <c r="T645">
        <f t="shared" si="334"/>
        <v>799.65762165631031</v>
      </c>
      <c r="V645">
        <f t="shared" si="335"/>
        <v>6908.6804623779408</v>
      </c>
      <c r="W645">
        <f t="shared" si="336"/>
        <v>-18.680462377940785</v>
      </c>
      <c r="X645">
        <f t="shared" si="337"/>
        <v>-0.38595996648637987</v>
      </c>
      <c r="Y645">
        <f>VLOOKUP(K645,Sheet2!$A$6:$B$262,2,TRUE)</f>
        <v>308.89999999999998</v>
      </c>
      <c r="Z645">
        <f t="shared" si="338"/>
        <v>-1.2494657380588536E-3</v>
      </c>
      <c r="AA645">
        <f t="shared" si="339"/>
        <v>516.68776627269358</v>
      </c>
      <c r="AD645">
        <f t="shared" si="317"/>
        <v>517.81651274479157</v>
      </c>
      <c r="AE645">
        <f>VLOOKUP(AU644,Sheet2!$E$6:$F$261,2,TRUE)</f>
        <v>503.65</v>
      </c>
      <c r="AF645">
        <f>VLOOKUP(AE645,Sheet3!K$52:L$77,2,TRUE)</f>
        <v>1</v>
      </c>
      <c r="AG645">
        <f t="shared" si="318"/>
        <v>1.4165127447915893</v>
      </c>
      <c r="AH645">
        <f t="shared" si="319"/>
        <v>1</v>
      </c>
      <c r="AI645">
        <f t="shared" si="327"/>
        <v>4500</v>
      </c>
      <c r="AJ645">
        <f t="shared" si="310"/>
        <v>2</v>
      </c>
      <c r="AK645">
        <f t="shared" si="313"/>
        <v>2478.2668306080177</v>
      </c>
      <c r="AM645">
        <f t="shared" si="320"/>
        <v>-3.6834872552084335</v>
      </c>
      <c r="AN645">
        <f t="shared" si="321"/>
        <v>0</v>
      </c>
      <c r="AP645">
        <f t="shared" si="314"/>
        <v>1.55</v>
      </c>
      <c r="AQ645">
        <f>VLOOKUP(AE645,Sheet3!$K$52:$L$77,2,TRUE)</f>
        <v>1</v>
      </c>
      <c r="AR645">
        <f t="shared" si="340"/>
        <v>0</v>
      </c>
      <c r="AU645">
        <f t="shared" si="322"/>
        <v>6978.2668306080177</v>
      </c>
      <c r="AV645">
        <f t="shared" si="323"/>
        <v>-88.266830608017699</v>
      </c>
      <c r="AW645">
        <f t="shared" si="324"/>
        <v>-1.8236948472730927</v>
      </c>
      <c r="AX645">
        <f>VLOOKUP(AD645,Sheet2!$A$6:$B$262,2,TRUE)</f>
        <v>316.7</v>
      </c>
      <c r="AY645">
        <f t="shared" si="325"/>
        <v>-5.7584302092614234E-3</v>
      </c>
      <c r="AZ645">
        <f t="shared" si="326"/>
        <v>517.81075431458225</v>
      </c>
      <c r="BB645">
        <f t="shared" si="316"/>
        <v>1.1229880418886751</v>
      </c>
    </row>
    <row r="646" spans="4:54" x14ac:dyDescent="0.55000000000000004">
      <c r="D646">
        <f t="shared" si="315"/>
        <v>9540</v>
      </c>
      <c r="E646">
        <f t="shared" si="311"/>
        <v>159</v>
      </c>
      <c r="F646">
        <v>6870</v>
      </c>
      <c r="H646">
        <f t="shared" si="328"/>
        <v>1717.5</v>
      </c>
      <c r="J646">
        <f t="shared" si="329"/>
        <v>141.94214876033058</v>
      </c>
      <c r="K646">
        <f t="shared" si="330"/>
        <v>516.68776627269358</v>
      </c>
      <c r="L646">
        <f>VLOOKUP(V646, Sheet2!E$6:F$261,2,TRUE)</f>
        <v>503.65</v>
      </c>
      <c r="M646">
        <f>VLOOKUP(L646,Sheet3!A$52:B$77,2,TRUE)</f>
        <v>1</v>
      </c>
      <c r="N646">
        <f t="shared" si="331"/>
        <v>2.2877662726936023</v>
      </c>
      <c r="O646">
        <f t="shared" si="332"/>
        <v>1.8877662726936251</v>
      </c>
      <c r="P646">
        <v>0</v>
      </c>
      <c r="Q646">
        <f t="shared" si="309"/>
        <v>2.4</v>
      </c>
      <c r="R646">
        <f t="shared" si="333"/>
        <v>6104.0215821781385</v>
      </c>
      <c r="S646">
        <f t="shared" si="312"/>
        <v>2.2000000000000002</v>
      </c>
      <c r="T646">
        <f t="shared" si="334"/>
        <v>798.86436762675362</v>
      </c>
      <c r="V646">
        <f t="shared" si="335"/>
        <v>6902.8859498048923</v>
      </c>
      <c r="W646">
        <f t="shared" si="336"/>
        <v>-32.885949804892334</v>
      </c>
      <c r="X646">
        <f t="shared" si="337"/>
        <v>-0.67946177282835396</v>
      </c>
      <c r="Y646">
        <f>VLOOKUP(K646,Sheet2!$A$6:$B$262,2,TRUE)</f>
        <v>308.89999999999998</v>
      </c>
      <c r="Z646">
        <f t="shared" si="338"/>
        <v>-2.1996172639312207E-3</v>
      </c>
      <c r="AA646">
        <f t="shared" si="339"/>
        <v>516.68556665542962</v>
      </c>
      <c r="AD646">
        <f t="shared" si="317"/>
        <v>517.81075431458225</v>
      </c>
      <c r="AE646">
        <f>VLOOKUP(AU645,Sheet2!$E$6:$F$261,2,TRUE)</f>
        <v>503.65</v>
      </c>
      <c r="AF646">
        <f>VLOOKUP(AE646,Sheet3!K$52:L$77,2,TRUE)</f>
        <v>1</v>
      </c>
      <c r="AG646">
        <f t="shared" si="318"/>
        <v>1.4107543145822774</v>
      </c>
      <c r="AH646">
        <f t="shared" si="319"/>
        <v>1</v>
      </c>
      <c r="AI646">
        <f t="shared" si="327"/>
        <v>4500</v>
      </c>
      <c r="AJ646">
        <f t="shared" si="310"/>
        <v>2</v>
      </c>
      <c r="AK646">
        <f t="shared" si="313"/>
        <v>2463.1701646635711</v>
      </c>
      <c r="AM646">
        <f t="shared" si="320"/>
        <v>-3.6892456854177453</v>
      </c>
      <c r="AN646">
        <f t="shared" si="321"/>
        <v>0</v>
      </c>
      <c r="AP646">
        <f t="shared" si="314"/>
        <v>1.55</v>
      </c>
      <c r="AQ646">
        <f>VLOOKUP(AE646,Sheet3!$K$52:$L$77,2,TRUE)</f>
        <v>1</v>
      </c>
      <c r="AR646">
        <f t="shared" si="340"/>
        <v>0</v>
      </c>
      <c r="AU646">
        <f t="shared" si="322"/>
        <v>6963.1701646635711</v>
      </c>
      <c r="AV646">
        <f t="shared" si="323"/>
        <v>-93.170164663571086</v>
      </c>
      <c r="AW646">
        <f t="shared" si="324"/>
        <v>-1.9250034021398983</v>
      </c>
      <c r="AX646">
        <f>VLOOKUP(AD646,Sheet2!$A$6:$B$262,2,TRUE)</f>
        <v>316.7</v>
      </c>
      <c r="AY646">
        <f t="shared" si="325"/>
        <v>-6.0783182890429372E-3</v>
      </c>
      <c r="AZ646">
        <f t="shared" si="326"/>
        <v>517.80467599629321</v>
      </c>
      <c r="BB646">
        <f t="shared" si="316"/>
        <v>1.1191093408635879</v>
      </c>
    </row>
    <row r="647" spans="4:54" x14ac:dyDescent="0.55000000000000004">
      <c r="D647">
        <f t="shared" si="315"/>
        <v>9555</v>
      </c>
      <c r="E647">
        <f t="shared" si="311"/>
        <v>159.25</v>
      </c>
      <c r="F647">
        <v>6850</v>
      </c>
      <c r="H647">
        <f t="shared" si="328"/>
        <v>1712.5</v>
      </c>
      <c r="J647">
        <f t="shared" si="329"/>
        <v>141.52892561983472</v>
      </c>
      <c r="K647">
        <f t="shared" si="330"/>
        <v>516.68556665542962</v>
      </c>
      <c r="L647">
        <f>VLOOKUP(V647, Sheet2!E$6:F$261,2,TRUE)</f>
        <v>503.65</v>
      </c>
      <c r="M647">
        <f>VLOOKUP(L647,Sheet3!A$52:B$77,2,TRUE)</f>
        <v>1</v>
      </c>
      <c r="N647">
        <f t="shared" si="331"/>
        <v>2.2855666554296477</v>
      </c>
      <c r="O647">
        <f t="shared" si="332"/>
        <v>1.8855666554296704</v>
      </c>
      <c r="P647">
        <v>0</v>
      </c>
      <c r="Q647">
        <f t="shared" si="309"/>
        <v>2.4</v>
      </c>
      <c r="R647">
        <f t="shared" si="333"/>
        <v>6095.2204535840665</v>
      </c>
      <c r="S647">
        <f t="shared" si="312"/>
        <v>2.2000000000000002</v>
      </c>
      <c r="T647">
        <f t="shared" si="334"/>
        <v>797.46852436644588</v>
      </c>
      <c r="V647">
        <f t="shared" si="335"/>
        <v>6892.6889779505127</v>
      </c>
      <c r="W647">
        <f t="shared" si="336"/>
        <v>-42.688977950512708</v>
      </c>
      <c r="X647">
        <f t="shared" si="337"/>
        <v>-0.88200367666348567</v>
      </c>
      <c r="Y647">
        <f>VLOOKUP(K647,Sheet2!$A$6:$B$262,2,TRUE)</f>
        <v>308.89999999999998</v>
      </c>
      <c r="Z647">
        <f t="shared" si="338"/>
        <v>-2.8553048775120937E-3</v>
      </c>
      <c r="AA647">
        <f t="shared" si="339"/>
        <v>516.68271135055215</v>
      </c>
      <c r="AD647">
        <f t="shared" si="317"/>
        <v>517.80467599629321</v>
      </c>
      <c r="AE647">
        <f>VLOOKUP(AU646,Sheet2!$E$6:$F$261,2,TRUE)</f>
        <v>503.65</v>
      </c>
      <c r="AF647">
        <f>VLOOKUP(AE647,Sheet3!K$52:L$77,2,TRUE)</f>
        <v>1</v>
      </c>
      <c r="AG647">
        <f t="shared" si="318"/>
        <v>1.4046759962932356</v>
      </c>
      <c r="AH647">
        <f t="shared" si="319"/>
        <v>1</v>
      </c>
      <c r="AI647">
        <f t="shared" si="327"/>
        <v>4500</v>
      </c>
      <c r="AJ647">
        <f t="shared" si="310"/>
        <v>2</v>
      </c>
      <c r="AK647">
        <f t="shared" si="313"/>
        <v>2447.2682528529685</v>
      </c>
      <c r="AM647">
        <f t="shared" si="320"/>
        <v>-3.6953240037067872</v>
      </c>
      <c r="AN647">
        <f t="shared" si="321"/>
        <v>0</v>
      </c>
      <c r="AP647">
        <f t="shared" si="314"/>
        <v>1.55</v>
      </c>
      <c r="AQ647">
        <f>VLOOKUP(AE647,Sheet3!$K$52:$L$77,2,TRUE)</f>
        <v>1</v>
      </c>
      <c r="AR647">
        <f t="shared" si="340"/>
        <v>0</v>
      </c>
      <c r="AU647">
        <f t="shared" si="322"/>
        <v>6947.2682528529685</v>
      </c>
      <c r="AV647">
        <f t="shared" si="323"/>
        <v>-97.268252852968544</v>
      </c>
      <c r="AW647">
        <f t="shared" si="324"/>
        <v>-2.0096746457224905</v>
      </c>
      <c r="AX647">
        <f>VLOOKUP(AD647,Sheet2!$A$6:$B$262,2,TRUE)</f>
        <v>316.7</v>
      </c>
      <c r="AY647">
        <f t="shared" si="325"/>
        <v>-6.3456730209109271E-3</v>
      </c>
      <c r="AZ647">
        <f t="shared" si="326"/>
        <v>517.79833032327235</v>
      </c>
      <c r="BB647">
        <f t="shared" si="316"/>
        <v>1.1156189727201991</v>
      </c>
    </row>
    <row r="648" spans="4:54" x14ac:dyDescent="0.55000000000000004">
      <c r="D648">
        <f t="shared" si="315"/>
        <v>9570</v>
      </c>
      <c r="E648">
        <f t="shared" si="311"/>
        <v>159.5</v>
      </c>
      <c r="F648">
        <v>6850</v>
      </c>
      <c r="H648">
        <f t="shared" si="328"/>
        <v>1712.5</v>
      </c>
      <c r="J648">
        <f t="shared" si="329"/>
        <v>141.52892561983472</v>
      </c>
      <c r="K648">
        <f t="shared" si="330"/>
        <v>516.68271135055215</v>
      </c>
      <c r="L648">
        <f>VLOOKUP(V648, Sheet2!E$6:F$261,2,TRUE)</f>
        <v>503.65</v>
      </c>
      <c r="M648">
        <f>VLOOKUP(L648,Sheet3!A$52:B$77,2,TRUE)</f>
        <v>1</v>
      </c>
      <c r="N648">
        <f t="shared" si="331"/>
        <v>2.2827113505521766</v>
      </c>
      <c r="O648">
        <f t="shared" si="332"/>
        <v>1.8827113505521993</v>
      </c>
      <c r="P648">
        <v>0</v>
      </c>
      <c r="Q648">
        <f t="shared" si="309"/>
        <v>2.4</v>
      </c>
      <c r="R648">
        <f t="shared" si="333"/>
        <v>6083.8020974375895</v>
      </c>
      <c r="S648">
        <f t="shared" si="312"/>
        <v>2.2000000000000002</v>
      </c>
      <c r="T648">
        <f t="shared" si="334"/>
        <v>795.65780593514421</v>
      </c>
      <c r="V648">
        <f t="shared" si="335"/>
        <v>6879.4599033727336</v>
      </c>
      <c r="W648">
        <f t="shared" si="336"/>
        <v>-29.459903372733606</v>
      </c>
      <c r="X648">
        <f t="shared" si="337"/>
        <v>-0.60867568951928941</v>
      </c>
      <c r="Y648">
        <f>VLOOKUP(K648,Sheet2!$A$6:$B$262,2,TRUE)</f>
        <v>308.89999999999998</v>
      </c>
      <c r="Z648">
        <f t="shared" si="338"/>
        <v>-1.9704619278707977E-3</v>
      </c>
      <c r="AA648">
        <f t="shared" si="339"/>
        <v>516.68074088862431</v>
      </c>
      <c r="AD648">
        <f t="shared" si="317"/>
        <v>517.79833032327235</v>
      </c>
      <c r="AE648">
        <f>VLOOKUP(AU647,Sheet2!$E$6:$F$261,2,TRUE)</f>
        <v>503.65</v>
      </c>
      <c r="AF648">
        <f>VLOOKUP(AE648,Sheet3!K$52:L$77,2,TRUE)</f>
        <v>1</v>
      </c>
      <c r="AG648">
        <f t="shared" si="318"/>
        <v>1.3983303232723756</v>
      </c>
      <c r="AH648">
        <f t="shared" si="319"/>
        <v>1</v>
      </c>
      <c r="AI648">
        <f t="shared" si="327"/>
        <v>4500</v>
      </c>
      <c r="AJ648">
        <f t="shared" si="310"/>
        <v>1.9</v>
      </c>
      <c r="AK648">
        <f t="shared" si="313"/>
        <v>2309.1683876432048</v>
      </c>
      <c r="AM648">
        <f t="shared" si="320"/>
        <v>-3.7016696767276471</v>
      </c>
      <c r="AN648">
        <f t="shared" si="321"/>
        <v>0</v>
      </c>
      <c r="AP648">
        <f t="shared" si="314"/>
        <v>1.55</v>
      </c>
      <c r="AQ648">
        <f>VLOOKUP(AE648,Sheet3!$K$52:$L$77,2,TRUE)</f>
        <v>1</v>
      </c>
      <c r="AR648">
        <f t="shared" si="340"/>
        <v>0</v>
      </c>
      <c r="AU648">
        <f t="shared" si="322"/>
        <v>6809.1683876432053</v>
      </c>
      <c r="AV648">
        <f t="shared" si="323"/>
        <v>40.831612356794722</v>
      </c>
      <c r="AW648">
        <f t="shared" si="324"/>
        <v>0.84362835447922979</v>
      </c>
      <c r="AX648">
        <f>VLOOKUP(AD648,Sheet2!$A$6:$B$262,2,TRUE)</f>
        <v>316.05</v>
      </c>
      <c r="AY648">
        <f t="shared" si="325"/>
        <v>2.6692876268920415E-3</v>
      </c>
      <c r="AZ648">
        <f t="shared" si="326"/>
        <v>517.80099961089923</v>
      </c>
      <c r="BB648">
        <f t="shared" si="316"/>
        <v>1.1202587222749116</v>
      </c>
    </row>
    <row r="649" spans="4:54" x14ac:dyDescent="0.55000000000000004">
      <c r="D649">
        <f t="shared" si="315"/>
        <v>9585</v>
      </c>
      <c r="E649">
        <f t="shared" si="311"/>
        <v>159.75</v>
      </c>
      <c r="F649">
        <v>6820</v>
      </c>
      <c r="H649">
        <f t="shared" si="328"/>
        <v>1705</v>
      </c>
      <c r="J649">
        <f t="shared" si="329"/>
        <v>140.90909090909091</v>
      </c>
      <c r="K649">
        <f t="shared" si="330"/>
        <v>516.68074088862431</v>
      </c>
      <c r="L649">
        <f>VLOOKUP(V649, Sheet2!E$6:F$261,2,TRUE)</f>
        <v>503.65</v>
      </c>
      <c r="M649">
        <f>VLOOKUP(L649,Sheet3!A$52:B$77,2,TRUE)</f>
        <v>1</v>
      </c>
      <c r="N649">
        <f t="shared" si="331"/>
        <v>2.2807408886243365</v>
      </c>
      <c r="O649">
        <f t="shared" si="332"/>
        <v>1.8807408886243593</v>
      </c>
      <c r="P649">
        <v>0</v>
      </c>
      <c r="Q649">
        <f t="shared" si="309"/>
        <v>2.4</v>
      </c>
      <c r="R649">
        <f t="shared" si="333"/>
        <v>6075.926388790549</v>
      </c>
      <c r="S649">
        <f t="shared" si="312"/>
        <v>2.2000000000000002</v>
      </c>
      <c r="T649">
        <f t="shared" si="334"/>
        <v>794.40901934841065</v>
      </c>
      <c r="V649">
        <f t="shared" si="335"/>
        <v>6870.3354081389598</v>
      </c>
      <c r="W649">
        <f t="shared" si="336"/>
        <v>-50.335408138959792</v>
      </c>
      <c r="X649">
        <f t="shared" si="337"/>
        <v>-1.0399877714661114</v>
      </c>
      <c r="Y649">
        <f>VLOOKUP(K649,Sheet2!$A$6:$B$262,2,TRUE)</f>
        <v>308.89999999999998</v>
      </c>
      <c r="Z649">
        <f t="shared" si="338"/>
        <v>-3.366745780078056E-3</v>
      </c>
      <c r="AA649">
        <f t="shared" si="339"/>
        <v>516.6773741428442</v>
      </c>
      <c r="AD649">
        <f t="shared" si="317"/>
        <v>517.80099961089923</v>
      </c>
      <c r="AE649">
        <f>VLOOKUP(AU648,Sheet2!$E$6:$F$261,2,TRUE)</f>
        <v>503.65</v>
      </c>
      <c r="AF649">
        <f>VLOOKUP(AE649,Sheet3!K$52:L$77,2,TRUE)</f>
        <v>1</v>
      </c>
      <c r="AG649">
        <f t="shared" si="318"/>
        <v>1.4009996108992482</v>
      </c>
      <c r="AH649">
        <f t="shared" si="319"/>
        <v>1</v>
      </c>
      <c r="AI649">
        <f t="shared" si="327"/>
        <v>4500</v>
      </c>
      <c r="AJ649">
        <f t="shared" si="310"/>
        <v>2</v>
      </c>
      <c r="AK649">
        <f t="shared" si="313"/>
        <v>2437.6668802211298</v>
      </c>
      <c r="AM649">
        <f t="shared" si="320"/>
        <v>-3.6990003891007746</v>
      </c>
      <c r="AN649">
        <f t="shared" si="321"/>
        <v>0</v>
      </c>
      <c r="AP649">
        <f t="shared" si="314"/>
        <v>1.55</v>
      </c>
      <c r="AQ649">
        <f>VLOOKUP(AE649,Sheet3!$K$52:$L$77,2,TRUE)</f>
        <v>1</v>
      </c>
      <c r="AR649">
        <f t="shared" si="340"/>
        <v>0</v>
      </c>
      <c r="AU649">
        <f t="shared" si="322"/>
        <v>6937.6668802211298</v>
      </c>
      <c r="AV649">
        <f t="shared" si="323"/>
        <v>-117.66688022112976</v>
      </c>
      <c r="AW649">
        <f t="shared" si="324"/>
        <v>-2.431133888866317</v>
      </c>
      <c r="AX649">
        <f>VLOOKUP(AD649,Sheet2!$A$6:$B$262,2,TRUE)</f>
        <v>316.7</v>
      </c>
      <c r="AY649">
        <f t="shared" si="325"/>
        <v>-7.6764568641184625E-3</v>
      </c>
      <c r="AZ649">
        <f t="shared" si="326"/>
        <v>517.79332315403508</v>
      </c>
      <c r="BB649">
        <f t="shared" si="316"/>
        <v>1.1159490111908781</v>
      </c>
    </row>
    <row r="650" spans="4:54" x14ac:dyDescent="0.55000000000000004">
      <c r="D650">
        <f t="shared" si="315"/>
        <v>9600</v>
      </c>
      <c r="E650">
        <f t="shared" si="311"/>
        <v>160</v>
      </c>
      <c r="F650">
        <v>6800</v>
      </c>
      <c r="H650">
        <f t="shared" si="328"/>
        <v>1700</v>
      </c>
      <c r="J650">
        <f t="shared" si="329"/>
        <v>140.49586776859505</v>
      </c>
      <c r="K650">
        <f t="shared" si="330"/>
        <v>516.6773741428442</v>
      </c>
      <c r="L650">
        <f>VLOOKUP(V650, Sheet2!E$6:F$261,2,TRUE)</f>
        <v>503.65</v>
      </c>
      <c r="M650">
        <f>VLOOKUP(L650,Sheet3!A$52:B$77,2,TRUE)</f>
        <v>1</v>
      </c>
      <c r="N650">
        <f t="shared" si="331"/>
        <v>2.2773741428442236</v>
      </c>
      <c r="O650">
        <f t="shared" si="332"/>
        <v>1.8773741428442463</v>
      </c>
      <c r="P650">
        <v>0</v>
      </c>
      <c r="Q650">
        <f t="shared" ref="Q650:Q682" si="341">VLOOKUP(N650,$A$8:$B$28,2,TRUE)</f>
        <v>2.4</v>
      </c>
      <c r="R650">
        <f t="shared" si="333"/>
        <v>6062.4777664779176</v>
      </c>
      <c r="S650">
        <f t="shared" si="312"/>
        <v>2.2000000000000002</v>
      </c>
      <c r="T650">
        <f t="shared" si="334"/>
        <v>792.27684692412026</v>
      </c>
      <c r="V650">
        <f t="shared" si="335"/>
        <v>6854.7546134020376</v>
      </c>
      <c r="W650">
        <f t="shared" si="336"/>
        <v>-54.754613402037648</v>
      </c>
      <c r="X650">
        <f t="shared" si="337"/>
        <v>-1.1312936653313563</v>
      </c>
      <c r="Y650">
        <f>VLOOKUP(K650,Sheet2!$A$6:$B$262,2,TRUE)</f>
        <v>308.89999999999998</v>
      </c>
      <c r="Z650">
        <f t="shared" si="338"/>
        <v>-3.662329767987557E-3</v>
      </c>
      <c r="AA650">
        <f t="shared" si="339"/>
        <v>516.67371181307624</v>
      </c>
      <c r="AD650">
        <f t="shared" si="317"/>
        <v>517.79332315403508</v>
      </c>
      <c r="AE650">
        <f>VLOOKUP(AU649,Sheet2!$E$6:$F$261,2,TRUE)</f>
        <v>503.65</v>
      </c>
      <c r="AF650">
        <f>VLOOKUP(AE650,Sheet3!K$52:L$77,2,TRUE)</f>
        <v>1</v>
      </c>
      <c r="AG650">
        <f t="shared" si="318"/>
        <v>1.3933231540351017</v>
      </c>
      <c r="AH650">
        <f t="shared" si="319"/>
        <v>1</v>
      </c>
      <c r="AI650">
        <f t="shared" si="327"/>
        <v>4500</v>
      </c>
      <c r="AJ650">
        <f t="shared" ref="AJ650:AJ682" si="342">VLOOKUP(AG650,$A$8:$B$28,2,TRUE)</f>
        <v>1.9</v>
      </c>
      <c r="AK650">
        <f t="shared" si="313"/>
        <v>2296.7764229327749</v>
      </c>
      <c r="AM650">
        <f t="shared" si="320"/>
        <v>-3.7066768459649211</v>
      </c>
      <c r="AN650">
        <f t="shared" si="321"/>
        <v>0</v>
      </c>
      <c r="AP650">
        <f t="shared" si="314"/>
        <v>1.55</v>
      </c>
      <c r="AQ650">
        <f>VLOOKUP(AE650,Sheet3!$K$52:$L$77,2,TRUE)</f>
        <v>1</v>
      </c>
      <c r="AR650">
        <f t="shared" si="340"/>
        <v>0</v>
      </c>
      <c r="AU650">
        <f t="shared" si="322"/>
        <v>6796.7764229327749</v>
      </c>
      <c r="AV650">
        <f t="shared" si="323"/>
        <v>3.223577067225051</v>
      </c>
      <c r="AW650">
        <f t="shared" si="324"/>
        <v>6.6602831967459725E-2</v>
      </c>
      <c r="AX650">
        <f>VLOOKUP(AD650,Sheet2!$A$6:$B$262,2,TRUE)</f>
        <v>316.05</v>
      </c>
      <c r="AY650">
        <f t="shared" si="325"/>
        <v>2.1073511143002602E-4</v>
      </c>
      <c r="AZ650">
        <f t="shared" si="326"/>
        <v>517.79353388914649</v>
      </c>
      <c r="BB650">
        <f t="shared" si="316"/>
        <v>1.1198220760702498</v>
      </c>
    </row>
    <row r="651" spans="4:54" x14ac:dyDescent="0.55000000000000004">
      <c r="D651">
        <f t="shared" si="315"/>
        <v>9615</v>
      </c>
      <c r="E651">
        <f t="shared" ref="E651:E682" si="343">+D651/60</f>
        <v>160.25</v>
      </c>
      <c r="F651">
        <v>6780</v>
      </c>
      <c r="H651">
        <f t="shared" si="328"/>
        <v>1695</v>
      </c>
      <c r="J651">
        <f t="shared" si="329"/>
        <v>140.08264462809916</v>
      </c>
      <c r="K651">
        <f t="shared" si="330"/>
        <v>516.67371181307624</v>
      </c>
      <c r="L651">
        <f>VLOOKUP(V651, Sheet2!E$6:F$261,2,TRUE)</f>
        <v>503.65</v>
      </c>
      <c r="M651">
        <f>VLOOKUP(L651,Sheet3!A$52:B$77,2,TRUE)</f>
        <v>1</v>
      </c>
      <c r="N651">
        <f t="shared" si="331"/>
        <v>2.273711813076261</v>
      </c>
      <c r="O651">
        <f t="shared" si="332"/>
        <v>1.8737118130762838</v>
      </c>
      <c r="P651">
        <v>0</v>
      </c>
      <c r="Q651">
        <f t="shared" si="341"/>
        <v>2.4</v>
      </c>
      <c r="R651">
        <f t="shared" si="333"/>
        <v>6047.8597045858114</v>
      </c>
      <c r="S651">
        <f t="shared" ref="S651:S682" si="344">VLOOKUP(O651,$A$8:$B$28,2,TRUE)</f>
        <v>2.2000000000000002</v>
      </c>
      <c r="T651">
        <f t="shared" si="334"/>
        <v>789.95965014841045</v>
      </c>
      <c r="V651">
        <f t="shared" si="335"/>
        <v>6837.8193547342216</v>
      </c>
      <c r="W651">
        <f t="shared" si="336"/>
        <v>-57.819354734221633</v>
      </c>
      <c r="X651">
        <f t="shared" si="337"/>
        <v>-1.1946147672359841</v>
      </c>
      <c r="Y651">
        <f>VLOOKUP(K651,Sheet2!$A$6:$B$262,2,TRUE)</f>
        <v>308.89999999999998</v>
      </c>
      <c r="Z651">
        <f t="shared" si="338"/>
        <v>-3.8673187673550799E-3</v>
      </c>
      <c r="AA651">
        <f t="shared" si="339"/>
        <v>516.6698444943089</v>
      </c>
      <c r="AD651">
        <f t="shared" si="317"/>
        <v>517.79353388914649</v>
      </c>
      <c r="AE651">
        <f>VLOOKUP(AU650,Sheet2!$E$6:$F$261,2,TRUE)</f>
        <v>503.65</v>
      </c>
      <c r="AF651">
        <f>VLOOKUP(AE651,Sheet3!K$52:L$77,2,TRUE)</f>
        <v>1</v>
      </c>
      <c r="AG651">
        <f t="shared" si="318"/>
        <v>1.3935338891465108</v>
      </c>
      <c r="AH651">
        <f t="shared" si="319"/>
        <v>1</v>
      </c>
      <c r="AI651">
        <f t="shared" si="327"/>
        <v>4500</v>
      </c>
      <c r="AJ651">
        <f t="shared" si="342"/>
        <v>1.9</v>
      </c>
      <c r="AK651">
        <f t="shared" ref="AK651:AK682" si="345">+AJ651*$AD$3*POWER(AG651,1.5)*AF651</f>
        <v>2297.2975113838843</v>
      </c>
      <c r="AM651">
        <f t="shared" si="320"/>
        <v>-3.706466110853512</v>
      </c>
      <c r="AN651">
        <f t="shared" si="321"/>
        <v>0</v>
      </c>
      <c r="AP651">
        <f t="shared" ref="AP651:AP682" si="346">+VLOOKUP(AM651,$A$8:$B$28,2,TRUE)</f>
        <v>1.55</v>
      </c>
      <c r="AQ651">
        <f>VLOOKUP(AE651,Sheet3!$K$52:$L$77,2,TRUE)</f>
        <v>1</v>
      </c>
      <c r="AR651">
        <f t="shared" si="340"/>
        <v>0</v>
      </c>
      <c r="AU651">
        <f t="shared" si="322"/>
        <v>6797.2975113838838</v>
      </c>
      <c r="AV651">
        <f t="shared" si="323"/>
        <v>-17.29751138388383</v>
      </c>
      <c r="AW651">
        <f t="shared" si="324"/>
        <v>-0.357386598840575</v>
      </c>
      <c r="AX651">
        <f>VLOOKUP(AD651,Sheet2!$A$6:$B$262,2,TRUE)</f>
        <v>316.05</v>
      </c>
      <c r="AY651">
        <f t="shared" si="325"/>
        <v>-1.1307913268171967E-3</v>
      </c>
      <c r="AZ651">
        <f t="shared" si="326"/>
        <v>517.79240309781972</v>
      </c>
      <c r="BB651">
        <f t="shared" si="316"/>
        <v>1.1225586035108108</v>
      </c>
    </row>
    <row r="652" spans="4:54" x14ac:dyDescent="0.55000000000000004">
      <c r="D652">
        <f t="shared" ref="D652:D715" si="347">+D651+15</f>
        <v>9630</v>
      </c>
      <c r="E652">
        <f t="shared" si="343"/>
        <v>160.5</v>
      </c>
      <c r="F652">
        <v>6760</v>
      </c>
      <c r="H652">
        <f t="shared" si="328"/>
        <v>1690</v>
      </c>
      <c r="J652">
        <f t="shared" si="329"/>
        <v>139.6694214876033</v>
      </c>
      <c r="K652">
        <f t="shared" si="330"/>
        <v>516.6698444943089</v>
      </c>
      <c r="L652">
        <f>VLOOKUP(V652, Sheet2!E$6:F$261,2,TRUE)</f>
        <v>503.65</v>
      </c>
      <c r="M652">
        <f>VLOOKUP(L652,Sheet3!A$52:B$77,2,TRUE)</f>
        <v>1</v>
      </c>
      <c r="N652">
        <f t="shared" si="331"/>
        <v>2.2698444943089271</v>
      </c>
      <c r="O652">
        <f t="shared" si="332"/>
        <v>1.8698444943089498</v>
      </c>
      <c r="P652">
        <v>0</v>
      </c>
      <c r="Q652">
        <f t="shared" si="341"/>
        <v>2.4</v>
      </c>
      <c r="R652">
        <f t="shared" si="333"/>
        <v>6032.4362110118564</v>
      </c>
      <c r="S652">
        <f t="shared" si="344"/>
        <v>2.2000000000000002</v>
      </c>
      <c r="T652">
        <f t="shared" si="334"/>
        <v>787.5152116555588</v>
      </c>
      <c r="V652">
        <f t="shared" si="335"/>
        <v>6819.9514226674155</v>
      </c>
      <c r="W652">
        <f t="shared" si="336"/>
        <v>-59.9514226674155</v>
      </c>
      <c r="X652">
        <f t="shared" si="337"/>
        <v>-1.2386657575912292</v>
      </c>
      <c r="Y652">
        <f>VLOOKUP(K652,Sheet2!$A$6:$B$262,2,TRUE)</f>
        <v>308.89999999999998</v>
      </c>
      <c r="Z652">
        <f t="shared" si="338"/>
        <v>-4.0099247574983147E-3</v>
      </c>
      <c r="AA652">
        <f t="shared" si="339"/>
        <v>516.66583456955141</v>
      </c>
      <c r="AD652">
        <f t="shared" si="317"/>
        <v>517.79240309781972</v>
      </c>
      <c r="AE652">
        <f>VLOOKUP(AU651,Sheet2!$E$6:$F$261,2,TRUE)</f>
        <v>503.65</v>
      </c>
      <c r="AF652">
        <f>VLOOKUP(AE652,Sheet3!K$52:L$77,2,TRUE)</f>
        <v>1</v>
      </c>
      <c r="AG652">
        <f t="shared" si="318"/>
        <v>1.3924030978197379</v>
      </c>
      <c r="AH652">
        <f t="shared" si="319"/>
        <v>1</v>
      </c>
      <c r="AI652">
        <f t="shared" si="327"/>
        <v>4500</v>
      </c>
      <c r="AJ652">
        <f t="shared" si="342"/>
        <v>1.9</v>
      </c>
      <c r="AK652">
        <f t="shared" si="345"/>
        <v>2294.501845210576</v>
      </c>
      <c r="AM652">
        <f t="shared" si="320"/>
        <v>-3.7075969021802848</v>
      </c>
      <c r="AN652">
        <f t="shared" si="321"/>
        <v>0</v>
      </c>
      <c r="AP652">
        <f t="shared" si="346"/>
        <v>1.55</v>
      </c>
      <c r="AQ652">
        <f>VLOOKUP(AE652,Sheet3!$K$52:$L$77,2,TRUE)</f>
        <v>1</v>
      </c>
      <c r="AR652">
        <f t="shared" si="340"/>
        <v>0</v>
      </c>
      <c r="AU652">
        <f t="shared" si="322"/>
        <v>6794.501845210576</v>
      </c>
      <c r="AV652">
        <f t="shared" si="323"/>
        <v>-34.501845210575993</v>
      </c>
      <c r="AW652">
        <f t="shared" si="324"/>
        <v>-0.71284804154082626</v>
      </c>
      <c r="AX652">
        <f>VLOOKUP(AD652,Sheet2!$A$6:$B$262,2,TRUE)</f>
        <v>316.05</v>
      </c>
      <c r="AY652">
        <f t="shared" si="325"/>
        <v>-2.2554913511812253E-3</v>
      </c>
      <c r="AZ652">
        <f t="shared" si="326"/>
        <v>517.79014760646851</v>
      </c>
      <c r="BB652">
        <f t="shared" ref="BB652:BB682" si="348">+AZ652-AA652</f>
        <v>1.1243130369171013</v>
      </c>
    </row>
    <row r="653" spans="4:54" x14ac:dyDescent="0.55000000000000004">
      <c r="D653">
        <f t="shared" si="347"/>
        <v>9645</v>
      </c>
      <c r="E653">
        <f t="shared" si="343"/>
        <v>160.75</v>
      </c>
      <c r="F653">
        <v>6740</v>
      </c>
      <c r="H653">
        <f t="shared" si="328"/>
        <v>1685</v>
      </c>
      <c r="J653">
        <f t="shared" si="329"/>
        <v>139.25619834710744</v>
      </c>
      <c r="K653">
        <f t="shared" si="330"/>
        <v>516.66583456955141</v>
      </c>
      <c r="L653">
        <f>VLOOKUP(V653, Sheet2!E$6:F$261,2,TRUE)</f>
        <v>503.65</v>
      </c>
      <c r="M653">
        <f>VLOOKUP(L653,Sheet3!A$52:B$77,2,TRUE)</f>
        <v>1</v>
      </c>
      <c r="N653">
        <f t="shared" si="331"/>
        <v>2.2658345695514299</v>
      </c>
      <c r="O653">
        <f t="shared" si="332"/>
        <v>1.8658345695514527</v>
      </c>
      <c r="P653">
        <v>0</v>
      </c>
      <c r="Q653">
        <f t="shared" si="341"/>
        <v>2.4</v>
      </c>
      <c r="R653">
        <f t="shared" si="333"/>
        <v>6016.4578507100523</v>
      </c>
      <c r="S653">
        <f t="shared" si="344"/>
        <v>2.2000000000000002</v>
      </c>
      <c r="T653">
        <f t="shared" si="334"/>
        <v>784.98330343014936</v>
      </c>
      <c r="V653">
        <f t="shared" si="335"/>
        <v>6801.4411541402014</v>
      </c>
      <c r="W653">
        <f t="shared" si="336"/>
        <v>-61.441154140201434</v>
      </c>
      <c r="X653">
        <f t="shared" si="337"/>
        <v>-1.2694453334752362</v>
      </c>
      <c r="Y653">
        <f>VLOOKUP(K653,Sheet2!$A$6:$B$262,2,TRUE)</f>
        <v>308.89999999999998</v>
      </c>
      <c r="Z653">
        <f t="shared" si="338"/>
        <v>-4.109567282211837E-3</v>
      </c>
      <c r="AA653">
        <f t="shared" si="339"/>
        <v>516.66172500226924</v>
      </c>
      <c r="AD653">
        <f t="shared" ref="AD653:AD682" si="349">+AZ652</f>
        <v>517.79014760646851</v>
      </c>
      <c r="AE653">
        <f>VLOOKUP(AU652,Sheet2!$E$6:$F$261,2,TRUE)</f>
        <v>503.65</v>
      </c>
      <c r="AF653">
        <f>VLOOKUP(AE653,Sheet3!K$52:L$77,2,TRUE)</f>
        <v>1</v>
      </c>
      <c r="AG653">
        <f t="shared" ref="AG653:AG682" si="350">+AD653-$AF$3</f>
        <v>1.3901476064685312</v>
      </c>
      <c r="AH653">
        <f t="shared" ref="AH653:AH682" si="351">VLOOKUP(F653, $AM$3:$AN$5,2,TRUE)</f>
        <v>1</v>
      </c>
      <c r="AI653">
        <f t="shared" si="327"/>
        <v>4500</v>
      </c>
      <c r="AJ653">
        <f t="shared" si="342"/>
        <v>1.9</v>
      </c>
      <c r="AK653">
        <f t="shared" si="345"/>
        <v>2288.9289625495549</v>
      </c>
      <c r="AM653">
        <f t="shared" ref="AM653:AM682" si="352">+AD653-$AO$3</f>
        <v>-3.7098523935314915</v>
      </c>
      <c r="AN653">
        <f t="shared" ref="AN653:AN682" si="353">+VLOOKUP(AM653,$AQ$3:$AR$5,2,TRUE)</f>
        <v>0</v>
      </c>
      <c r="AP653">
        <f t="shared" si="346"/>
        <v>1.55</v>
      </c>
      <c r="AQ653">
        <f>VLOOKUP(AE653,Sheet3!$K$52:$L$77,2,TRUE)</f>
        <v>1</v>
      </c>
      <c r="AR653">
        <f t="shared" si="340"/>
        <v>0</v>
      </c>
      <c r="AU653">
        <f t="shared" ref="AU653:AU682" si="354">+AI653+AK653+AR653</f>
        <v>6788.9289625495549</v>
      </c>
      <c r="AV653">
        <f t="shared" ref="AV653:AV682" si="355">+F653-AU653</f>
        <v>-48.928962549554853</v>
      </c>
      <c r="AW653">
        <f t="shared" ref="AW653:AW682" si="356">+AV653*0.25*3600/43560</f>
        <v>-1.0109289782965878</v>
      </c>
      <c r="AX653">
        <f>VLOOKUP(AD653,Sheet2!$A$6:$B$262,2,TRUE)</f>
        <v>316.05</v>
      </c>
      <c r="AY653">
        <f t="shared" ref="AY653:AY682" si="357">+AW653/AX653</f>
        <v>-3.1986362230551741E-3</v>
      </c>
      <c r="AZ653">
        <f t="shared" ref="AZ653:AZ682" si="358">+AD653+AY653</f>
        <v>517.78694897024548</v>
      </c>
      <c r="BB653">
        <f t="shared" si="348"/>
        <v>1.1252239679762397</v>
      </c>
    </row>
    <row r="654" spans="4:54" x14ac:dyDescent="0.55000000000000004">
      <c r="D654">
        <f t="shared" si="347"/>
        <v>9660</v>
      </c>
      <c r="E654">
        <f t="shared" si="343"/>
        <v>161</v>
      </c>
      <c r="F654">
        <v>6700</v>
      </c>
      <c r="H654">
        <f t="shared" si="328"/>
        <v>1675</v>
      </c>
      <c r="J654">
        <f t="shared" si="329"/>
        <v>138.4297520661157</v>
      </c>
      <c r="K654">
        <f t="shared" si="330"/>
        <v>516.66172500226924</v>
      </c>
      <c r="L654">
        <f>VLOOKUP(V654, Sheet2!E$6:F$261,2,TRUE)</f>
        <v>503.65</v>
      </c>
      <c r="M654">
        <f>VLOOKUP(L654,Sheet3!A$52:B$77,2,TRUE)</f>
        <v>1</v>
      </c>
      <c r="N654">
        <f t="shared" si="331"/>
        <v>2.2617250022692588</v>
      </c>
      <c r="O654">
        <f t="shared" si="332"/>
        <v>1.8617250022692815</v>
      </c>
      <c r="P654">
        <v>0</v>
      </c>
      <c r="Q654">
        <f t="shared" si="341"/>
        <v>2.4</v>
      </c>
      <c r="R654">
        <f t="shared" si="333"/>
        <v>6000.0971082279248</v>
      </c>
      <c r="S654">
        <f t="shared" si="344"/>
        <v>2.2000000000000002</v>
      </c>
      <c r="T654">
        <f t="shared" si="334"/>
        <v>782.39130134066886</v>
      </c>
      <c r="V654">
        <f t="shared" si="335"/>
        <v>6782.4884095685939</v>
      </c>
      <c r="W654">
        <f t="shared" si="336"/>
        <v>-82.488409568593852</v>
      </c>
      <c r="X654">
        <f t="shared" si="337"/>
        <v>-1.7043059828221869</v>
      </c>
      <c r="Y654">
        <f>VLOOKUP(K654,Sheet2!$A$6:$B$262,2,TRUE)</f>
        <v>308.89999999999998</v>
      </c>
      <c r="Z654">
        <f t="shared" si="338"/>
        <v>-5.5173388890326549E-3</v>
      </c>
      <c r="AA654">
        <f t="shared" si="339"/>
        <v>516.6562076633802</v>
      </c>
      <c r="AD654">
        <f t="shared" si="349"/>
        <v>517.78694897024548</v>
      </c>
      <c r="AE654">
        <f>VLOOKUP(AU653,Sheet2!$E$6:$F$261,2,TRUE)</f>
        <v>503.65</v>
      </c>
      <c r="AF654">
        <f>VLOOKUP(AE654,Sheet3!K$52:L$77,2,TRUE)</f>
        <v>1</v>
      </c>
      <c r="AG654">
        <f t="shared" si="350"/>
        <v>1.3869489702454985</v>
      </c>
      <c r="AH654">
        <f t="shared" si="351"/>
        <v>1</v>
      </c>
      <c r="AI654">
        <f t="shared" si="327"/>
        <v>4500</v>
      </c>
      <c r="AJ654">
        <f t="shared" si="342"/>
        <v>1.9</v>
      </c>
      <c r="AK654">
        <f t="shared" si="345"/>
        <v>2281.033501053992</v>
      </c>
      <c r="AM654">
        <f t="shared" si="352"/>
        <v>-3.7130510297545243</v>
      </c>
      <c r="AN654">
        <f t="shared" si="353"/>
        <v>0</v>
      </c>
      <c r="AP654">
        <f t="shared" si="346"/>
        <v>1.55</v>
      </c>
      <c r="AQ654">
        <f>VLOOKUP(AE654,Sheet3!$K$52:$L$77,2,TRUE)</f>
        <v>1</v>
      </c>
      <c r="AR654">
        <f t="shared" si="340"/>
        <v>0</v>
      </c>
      <c r="AU654">
        <f t="shared" si="354"/>
        <v>6781.033501053992</v>
      </c>
      <c r="AV654">
        <f t="shared" si="355"/>
        <v>-81.03350105399204</v>
      </c>
      <c r="AW654">
        <f t="shared" si="356"/>
        <v>-1.6742458895452901</v>
      </c>
      <c r="AX654">
        <f>VLOOKUP(AD654,Sheet2!$A$6:$B$262,2,TRUE)</f>
        <v>316.05</v>
      </c>
      <c r="AY654">
        <f t="shared" si="357"/>
        <v>-5.297408288388831E-3</v>
      </c>
      <c r="AZ654">
        <f t="shared" si="358"/>
        <v>517.78165156195712</v>
      </c>
      <c r="BB654">
        <f t="shared" si="348"/>
        <v>1.1254438985769184</v>
      </c>
    </row>
    <row r="655" spans="4:54" x14ac:dyDescent="0.55000000000000004">
      <c r="D655">
        <f t="shared" si="347"/>
        <v>9675</v>
      </c>
      <c r="E655">
        <f t="shared" si="343"/>
        <v>161.25</v>
      </c>
      <c r="F655">
        <v>6680</v>
      </c>
      <c r="H655">
        <f t="shared" si="328"/>
        <v>1670</v>
      </c>
      <c r="J655">
        <f t="shared" si="329"/>
        <v>138.01652892561984</v>
      </c>
      <c r="K655">
        <f t="shared" si="330"/>
        <v>516.6562076633802</v>
      </c>
      <c r="L655">
        <f>VLOOKUP(V655, Sheet2!E$6:F$261,2,TRUE)</f>
        <v>503.65</v>
      </c>
      <c r="M655">
        <f>VLOOKUP(L655,Sheet3!A$52:B$77,2,TRUE)</f>
        <v>1</v>
      </c>
      <c r="N655">
        <f t="shared" si="331"/>
        <v>2.2562076633802235</v>
      </c>
      <c r="O655">
        <f t="shared" si="332"/>
        <v>1.8562076633802462</v>
      </c>
      <c r="P655">
        <v>0</v>
      </c>
      <c r="Q655">
        <f t="shared" si="341"/>
        <v>2.4</v>
      </c>
      <c r="R655">
        <f t="shared" si="333"/>
        <v>5978.1552021222215</v>
      </c>
      <c r="S655">
        <f t="shared" si="344"/>
        <v>2.2000000000000002</v>
      </c>
      <c r="T655">
        <f t="shared" si="334"/>
        <v>778.91588084315993</v>
      </c>
      <c r="V655">
        <f t="shared" si="335"/>
        <v>6757.0710829653817</v>
      </c>
      <c r="W655">
        <f t="shared" si="336"/>
        <v>-77.07108296538172</v>
      </c>
      <c r="X655">
        <f t="shared" si="337"/>
        <v>-1.5923777472186307</v>
      </c>
      <c r="Y655">
        <f>VLOOKUP(K655,Sheet2!$A$6:$B$262,2,TRUE)</f>
        <v>308.89999999999998</v>
      </c>
      <c r="Z655">
        <f t="shared" si="338"/>
        <v>-5.154994325732052E-3</v>
      </c>
      <c r="AA655">
        <f t="shared" si="339"/>
        <v>516.65105266905448</v>
      </c>
      <c r="AD655">
        <f t="shared" si="349"/>
        <v>517.78165156195712</v>
      </c>
      <c r="AE655">
        <f>VLOOKUP(AU654,Sheet2!$E$6:$F$261,2,TRUE)</f>
        <v>503.65</v>
      </c>
      <c r="AF655">
        <f>VLOOKUP(AE655,Sheet3!K$52:L$77,2,TRUE)</f>
        <v>1</v>
      </c>
      <c r="AG655">
        <f t="shared" si="350"/>
        <v>1.3816515619571419</v>
      </c>
      <c r="AH655">
        <f t="shared" si="351"/>
        <v>1</v>
      </c>
      <c r="AI655">
        <f t="shared" si="327"/>
        <v>4500</v>
      </c>
      <c r="AJ655">
        <f t="shared" si="342"/>
        <v>1.9</v>
      </c>
      <c r="AK655">
        <f t="shared" si="345"/>
        <v>2267.9774833373031</v>
      </c>
      <c r="AM655">
        <f t="shared" si="352"/>
        <v>-3.7183484380428808</v>
      </c>
      <c r="AN655">
        <f t="shared" si="353"/>
        <v>0</v>
      </c>
      <c r="AP655">
        <f t="shared" si="346"/>
        <v>1.55</v>
      </c>
      <c r="AQ655">
        <f>VLOOKUP(AE655,Sheet3!$K$52:$L$77,2,TRUE)</f>
        <v>1</v>
      </c>
      <c r="AR655">
        <f t="shared" si="340"/>
        <v>0</v>
      </c>
      <c r="AU655">
        <f t="shared" si="354"/>
        <v>6767.9774833373031</v>
      </c>
      <c r="AV655">
        <f t="shared" si="355"/>
        <v>-87.977483337303056</v>
      </c>
      <c r="AW655">
        <f t="shared" si="356"/>
        <v>-1.8177165978781622</v>
      </c>
      <c r="AX655">
        <f>VLOOKUP(AD655,Sheet2!$A$6:$B$262,2,TRUE)</f>
        <v>316.05</v>
      </c>
      <c r="AY655">
        <f t="shared" si="357"/>
        <v>-5.751357689853384E-3</v>
      </c>
      <c r="AZ655">
        <f t="shared" si="358"/>
        <v>517.77590020426726</v>
      </c>
      <c r="BB655">
        <f t="shared" si="348"/>
        <v>1.1248475352127798</v>
      </c>
    </row>
    <row r="656" spans="4:54" x14ac:dyDescent="0.55000000000000004">
      <c r="D656">
        <f t="shared" si="347"/>
        <v>9690</v>
      </c>
      <c r="E656">
        <f t="shared" si="343"/>
        <v>161.5</v>
      </c>
      <c r="F656">
        <v>6660</v>
      </c>
      <c r="H656">
        <f t="shared" si="328"/>
        <v>1665</v>
      </c>
      <c r="J656">
        <f t="shared" si="329"/>
        <v>137.60330578512398</v>
      </c>
      <c r="K656">
        <f t="shared" si="330"/>
        <v>516.65105266905448</v>
      </c>
      <c r="L656">
        <f>VLOOKUP(V656, Sheet2!E$6:F$261,2,TRUE)</f>
        <v>503.65</v>
      </c>
      <c r="M656">
        <f>VLOOKUP(L656,Sheet3!A$52:B$77,2,TRUE)</f>
        <v>1</v>
      </c>
      <c r="N656">
        <f t="shared" si="331"/>
        <v>2.2510526690545021</v>
      </c>
      <c r="O656">
        <f t="shared" si="332"/>
        <v>1.8510526690545248</v>
      </c>
      <c r="P656">
        <v>0</v>
      </c>
      <c r="Q656">
        <f t="shared" si="341"/>
        <v>2.4</v>
      </c>
      <c r="R656">
        <f t="shared" si="333"/>
        <v>5957.6785321166735</v>
      </c>
      <c r="S656">
        <f t="shared" si="344"/>
        <v>2.2000000000000002</v>
      </c>
      <c r="T656">
        <f t="shared" si="334"/>
        <v>775.67336821274898</v>
      </c>
      <c r="V656">
        <f t="shared" si="335"/>
        <v>6733.3519003294223</v>
      </c>
      <c r="W656">
        <f t="shared" si="336"/>
        <v>-73.351900329422278</v>
      </c>
      <c r="X656">
        <f t="shared" si="337"/>
        <v>-1.5155351307731875</v>
      </c>
      <c r="Y656">
        <f>VLOOKUP(K656,Sheet2!$A$6:$B$262,2,TRUE)</f>
        <v>308.89999999999998</v>
      </c>
      <c r="Z656">
        <f t="shared" si="338"/>
        <v>-4.906232213574579E-3</v>
      </c>
      <c r="AA656">
        <f t="shared" si="339"/>
        <v>516.64614643684092</v>
      </c>
      <c r="AD656">
        <f t="shared" si="349"/>
        <v>517.77590020426726</v>
      </c>
      <c r="AE656">
        <f>VLOOKUP(AU655,Sheet2!$E$6:$F$261,2,TRUE)</f>
        <v>503.65</v>
      </c>
      <c r="AF656">
        <f>VLOOKUP(AE656,Sheet3!K$52:L$77,2,TRUE)</f>
        <v>1</v>
      </c>
      <c r="AG656">
        <f t="shared" si="350"/>
        <v>1.3759002042672819</v>
      </c>
      <c r="AH656">
        <f t="shared" si="351"/>
        <v>1</v>
      </c>
      <c r="AI656">
        <f t="shared" si="327"/>
        <v>4500</v>
      </c>
      <c r="AJ656">
        <f t="shared" si="342"/>
        <v>1.9</v>
      </c>
      <c r="AK656">
        <f t="shared" si="345"/>
        <v>2253.8309724636129</v>
      </c>
      <c r="AM656">
        <f t="shared" si="352"/>
        <v>-3.7240997957327409</v>
      </c>
      <c r="AN656">
        <f t="shared" si="353"/>
        <v>0</v>
      </c>
      <c r="AP656">
        <f t="shared" si="346"/>
        <v>1.55</v>
      </c>
      <c r="AQ656">
        <f>VLOOKUP(AE656,Sheet3!$K$52:$L$77,2,TRUE)</f>
        <v>1</v>
      </c>
      <c r="AR656">
        <f t="shared" si="340"/>
        <v>0</v>
      </c>
      <c r="AU656">
        <f t="shared" si="354"/>
        <v>6753.8309724636129</v>
      </c>
      <c r="AV656">
        <f t="shared" si="355"/>
        <v>-93.830972463612852</v>
      </c>
      <c r="AW656">
        <f t="shared" si="356"/>
        <v>-1.9386564558597696</v>
      </c>
      <c r="AX656">
        <f>VLOOKUP(AD656,Sheet2!$A$6:$B$262,2,TRUE)</f>
        <v>316.05</v>
      </c>
      <c r="AY656">
        <f t="shared" si="357"/>
        <v>-6.1340182118644823E-3</v>
      </c>
      <c r="AZ656">
        <f t="shared" si="358"/>
        <v>517.76976618605545</v>
      </c>
      <c r="BB656">
        <f t="shared" si="348"/>
        <v>1.1236197492145266</v>
      </c>
    </row>
    <row r="657" spans="4:54" x14ac:dyDescent="0.55000000000000004">
      <c r="D657">
        <f t="shared" si="347"/>
        <v>9705</v>
      </c>
      <c r="E657">
        <f t="shared" si="343"/>
        <v>161.75</v>
      </c>
      <c r="F657">
        <v>6640</v>
      </c>
      <c r="H657">
        <f t="shared" si="328"/>
        <v>1660</v>
      </c>
      <c r="J657">
        <f t="shared" si="329"/>
        <v>137.19008264462809</v>
      </c>
      <c r="K657">
        <f t="shared" si="330"/>
        <v>516.64614643684092</v>
      </c>
      <c r="L657">
        <f>VLOOKUP(V657, Sheet2!E$6:F$261,2,TRUE)</f>
        <v>503.65</v>
      </c>
      <c r="M657">
        <f>VLOOKUP(L657,Sheet3!A$52:B$77,2,TRUE)</f>
        <v>1</v>
      </c>
      <c r="N657">
        <f t="shared" si="331"/>
        <v>2.2461464368409452</v>
      </c>
      <c r="O657">
        <f t="shared" si="332"/>
        <v>1.8461464368409679</v>
      </c>
      <c r="P657">
        <v>0</v>
      </c>
      <c r="Q657">
        <f t="shared" si="341"/>
        <v>2.4</v>
      </c>
      <c r="R657">
        <f t="shared" si="333"/>
        <v>5938.2117585197884</v>
      </c>
      <c r="S657">
        <f t="shared" si="344"/>
        <v>2.2000000000000002</v>
      </c>
      <c r="T657">
        <f t="shared" si="334"/>
        <v>772.59151843773907</v>
      </c>
      <c r="V657">
        <f t="shared" si="335"/>
        <v>6710.8032769575275</v>
      </c>
      <c r="W657">
        <f t="shared" si="336"/>
        <v>-70.803276957527487</v>
      </c>
      <c r="X657">
        <f t="shared" si="337"/>
        <v>-1.4628776230894109</v>
      </c>
      <c r="Y657">
        <f>VLOOKUP(K657,Sheet2!$A$6:$B$262,2,TRUE)</f>
        <v>308.89999999999998</v>
      </c>
      <c r="Z657">
        <f t="shared" si="338"/>
        <v>-4.7357643997714832E-3</v>
      </c>
      <c r="AA657">
        <f t="shared" si="339"/>
        <v>516.64141067244111</v>
      </c>
      <c r="AD657">
        <f t="shared" si="349"/>
        <v>517.76976618605545</v>
      </c>
      <c r="AE657">
        <f>VLOOKUP(AU656,Sheet2!$E$6:$F$261,2,TRUE)</f>
        <v>503.65</v>
      </c>
      <c r="AF657">
        <f>VLOOKUP(AE657,Sheet3!K$52:L$77,2,TRUE)</f>
        <v>1</v>
      </c>
      <c r="AG657">
        <f t="shared" si="350"/>
        <v>1.3697661860554717</v>
      </c>
      <c r="AH657">
        <f t="shared" si="351"/>
        <v>1</v>
      </c>
      <c r="AI657">
        <f t="shared" si="327"/>
        <v>4500</v>
      </c>
      <c r="AJ657">
        <f t="shared" si="342"/>
        <v>1.9</v>
      </c>
      <c r="AK657">
        <f t="shared" si="345"/>
        <v>2238.7757888767146</v>
      </c>
      <c r="AM657">
        <f t="shared" si="352"/>
        <v>-3.730233813944551</v>
      </c>
      <c r="AN657">
        <f t="shared" si="353"/>
        <v>0</v>
      </c>
      <c r="AP657">
        <f t="shared" si="346"/>
        <v>1.55</v>
      </c>
      <c r="AQ657">
        <f>VLOOKUP(AE657,Sheet3!$K$52:$L$77,2,TRUE)</f>
        <v>1</v>
      </c>
      <c r="AR657">
        <f t="shared" si="340"/>
        <v>0</v>
      </c>
      <c r="AU657">
        <f t="shared" si="354"/>
        <v>6738.7757888767146</v>
      </c>
      <c r="AV657">
        <f t="shared" si="355"/>
        <v>-98.775788876714614</v>
      </c>
      <c r="AW657">
        <f t="shared" si="356"/>
        <v>-2.040822084229641</v>
      </c>
      <c r="AX657">
        <f>VLOOKUP(AD657,Sheet2!$A$6:$B$262,2,TRUE)</f>
        <v>316.05</v>
      </c>
      <c r="AY657">
        <f t="shared" si="357"/>
        <v>-6.4572760140156329E-3</v>
      </c>
      <c r="AZ657">
        <f t="shared" si="358"/>
        <v>517.76330891004147</v>
      </c>
      <c r="BB657">
        <f t="shared" si="348"/>
        <v>1.1218982376003623</v>
      </c>
    </row>
    <row r="658" spans="4:54" x14ac:dyDescent="0.55000000000000004">
      <c r="D658">
        <f t="shared" si="347"/>
        <v>9720</v>
      </c>
      <c r="E658">
        <f t="shared" si="343"/>
        <v>162</v>
      </c>
      <c r="F658">
        <v>6620</v>
      </c>
      <c r="H658">
        <f t="shared" si="328"/>
        <v>1655</v>
      </c>
      <c r="J658">
        <f t="shared" si="329"/>
        <v>136.77685950413223</v>
      </c>
      <c r="K658">
        <f t="shared" si="330"/>
        <v>516.64141067244111</v>
      </c>
      <c r="L658">
        <f>VLOOKUP(V658, Sheet2!E$6:F$261,2,TRUE)</f>
        <v>503.65</v>
      </c>
      <c r="M658">
        <f>VLOOKUP(L658,Sheet3!A$52:B$77,2,TRUE)</f>
        <v>1</v>
      </c>
      <c r="N658">
        <f t="shared" si="331"/>
        <v>2.241410672441134</v>
      </c>
      <c r="O658">
        <f t="shared" si="332"/>
        <v>1.8414106724411567</v>
      </c>
      <c r="P658">
        <v>0</v>
      </c>
      <c r="Q658">
        <f t="shared" si="341"/>
        <v>2.4</v>
      </c>
      <c r="R658">
        <f t="shared" si="333"/>
        <v>5919.4415151067524</v>
      </c>
      <c r="S658">
        <f t="shared" si="344"/>
        <v>2.2000000000000002</v>
      </c>
      <c r="T658">
        <f t="shared" si="334"/>
        <v>769.62062951925748</v>
      </c>
      <c r="V658">
        <f t="shared" si="335"/>
        <v>6689.0621446260102</v>
      </c>
      <c r="W658">
        <f t="shared" si="336"/>
        <v>-69.062144626010195</v>
      </c>
      <c r="X658">
        <f t="shared" si="337"/>
        <v>-1.4269038145869875</v>
      </c>
      <c r="Y658">
        <f>VLOOKUP(K658,Sheet2!$A$6:$B$262,2,TRUE)</f>
        <v>308.89999999999998</v>
      </c>
      <c r="Z658">
        <f t="shared" si="338"/>
        <v>-4.6193066189284156E-3</v>
      </c>
      <c r="AA658">
        <f t="shared" si="339"/>
        <v>516.63679136582221</v>
      </c>
      <c r="AD658">
        <f t="shared" si="349"/>
        <v>517.76330891004147</v>
      </c>
      <c r="AE658">
        <f>VLOOKUP(AU657,Sheet2!$E$6:$F$261,2,TRUE)</f>
        <v>503.65</v>
      </c>
      <c r="AF658">
        <f>VLOOKUP(AE658,Sheet3!K$52:L$77,2,TRUE)</f>
        <v>1</v>
      </c>
      <c r="AG658">
        <f t="shared" si="350"/>
        <v>1.3633089100414963</v>
      </c>
      <c r="AH658">
        <f t="shared" si="351"/>
        <v>1</v>
      </c>
      <c r="AI658">
        <f t="shared" si="327"/>
        <v>4500</v>
      </c>
      <c r="AJ658">
        <f t="shared" si="342"/>
        <v>1.9</v>
      </c>
      <c r="AK658">
        <f t="shared" si="345"/>
        <v>2222.9635912655735</v>
      </c>
      <c r="AM658">
        <f t="shared" si="352"/>
        <v>-3.7366910899585264</v>
      </c>
      <c r="AN658">
        <f t="shared" si="353"/>
        <v>0</v>
      </c>
      <c r="AP658">
        <f t="shared" si="346"/>
        <v>1.55</v>
      </c>
      <c r="AQ658">
        <f>VLOOKUP(AE658,Sheet3!$K$52:$L$77,2,TRUE)</f>
        <v>1</v>
      </c>
      <c r="AR658">
        <f t="shared" si="340"/>
        <v>0</v>
      </c>
      <c r="AU658">
        <f t="shared" si="354"/>
        <v>6722.963591265574</v>
      </c>
      <c r="AV658">
        <f t="shared" si="355"/>
        <v>-102.963591265574</v>
      </c>
      <c r="AW658">
        <f t="shared" si="356"/>
        <v>-2.1273469269746692</v>
      </c>
      <c r="AX658">
        <f>VLOOKUP(AD658,Sheet2!$A$6:$B$262,2,TRUE)</f>
        <v>316.05</v>
      </c>
      <c r="AY658">
        <f t="shared" si="357"/>
        <v>-6.731045489557567E-3</v>
      </c>
      <c r="AZ658">
        <f t="shared" si="358"/>
        <v>517.7565778645519</v>
      </c>
      <c r="BB658">
        <f t="shared" si="348"/>
        <v>1.1197864987296953</v>
      </c>
    </row>
    <row r="659" spans="4:54" x14ac:dyDescent="0.55000000000000004">
      <c r="D659">
        <f t="shared" si="347"/>
        <v>9735</v>
      </c>
      <c r="E659">
        <f t="shared" si="343"/>
        <v>162.25</v>
      </c>
      <c r="F659">
        <v>6580</v>
      </c>
      <c r="H659">
        <f t="shared" si="328"/>
        <v>1645</v>
      </c>
      <c r="J659">
        <f t="shared" si="329"/>
        <v>135.95041322314049</v>
      </c>
      <c r="K659">
        <f t="shared" si="330"/>
        <v>516.63679136582221</v>
      </c>
      <c r="L659">
        <f>VLOOKUP(V659, Sheet2!E$6:F$261,2,TRUE)</f>
        <v>503.65</v>
      </c>
      <c r="M659">
        <f>VLOOKUP(L659,Sheet3!A$52:B$77,2,TRUE)</f>
        <v>1</v>
      </c>
      <c r="N659">
        <f t="shared" si="331"/>
        <v>2.2367913658222278</v>
      </c>
      <c r="O659">
        <f t="shared" si="332"/>
        <v>1.8367913658222506</v>
      </c>
      <c r="P659">
        <v>0</v>
      </c>
      <c r="Q659">
        <f t="shared" si="341"/>
        <v>2.4</v>
      </c>
      <c r="R659">
        <f t="shared" si="333"/>
        <v>5901.1519467898797</v>
      </c>
      <c r="S659">
        <f t="shared" si="344"/>
        <v>2.2000000000000002</v>
      </c>
      <c r="T659">
        <f t="shared" si="334"/>
        <v>766.72647622768295</v>
      </c>
      <c r="V659">
        <f t="shared" si="335"/>
        <v>6667.8784230175625</v>
      </c>
      <c r="W659">
        <f t="shared" si="336"/>
        <v>-87.878423017562454</v>
      </c>
      <c r="X659">
        <f t="shared" si="337"/>
        <v>-1.8156698970570755</v>
      </c>
      <c r="Y659">
        <f>VLOOKUP(K659,Sheet2!$A$6:$B$262,2,TRUE)</f>
        <v>308.89999999999998</v>
      </c>
      <c r="Z659">
        <f t="shared" si="338"/>
        <v>-5.8778565783654119E-3</v>
      </c>
      <c r="AA659">
        <f t="shared" si="339"/>
        <v>516.6309135092439</v>
      </c>
      <c r="AD659">
        <f t="shared" si="349"/>
        <v>517.7565778645519</v>
      </c>
      <c r="AE659">
        <f>VLOOKUP(AU658,Sheet2!$E$6:$F$261,2,TRUE)</f>
        <v>503.65</v>
      </c>
      <c r="AF659">
        <f>VLOOKUP(AE659,Sheet3!K$52:L$77,2,TRUE)</f>
        <v>1</v>
      </c>
      <c r="AG659">
        <f t="shared" si="350"/>
        <v>1.3565778645519231</v>
      </c>
      <c r="AH659">
        <f t="shared" si="351"/>
        <v>1</v>
      </c>
      <c r="AI659">
        <f t="shared" si="327"/>
        <v>4500</v>
      </c>
      <c r="AJ659">
        <f t="shared" si="342"/>
        <v>1.9</v>
      </c>
      <c r="AK659">
        <f t="shared" si="345"/>
        <v>2206.5208194966535</v>
      </c>
      <c r="AM659">
        <f t="shared" si="352"/>
        <v>-3.7434221354480997</v>
      </c>
      <c r="AN659">
        <f t="shared" si="353"/>
        <v>0</v>
      </c>
      <c r="AP659">
        <f t="shared" si="346"/>
        <v>1.55</v>
      </c>
      <c r="AQ659">
        <f>VLOOKUP(AE659,Sheet3!$K$52:$L$77,2,TRUE)</f>
        <v>1</v>
      </c>
      <c r="AR659">
        <f t="shared" si="340"/>
        <v>0</v>
      </c>
      <c r="AU659">
        <f t="shared" si="354"/>
        <v>6706.5208194966535</v>
      </c>
      <c r="AV659">
        <f t="shared" si="355"/>
        <v>-126.52081949665353</v>
      </c>
      <c r="AW659">
        <f t="shared" si="356"/>
        <v>-2.6140665185258993</v>
      </c>
      <c r="AX659">
        <f>VLOOKUP(AD659,Sheet2!$A$6:$B$262,2,TRUE)</f>
        <v>316.05</v>
      </c>
      <c r="AY659">
        <f t="shared" si="357"/>
        <v>-8.2710536893716158E-3</v>
      </c>
      <c r="AZ659">
        <f t="shared" si="358"/>
        <v>517.74830681086257</v>
      </c>
      <c r="BB659">
        <f t="shared" si="348"/>
        <v>1.1173933016186766</v>
      </c>
    </row>
    <row r="660" spans="4:54" x14ac:dyDescent="0.55000000000000004">
      <c r="D660">
        <f t="shared" si="347"/>
        <v>9750</v>
      </c>
      <c r="E660">
        <f t="shared" si="343"/>
        <v>162.5</v>
      </c>
      <c r="F660">
        <v>6560</v>
      </c>
      <c r="H660">
        <f t="shared" si="328"/>
        <v>1640</v>
      </c>
      <c r="J660">
        <f t="shared" si="329"/>
        <v>135.53719008264463</v>
      </c>
      <c r="K660">
        <f t="shared" si="330"/>
        <v>516.6309135092439</v>
      </c>
      <c r="L660">
        <f>VLOOKUP(V660, Sheet2!E$6:F$261,2,TRUE)</f>
        <v>503.65</v>
      </c>
      <c r="M660">
        <f>VLOOKUP(L660,Sheet3!A$52:B$77,2,TRUE)</f>
        <v>1</v>
      </c>
      <c r="N660">
        <f t="shared" si="331"/>
        <v>2.2309135092439192</v>
      </c>
      <c r="O660">
        <f t="shared" si="332"/>
        <v>1.8309135092439419</v>
      </c>
      <c r="P660">
        <v>0</v>
      </c>
      <c r="Q660">
        <f t="shared" si="341"/>
        <v>2.4</v>
      </c>
      <c r="R660">
        <f t="shared" si="333"/>
        <v>5877.9065997602729</v>
      </c>
      <c r="S660">
        <f t="shared" si="344"/>
        <v>2.2000000000000002</v>
      </c>
      <c r="T660">
        <f t="shared" si="334"/>
        <v>763.04905729666314</v>
      </c>
      <c r="V660">
        <f t="shared" si="335"/>
        <v>6640.9556570569357</v>
      </c>
      <c r="W660">
        <f t="shared" si="336"/>
        <v>-80.955657056935706</v>
      </c>
      <c r="X660">
        <f t="shared" si="337"/>
        <v>-1.6726375424986717</v>
      </c>
      <c r="Y660">
        <f>VLOOKUP(K660,Sheet2!$A$6:$B$262,2,TRUE)</f>
        <v>308.89999999999998</v>
      </c>
      <c r="Z660">
        <f t="shared" si="338"/>
        <v>-5.4148188491378174E-3</v>
      </c>
      <c r="AA660">
        <f t="shared" si="339"/>
        <v>516.62549869039481</v>
      </c>
      <c r="AD660">
        <f t="shared" si="349"/>
        <v>517.74830681086257</v>
      </c>
      <c r="AE660">
        <f>VLOOKUP(AU659,Sheet2!$E$6:$F$261,2,TRUE)</f>
        <v>503.65</v>
      </c>
      <c r="AF660">
        <f>VLOOKUP(AE660,Sheet3!K$52:L$77,2,TRUE)</f>
        <v>1</v>
      </c>
      <c r="AG660">
        <f t="shared" si="350"/>
        <v>1.3483068108625957</v>
      </c>
      <c r="AH660">
        <f t="shared" si="351"/>
        <v>1</v>
      </c>
      <c r="AI660">
        <f t="shared" si="327"/>
        <v>4500</v>
      </c>
      <c r="AJ660">
        <f t="shared" si="342"/>
        <v>1.9</v>
      </c>
      <c r="AK660">
        <f t="shared" si="345"/>
        <v>2186.3718774048994</v>
      </c>
      <c r="AM660">
        <f t="shared" si="352"/>
        <v>-3.751693189137427</v>
      </c>
      <c r="AN660">
        <f t="shared" si="353"/>
        <v>0</v>
      </c>
      <c r="AP660">
        <f t="shared" si="346"/>
        <v>1.55</v>
      </c>
      <c r="AQ660">
        <f>VLOOKUP(AE660,Sheet3!$K$52:$L$77,2,TRUE)</f>
        <v>1</v>
      </c>
      <c r="AR660">
        <f t="shared" si="340"/>
        <v>0</v>
      </c>
      <c r="AU660">
        <f t="shared" si="354"/>
        <v>6686.3718774048994</v>
      </c>
      <c r="AV660">
        <f t="shared" si="355"/>
        <v>-126.37187740489935</v>
      </c>
      <c r="AW660">
        <f t="shared" si="356"/>
        <v>-2.6109892025805648</v>
      </c>
      <c r="AX660">
        <f>VLOOKUP(AD660,Sheet2!$A$6:$B$262,2,TRUE)</f>
        <v>316.05</v>
      </c>
      <c r="AY660">
        <f t="shared" si="357"/>
        <v>-8.2613168884055205E-3</v>
      </c>
      <c r="AZ660">
        <f t="shared" si="358"/>
        <v>517.74004549397421</v>
      </c>
      <c r="BB660">
        <f t="shared" si="348"/>
        <v>1.1145468035794011</v>
      </c>
    </row>
    <row r="661" spans="4:54" x14ac:dyDescent="0.55000000000000004">
      <c r="D661">
        <f t="shared" si="347"/>
        <v>9765</v>
      </c>
      <c r="E661">
        <f t="shared" si="343"/>
        <v>162.75</v>
      </c>
      <c r="F661">
        <v>6540</v>
      </c>
      <c r="H661">
        <f t="shared" si="328"/>
        <v>1635</v>
      </c>
      <c r="J661">
        <f t="shared" si="329"/>
        <v>135.12396694214877</v>
      </c>
      <c r="K661">
        <f t="shared" si="330"/>
        <v>516.62549869039481</v>
      </c>
      <c r="L661">
        <f>VLOOKUP(V661, Sheet2!E$6:F$261,2,TRUE)</f>
        <v>503.65</v>
      </c>
      <c r="M661">
        <f>VLOOKUP(L661,Sheet3!A$52:B$77,2,TRUE)</f>
        <v>1</v>
      </c>
      <c r="N661">
        <f t="shared" si="331"/>
        <v>2.2254986903948293</v>
      </c>
      <c r="O661">
        <f t="shared" si="332"/>
        <v>1.825498690394852</v>
      </c>
      <c r="P661">
        <v>0</v>
      </c>
      <c r="Q661">
        <f t="shared" si="341"/>
        <v>2.4</v>
      </c>
      <c r="R661">
        <f t="shared" si="333"/>
        <v>5856.5195231770203</v>
      </c>
      <c r="S661">
        <f t="shared" si="344"/>
        <v>2.2000000000000002</v>
      </c>
      <c r="T661">
        <f t="shared" si="334"/>
        <v>759.66655231631034</v>
      </c>
      <c r="V661">
        <f t="shared" si="335"/>
        <v>6616.1860754933305</v>
      </c>
      <c r="W661">
        <f t="shared" si="336"/>
        <v>-76.186075493330463</v>
      </c>
      <c r="X661">
        <f t="shared" si="337"/>
        <v>-1.5740924688704641</v>
      </c>
      <c r="Y661">
        <f>VLOOKUP(K661,Sheet2!$A$6:$B$262,2,TRUE)</f>
        <v>308.89999999999998</v>
      </c>
      <c r="Z661">
        <f t="shared" si="338"/>
        <v>-5.0957995107493177E-3</v>
      </c>
      <c r="AA661">
        <f t="shared" si="339"/>
        <v>516.62040289088407</v>
      </c>
      <c r="AD661">
        <f t="shared" si="349"/>
        <v>517.74004549397421</v>
      </c>
      <c r="AE661">
        <f>VLOOKUP(AU660,Sheet2!$E$6:$F$261,2,TRUE)</f>
        <v>503.65</v>
      </c>
      <c r="AF661">
        <f>VLOOKUP(AE661,Sheet3!K$52:L$77,2,TRUE)</f>
        <v>1</v>
      </c>
      <c r="AG661">
        <f t="shared" si="350"/>
        <v>1.3400454939742303</v>
      </c>
      <c r="AH661">
        <f t="shared" si="351"/>
        <v>1</v>
      </c>
      <c r="AI661">
        <f t="shared" si="327"/>
        <v>4500</v>
      </c>
      <c r="AJ661">
        <f t="shared" si="342"/>
        <v>1.9</v>
      </c>
      <c r="AK661">
        <f t="shared" si="345"/>
        <v>2166.3082523845837</v>
      </c>
      <c r="AM661">
        <f t="shared" si="352"/>
        <v>-3.7599545060257924</v>
      </c>
      <c r="AN661">
        <f t="shared" si="353"/>
        <v>0</v>
      </c>
      <c r="AP661">
        <f t="shared" si="346"/>
        <v>1.55</v>
      </c>
      <c r="AQ661">
        <f>VLOOKUP(AE661,Sheet3!$K$52:$L$77,2,TRUE)</f>
        <v>1</v>
      </c>
      <c r="AR661">
        <f t="shared" si="340"/>
        <v>0</v>
      </c>
      <c r="AU661">
        <f t="shared" si="354"/>
        <v>6666.3082523845842</v>
      </c>
      <c r="AV661">
        <f t="shared" si="355"/>
        <v>-126.30825238458419</v>
      </c>
      <c r="AW661">
        <f t="shared" si="356"/>
        <v>-2.6096746360451282</v>
      </c>
      <c r="AX661">
        <f>VLOOKUP(AD661,Sheet2!$A$6:$B$262,2,TRUE)</f>
        <v>316.05</v>
      </c>
      <c r="AY661">
        <f t="shared" si="357"/>
        <v>-8.257157525850746E-3</v>
      </c>
      <c r="AZ661">
        <f t="shared" si="358"/>
        <v>517.7317883364484</v>
      </c>
      <c r="BB661">
        <f t="shared" si="348"/>
        <v>1.1113854455643377</v>
      </c>
    </row>
    <row r="662" spans="4:54" x14ac:dyDescent="0.55000000000000004">
      <c r="D662">
        <f t="shared" si="347"/>
        <v>9780</v>
      </c>
      <c r="E662">
        <f t="shared" si="343"/>
        <v>163</v>
      </c>
      <c r="F662">
        <v>6520</v>
      </c>
      <c r="H662">
        <f t="shared" si="328"/>
        <v>1630</v>
      </c>
      <c r="J662">
        <f t="shared" si="329"/>
        <v>134.71074380165288</v>
      </c>
      <c r="K662">
        <f t="shared" si="330"/>
        <v>516.62040289088407</v>
      </c>
      <c r="L662">
        <f>VLOOKUP(V662, Sheet2!E$6:F$261,2,TRUE)</f>
        <v>503.65</v>
      </c>
      <c r="M662">
        <f>VLOOKUP(L662,Sheet3!A$52:B$77,2,TRUE)</f>
        <v>1</v>
      </c>
      <c r="N662">
        <f t="shared" si="331"/>
        <v>2.2204028908840883</v>
      </c>
      <c r="O662">
        <f t="shared" si="332"/>
        <v>1.820402890884111</v>
      </c>
      <c r="P662">
        <v>0</v>
      </c>
      <c r="Q662">
        <f t="shared" si="341"/>
        <v>2.4</v>
      </c>
      <c r="R662">
        <f t="shared" si="333"/>
        <v>5836.4162361553754</v>
      </c>
      <c r="S662">
        <f t="shared" si="344"/>
        <v>2.2000000000000002</v>
      </c>
      <c r="T662">
        <f t="shared" si="334"/>
        <v>756.48790937853448</v>
      </c>
      <c r="V662">
        <f t="shared" si="335"/>
        <v>6592.9041455339102</v>
      </c>
      <c r="W662">
        <f t="shared" si="336"/>
        <v>-72.904145533910196</v>
      </c>
      <c r="X662">
        <f t="shared" si="337"/>
        <v>-1.5062839986345082</v>
      </c>
      <c r="Y662">
        <f>VLOOKUP(K662,Sheet2!$A$6:$B$262,2,TRUE)</f>
        <v>308.89999999999998</v>
      </c>
      <c r="Z662">
        <f t="shared" si="338"/>
        <v>-4.8762835825008361E-3</v>
      </c>
      <c r="AA662">
        <f t="shared" si="339"/>
        <v>516.6155266073016</v>
      </c>
      <c r="AD662">
        <f t="shared" si="349"/>
        <v>517.7317883364484</v>
      </c>
      <c r="AE662">
        <f>VLOOKUP(AU661,Sheet2!$E$6:$F$261,2,TRUE)</f>
        <v>503.65</v>
      </c>
      <c r="AF662">
        <f>VLOOKUP(AE662,Sheet3!K$52:L$77,2,TRUE)</f>
        <v>1</v>
      </c>
      <c r="AG662">
        <f t="shared" si="350"/>
        <v>1.331788336448426</v>
      </c>
      <c r="AH662">
        <f t="shared" si="351"/>
        <v>1</v>
      </c>
      <c r="AI662">
        <f t="shared" si="327"/>
        <v>4500</v>
      </c>
      <c r="AJ662">
        <f t="shared" si="342"/>
        <v>1.9</v>
      </c>
      <c r="AK662">
        <f t="shared" si="345"/>
        <v>2146.3164329492683</v>
      </c>
      <c r="AM662">
        <f t="shared" si="352"/>
        <v>-3.7682116635515968</v>
      </c>
      <c r="AN662">
        <f t="shared" si="353"/>
        <v>0</v>
      </c>
      <c r="AP662">
        <f t="shared" si="346"/>
        <v>1.55</v>
      </c>
      <c r="AQ662">
        <f>VLOOKUP(AE662,Sheet3!$K$52:$L$77,2,TRUE)</f>
        <v>1</v>
      </c>
      <c r="AR662">
        <f t="shared" si="340"/>
        <v>0</v>
      </c>
      <c r="AU662">
        <f t="shared" si="354"/>
        <v>6646.3164329492683</v>
      </c>
      <c r="AV662">
        <f t="shared" si="355"/>
        <v>-126.31643294926835</v>
      </c>
      <c r="AW662">
        <f t="shared" si="356"/>
        <v>-2.6098436559766189</v>
      </c>
      <c r="AX662">
        <f>VLOOKUP(AD662,Sheet2!$A$6:$B$262,2,TRUE)</f>
        <v>316.05</v>
      </c>
      <c r="AY662">
        <f t="shared" si="357"/>
        <v>-8.2576923144332195E-3</v>
      </c>
      <c r="AZ662">
        <f t="shared" si="358"/>
        <v>517.72353064413392</v>
      </c>
      <c r="BB662">
        <f t="shared" si="348"/>
        <v>1.1080040368323125</v>
      </c>
    </row>
    <row r="663" spans="4:54" x14ac:dyDescent="0.55000000000000004">
      <c r="D663">
        <f t="shared" si="347"/>
        <v>9795</v>
      </c>
      <c r="E663">
        <f t="shared" si="343"/>
        <v>163.25</v>
      </c>
      <c r="F663">
        <v>6480</v>
      </c>
      <c r="H663">
        <f t="shared" si="328"/>
        <v>1620</v>
      </c>
      <c r="J663">
        <f t="shared" si="329"/>
        <v>133.88429752066116</v>
      </c>
      <c r="K663">
        <f t="shared" si="330"/>
        <v>516.6155266073016</v>
      </c>
      <c r="L663">
        <f>VLOOKUP(V663, Sheet2!E$6:F$261,2,TRUE)</f>
        <v>503.65</v>
      </c>
      <c r="M663">
        <f>VLOOKUP(L663,Sheet3!A$52:B$77,2,TRUE)</f>
        <v>1</v>
      </c>
      <c r="N663">
        <f t="shared" si="331"/>
        <v>2.2155266073016264</v>
      </c>
      <c r="O663">
        <f t="shared" si="332"/>
        <v>1.8155266073016492</v>
      </c>
      <c r="P663">
        <v>0</v>
      </c>
      <c r="Q663">
        <f t="shared" si="341"/>
        <v>2.4</v>
      </c>
      <c r="R663">
        <f t="shared" si="333"/>
        <v>5817.2005413681154</v>
      </c>
      <c r="S663">
        <f t="shared" si="344"/>
        <v>2.2000000000000002</v>
      </c>
      <c r="T663">
        <f t="shared" si="334"/>
        <v>753.4503580441592</v>
      </c>
      <c r="V663">
        <f t="shared" si="335"/>
        <v>6570.6508994122742</v>
      </c>
      <c r="W663">
        <f t="shared" si="336"/>
        <v>-90.650899412274157</v>
      </c>
      <c r="X663">
        <f t="shared" si="337"/>
        <v>-1.8729524671957472</v>
      </c>
      <c r="Y663">
        <f>VLOOKUP(K663,Sheet2!$A$6:$B$262,2,TRUE)</f>
        <v>308.89999999999998</v>
      </c>
      <c r="Z663">
        <f t="shared" si="338"/>
        <v>-6.0632970773575505E-3</v>
      </c>
      <c r="AA663">
        <f t="shared" si="339"/>
        <v>516.60946331022421</v>
      </c>
      <c r="AD663">
        <f t="shared" si="349"/>
        <v>517.72353064413392</v>
      </c>
      <c r="AE663">
        <f>VLOOKUP(AU662,Sheet2!$E$6:$F$261,2,TRUE)</f>
        <v>503.65</v>
      </c>
      <c r="AF663">
        <f>VLOOKUP(AE663,Sheet3!K$52:L$77,2,TRUE)</f>
        <v>1</v>
      </c>
      <c r="AG663">
        <f t="shared" si="350"/>
        <v>1.3235306441339389</v>
      </c>
      <c r="AH663">
        <f t="shared" si="351"/>
        <v>1</v>
      </c>
      <c r="AI663">
        <f t="shared" si="327"/>
        <v>4500</v>
      </c>
      <c r="AJ663">
        <f t="shared" si="342"/>
        <v>1.9</v>
      </c>
      <c r="AK663">
        <f t="shared" si="345"/>
        <v>2126.3852042242379</v>
      </c>
      <c r="AM663">
        <f t="shared" si="352"/>
        <v>-3.7764693558660838</v>
      </c>
      <c r="AN663">
        <f t="shared" si="353"/>
        <v>0</v>
      </c>
      <c r="AP663">
        <f t="shared" si="346"/>
        <v>1.55</v>
      </c>
      <c r="AQ663">
        <f>VLOOKUP(AE663,Sheet3!$K$52:$L$77,2,TRUE)</f>
        <v>1</v>
      </c>
      <c r="AR663">
        <f t="shared" si="340"/>
        <v>0</v>
      </c>
      <c r="AU663">
        <f t="shared" si="354"/>
        <v>6626.3852042242379</v>
      </c>
      <c r="AV663">
        <f t="shared" si="355"/>
        <v>-146.3852042242379</v>
      </c>
      <c r="AW663">
        <f t="shared" si="356"/>
        <v>-3.0244876905834275</v>
      </c>
      <c r="AX663">
        <f>VLOOKUP(AD663,Sheet2!$A$6:$B$262,2,TRUE)</f>
        <v>316.05</v>
      </c>
      <c r="AY663">
        <f t="shared" si="357"/>
        <v>-9.569649392765155E-3</v>
      </c>
      <c r="AZ663">
        <f t="shared" si="358"/>
        <v>517.71396099474111</v>
      </c>
      <c r="BB663">
        <f t="shared" si="348"/>
        <v>1.1044976845169003</v>
      </c>
    </row>
    <row r="664" spans="4:54" x14ac:dyDescent="0.55000000000000004">
      <c r="D664">
        <f t="shared" si="347"/>
        <v>9810</v>
      </c>
      <c r="E664">
        <f t="shared" si="343"/>
        <v>163.5</v>
      </c>
      <c r="F664">
        <v>6460</v>
      </c>
      <c r="H664">
        <f t="shared" si="328"/>
        <v>1615</v>
      </c>
      <c r="J664">
        <f t="shared" si="329"/>
        <v>133.47107438016528</v>
      </c>
      <c r="K664">
        <f t="shared" si="330"/>
        <v>516.60946331022421</v>
      </c>
      <c r="L664">
        <f>VLOOKUP(V664, Sheet2!E$6:F$261,2,TRUE)</f>
        <v>503.65</v>
      </c>
      <c r="M664">
        <f>VLOOKUP(L664,Sheet3!A$52:B$77,2,TRUE)</f>
        <v>1</v>
      </c>
      <c r="N664">
        <f t="shared" si="331"/>
        <v>2.2094633102242369</v>
      </c>
      <c r="O664">
        <f t="shared" si="332"/>
        <v>1.8094633102242597</v>
      </c>
      <c r="P664">
        <v>0</v>
      </c>
      <c r="Q664">
        <f t="shared" si="341"/>
        <v>2.4</v>
      </c>
      <c r="R664">
        <f t="shared" si="333"/>
        <v>5793.3367305077281</v>
      </c>
      <c r="S664">
        <f t="shared" si="344"/>
        <v>2.2000000000000002</v>
      </c>
      <c r="T664">
        <f t="shared" si="334"/>
        <v>749.67907458726768</v>
      </c>
      <c r="V664">
        <f t="shared" si="335"/>
        <v>6543.0158050949958</v>
      </c>
      <c r="W664">
        <f t="shared" si="336"/>
        <v>-83.015805094995812</v>
      </c>
      <c r="X664">
        <f t="shared" si="337"/>
        <v>-1.7152025846073518</v>
      </c>
      <c r="Y664">
        <f>VLOOKUP(K664,Sheet2!$A$6:$B$262,2,TRUE)</f>
        <v>308.89999999999998</v>
      </c>
      <c r="Z664">
        <f t="shared" si="338"/>
        <v>-5.552614388499035E-3</v>
      </c>
      <c r="AA664">
        <f t="shared" si="339"/>
        <v>516.60391069583568</v>
      </c>
      <c r="AD664">
        <f t="shared" si="349"/>
        <v>517.71396099474111</v>
      </c>
      <c r="AE664">
        <f>VLOOKUP(AU663,Sheet2!$E$6:$F$261,2,TRUE)</f>
        <v>503.65</v>
      </c>
      <c r="AF664">
        <f>VLOOKUP(AE664,Sheet3!K$52:L$77,2,TRUE)</f>
        <v>1</v>
      </c>
      <c r="AG664">
        <f t="shared" si="350"/>
        <v>1.3139609947411373</v>
      </c>
      <c r="AH664">
        <f t="shared" si="351"/>
        <v>1</v>
      </c>
      <c r="AI664">
        <f t="shared" si="327"/>
        <v>4500</v>
      </c>
      <c r="AJ664">
        <f t="shared" si="342"/>
        <v>1.9</v>
      </c>
      <c r="AK664">
        <f t="shared" si="345"/>
        <v>2103.3650337494037</v>
      </c>
      <c r="AM664">
        <f t="shared" si="352"/>
        <v>-3.7860390052588855</v>
      </c>
      <c r="AN664">
        <f t="shared" si="353"/>
        <v>0</v>
      </c>
      <c r="AP664">
        <f t="shared" si="346"/>
        <v>1.55</v>
      </c>
      <c r="AQ664">
        <f>VLOOKUP(AE664,Sheet3!$K$52:$L$77,2,TRUE)</f>
        <v>1</v>
      </c>
      <c r="AR664">
        <f t="shared" si="340"/>
        <v>0</v>
      </c>
      <c r="AU664">
        <f t="shared" si="354"/>
        <v>6603.3650337494037</v>
      </c>
      <c r="AV664">
        <f t="shared" si="355"/>
        <v>-143.36503374940366</v>
      </c>
      <c r="AW664">
        <f t="shared" si="356"/>
        <v>-2.9620874741612329</v>
      </c>
      <c r="AX664">
        <f>VLOOKUP(AD664,Sheet2!$A$6:$B$262,2,TRUE)</f>
        <v>316.05</v>
      </c>
      <c r="AY664">
        <f t="shared" si="357"/>
        <v>-9.3722115936125065E-3</v>
      </c>
      <c r="AZ664">
        <f t="shared" si="358"/>
        <v>517.70458878314753</v>
      </c>
      <c r="BB664">
        <f t="shared" si="348"/>
        <v>1.1006780873118487</v>
      </c>
    </row>
    <row r="665" spans="4:54" x14ac:dyDescent="0.55000000000000004">
      <c r="D665">
        <f t="shared" si="347"/>
        <v>9825</v>
      </c>
      <c r="E665">
        <f t="shared" si="343"/>
        <v>163.75</v>
      </c>
      <c r="F665">
        <v>6430</v>
      </c>
      <c r="H665">
        <f t="shared" si="328"/>
        <v>1607.5</v>
      </c>
      <c r="J665">
        <f t="shared" si="329"/>
        <v>132.85123966942149</v>
      </c>
      <c r="K665">
        <f t="shared" si="330"/>
        <v>516.60391069583568</v>
      </c>
      <c r="L665">
        <f>VLOOKUP(V665, Sheet2!E$6:F$261,2,TRUE)</f>
        <v>503.65</v>
      </c>
      <c r="M665">
        <f>VLOOKUP(L665,Sheet3!A$52:B$77,2,TRUE)</f>
        <v>1</v>
      </c>
      <c r="N665">
        <f t="shared" si="331"/>
        <v>2.2039106958357024</v>
      </c>
      <c r="O665">
        <f t="shared" si="332"/>
        <v>1.8039106958357252</v>
      </c>
      <c r="P665">
        <v>0</v>
      </c>
      <c r="Q665">
        <f t="shared" si="341"/>
        <v>2.4</v>
      </c>
      <c r="R665">
        <f t="shared" si="333"/>
        <v>5771.5115575567834</v>
      </c>
      <c r="S665">
        <f t="shared" si="344"/>
        <v>2.2000000000000002</v>
      </c>
      <c r="T665">
        <f t="shared" si="334"/>
        <v>746.23096621405364</v>
      </c>
      <c r="V665">
        <f t="shared" si="335"/>
        <v>6517.7425237708367</v>
      </c>
      <c r="W665">
        <f t="shared" si="336"/>
        <v>-87.742523770836669</v>
      </c>
      <c r="X665">
        <f t="shared" si="337"/>
        <v>-1.812862061380923</v>
      </c>
      <c r="Y665">
        <f>VLOOKUP(K665,Sheet2!$A$6:$B$262,2,TRUE)</f>
        <v>308.89999999999998</v>
      </c>
      <c r="Z665">
        <f t="shared" si="338"/>
        <v>-5.8687667898378862E-3</v>
      </c>
      <c r="AA665">
        <f t="shared" si="339"/>
        <v>516.59804192904585</v>
      </c>
      <c r="AD665">
        <f t="shared" si="349"/>
        <v>517.70458878314753</v>
      </c>
      <c r="AE665">
        <f>VLOOKUP(AU664,Sheet2!$E$6:$F$261,2,TRUE)</f>
        <v>503.65</v>
      </c>
      <c r="AF665">
        <f>VLOOKUP(AE665,Sheet3!K$52:L$77,2,TRUE)</f>
        <v>1</v>
      </c>
      <c r="AG665">
        <f t="shared" si="350"/>
        <v>1.3045887831475511</v>
      </c>
      <c r="AH665">
        <f t="shared" si="351"/>
        <v>1</v>
      </c>
      <c r="AI665">
        <f t="shared" si="327"/>
        <v>4500</v>
      </c>
      <c r="AJ665">
        <f t="shared" si="342"/>
        <v>1.9</v>
      </c>
      <c r="AK665">
        <f t="shared" si="345"/>
        <v>2080.9009105893952</v>
      </c>
      <c r="AM665">
        <f t="shared" si="352"/>
        <v>-3.7954112168524716</v>
      </c>
      <c r="AN665">
        <f t="shared" si="353"/>
        <v>0</v>
      </c>
      <c r="AP665">
        <f t="shared" si="346"/>
        <v>1.55</v>
      </c>
      <c r="AQ665">
        <f>VLOOKUP(AE665,Sheet3!$K$52:$L$77,2,TRUE)</f>
        <v>1</v>
      </c>
      <c r="AR665">
        <f t="shared" si="340"/>
        <v>0</v>
      </c>
      <c r="AU665">
        <f t="shared" si="354"/>
        <v>6580.9009105893947</v>
      </c>
      <c r="AV665">
        <f t="shared" si="355"/>
        <v>-150.9009105893947</v>
      </c>
      <c r="AW665">
        <f t="shared" si="356"/>
        <v>-3.117787408871791</v>
      </c>
      <c r="AX665">
        <f>VLOOKUP(AD665,Sheet2!$A$6:$B$262,2,TRUE)</f>
        <v>316.05</v>
      </c>
      <c r="AY665">
        <f t="shared" si="357"/>
        <v>-9.8648549560885652E-3</v>
      </c>
      <c r="AZ665">
        <f t="shared" si="358"/>
        <v>517.69472392819148</v>
      </c>
      <c r="BB665">
        <f t="shared" si="348"/>
        <v>1.0966819991456305</v>
      </c>
    </row>
    <row r="666" spans="4:54" x14ac:dyDescent="0.55000000000000004">
      <c r="D666">
        <f t="shared" si="347"/>
        <v>9840</v>
      </c>
      <c r="E666">
        <f t="shared" si="343"/>
        <v>164</v>
      </c>
      <c r="F666">
        <v>6410</v>
      </c>
      <c r="H666">
        <f t="shared" si="328"/>
        <v>1602.5</v>
      </c>
      <c r="J666">
        <f t="shared" si="329"/>
        <v>132.43801652892563</v>
      </c>
      <c r="K666">
        <f t="shared" si="330"/>
        <v>516.59804192904585</v>
      </c>
      <c r="L666">
        <f>VLOOKUP(V666, Sheet2!E$6:F$261,2,TRUE)</f>
        <v>503.65</v>
      </c>
      <c r="M666">
        <f>VLOOKUP(L666,Sheet3!A$52:B$77,2,TRUE)</f>
        <v>1</v>
      </c>
      <c r="N666">
        <f t="shared" si="331"/>
        <v>2.1980419290458713</v>
      </c>
      <c r="O666">
        <f t="shared" si="332"/>
        <v>1.798041929045894</v>
      </c>
      <c r="P666">
        <v>0</v>
      </c>
      <c r="Q666">
        <f t="shared" si="341"/>
        <v>2.4</v>
      </c>
      <c r="R666">
        <f t="shared" si="333"/>
        <v>5748.4735803612257</v>
      </c>
      <c r="S666">
        <f t="shared" si="344"/>
        <v>2.2000000000000002</v>
      </c>
      <c r="T666">
        <f t="shared" si="334"/>
        <v>742.59229529379968</v>
      </c>
      <c r="V666">
        <f t="shared" si="335"/>
        <v>6491.0658756550256</v>
      </c>
      <c r="W666">
        <f t="shared" si="336"/>
        <v>-81.065875655025593</v>
      </c>
      <c r="X666">
        <f t="shared" si="337"/>
        <v>-1.6749147862608593</v>
      </c>
      <c r="Y666">
        <f>VLOOKUP(K666,Sheet2!$A$6:$B$262,2,TRUE)</f>
        <v>308.25</v>
      </c>
      <c r="Z666">
        <f t="shared" si="338"/>
        <v>-5.4336246107408248E-3</v>
      </c>
      <c r="AA666">
        <f t="shared" si="339"/>
        <v>516.59260830443509</v>
      </c>
      <c r="AD666">
        <f t="shared" si="349"/>
        <v>517.69472392819148</v>
      </c>
      <c r="AE666">
        <f>VLOOKUP(AU665,Sheet2!$E$6:$F$261,2,TRUE)</f>
        <v>503.65</v>
      </c>
      <c r="AF666">
        <f>VLOOKUP(AE666,Sheet3!K$52:L$77,2,TRUE)</f>
        <v>1</v>
      </c>
      <c r="AG666">
        <f t="shared" si="350"/>
        <v>1.2947239281915017</v>
      </c>
      <c r="AH666">
        <f t="shared" si="351"/>
        <v>1</v>
      </c>
      <c r="AI666">
        <f t="shared" si="327"/>
        <v>4500</v>
      </c>
      <c r="AJ666">
        <f t="shared" si="342"/>
        <v>1.8</v>
      </c>
      <c r="AK666">
        <f t="shared" si="345"/>
        <v>1949.0617822308968</v>
      </c>
      <c r="AM666">
        <f t="shared" si="352"/>
        <v>-3.805276071808521</v>
      </c>
      <c r="AN666">
        <f t="shared" si="353"/>
        <v>0</v>
      </c>
      <c r="AP666">
        <f t="shared" si="346"/>
        <v>1.55</v>
      </c>
      <c r="AQ666">
        <f>VLOOKUP(AE666,Sheet3!$K$52:$L$77,2,TRUE)</f>
        <v>1</v>
      </c>
      <c r="AR666">
        <f t="shared" si="340"/>
        <v>0</v>
      </c>
      <c r="AU666">
        <f t="shared" si="354"/>
        <v>6449.0617822308968</v>
      </c>
      <c r="AV666">
        <f t="shared" si="355"/>
        <v>-39.061782230896824</v>
      </c>
      <c r="AW666">
        <f t="shared" si="356"/>
        <v>-0.80706161634084339</v>
      </c>
      <c r="AX666">
        <f>VLOOKUP(AD666,Sheet2!$A$6:$B$262,2,TRUE)</f>
        <v>315.39999999999998</v>
      </c>
      <c r="AY666">
        <f t="shared" si="357"/>
        <v>-2.558851034688787E-3</v>
      </c>
      <c r="AZ666">
        <f t="shared" si="358"/>
        <v>517.6921650771568</v>
      </c>
      <c r="BB666">
        <f t="shared" si="348"/>
        <v>1.0995567727217122</v>
      </c>
    </row>
    <row r="667" spans="4:54" x14ac:dyDescent="0.55000000000000004">
      <c r="D667">
        <f t="shared" si="347"/>
        <v>9855</v>
      </c>
      <c r="E667">
        <f t="shared" si="343"/>
        <v>164.25</v>
      </c>
      <c r="F667">
        <v>6390</v>
      </c>
      <c r="H667">
        <f t="shared" si="328"/>
        <v>1597.5</v>
      </c>
      <c r="J667">
        <f t="shared" si="329"/>
        <v>132.02479338842974</v>
      </c>
      <c r="K667">
        <f t="shared" si="330"/>
        <v>516.59260830443509</v>
      </c>
      <c r="L667">
        <f>VLOOKUP(V667, Sheet2!E$6:F$261,2,TRUE)</f>
        <v>503.65</v>
      </c>
      <c r="M667">
        <f>VLOOKUP(L667,Sheet3!A$52:B$77,2,TRUE)</f>
        <v>1</v>
      </c>
      <c r="N667">
        <f t="shared" si="331"/>
        <v>2.1926083044351117</v>
      </c>
      <c r="O667">
        <f t="shared" si="332"/>
        <v>1.7926083044351344</v>
      </c>
      <c r="P667">
        <v>0</v>
      </c>
      <c r="Q667">
        <f t="shared" si="341"/>
        <v>2.4</v>
      </c>
      <c r="R667">
        <f t="shared" si="333"/>
        <v>5727.1711641124366</v>
      </c>
      <c r="S667">
        <f t="shared" si="344"/>
        <v>2.2000000000000002</v>
      </c>
      <c r="T667">
        <f t="shared" si="334"/>
        <v>739.22870478151765</v>
      </c>
      <c r="V667">
        <f t="shared" si="335"/>
        <v>6466.3998688939546</v>
      </c>
      <c r="W667">
        <f t="shared" si="336"/>
        <v>-76.39986889395459</v>
      </c>
      <c r="X667">
        <f t="shared" si="337"/>
        <v>-1.5785096878916236</v>
      </c>
      <c r="Y667">
        <f>VLOOKUP(K667,Sheet2!$A$6:$B$262,2,TRUE)</f>
        <v>308.25</v>
      </c>
      <c r="Z667">
        <f t="shared" si="338"/>
        <v>-5.1208748998917229E-3</v>
      </c>
      <c r="AA667">
        <f t="shared" si="339"/>
        <v>516.58748742953514</v>
      </c>
      <c r="AD667">
        <f t="shared" si="349"/>
        <v>517.6921650771568</v>
      </c>
      <c r="AE667">
        <f>VLOOKUP(AU666,Sheet2!$E$6:$F$261,2,TRUE)</f>
        <v>503.65</v>
      </c>
      <c r="AF667">
        <f>VLOOKUP(AE667,Sheet3!K$52:L$77,2,TRUE)</f>
        <v>1</v>
      </c>
      <c r="AG667">
        <f t="shared" si="350"/>
        <v>1.2921650771568238</v>
      </c>
      <c r="AH667">
        <f t="shared" si="351"/>
        <v>1</v>
      </c>
      <c r="AI667">
        <f t="shared" ref="AI667:AI682" si="359">4500*AH667</f>
        <v>4500</v>
      </c>
      <c r="AJ667">
        <f t="shared" si="342"/>
        <v>1.8</v>
      </c>
      <c r="AK667">
        <f t="shared" si="345"/>
        <v>1943.2865428654432</v>
      </c>
      <c r="AM667">
        <f t="shared" si="352"/>
        <v>-3.8078349228431989</v>
      </c>
      <c r="AN667">
        <f t="shared" si="353"/>
        <v>0</v>
      </c>
      <c r="AP667">
        <f t="shared" si="346"/>
        <v>1.55</v>
      </c>
      <c r="AQ667">
        <f>VLOOKUP(AE667,Sheet3!$K$52:$L$77,2,TRUE)</f>
        <v>1</v>
      </c>
      <c r="AR667">
        <f t="shared" si="340"/>
        <v>0</v>
      </c>
      <c r="AU667">
        <f t="shared" si="354"/>
        <v>6443.2865428654432</v>
      </c>
      <c r="AV667">
        <f t="shared" si="355"/>
        <v>-53.286542865443153</v>
      </c>
      <c r="AW667">
        <f t="shared" si="356"/>
        <v>-1.1009616294513049</v>
      </c>
      <c r="AX667">
        <f>VLOOKUP(AD667,Sheet2!$A$6:$B$262,2,TRUE)</f>
        <v>315.39999999999998</v>
      </c>
      <c r="AY667">
        <f t="shared" si="357"/>
        <v>-3.4906836697885385E-3</v>
      </c>
      <c r="AZ667">
        <f t="shared" si="358"/>
        <v>517.68867439348696</v>
      </c>
      <c r="BB667">
        <f t="shared" si="348"/>
        <v>1.1011869639518181</v>
      </c>
    </row>
    <row r="668" spans="4:54" x14ac:dyDescent="0.55000000000000004">
      <c r="D668">
        <f t="shared" si="347"/>
        <v>9870</v>
      </c>
      <c r="E668">
        <f t="shared" si="343"/>
        <v>164.5</v>
      </c>
      <c r="F668">
        <v>6390</v>
      </c>
      <c r="H668">
        <f t="shared" si="328"/>
        <v>1597.5</v>
      </c>
      <c r="J668">
        <f t="shared" si="329"/>
        <v>132.02479338842974</v>
      </c>
      <c r="K668">
        <f t="shared" si="330"/>
        <v>516.58748742953514</v>
      </c>
      <c r="L668">
        <f>VLOOKUP(V668, Sheet2!E$6:F$261,2,TRUE)</f>
        <v>503.65</v>
      </c>
      <c r="M668">
        <f>VLOOKUP(L668,Sheet3!A$52:B$77,2,TRUE)</f>
        <v>1</v>
      </c>
      <c r="N668">
        <f t="shared" si="331"/>
        <v>2.1874874295351674</v>
      </c>
      <c r="O668">
        <f t="shared" si="332"/>
        <v>1.7874874295351901</v>
      </c>
      <c r="P668">
        <v>0</v>
      </c>
      <c r="Q668">
        <f t="shared" si="341"/>
        <v>2.4</v>
      </c>
      <c r="R668">
        <f t="shared" si="333"/>
        <v>5707.119021481687</v>
      </c>
      <c r="S668">
        <f t="shared" si="344"/>
        <v>2.2000000000000002</v>
      </c>
      <c r="T668">
        <f t="shared" si="334"/>
        <v>736.06337891211376</v>
      </c>
      <c r="V668">
        <f t="shared" si="335"/>
        <v>6443.1824003938009</v>
      </c>
      <c r="W668">
        <f t="shared" si="336"/>
        <v>-53.18240039380089</v>
      </c>
      <c r="X668">
        <f t="shared" si="337"/>
        <v>-1.098809925491754</v>
      </c>
      <c r="Y668">
        <f>VLOOKUP(K668,Sheet2!$A$6:$B$262,2,TRUE)</f>
        <v>308.25</v>
      </c>
      <c r="Z668">
        <f t="shared" si="338"/>
        <v>-3.5646712911330219E-3</v>
      </c>
      <c r="AA668">
        <f t="shared" si="339"/>
        <v>516.58392275824406</v>
      </c>
      <c r="AD668">
        <f t="shared" si="349"/>
        <v>517.68867439348696</v>
      </c>
      <c r="AE668">
        <f>VLOOKUP(AU667,Sheet2!$E$6:$F$261,2,TRUE)</f>
        <v>503.65</v>
      </c>
      <c r="AF668">
        <f>VLOOKUP(AE668,Sheet3!K$52:L$77,2,TRUE)</f>
        <v>1</v>
      </c>
      <c r="AG668">
        <f t="shared" si="350"/>
        <v>1.2886743934869855</v>
      </c>
      <c r="AH668">
        <f t="shared" si="351"/>
        <v>1</v>
      </c>
      <c r="AI668">
        <f t="shared" si="359"/>
        <v>4500</v>
      </c>
      <c r="AJ668">
        <f t="shared" si="342"/>
        <v>1.8</v>
      </c>
      <c r="AK668">
        <f t="shared" si="345"/>
        <v>1935.4174066576561</v>
      </c>
      <c r="AM668">
        <f t="shared" si="352"/>
        <v>-3.8113256065130372</v>
      </c>
      <c r="AN668">
        <f t="shared" si="353"/>
        <v>0</v>
      </c>
      <c r="AP668">
        <f t="shared" si="346"/>
        <v>1.55</v>
      </c>
      <c r="AQ668">
        <f>VLOOKUP(AE668,Sheet3!$K$52:$L$77,2,TRUE)</f>
        <v>1</v>
      </c>
      <c r="AR668">
        <f t="shared" si="340"/>
        <v>0</v>
      </c>
      <c r="AU668">
        <f t="shared" si="354"/>
        <v>6435.4174066576561</v>
      </c>
      <c r="AV668">
        <f t="shared" si="355"/>
        <v>-45.417406657656102</v>
      </c>
      <c r="AW668">
        <f t="shared" si="356"/>
        <v>-0.93837617061272938</v>
      </c>
      <c r="AX668">
        <f>VLOOKUP(AD668,Sheet2!$A$6:$B$262,2,TRUE)</f>
        <v>315.39999999999998</v>
      </c>
      <c r="AY668">
        <f t="shared" si="357"/>
        <v>-2.9751939461405501E-3</v>
      </c>
      <c r="AZ668">
        <f t="shared" si="358"/>
        <v>517.68569919954086</v>
      </c>
      <c r="BB668">
        <f t="shared" si="348"/>
        <v>1.1017764412968063</v>
      </c>
    </row>
    <row r="669" spans="4:54" x14ac:dyDescent="0.55000000000000004">
      <c r="D669">
        <f t="shared" si="347"/>
        <v>9885</v>
      </c>
      <c r="E669">
        <f t="shared" si="343"/>
        <v>164.75</v>
      </c>
      <c r="F669">
        <v>6370</v>
      </c>
      <c r="H669">
        <f t="shared" si="328"/>
        <v>1592.5</v>
      </c>
      <c r="J669">
        <f t="shared" si="329"/>
        <v>131.61157024793388</v>
      </c>
      <c r="K669">
        <f t="shared" si="330"/>
        <v>516.58392275824406</v>
      </c>
      <c r="L669">
        <f>VLOOKUP(V669, Sheet2!E$6:F$261,2,TRUE)</f>
        <v>503.65</v>
      </c>
      <c r="M669">
        <f>VLOOKUP(L669,Sheet3!A$52:B$77,2,TRUE)</f>
        <v>1</v>
      </c>
      <c r="N669">
        <f t="shared" si="331"/>
        <v>2.1839227582440799</v>
      </c>
      <c r="O669">
        <f t="shared" si="332"/>
        <v>1.7839227582441026</v>
      </c>
      <c r="P669">
        <v>0</v>
      </c>
      <c r="Q669">
        <f t="shared" si="341"/>
        <v>2.4</v>
      </c>
      <c r="R669">
        <f t="shared" si="333"/>
        <v>5693.1744523891912</v>
      </c>
      <c r="S669">
        <f t="shared" si="344"/>
        <v>2.2000000000000002</v>
      </c>
      <c r="T669">
        <f t="shared" si="334"/>
        <v>733.86265118735048</v>
      </c>
      <c r="V669">
        <f t="shared" si="335"/>
        <v>6427.037103576542</v>
      </c>
      <c r="W669">
        <f t="shared" si="336"/>
        <v>-57.037103576541995</v>
      </c>
      <c r="X669">
        <f t="shared" si="337"/>
        <v>-1.1784525532343388</v>
      </c>
      <c r="Y669">
        <f>VLOOKUP(K669,Sheet2!$A$6:$B$262,2,TRUE)</f>
        <v>308.25</v>
      </c>
      <c r="Z669">
        <f t="shared" si="338"/>
        <v>-3.8230415352289988E-3</v>
      </c>
      <c r="AA669">
        <f t="shared" si="339"/>
        <v>516.58009971670879</v>
      </c>
      <c r="AD669">
        <f t="shared" si="349"/>
        <v>517.68569919954086</v>
      </c>
      <c r="AE669">
        <f>VLOOKUP(AU668,Sheet2!$E$6:$F$261,2,TRUE)</f>
        <v>503.65</v>
      </c>
      <c r="AF669">
        <f>VLOOKUP(AE669,Sheet3!K$52:L$77,2,TRUE)</f>
        <v>1</v>
      </c>
      <c r="AG669">
        <f t="shared" si="350"/>
        <v>1.2856991995408862</v>
      </c>
      <c r="AH669">
        <f t="shared" si="351"/>
        <v>1</v>
      </c>
      <c r="AI669">
        <f t="shared" si="359"/>
        <v>4500</v>
      </c>
      <c r="AJ669">
        <f t="shared" si="342"/>
        <v>1.8</v>
      </c>
      <c r="AK669">
        <f t="shared" si="345"/>
        <v>1928.7187587849432</v>
      </c>
      <c r="AM669">
        <f t="shared" si="352"/>
        <v>-3.8143008004591366</v>
      </c>
      <c r="AN669">
        <f t="shared" si="353"/>
        <v>0</v>
      </c>
      <c r="AP669">
        <f t="shared" si="346"/>
        <v>1.55</v>
      </c>
      <c r="AQ669">
        <f>VLOOKUP(AE669,Sheet3!$K$52:$L$77,2,TRUE)</f>
        <v>1</v>
      </c>
      <c r="AR669">
        <f t="shared" si="340"/>
        <v>0</v>
      </c>
      <c r="AU669">
        <f t="shared" si="354"/>
        <v>6428.718758784943</v>
      </c>
      <c r="AV669">
        <f t="shared" si="355"/>
        <v>-58.71875878494302</v>
      </c>
      <c r="AW669">
        <f t="shared" si="356"/>
        <v>-1.213197495556674</v>
      </c>
      <c r="AX669">
        <f>VLOOKUP(AD669,Sheet2!$A$6:$B$262,2,TRUE)</f>
        <v>315.39999999999998</v>
      </c>
      <c r="AY669">
        <f t="shared" si="357"/>
        <v>-3.846536130490406E-3</v>
      </c>
      <c r="AZ669">
        <f t="shared" si="358"/>
        <v>517.68185266341038</v>
      </c>
      <c r="BB669">
        <f t="shared" si="348"/>
        <v>1.1017529467015947</v>
      </c>
    </row>
    <row r="670" spans="4:54" x14ac:dyDescent="0.55000000000000004">
      <c r="D670">
        <f t="shared" si="347"/>
        <v>9900</v>
      </c>
      <c r="E670">
        <f t="shared" si="343"/>
        <v>165</v>
      </c>
      <c r="F670">
        <v>6330</v>
      </c>
      <c r="H670">
        <f t="shared" si="328"/>
        <v>1582.5</v>
      </c>
      <c r="J670">
        <f t="shared" si="329"/>
        <v>130.78512396694214</v>
      </c>
      <c r="K670">
        <f t="shared" si="330"/>
        <v>516.58009971670879</v>
      </c>
      <c r="L670">
        <f>VLOOKUP(V670, Sheet2!E$6:F$261,2,TRUE)</f>
        <v>503.65</v>
      </c>
      <c r="M670">
        <f>VLOOKUP(L670,Sheet3!A$52:B$77,2,TRUE)</f>
        <v>1</v>
      </c>
      <c r="N670">
        <f t="shared" si="331"/>
        <v>2.1800997167088099</v>
      </c>
      <c r="O670">
        <f t="shared" si="332"/>
        <v>1.7800997167088326</v>
      </c>
      <c r="P670">
        <v>0</v>
      </c>
      <c r="Q670">
        <f t="shared" si="341"/>
        <v>2.4</v>
      </c>
      <c r="R670">
        <f t="shared" si="333"/>
        <v>5678.2318123777677</v>
      </c>
      <c r="S670">
        <f t="shared" si="344"/>
        <v>2.2000000000000002</v>
      </c>
      <c r="T670">
        <f t="shared" si="334"/>
        <v>731.50485538404928</v>
      </c>
      <c r="V670">
        <f t="shared" si="335"/>
        <v>6409.7366677618174</v>
      </c>
      <c r="W670">
        <f t="shared" si="336"/>
        <v>-79.736667761817444</v>
      </c>
      <c r="X670">
        <f t="shared" si="337"/>
        <v>-1.6474518132606912</v>
      </c>
      <c r="Y670">
        <f>VLOOKUP(K670,Sheet2!$A$6:$B$262,2,TRUE)</f>
        <v>308.25</v>
      </c>
      <c r="Z670">
        <f t="shared" si="338"/>
        <v>-5.3445314298805882E-3</v>
      </c>
      <c r="AA670">
        <f t="shared" si="339"/>
        <v>516.57475518527895</v>
      </c>
      <c r="AD670">
        <f t="shared" si="349"/>
        <v>517.68185266341038</v>
      </c>
      <c r="AE670">
        <f>VLOOKUP(AU669,Sheet2!$E$6:$F$261,2,TRUE)</f>
        <v>503.65</v>
      </c>
      <c r="AF670">
        <f>VLOOKUP(AE670,Sheet3!K$52:L$77,2,TRUE)</f>
        <v>1</v>
      </c>
      <c r="AG670">
        <f t="shared" si="350"/>
        <v>1.2818526634104046</v>
      </c>
      <c r="AH670">
        <f t="shared" si="351"/>
        <v>1</v>
      </c>
      <c r="AI670">
        <f t="shared" si="359"/>
        <v>4500</v>
      </c>
      <c r="AJ670">
        <f t="shared" si="342"/>
        <v>1.8</v>
      </c>
      <c r="AK670">
        <f t="shared" si="345"/>
        <v>1920.0697668261421</v>
      </c>
      <c r="AM670">
        <f t="shared" si="352"/>
        <v>-3.8181473365896181</v>
      </c>
      <c r="AN670">
        <f t="shared" si="353"/>
        <v>0</v>
      </c>
      <c r="AP670">
        <f t="shared" si="346"/>
        <v>1.55</v>
      </c>
      <c r="AQ670">
        <f>VLOOKUP(AE670,Sheet3!$K$52:$L$77,2,TRUE)</f>
        <v>1</v>
      </c>
      <c r="AR670">
        <f t="shared" si="340"/>
        <v>0</v>
      </c>
      <c r="AU670">
        <f t="shared" si="354"/>
        <v>6420.0697668261419</v>
      </c>
      <c r="AV670">
        <f t="shared" si="355"/>
        <v>-90.069766826141858</v>
      </c>
      <c r="AW670">
        <f t="shared" si="356"/>
        <v>-1.8609455955814433</v>
      </c>
      <c r="AX670">
        <f>VLOOKUP(AD670,Sheet2!$A$6:$B$262,2,TRUE)</f>
        <v>315.39999999999998</v>
      </c>
      <c r="AY670">
        <f t="shared" si="357"/>
        <v>-5.9002713873856803E-3</v>
      </c>
      <c r="AZ670">
        <f t="shared" si="358"/>
        <v>517.67595239202296</v>
      </c>
      <c r="BB670">
        <f t="shared" si="348"/>
        <v>1.1011972067440183</v>
      </c>
    </row>
    <row r="671" spans="4:54" x14ac:dyDescent="0.55000000000000004">
      <c r="D671">
        <f t="shared" si="347"/>
        <v>9915</v>
      </c>
      <c r="E671">
        <f t="shared" si="343"/>
        <v>165.25</v>
      </c>
      <c r="F671">
        <v>6310</v>
      </c>
      <c r="H671">
        <f t="shared" ref="H671:H682" si="360">+F671*0.25</f>
        <v>1577.5</v>
      </c>
      <c r="J671">
        <f t="shared" ref="J671:J682" si="361">+H671*3600/43560</f>
        <v>130.37190082644628</v>
      </c>
      <c r="K671">
        <f t="shared" ref="K671:K682" si="362">+AA670</f>
        <v>516.57475518527895</v>
      </c>
      <c r="L671">
        <f>VLOOKUP(V671, Sheet2!E$6:F$261,2,TRUE)</f>
        <v>503.65</v>
      </c>
      <c r="M671">
        <f>VLOOKUP(L671,Sheet3!A$52:B$77,2,TRUE)</f>
        <v>1</v>
      </c>
      <c r="N671">
        <f t="shared" ref="N671:N682" si="363">+(K671-J$3)</f>
        <v>2.1747551852789684</v>
      </c>
      <c r="O671">
        <f t="shared" ref="O671:O682" si="364">+K671-O$3</f>
        <v>1.7747551852789911</v>
      </c>
      <c r="P671">
        <v>0</v>
      </c>
      <c r="Q671">
        <f t="shared" si="341"/>
        <v>2.4</v>
      </c>
      <c r="R671">
        <f t="shared" ref="R671:R682" si="365">+Q671*H$3*POWER(N671,1.5)*M670</f>
        <v>5657.3642704444746</v>
      </c>
      <c r="S671">
        <f t="shared" si="344"/>
        <v>2.2000000000000002</v>
      </c>
      <c r="T671">
        <f t="shared" ref="T671:T682" si="366">S671*L$3*POWER(O671,1.5)*M670</f>
        <v>728.21294873089175</v>
      </c>
      <c r="V671">
        <f t="shared" ref="V671:V682" si="367">+R671+T671</f>
        <v>6385.5772191753667</v>
      </c>
      <c r="W671">
        <f t="shared" ref="W671:W682" si="368">+F671-V671</f>
        <v>-75.577219175366736</v>
      </c>
      <c r="X671">
        <f t="shared" ref="X671:X682" si="369">+W671*0.25*3600/43560</f>
        <v>-1.5615127928794781</v>
      </c>
      <c r="Y671">
        <f>VLOOKUP(K671,Sheet2!$A$6:$B$262,2,TRUE)</f>
        <v>308.25</v>
      </c>
      <c r="Z671">
        <f t="shared" ref="Z671:Z682" si="370">+X671/Y671</f>
        <v>-5.0657349322935216E-3</v>
      </c>
      <c r="AA671">
        <f t="shared" ref="AA671:AA682" si="371">+K671+Z671</f>
        <v>516.56968945034669</v>
      </c>
      <c r="AD671">
        <f t="shared" si="349"/>
        <v>517.67595239202296</v>
      </c>
      <c r="AE671">
        <f>VLOOKUP(AU670,Sheet2!$E$6:$F$261,2,TRUE)</f>
        <v>503.65</v>
      </c>
      <c r="AF671">
        <f>VLOOKUP(AE671,Sheet3!K$52:L$77,2,TRUE)</f>
        <v>1</v>
      </c>
      <c r="AG671">
        <f t="shared" si="350"/>
        <v>1.2759523920229867</v>
      </c>
      <c r="AH671">
        <f t="shared" si="351"/>
        <v>1</v>
      </c>
      <c r="AI671">
        <f t="shared" si="359"/>
        <v>4500</v>
      </c>
      <c r="AJ671">
        <f t="shared" si="342"/>
        <v>1.8</v>
      </c>
      <c r="AK671">
        <f t="shared" si="345"/>
        <v>1906.8281286229753</v>
      </c>
      <c r="AM671">
        <f t="shared" si="352"/>
        <v>-3.824047607977036</v>
      </c>
      <c r="AN671">
        <f t="shared" si="353"/>
        <v>0</v>
      </c>
      <c r="AP671">
        <f t="shared" si="346"/>
        <v>1.55</v>
      </c>
      <c r="AQ671">
        <f>VLOOKUP(AE671,Sheet3!$K$52:$L$77,2,TRUE)</f>
        <v>1</v>
      </c>
      <c r="AR671">
        <f t="shared" ref="AR671:AR682" si="372">+AP671*$AH$3*POWER(AN671,1.5)*AQ671</f>
        <v>0</v>
      </c>
      <c r="AU671">
        <f t="shared" si="354"/>
        <v>6406.8281286229758</v>
      </c>
      <c r="AV671">
        <f t="shared" si="355"/>
        <v>-96.828128622975782</v>
      </c>
      <c r="AW671">
        <f t="shared" si="356"/>
        <v>-2.0005811698961939</v>
      </c>
      <c r="AX671">
        <f>VLOOKUP(AD671,Sheet2!$A$6:$B$262,2,TRUE)</f>
        <v>315.39999999999998</v>
      </c>
      <c r="AY671">
        <f t="shared" si="357"/>
        <v>-6.3429967339765194E-3</v>
      </c>
      <c r="AZ671">
        <f t="shared" si="358"/>
        <v>517.66960939528894</v>
      </c>
      <c r="BB671">
        <f t="shared" si="348"/>
        <v>1.0999199449422576</v>
      </c>
    </row>
    <row r="672" spans="4:54" x14ac:dyDescent="0.55000000000000004">
      <c r="D672">
        <f t="shared" si="347"/>
        <v>9930</v>
      </c>
      <c r="E672">
        <f t="shared" si="343"/>
        <v>165.5</v>
      </c>
      <c r="F672">
        <v>6310</v>
      </c>
      <c r="H672">
        <f t="shared" si="360"/>
        <v>1577.5</v>
      </c>
      <c r="J672">
        <f t="shared" si="361"/>
        <v>130.37190082644628</v>
      </c>
      <c r="K672">
        <f t="shared" si="362"/>
        <v>516.56968945034669</v>
      </c>
      <c r="L672">
        <f>VLOOKUP(V672, Sheet2!E$6:F$261,2,TRUE)</f>
        <v>503.65</v>
      </c>
      <c r="M672">
        <f>VLOOKUP(L672,Sheet3!A$52:B$77,2,TRUE)</f>
        <v>1</v>
      </c>
      <c r="N672">
        <f t="shared" si="363"/>
        <v>2.1696894503467092</v>
      </c>
      <c r="O672">
        <f t="shared" si="364"/>
        <v>1.769689450346732</v>
      </c>
      <c r="P672">
        <v>0</v>
      </c>
      <c r="Q672">
        <f t="shared" si="341"/>
        <v>2.4</v>
      </c>
      <c r="R672">
        <f t="shared" si="365"/>
        <v>5637.6089348228661</v>
      </c>
      <c r="S672">
        <f t="shared" si="344"/>
        <v>2.2000000000000002</v>
      </c>
      <c r="T672">
        <f t="shared" si="366"/>
        <v>725.09733577879376</v>
      </c>
      <c r="V672">
        <f t="shared" si="367"/>
        <v>6362.7062706016595</v>
      </c>
      <c r="W672">
        <f t="shared" si="368"/>
        <v>-52.706270601659526</v>
      </c>
      <c r="X672">
        <f t="shared" si="369"/>
        <v>-1.0889725330921389</v>
      </c>
      <c r="Y672">
        <f>VLOOKUP(K672,Sheet2!$A$6:$B$262,2,TRUE)</f>
        <v>308.25</v>
      </c>
      <c r="Z672">
        <f t="shared" si="370"/>
        <v>-3.5327576093824456E-3</v>
      </c>
      <c r="AA672">
        <f t="shared" si="371"/>
        <v>516.56615669273731</v>
      </c>
      <c r="AD672">
        <f t="shared" si="349"/>
        <v>517.66960939528894</v>
      </c>
      <c r="AE672">
        <f>VLOOKUP(AU671,Sheet2!$E$6:$F$261,2,TRUE)</f>
        <v>503.65</v>
      </c>
      <c r="AF672">
        <f>VLOOKUP(AE672,Sheet3!K$52:L$77,2,TRUE)</f>
        <v>1</v>
      </c>
      <c r="AG672">
        <f t="shared" si="350"/>
        <v>1.2696093952889669</v>
      </c>
      <c r="AH672">
        <f t="shared" si="351"/>
        <v>1</v>
      </c>
      <c r="AI672">
        <f t="shared" si="359"/>
        <v>4500</v>
      </c>
      <c r="AJ672">
        <f t="shared" si="342"/>
        <v>1.8</v>
      </c>
      <c r="AK672">
        <f t="shared" si="345"/>
        <v>1892.627018267209</v>
      </c>
      <c r="AM672">
        <f t="shared" si="352"/>
        <v>-3.8303906047110559</v>
      </c>
      <c r="AN672">
        <f t="shared" si="353"/>
        <v>0</v>
      </c>
      <c r="AP672">
        <f t="shared" si="346"/>
        <v>1.55</v>
      </c>
      <c r="AQ672">
        <f>VLOOKUP(AE672,Sheet3!$K$52:$L$77,2,TRUE)</f>
        <v>1</v>
      </c>
      <c r="AR672">
        <f t="shared" si="372"/>
        <v>0</v>
      </c>
      <c r="AU672">
        <f t="shared" si="354"/>
        <v>6392.6270182672088</v>
      </c>
      <c r="AV672">
        <f t="shared" si="355"/>
        <v>-82.627018267208769</v>
      </c>
      <c r="AW672">
        <f t="shared" si="356"/>
        <v>-1.707169798909272</v>
      </c>
      <c r="AX672">
        <f>VLOOKUP(AD672,Sheet2!$A$6:$B$262,2,TRUE)</f>
        <v>315.39999999999998</v>
      </c>
      <c r="AY672">
        <f t="shared" si="357"/>
        <v>-5.4127133763768936E-3</v>
      </c>
      <c r="AZ672">
        <f t="shared" si="358"/>
        <v>517.66419668191259</v>
      </c>
      <c r="BB672">
        <f t="shared" si="348"/>
        <v>1.0980399891752768</v>
      </c>
    </row>
    <row r="673" spans="4:54" x14ac:dyDescent="0.55000000000000004">
      <c r="D673">
        <f t="shared" si="347"/>
        <v>9945</v>
      </c>
      <c r="E673">
        <f t="shared" si="343"/>
        <v>165.75</v>
      </c>
      <c r="F673">
        <v>6290</v>
      </c>
      <c r="H673">
        <f t="shared" si="360"/>
        <v>1572.5</v>
      </c>
      <c r="J673">
        <f t="shared" si="361"/>
        <v>129.95867768595042</v>
      </c>
      <c r="K673">
        <f t="shared" si="362"/>
        <v>516.56615669273731</v>
      </c>
      <c r="L673">
        <f>VLOOKUP(V673, Sheet2!E$6:F$261,2,TRUE)</f>
        <v>503.65</v>
      </c>
      <c r="M673">
        <f>VLOOKUP(L673,Sheet3!A$52:B$77,2,TRUE)</f>
        <v>1</v>
      </c>
      <c r="N673">
        <f t="shared" si="363"/>
        <v>2.1661566927373315</v>
      </c>
      <c r="O673">
        <f t="shared" si="364"/>
        <v>1.7661566927373542</v>
      </c>
      <c r="P673">
        <v>0</v>
      </c>
      <c r="Q673">
        <f t="shared" si="341"/>
        <v>2.4</v>
      </c>
      <c r="R673">
        <f t="shared" si="365"/>
        <v>5623.8455389363608</v>
      </c>
      <c r="S673">
        <f t="shared" si="344"/>
        <v>2.2000000000000002</v>
      </c>
      <c r="T673">
        <f t="shared" si="366"/>
        <v>722.92719713906831</v>
      </c>
      <c r="V673">
        <f t="shared" si="367"/>
        <v>6346.7727360754288</v>
      </c>
      <c r="W673">
        <f t="shared" si="368"/>
        <v>-56.772736075428838</v>
      </c>
      <c r="X673">
        <f t="shared" si="369"/>
        <v>-1.1729904147815875</v>
      </c>
      <c r="Y673">
        <f>VLOOKUP(K673,Sheet2!$A$6:$B$262,2,TRUE)</f>
        <v>308.25</v>
      </c>
      <c r="Z673">
        <f t="shared" si="370"/>
        <v>-3.8053217024544604E-3</v>
      </c>
      <c r="AA673">
        <f t="shared" si="371"/>
        <v>516.56235137103488</v>
      </c>
      <c r="AD673">
        <f t="shared" si="349"/>
        <v>517.66419668191259</v>
      </c>
      <c r="AE673">
        <f>VLOOKUP(AU672,Sheet2!$E$6:$F$261,2,TRUE)</f>
        <v>503.65</v>
      </c>
      <c r="AF673">
        <f>VLOOKUP(AE673,Sheet3!K$52:L$77,2,TRUE)</f>
        <v>1</v>
      </c>
      <c r="AG673">
        <f t="shared" si="350"/>
        <v>1.2641966819126083</v>
      </c>
      <c r="AH673">
        <f t="shared" si="351"/>
        <v>1</v>
      </c>
      <c r="AI673">
        <f t="shared" si="359"/>
        <v>4500</v>
      </c>
      <c r="AJ673">
        <f t="shared" si="342"/>
        <v>1.8</v>
      </c>
      <c r="AK673">
        <f t="shared" si="345"/>
        <v>1880.5366998251297</v>
      </c>
      <c r="AM673">
        <f t="shared" si="352"/>
        <v>-3.8358033180874145</v>
      </c>
      <c r="AN673">
        <f t="shared" si="353"/>
        <v>0</v>
      </c>
      <c r="AP673">
        <f t="shared" si="346"/>
        <v>1.55</v>
      </c>
      <c r="AQ673">
        <f>VLOOKUP(AE673,Sheet3!$K$52:$L$77,2,TRUE)</f>
        <v>1</v>
      </c>
      <c r="AR673">
        <f t="shared" si="372"/>
        <v>0</v>
      </c>
      <c r="AU673">
        <f t="shared" si="354"/>
        <v>6380.5366998251302</v>
      </c>
      <c r="AV673">
        <f t="shared" si="355"/>
        <v>-90.536699825130199</v>
      </c>
      <c r="AW673">
        <f t="shared" si="356"/>
        <v>-1.8705929715935992</v>
      </c>
      <c r="AX673">
        <f>VLOOKUP(AD673,Sheet2!$A$6:$B$262,2,TRUE)</f>
        <v>315.39999999999998</v>
      </c>
      <c r="AY673">
        <f t="shared" si="357"/>
        <v>-5.9308591363145188E-3</v>
      </c>
      <c r="AZ673">
        <f t="shared" si="358"/>
        <v>517.65826582277623</v>
      </c>
      <c r="BB673">
        <f t="shared" si="348"/>
        <v>1.0959144517413506</v>
      </c>
    </row>
    <row r="674" spans="4:54" x14ac:dyDescent="0.55000000000000004">
      <c r="D674">
        <f t="shared" si="347"/>
        <v>9960</v>
      </c>
      <c r="E674">
        <f t="shared" si="343"/>
        <v>166</v>
      </c>
      <c r="F674">
        <v>6270</v>
      </c>
      <c r="H674">
        <f t="shared" si="360"/>
        <v>1567.5</v>
      </c>
      <c r="J674">
        <f t="shared" si="361"/>
        <v>129.54545454545453</v>
      </c>
      <c r="K674">
        <f t="shared" si="362"/>
        <v>516.56235137103488</v>
      </c>
      <c r="L674">
        <f>VLOOKUP(V674, Sheet2!E$6:F$261,2,TRUE)</f>
        <v>503.65</v>
      </c>
      <c r="M674">
        <f>VLOOKUP(L674,Sheet3!A$52:B$77,2,TRUE)</f>
        <v>1</v>
      </c>
      <c r="N674">
        <f t="shared" si="363"/>
        <v>2.1623513710349016</v>
      </c>
      <c r="O674">
        <f t="shared" si="364"/>
        <v>1.7623513710349243</v>
      </c>
      <c r="P674">
        <v>0</v>
      </c>
      <c r="Q674">
        <f t="shared" si="341"/>
        <v>2.4</v>
      </c>
      <c r="R674">
        <f t="shared" si="365"/>
        <v>5609.0328016137364</v>
      </c>
      <c r="S674">
        <f t="shared" si="344"/>
        <v>2.2000000000000002</v>
      </c>
      <c r="T674">
        <f t="shared" si="366"/>
        <v>720.59205193104526</v>
      </c>
      <c r="V674">
        <f t="shared" si="367"/>
        <v>6329.6248535447812</v>
      </c>
      <c r="W674">
        <f t="shared" si="368"/>
        <v>-59.624853544781217</v>
      </c>
      <c r="X674">
        <f t="shared" si="369"/>
        <v>-1.2319184616690335</v>
      </c>
      <c r="Y674">
        <f>VLOOKUP(K674,Sheet2!$A$6:$B$262,2,TRUE)</f>
        <v>308.25</v>
      </c>
      <c r="Z674">
        <f t="shared" si="370"/>
        <v>-3.9964913598346582E-3</v>
      </c>
      <c r="AA674">
        <f t="shared" si="371"/>
        <v>516.55835487967499</v>
      </c>
      <c r="AD674">
        <f t="shared" si="349"/>
        <v>517.65826582277623</v>
      </c>
      <c r="AE674">
        <f>VLOOKUP(AU673,Sheet2!$E$6:$F$261,2,TRUE)</f>
        <v>503.65</v>
      </c>
      <c r="AF674">
        <f>VLOOKUP(AE674,Sheet3!K$52:L$77,2,TRUE)</f>
        <v>1</v>
      </c>
      <c r="AG674">
        <f t="shared" si="350"/>
        <v>1.2582658227762522</v>
      </c>
      <c r="AH674">
        <f t="shared" si="351"/>
        <v>1</v>
      </c>
      <c r="AI674">
        <f t="shared" si="359"/>
        <v>4500</v>
      </c>
      <c r="AJ674">
        <f t="shared" si="342"/>
        <v>1.8</v>
      </c>
      <c r="AK674">
        <f t="shared" si="345"/>
        <v>1867.3186929235401</v>
      </c>
      <c r="AM674">
        <f t="shared" si="352"/>
        <v>-3.8417341772237705</v>
      </c>
      <c r="AN674">
        <f t="shared" si="353"/>
        <v>0</v>
      </c>
      <c r="AP674">
        <f t="shared" si="346"/>
        <v>1.55</v>
      </c>
      <c r="AQ674">
        <f>VLOOKUP(AE674,Sheet3!$K$52:$L$77,2,TRUE)</f>
        <v>1</v>
      </c>
      <c r="AR674">
        <f t="shared" si="372"/>
        <v>0</v>
      </c>
      <c r="AU674">
        <f t="shared" si="354"/>
        <v>6367.3186929235399</v>
      </c>
      <c r="AV674">
        <f t="shared" si="355"/>
        <v>-97.318692923539857</v>
      </c>
      <c r="AW674">
        <f t="shared" si="356"/>
        <v>-2.010716795940906</v>
      </c>
      <c r="AX674">
        <f>VLOOKUP(AD674,Sheet2!$A$6:$B$262,2,TRUE)</f>
        <v>315.39999999999998</v>
      </c>
      <c r="AY674">
        <f t="shared" si="357"/>
        <v>-6.375132517250812E-3</v>
      </c>
      <c r="AZ674">
        <f t="shared" si="358"/>
        <v>517.65189069025894</v>
      </c>
      <c r="BB674">
        <f t="shared" si="348"/>
        <v>1.0935358105839441</v>
      </c>
    </row>
    <row r="675" spans="4:54" x14ac:dyDescent="0.55000000000000004">
      <c r="D675">
        <f t="shared" si="347"/>
        <v>9975</v>
      </c>
      <c r="E675">
        <f t="shared" si="343"/>
        <v>166.25</v>
      </c>
      <c r="F675">
        <v>6250</v>
      </c>
      <c r="H675">
        <f t="shared" si="360"/>
        <v>1562.5</v>
      </c>
      <c r="J675">
        <f t="shared" si="361"/>
        <v>129.13223140495867</v>
      </c>
      <c r="K675">
        <f t="shared" si="362"/>
        <v>516.55835487967499</v>
      </c>
      <c r="L675">
        <f>VLOOKUP(V675, Sheet2!E$6:F$261,2,TRUE)</f>
        <v>503.65</v>
      </c>
      <c r="M675">
        <f>VLOOKUP(L675,Sheet3!A$52:B$77,2,TRUE)</f>
        <v>1</v>
      </c>
      <c r="N675">
        <f t="shared" si="363"/>
        <v>2.1583548796750165</v>
      </c>
      <c r="O675">
        <f t="shared" si="364"/>
        <v>1.7583548796750392</v>
      </c>
      <c r="P675">
        <v>0</v>
      </c>
      <c r="Q675">
        <f t="shared" si="341"/>
        <v>2.4</v>
      </c>
      <c r="R675">
        <f t="shared" si="365"/>
        <v>5593.4899365908559</v>
      </c>
      <c r="S675">
        <f t="shared" si="344"/>
        <v>2.2000000000000002</v>
      </c>
      <c r="T675">
        <f t="shared" si="366"/>
        <v>718.14230778544299</v>
      </c>
      <c r="V675">
        <f t="shared" si="367"/>
        <v>6311.6322443762992</v>
      </c>
      <c r="W675">
        <f t="shared" si="368"/>
        <v>-61.632244376299241</v>
      </c>
      <c r="X675">
        <f t="shared" si="369"/>
        <v>-1.2733934788491579</v>
      </c>
      <c r="Y675">
        <f>VLOOKUP(K675,Sheet2!$A$6:$B$262,2,TRUE)</f>
        <v>308.25</v>
      </c>
      <c r="Z675">
        <f t="shared" si="370"/>
        <v>-4.1310412939145431E-3</v>
      </c>
      <c r="AA675">
        <f t="shared" si="371"/>
        <v>516.55422383838106</v>
      </c>
      <c r="AD675">
        <f t="shared" si="349"/>
        <v>517.65189069025894</v>
      </c>
      <c r="AE675">
        <f>VLOOKUP(AU674,Sheet2!$E$6:$F$261,2,TRUE)</f>
        <v>503.65</v>
      </c>
      <c r="AF675">
        <f>VLOOKUP(AE675,Sheet3!K$52:L$77,2,TRUE)</f>
        <v>1</v>
      </c>
      <c r="AG675">
        <f t="shared" si="350"/>
        <v>1.2518906902589606</v>
      </c>
      <c r="AH675">
        <f t="shared" si="351"/>
        <v>1</v>
      </c>
      <c r="AI675">
        <f t="shared" si="359"/>
        <v>4500</v>
      </c>
      <c r="AJ675">
        <f t="shared" si="342"/>
        <v>1.8</v>
      </c>
      <c r="AK675">
        <f t="shared" si="345"/>
        <v>1853.1452419405027</v>
      </c>
      <c r="AM675">
        <f t="shared" si="352"/>
        <v>-3.8481093097410621</v>
      </c>
      <c r="AN675">
        <f t="shared" si="353"/>
        <v>0</v>
      </c>
      <c r="AP675">
        <f t="shared" si="346"/>
        <v>1.55</v>
      </c>
      <c r="AQ675">
        <f>VLOOKUP(AE675,Sheet3!$K$52:$L$77,2,TRUE)</f>
        <v>1</v>
      </c>
      <c r="AR675">
        <f t="shared" si="372"/>
        <v>0</v>
      </c>
      <c r="AU675">
        <f t="shared" si="354"/>
        <v>6353.1452419405032</v>
      </c>
      <c r="AV675">
        <f t="shared" si="355"/>
        <v>-103.14524194050318</v>
      </c>
      <c r="AW675">
        <f t="shared" si="356"/>
        <v>-2.1311000400930409</v>
      </c>
      <c r="AX675">
        <f>VLOOKUP(AD675,Sheet2!$A$6:$B$262,2,TRUE)</f>
        <v>315.39999999999998</v>
      </c>
      <c r="AY675">
        <f t="shared" si="357"/>
        <v>-6.7568168677648735E-3</v>
      </c>
      <c r="AZ675">
        <f t="shared" si="358"/>
        <v>517.64513387339116</v>
      </c>
      <c r="BB675">
        <f t="shared" si="348"/>
        <v>1.0909100350100971</v>
      </c>
    </row>
    <row r="676" spans="4:54" x14ac:dyDescent="0.55000000000000004">
      <c r="D676">
        <f t="shared" si="347"/>
        <v>9990</v>
      </c>
      <c r="E676">
        <f t="shared" si="343"/>
        <v>166.5</v>
      </c>
      <c r="F676">
        <v>6230</v>
      </c>
      <c r="H676">
        <f t="shared" si="360"/>
        <v>1557.5</v>
      </c>
      <c r="J676">
        <f t="shared" si="361"/>
        <v>128.71900826446281</v>
      </c>
      <c r="K676">
        <f t="shared" si="362"/>
        <v>516.55422383838106</v>
      </c>
      <c r="L676">
        <f>VLOOKUP(V676, Sheet2!E$6:F$261,2,TRUE)</f>
        <v>503.65</v>
      </c>
      <c r="M676">
        <f>VLOOKUP(L676,Sheet3!A$52:B$77,2,TRUE)</f>
        <v>1</v>
      </c>
      <c r="N676">
        <f t="shared" si="363"/>
        <v>2.1542238383810854</v>
      </c>
      <c r="O676">
        <f t="shared" si="364"/>
        <v>1.7542238383811082</v>
      </c>
      <c r="P676">
        <v>0</v>
      </c>
      <c r="Q676">
        <f t="shared" si="341"/>
        <v>2.4</v>
      </c>
      <c r="R676">
        <f t="shared" si="365"/>
        <v>5577.438907593888</v>
      </c>
      <c r="S676">
        <f t="shared" si="344"/>
        <v>2.2000000000000002</v>
      </c>
      <c r="T676">
        <f t="shared" si="366"/>
        <v>715.61301257423679</v>
      </c>
      <c r="V676">
        <f t="shared" si="367"/>
        <v>6293.0519201681245</v>
      </c>
      <c r="W676">
        <f t="shared" si="368"/>
        <v>-63.051920168124525</v>
      </c>
      <c r="X676">
        <f t="shared" si="369"/>
        <v>-1.3027256233083579</v>
      </c>
      <c r="Y676">
        <f>VLOOKUP(K676,Sheet2!$A$6:$B$262,2,TRUE)</f>
        <v>308.25</v>
      </c>
      <c r="Z676">
        <f t="shared" si="370"/>
        <v>-4.2261982913490929E-3</v>
      </c>
      <c r="AA676">
        <f t="shared" si="371"/>
        <v>516.54999764008971</v>
      </c>
      <c r="AD676">
        <f t="shared" si="349"/>
        <v>517.64513387339116</v>
      </c>
      <c r="AE676">
        <f>VLOOKUP(AU675,Sheet2!$E$6:$F$261,2,TRUE)</f>
        <v>503.65</v>
      </c>
      <c r="AF676">
        <f>VLOOKUP(AE676,Sheet3!K$52:L$77,2,TRUE)</f>
        <v>1</v>
      </c>
      <c r="AG676">
        <f t="shared" si="350"/>
        <v>1.2451338733911825</v>
      </c>
      <c r="AH676">
        <f t="shared" si="351"/>
        <v>1</v>
      </c>
      <c r="AI676">
        <f t="shared" si="359"/>
        <v>4500</v>
      </c>
      <c r="AJ676">
        <f t="shared" si="342"/>
        <v>1.8</v>
      </c>
      <c r="AK676">
        <f t="shared" si="345"/>
        <v>1838.1625610948329</v>
      </c>
      <c r="AM676">
        <f t="shared" si="352"/>
        <v>-3.8548661266088402</v>
      </c>
      <c r="AN676">
        <f t="shared" si="353"/>
        <v>0</v>
      </c>
      <c r="AP676">
        <f t="shared" si="346"/>
        <v>1.55</v>
      </c>
      <c r="AQ676">
        <f>VLOOKUP(AE676,Sheet3!$K$52:$L$77,2,TRUE)</f>
        <v>1</v>
      </c>
      <c r="AR676">
        <f t="shared" si="372"/>
        <v>0</v>
      </c>
      <c r="AU676">
        <f t="shared" si="354"/>
        <v>6338.1625610948331</v>
      </c>
      <c r="AV676">
        <f t="shared" si="355"/>
        <v>-108.16256109483311</v>
      </c>
      <c r="AW676">
        <f t="shared" si="356"/>
        <v>-2.2347636589841549</v>
      </c>
      <c r="AX676">
        <f>VLOOKUP(AD676,Sheet2!$A$6:$B$262,2,TRUE)</f>
        <v>315.39999999999998</v>
      </c>
      <c r="AY676">
        <f t="shared" si="357"/>
        <v>-7.0854903582249686E-3</v>
      </c>
      <c r="AZ676">
        <f t="shared" si="358"/>
        <v>517.63804838303292</v>
      </c>
      <c r="BB676">
        <f t="shared" si="348"/>
        <v>1.08805074294321</v>
      </c>
    </row>
    <row r="677" spans="4:54" x14ac:dyDescent="0.55000000000000004">
      <c r="D677">
        <f t="shared" si="347"/>
        <v>10005</v>
      </c>
      <c r="E677">
        <f t="shared" si="343"/>
        <v>166.75</v>
      </c>
      <c r="F677">
        <v>6210</v>
      </c>
      <c r="H677">
        <f t="shared" si="360"/>
        <v>1552.5</v>
      </c>
      <c r="J677">
        <f t="shared" si="361"/>
        <v>128.30578512396696</v>
      </c>
      <c r="K677">
        <f t="shared" si="362"/>
        <v>516.54999764008971</v>
      </c>
      <c r="L677">
        <f>VLOOKUP(V677, Sheet2!E$6:F$261,2,TRUE)</f>
        <v>503.65</v>
      </c>
      <c r="M677">
        <f>VLOOKUP(L677,Sheet3!A$52:B$77,2,TRUE)</f>
        <v>1</v>
      </c>
      <c r="N677">
        <f t="shared" si="363"/>
        <v>2.1499976400897367</v>
      </c>
      <c r="O677">
        <f t="shared" si="364"/>
        <v>1.7499976400897594</v>
      </c>
      <c r="P677">
        <v>0</v>
      </c>
      <c r="Q677">
        <f t="shared" si="341"/>
        <v>2.4</v>
      </c>
      <c r="R677">
        <f t="shared" si="365"/>
        <v>5561.0340675611342</v>
      </c>
      <c r="S677">
        <f t="shared" si="344"/>
        <v>2.2000000000000002</v>
      </c>
      <c r="T677">
        <f t="shared" si="366"/>
        <v>713.02853602946686</v>
      </c>
      <c r="V677">
        <f t="shared" si="367"/>
        <v>6274.0626035906007</v>
      </c>
      <c r="W677">
        <f t="shared" si="368"/>
        <v>-64.062603590600702</v>
      </c>
      <c r="X677">
        <f t="shared" si="369"/>
        <v>-1.3236075122024937</v>
      </c>
      <c r="Y677">
        <f>VLOOKUP(K677,Sheet2!$A$6:$B$262,2,TRUE)</f>
        <v>308.25</v>
      </c>
      <c r="Z677">
        <f t="shared" si="370"/>
        <v>-4.29394164542577E-3</v>
      </c>
      <c r="AA677">
        <f t="shared" si="371"/>
        <v>516.5457036984443</v>
      </c>
      <c r="AD677">
        <f t="shared" si="349"/>
        <v>517.63804838303292</v>
      </c>
      <c r="AE677">
        <f>VLOOKUP(AU676,Sheet2!$E$6:$F$261,2,TRUE)</f>
        <v>503.65</v>
      </c>
      <c r="AF677">
        <f>VLOOKUP(AE677,Sheet3!K$52:L$77,2,TRUE)</f>
        <v>1</v>
      </c>
      <c r="AG677">
        <f t="shared" si="350"/>
        <v>1.2380483830329467</v>
      </c>
      <c r="AH677">
        <f t="shared" si="351"/>
        <v>1</v>
      </c>
      <c r="AI677">
        <f t="shared" si="359"/>
        <v>4500</v>
      </c>
      <c r="AJ677">
        <f t="shared" si="342"/>
        <v>1.8</v>
      </c>
      <c r="AK677">
        <f t="shared" si="345"/>
        <v>1822.4946835838316</v>
      </c>
      <c r="AM677">
        <f t="shared" si="352"/>
        <v>-3.861951616967076</v>
      </c>
      <c r="AN677">
        <f t="shared" si="353"/>
        <v>0</v>
      </c>
      <c r="AP677">
        <f t="shared" si="346"/>
        <v>1.55</v>
      </c>
      <c r="AQ677">
        <f>VLOOKUP(AE677,Sheet3!$K$52:$L$77,2,TRUE)</f>
        <v>1</v>
      </c>
      <c r="AR677">
        <f t="shared" si="372"/>
        <v>0</v>
      </c>
      <c r="AU677">
        <f t="shared" si="354"/>
        <v>6322.4946835838318</v>
      </c>
      <c r="AV677">
        <f t="shared" si="355"/>
        <v>-112.49468358383183</v>
      </c>
      <c r="AW677">
        <f t="shared" si="356"/>
        <v>-2.3242703219799963</v>
      </c>
      <c r="AX677">
        <f>VLOOKUP(AD677,Sheet2!$A$6:$B$262,2,TRUE)</f>
        <v>315.39999999999998</v>
      </c>
      <c r="AY677">
        <f t="shared" si="357"/>
        <v>-7.3692781292961206E-3</v>
      </c>
      <c r="AZ677">
        <f t="shared" si="358"/>
        <v>517.63067910490361</v>
      </c>
      <c r="BB677">
        <f t="shared" si="348"/>
        <v>1.0849754064593071</v>
      </c>
    </row>
    <row r="678" spans="4:54" x14ac:dyDescent="0.55000000000000004">
      <c r="D678">
        <f t="shared" si="347"/>
        <v>10020</v>
      </c>
      <c r="E678">
        <f t="shared" si="343"/>
        <v>167</v>
      </c>
      <c r="F678">
        <v>6190</v>
      </c>
      <c r="H678">
        <f t="shared" si="360"/>
        <v>1547.5</v>
      </c>
      <c r="J678">
        <f t="shared" si="361"/>
        <v>127.89256198347107</v>
      </c>
      <c r="K678">
        <f t="shared" si="362"/>
        <v>516.5457036984443</v>
      </c>
      <c r="L678">
        <f>VLOOKUP(V678, Sheet2!E$6:F$261,2,TRUE)</f>
        <v>503.65</v>
      </c>
      <c r="M678">
        <f>VLOOKUP(L678,Sheet3!A$52:B$77,2,TRUE)</f>
        <v>1</v>
      </c>
      <c r="N678">
        <f t="shared" si="363"/>
        <v>2.1457036984443221</v>
      </c>
      <c r="O678">
        <f t="shared" si="364"/>
        <v>1.7457036984443448</v>
      </c>
      <c r="P678">
        <v>0</v>
      </c>
      <c r="Q678">
        <f t="shared" si="341"/>
        <v>2.4</v>
      </c>
      <c r="R678">
        <f t="shared" si="365"/>
        <v>5544.3827730748153</v>
      </c>
      <c r="S678">
        <f t="shared" si="344"/>
        <v>2.2000000000000002</v>
      </c>
      <c r="T678">
        <f t="shared" si="366"/>
        <v>710.40582616976837</v>
      </c>
      <c r="V678">
        <f t="shared" si="367"/>
        <v>6254.7885992445836</v>
      </c>
      <c r="W678">
        <f t="shared" si="368"/>
        <v>-64.788599244583565</v>
      </c>
      <c r="X678">
        <f t="shared" si="369"/>
        <v>-1.3386074224087514</v>
      </c>
      <c r="Y678">
        <f>VLOOKUP(K678,Sheet2!$A$6:$B$262,2,TRUE)</f>
        <v>308.25</v>
      </c>
      <c r="Z678">
        <f t="shared" si="370"/>
        <v>-4.3426031546107101E-3</v>
      </c>
      <c r="AA678">
        <f t="shared" si="371"/>
        <v>516.54136109528974</v>
      </c>
      <c r="AD678">
        <f t="shared" si="349"/>
        <v>517.63067910490361</v>
      </c>
      <c r="AE678">
        <f>VLOOKUP(AU677,Sheet2!$E$6:$F$261,2,TRUE)</f>
        <v>503.65</v>
      </c>
      <c r="AF678">
        <f>VLOOKUP(AE678,Sheet3!K$52:L$77,2,TRUE)</f>
        <v>1</v>
      </c>
      <c r="AG678">
        <f t="shared" si="350"/>
        <v>1.2306791049036292</v>
      </c>
      <c r="AH678">
        <f t="shared" si="351"/>
        <v>1</v>
      </c>
      <c r="AI678">
        <f t="shared" si="359"/>
        <v>4500</v>
      </c>
      <c r="AJ678">
        <f t="shared" si="342"/>
        <v>1.8</v>
      </c>
      <c r="AK678">
        <f t="shared" si="345"/>
        <v>1806.246774945324</v>
      </c>
      <c r="AM678">
        <f t="shared" si="352"/>
        <v>-3.8693208950963935</v>
      </c>
      <c r="AN678">
        <f t="shared" si="353"/>
        <v>0</v>
      </c>
      <c r="AP678">
        <f t="shared" si="346"/>
        <v>1.55</v>
      </c>
      <c r="AQ678">
        <f>VLOOKUP(AE678,Sheet3!$K$52:$L$77,2,TRUE)</f>
        <v>1</v>
      </c>
      <c r="AR678">
        <f t="shared" si="372"/>
        <v>0</v>
      </c>
      <c r="AU678">
        <f t="shared" si="354"/>
        <v>6306.2467749453244</v>
      </c>
      <c r="AV678">
        <f t="shared" si="355"/>
        <v>-116.24677494532443</v>
      </c>
      <c r="AW678">
        <f t="shared" si="356"/>
        <v>-2.4017928707711658</v>
      </c>
      <c r="AX678">
        <f>VLOOKUP(AD678,Sheet2!$A$6:$B$262,2,TRUE)</f>
        <v>315.39999999999998</v>
      </c>
      <c r="AY678">
        <f t="shared" si="357"/>
        <v>-7.6150693429650152E-3</v>
      </c>
      <c r="AZ678">
        <f t="shared" si="358"/>
        <v>517.62306403556067</v>
      </c>
      <c r="BB678">
        <f t="shared" si="348"/>
        <v>1.0817029402709295</v>
      </c>
    </row>
    <row r="679" spans="4:54" x14ac:dyDescent="0.55000000000000004">
      <c r="D679">
        <f t="shared" si="347"/>
        <v>10035</v>
      </c>
      <c r="E679">
        <f t="shared" si="343"/>
        <v>167.25</v>
      </c>
      <c r="F679">
        <v>6150</v>
      </c>
      <c r="H679">
        <f t="shared" si="360"/>
        <v>1537.5</v>
      </c>
      <c r="J679">
        <f t="shared" si="361"/>
        <v>127.06611570247934</v>
      </c>
      <c r="K679">
        <f t="shared" si="362"/>
        <v>516.54136109528974</v>
      </c>
      <c r="L679">
        <f>VLOOKUP(V679, Sheet2!E$6:F$261,2,TRUE)</f>
        <v>503.65</v>
      </c>
      <c r="M679">
        <f>VLOOKUP(L679,Sheet3!A$52:B$77,2,TRUE)</f>
        <v>1</v>
      </c>
      <c r="N679">
        <f t="shared" si="363"/>
        <v>2.141361095289767</v>
      </c>
      <c r="O679">
        <f t="shared" si="364"/>
        <v>1.7413610952897898</v>
      </c>
      <c r="P679">
        <v>0</v>
      </c>
      <c r="Q679">
        <f t="shared" si="341"/>
        <v>2.4</v>
      </c>
      <c r="R679">
        <f t="shared" si="365"/>
        <v>5527.5597131987361</v>
      </c>
      <c r="S679">
        <f t="shared" si="344"/>
        <v>2.2000000000000002</v>
      </c>
      <c r="T679">
        <f t="shared" si="366"/>
        <v>707.75667280167465</v>
      </c>
      <c r="V679">
        <f t="shared" si="367"/>
        <v>6235.3163860004106</v>
      </c>
      <c r="W679">
        <f t="shared" si="368"/>
        <v>-85.316386000410603</v>
      </c>
      <c r="X679">
        <f t="shared" si="369"/>
        <v>-1.7627352479423677</v>
      </c>
      <c r="Y679">
        <f>VLOOKUP(K679,Sheet2!$A$6:$B$262,2,TRUE)</f>
        <v>308.25</v>
      </c>
      <c r="Z679">
        <f t="shared" si="370"/>
        <v>-5.718524729740041E-3</v>
      </c>
      <c r="AA679">
        <f t="shared" si="371"/>
        <v>516.53564257055996</v>
      </c>
      <c r="AD679">
        <f t="shared" si="349"/>
        <v>517.62306403556067</v>
      </c>
      <c r="AE679">
        <f>VLOOKUP(AU678,Sheet2!$E$6:$F$261,2,TRUE)</f>
        <v>503.65</v>
      </c>
      <c r="AF679">
        <f>VLOOKUP(AE679,Sheet3!K$52:L$77,2,TRUE)</f>
        <v>1</v>
      </c>
      <c r="AG679">
        <f t="shared" si="350"/>
        <v>1.2230640355606965</v>
      </c>
      <c r="AH679">
        <f t="shared" si="351"/>
        <v>1</v>
      </c>
      <c r="AI679">
        <f t="shared" si="359"/>
        <v>4500</v>
      </c>
      <c r="AJ679">
        <f t="shared" si="342"/>
        <v>1.8</v>
      </c>
      <c r="AK679">
        <f t="shared" si="345"/>
        <v>1789.5079740801386</v>
      </c>
      <c r="AM679">
        <f t="shared" si="352"/>
        <v>-3.8769359644393262</v>
      </c>
      <c r="AN679">
        <f t="shared" si="353"/>
        <v>0</v>
      </c>
      <c r="AP679">
        <f t="shared" si="346"/>
        <v>1.55</v>
      </c>
      <c r="AQ679">
        <f>VLOOKUP(AE679,Sheet3!$K$52:$L$77,2,TRUE)</f>
        <v>1</v>
      </c>
      <c r="AR679">
        <f t="shared" si="372"/>
        <v>0</v>
      </c>
      <c r="AU679">
        <f t="shared" si="354"/>
        <v>6289.5079740801384</v>
      </c>
      <c r="AV679">
        <f t="shared" si="355"/>
        <v>-139.50797408013841</v>
      </c>
      <c r="AW679">
        <f t="shared" si="356"/>
        <v>-2.8823961586805456</v>
      </c>
      <c r="AX679">
        <f>VLOOKUP(AD679,Sheet2!$A$6:$B$262,2,TRUE)</f>
        <v>315.39999999999998</v>
      </c>
      <c r="AY679">
        <f t="shared" si="357"/>
        <v>-9.1388590953726881E-3</v>
      </c>
      <c r="AZ679">
        <f t="shared" si="358"/>
        <v>517.61392517646527</v>
      </c>
      <c r="BB679">
        <f t="shared" si="348"/>
        <v>1.078282605905315</v>
      </c>
    </row>
    <row r="680" spans="4:54" x14ac:dyDescent="0.55000000000000004">
      <c r="D680">
        <f t="shared" si="347"/>
        <v>10050</v>
      </c>
      <c r="E680">
        <f t="shared" si="343"/>
        <v>167.5</v>
      </c>
      <c r="F680">
        <v>6150</v>
      </c>
      <c r="H680">
        <f t="shared" si="360"/>
        <v>1537.5</v>
      </c>
      <c r="J680">
        <f t="shared" si="361"/>
        <v>127.06611570247934</v>
      </c>
      <c r="K680">
        <f t="shared" si="362"/>
        <v>516.53564257055996</v>
      </c>
      <c r="L680">
        <f>VLOOKUP(V680, Sheet2!E$6:F$261,2,TRUE)</f>
        <v>503.65</v>
      </c>
      <c r="M680">
        <f>VLOOKUP(L680,Sheet3!A$52:B$77,2,TRUE)</f>
        <v>1</v>
      </c>
      <c r="N680">
        <f t="shared" si="363"/>
        <v>2.1356425705599804</v>
      </c>
      <c r="O680">
        <f t="shared" si="364"/>
        <v>1.7356425705600032</v>
      </c>
      <c r="P680">
        <v>0</v>
      </c>
      <c r="Q680">
        <f t="shared" si="341"/>
        <v>2.4</v>
      </c>
      <c r="R680">
        <f t="shared" si="365"/>
        <v>5505.4324029856107</v>
      </c>
      <c r="S680">
        <f t="shared" si="344"/>
        <v>2.2000000000000002</v>
      </c>
      <c r="T680">
        <f t="shared" si="366"/>
        <v>704.2731913162595</v>
      </c>
      <c r="V680">
        <f t="shared" si="367"/>
        <v>6209.7055943018704</v>
      </c>
      <c r="W680">
        <f t="shared" si="368"/>
        <v>-59.705594301870406</v>
      </c>
      <c r="X680">
        <f t="shared" si="369"/>
        <v>-1.2335866591295539</v>
      </c>
      <c r="Y680">
        <f>VLOOKUP(K680,Sheet2!$A$6:$B$262,2,TRUE)</f>
        <v>308.25</v>
      </c>
      <c r="Z680">
        <f t="shared" si="370"/>
        <v>-4.0019031926344E-3</v>
      </c>
      <c r="AA680">
        <f t="shared" si="371"/>
        <v>516.53164066736736</v>
      </c>
      <c r="AD680">
        <f t="shared" si="349"/>
        <v>517.61392517646527</v>
      </c>
      <c r="AE680">
        <f>VLOOKUP(AU679,Sheet2!$E$6:$F$261,2,TRUE)</f>
        <v>503.65</v>
      </c>
      <c r="AF680">
        <f>VLOOKUP(AE680,Sheet3!K$52:L$77,2,TRUE)</f>
        <v>1</v>
      </c>
      <c r="AG680">
        <f t="shared" si="350"/>
        <v>1.2139251764652954</v>
      </c>
      <c r="AH680">
        <f t="shared" si="351"/>
        <v>1</v>
      </c>
      <c r="AI680">
        <f t="shared" si="359"/>
        <v>4500</v>
      </c>
      <c r="AJ680">
        <f t="shared" si="342"/>
        <v>1.8</v>
      </c>
      <c r="AK680">
        <f t="shared" si="345"/>
        <v>1769.4884091242927</v>
      </c>
      <c r="AM680">
        <f t="shared" si="352"/>
        <v>-3.8860748235347273</v>
      </c>
      <c r="AN680">
        <f t="shared" si="353"/>
        <v>0</v>
      </c>
      <c r="AP680">
        <f t="shared" si="346"/>
        <v>1.55</v>
      </c>
      <c r="AQ680">
        <f>VLOOKUP(AE680,Sheet3!$K$52:$L$77,2,TRUE)</f>
        <v>1</v>
      </c>
      <c r="AR680">
        <f t="shared" si="372"/>
        <v>0</v>
      </c>
      <c r="AU680">
        <f t="shared" si="354"/>
        <v>6269.488409124293</v>
      </c>
      <c r="AV680">
        <f t="shared" si="355"/>
        <v>-119.48840912429296</v>
      </c>
      <c r="AW680">
        <f t="shared" si="356"/>
        <v>-2.468768783559772</v>
      </c>
      <c r="AX680">
        <f>VLOOKUP(AD680,Sheet2!$A$6:$B$262,2,TRUE)</f>
        <v>315.39999999999998</v>
      </c>
      <c r="AY680">
        <f t="shared" si="357"/>
        <v>-7.8274216346219793E-3</v>
      </c>
      <c r="AZ680">
        <f t="shared" si="358"/>
        <v>517.60609775483067</v>
      </c>
      <c r="BB680">
        <f t="shared" si="348"/>
        <v>1.0744570874633155</v>
      </c>
    </row>
    <row r="681" spans="4:54" x14ac:dyDescent="0.55000000000000004">
      <c r="D681">
        <f t="shared" si="347"/>
        <v>10065</v>
      </c>
      <c r="E681">
        <f t="shared" si="343"/>
        <v>167.75</v>
      </c>
      <c r="F681">
        <v>6130</v>
      </c>
      <c r="H681">
        <f t="shared" si="360"/>
        <v>1532.5</v>
      </c>
      <c r="J681">
        <f t="shared" si="361"/>
        <v>126.65289256198348</v>
      </c>
      <c r="K681">
        <f t="shared" si="362"/>
        <v>516.53164066736736</v>
      </c>
      <c r="L681">
        <f>VLOOKUP(V681, Sheet2!E$6:F$261,2,TRUE)</f>
        <v>503.65</v>
      </c>
      <c r="M681">
        <f>VLOOKUP(L681,Sheet3!A$52:B$77,2,TRUE)</f>
        <v>1</v>
      </c>
      <c r="N681">
        <f t="shared" si="363"/>
        <v>2.1316406673673782</v>
      </c>
      <c r="O681">
        <f t="shared" si="364"/>
        <v>1.731640667367401</v>
      </c>
      <c r="P681">
        <v>0</v>
      </c>
      <c r="Q681">
        <f t="shared" si="341"/>
        <v>2.4</v>
      </c>
      <c r="R681">
        <f t="shared" si="365"/>
        <v>5489.965009296282</v>
      </c>
      <c r="S681">
        <f t="shared" si="344"/>
        <v>2.2000000000000002</v>
      </c>
      <c r="T681">
        <f t="shared" si="366"/>
        <v>701.83881231966961</v>
      </c>
      <c r="V681">
        <f t="shared" si="367"/>
        <v>6191.8038216159512</v>
      </c>
      <c r="W681">
        <f t="shared" si="368"/>
        <v>-61.803821615951165</v>
      </c>
      <c r="X681">
        <f t="shared" si="369"/>
        <v>-1.2769384631394869</v>
      </c>
      <c r="Y681">
        <f>VLOOKUP(K681,Sheet2!$A$6:$B$262,2,TRUE)</f>
        <v>308.25</v>
      </c>
      <c r="Z681">
        <f t="shared" si="370"/>
        <v>-4.1425416484654884E-3</v>
      </c>
      <c r="AA681">
        <f t="shared" si="371"/>
        <v>516.52749812571892</v>
      </c>
      <c r="AD681">
        <f t="shared" si="349"/>
        <v>517.60609775483067</v>
      </c>
      <c r="AE681">
        <f>VLOOKUP(AU680,Sheet2!$E$6:$F$261,2,TRUE)</f>
        <v>503.65</v>
      </c>
      <c r="AF681">
        <f>VLOOKUP(AE681,Sheet3!K$52:L$77,2,TRUE)</f>
        <v>1</v>
      </c>
      <c r="AG681">
        <f t="shared" si="350"/>
        <v>1.2060977548306937</v>
      </c>
      <c r="AH681">
        <f t="shared" si="351"/>
        <v>1</v>
      </c>
      <c r="AI681">
        <f t="shared" si="359"/>
        <v>4500</v>
      </c>
      <c r="AJ681">
        <f t="shared" si="342"/>
        <v>1.8</v>
      </c>
      <c r="AK681">
        <f t="shared" si="345"/>
        <v>1752.4014655600663</v>
      </c>
      <c r="AM681">
        <f t="shared" si="352"/>
        <v>-3.893902245169329</v>
      </c>
      <c r="AN681">
        <f t="shared" si="353"/>
        <v>0</v>
      </c>
      <c r="AP681">
        <f t="shared" si="346"/>
        <v>1.55</v>
      </c>
      <c r="AQ681">
        <f>VLOOKUP(AE681,Sheet3!$K$52:$L$77,2,TRUE)</f>
        <v>1</v>
      </c>
      <c r="AR681">
        <f t="shared" si="372"/>
        <v>0</v>
      </c>
      <c r="AU681">
        <f t="shared" si="354"/>
        <v>6252.4014655600658</v>
      </c>
      <c r="AV681">
        <f t="shared" si="355"/>
        <v>-122.40146556006584</v>
      </c>
      <c r="AW681">
        <f t="shared" si="356"/>
        <v>-2.5289559000013604</v>
      </c>
      <c r="AX681">
        <f>VLOOKUP(AD681,Sheet2!$A$6:$B$262,2,TRUE)</f>
        <v>315.39999999999998</v>
      </c>
      <c r="AY681">
        <f t="shared" si="357"/>
        <v>-8.0182495244177573E-3</v>
      </c>
      <c r="AZ681">
        <f t="shared" si="358"/>
        <v>517.59807950530626</v>
      </c>
      <c r="BB681">
        <f t="shared" si="348"/>
        <v>1.0705813795873382</v>
      </c>
    </row>
    <row r="682" spans="4:54" x14ac:dyDescent="0.55000000000000004">
      <c r="D682">
        <f t="shared" si="347"/>
        <v>10080</v>
      </c>
      <c r="E682">
        <f t="shared" si="343"/>
        <v>168</v>
      </c>
      <c r="F682">
        <v>6130</v>
      </c>
      <c r="G682">
        <f>+SUM(F587:F682)/96</f>
        <v>7163.854166666667</v>
      </c>
      <c r="H682">
        <f t="shared" si="360"/>
        <v>1532.5</v>
      </c>
      <c r="J682">
        <f t="shared" si="361"/>
        <v>126.65289256198348</v>
      </c>
      <c r="K682">
        <f t="shared" si="362"/>
        <v>516.52749812571892</v>
      </c>
      <c r="L682">
        <f>VLOOKUP(V682, Sheet2!E$6:F$261,2,TRUE)</f>
        <v>503.65</v>
      </c>
      <c r="M682">
        <f>VLOOKUP(L682,Sheet3!A$52:B$77,2,TRUE)</f>
        <v>1</v>
      </c>
      <c r="N682">
        <f t="shared" si="363"/>
        <v>2.1274981257189438</v>
      </c>
      <c r="O682">
        <f t="shared" si="364"/>
        <v>1.7274981257189665</v>
      </c>
      <c r="P682">
        <v>0</v>
      </c>
      <c r="Q682">
        <f t="shared" si="341"/>
        <v>2.4</v>
      </c>
      <c r="R682">
        <f t="shared" si="365"/>
        <v>5473.9693330757982</v>
      </c>
      <c r="S682">
        <f t="shared" si="344"/>
        <v>2.2000000000000002</v>
      </c>
      <c r="T682">
        <f t="shared" si="366"/>
        <v>699.32184353709022</v>
      </c>
      <c r="V682">
        <f t="shared" si="367"/>
        <v>6173.2911766128882</v>
      </c>
      <c r="W682">
        <f t="shared" si="368"/>
        <v>-43.291176612888194</v>
      </c>
      <c r="X682">
        <f t="shared" si="369"/>
        <v>-0.89444579778694622</v>
      </c>
      <c r="Y682">
        <f>VLOOKUP(K682,Sheet2!$A$6:$B$262,2,TRUE)</f>
        <v>308.25</v>
      </c>
      <c r="Z682">
        <f t="shared" si="370"/>
        <v>-2.9016895305334833E-3</v>
      </c>
      <c r="AA682">
        <f t="shared" si="371"/>
        <v>516.5245964361884</v>
      </c>
      <c r="AD682">
        <f t="shared" si="349"/>
        <v>517.59807950530626</v>
      </c>
      <c r="AE682">
        <f>VLOOKUP(AU681,Sheet2!$E$6:$F$261,2,TRUE)</f>
        <v>503.65</v>
      </c>
      <c r="AF682">
        <f>VLOOKUP(AE682,Sheet3!K$52:L$77,2,TRUE)</f>
        <v>1</v>
      </c>
      <c r="AG682">
        <f t="shared" si="350"/>
        <v>1.198079505306282</v>
      </c>
      <c r="AH682">
        <f t="shared" si="351"/>
        <v>1</v>
      </c>
      <c r="AI682">
        <f t="shared" si="359"/>
        <v>4500</v>
      </c>
      <c r="AJ682">
        <f t="shared" si="342"/>
        <v>1.7</v>
      </c>
      <c r="AK682">
        <f t="shared" si="345"/>
        <v>1638.5689428426406</v>
      </c>
      <c r="AM682">
        <f t="shared" si="352"/>
        <v>-3.9019204946937407</v>
      </c>
      <c r="AN682">
        <f t="shared" si="353"/>
        <v>0</v>
      </c>
      <c r="AP682">
        <f t="shared" si="346"/>
        <v>1.55</v>
      </c>
      <c r="AQ682">
        <f>VLOOKUP(AE682,Sheet3!$K$52:$L$77,2,TRUE)</f>
        <v>1</v>
      </c>
      <c r="AR682">
        <f t="shared" si="372"/>
        <v>0</v>
      </c>
      <c r="AU682">
        <f t="shared" si="354"/>
        <v>6138.5689428426404</v>
      </c>
      <c r="AV682">
        <f t="shared" si="355"/>
        <v>-8.5689428426403538</v>
      </c>
      <c r="AW682">
        <f t="shared" si="356"/>
        <v>-0.17704427360827177</v>
      </c>
      <c r="AX682">
        <f>VLOOKUP(AD682,Sheet2!$A$6:$B$262,2,TRUE)</f>
        <v>314.75</v>
      </c>
      <c r="AY682">
        <f t="shared" si="357"/>
        <v>-5.6249173505408024E-4</v>
      </c>
      <c r="AZ682">
        <f t="shared" si="358"/>
        <v>517.59751701357118</v>
      </c>
      <c r="BB682">
        <f t="shared" si="348"/>
        <v>1.0729205773827744</v>
      </c>
    </row>
    <row r="683" spans="4:54" x14ac:dyDescent="0.55000000000000004">
      <c r="D683">
        <f t="shared" si="347"/>
        <v>10095</v>
      </c>
    </row>
    <row r="684" spans="4:54" x14ac:dyDescent="0.55000000000000004">
      <c r="D684">
        <f t="shared" si="347"/>
        <v>10110</v>
      </c>
    </row>
    <row r="685" spans="4:54" x14ac:dyDescent="0.55000000000000004">
      <c r="D685">
        <f t="shared" si="347"/>
        <v>10125</v>
      </c>
    </row>
    <row r="686" spans="4:54" x14ac:dyDescent="0.55000000000000004">
      <c r="D686">
        <f t="shared" si="347"/>
        <v>10140</v>
      </c>
    </row>
    <row r="687" spans="4:54" x14ac:dyDescent="0.55000000000000004">
      <c r="D687">
        <f t="shared" si="347"/>
        <v>10155</v>
      </c>
    </row>
    <row r="688" spans="4:54" x14ac:dyDescent="0.55000000000000004">
      <c r="D688">
        <f t="shared" si="347"/>
        <v>10170</v>
      </c>
    </row>
    <row r="689" spans="4:4" x14ac:dyDescent="0.55000000000000004">
      <c r="D689">
        <f t="shared" si="347"/>
        <v>10185</v>
      </c>
    </row>
    <row r="690" spans="4:4" x14ac:dyDescent="0.55000000000000004">
      <c r="D690">
        <f t="shared" si="347"/>
        <v>10200</v>
      </c>
    </row>
    <row r="691" spans="4:4" x14ac:dyDescent="0.55000000000000004">
      <c r="D691">
        <f t="shared" si="347"/>
        <v>10215</v>
      </c>
    </row>
    <row r="692" spans="4:4" x14ac:dyDescent="0.55000000000000004">
      <c r="D692">
        <f t="shared" si="347"/>
        <v>10230</v>
      </c>
    </row>
    <row r="693" spans="4:4" x14ac:dyDescent="0.55000000000000004">
      <c r="D693">
        <f t="shared" si="347"/>
        <v>10245</v>
      </c>
    </row>
    <row r="694" spans="4:4" x14ac:dyDescent="0.55000000000000004">
      <c r="D694">
        <f t="shared" si="347"/>
        <v>10260</v>
      </c>
    </row>
    <row r="695" spans="4:4" x14ac:dyDescent="0.55000000000000004">
      <c r="D695">
        <f t="shared" si="347"/>
        <v>10275</v>
      </c>
    </row>
    <row r="696" spans="4:4" x14ac:dyDescent="0.55000000000000004">
      <c r="D696">
        <f t="shared" si="347"/>
        <v>10290</v>
      </c>
    </row>
    <row r="697" spans="4:4" x14ac:dyDescent="0.55000000000000004">
      <c r="D697">
        <f t="shared" si="347"/>
        <v>10305</v>
      </c>
    </row>
    <row r="698" spans="4:4" x14ac:dyDescent="0.55000000000000004">
      <c r="D698">
        <f t="shared" si="347"/>
        <v>10320</v>
      </c>
    </row>
    <row r="699" spans="4:4" x14ac:dyDescent="0.55000000000000004">
      <c r="D699">
        <f t="shared" si="347"/>
        <v>10335</v>
      </c>
    </row>
    <row r="700" spans="4:4" x14ac:dyDescent="0.55000000000000004">
      <c r="D700">
        <f t="shared" si="347"/>
        <v>10350</v>
      </c>
    </row>
    <row r="701" spans="4:4" x14ac:dyDescent="0.55000000000000004">
      <c r="D701">
        <f t="shared" si="347"/>
        <v>10365</v>
      </c>
    </row>
    <row r="702" spans="4:4" x14ac:dyDescent="0.55000000000000004">
      <c r="D702">
        <f t="shared" si="347"/>
        <v>10380</v>
      </c>
    </row>
    <row r="703" spans="4:4" x14ac:dyDescent="0.55000000000000004">
      <c r="D703">
        <f t="shared" si="347"/>
        <v>10395</v>
      </c>
    </row>
    <row r="704" spans="4:4" x14ac:dyDescent="0.55000000000000004">
      <c r="D704">
        <f t="shared" si="347"/>
        <v>10410</v>
      </c>
    </row>
    <row r="705" spans="4:4" x14ac:dyDescent="0.55000000000000004">
      <c r="D705">
        <f t="shared" si="347"/>
        <v>10425</v>
      </c>
    </row>
    <row r="706" spans="4:4" x14ac:dyDescent="0.55000000000000004">
      <c r="D706">
        <f t="shared" si="347"/>
        <v>10440</v>
      </c>
    </row>
    <row r="707" spans="4:4" x14ac:dyDescent="0.55000000000000004">
      <c r="D707">
        <f t="shared" si="347"/>
        <v>10455</v>
      </c>
    </row>
    <row r="708" spans="4:4" x14ac:dyDescent="0.55000000000000004">
      <c r="D708">
        <f t="shared" si="347"/>
        <v>10470</v>
      </c>
    </row>
    <row r="709" spans="4:4" x14ac:dyDescent="0.55000000000000004">
      <c r="D709">
        <f t="shared" si="347"/>
        <v>10485</v>
      </c>
    </row>
    <row r="710" spans="4:4" x14ac:dyDescent="0.55000000000000004">
      <c r="D710">
        <f t="shared" si="347"/>
        <v>10500</v>
      </c>
    </row>
    <row r="711" spans="4:4" x14ac:dyDescent="0.55000000000000004">
      <c r="D711">
        <f t="shared" si="347"/>
        <v>10515</v>
      </c>
    </row>
    <row r="712" spans="4:4" x14ac:dyDescent="0.55000000000000004">
      <c r="D712">
        <f t="shared" si="347"/>
        <v>10530</v>
      </c>
    </row>
    <row r="713" spans="4:4" x14ac:dyDescent="0.55000000000000004">
      <c r="D713">
        <f t="shared" si="347"/>
        <v>10545</v>
      </c>
    </row>
    <row r="714" spans="4:4" x14ac:dyDescent="0.55000000000000004">
      <c r="D714">
        <f t="shared" si="347"/>
        <v>10560</v>
      </c>
    </row>
    <row r="715" spans="4:4" x14ac:dyDescent="0.55000000000000004">
      <c r="D715">
        <f t="shared" si="347"/>
        <v>10575</v>
      </c>
    </row>
    <row r="716" spans="4:4" x14ac:dyDescent="0.55000000000000004">
      <c r="D716">
        <f t="shared" ref="D716:D778" si="373">+D715+15</f>
        <v>10590</v>
      </c>
    </row>
    <row r="717" spans="4:4" x14ac:dyDescent="0.55000000000000004">
      <c r="D717">
        <f t="shared" si="373"/>
        <v>10605</v>
      </c>
    </row>
    <row r="718" spans="4:4" x14ac:dyDescent="0.55000000000000004">
      <c r="D718">
        <f t="shared" si="373"/>
        <v>10620</v>
      </c>
    </row>
    <row r="719" spans="4:4" x14ac:dyDescent="0.55000000000000004">
      <c r="D719">
        <f t="shared" si="373"/>
        <v>10635</v>
      </c>
    </row>
    <row r="720" spans="4:4" x14ac:dyDescent="0.55000000000000004">
      <c r="D720">
        <f t="shared" si="373"/>
        <v>10650</v>
      </c>
    </row>
    <row r="721" spans="4:4" x14ac:dyDescent="0.55000000000000004">
      <c r="D721">
        <f t="shared" si="373"/>
        <v>10665</v>
      </c>
    </row>
    <row r="722" spans="4:4" x14ac:dyDescent="0.55000000000000004">
      <c r="D722">
        <f t="shared" si="373"/>
        <v>10680</v>
      </c>
    </row>
    <row r="723" spans="4:4" x14ac:dyDescent="0.55000000000000004">
      <c r="D723">
        <f t="shared" si="373"/>
        <v>10695</v>
      </c>
    </row>
    <row r="724" spans="4:4" x14ac:dyDescent="0.55000000000000004">
      <c r="D724">
        <f t="shared" si="373"/>
        <v>10710</v>
      </c>
    </row>
    <row r="725" spans="4:4" x14ac:dyDescent="0.55000000000000004">
      <c r="D725">
        <f t="shared" si="373"/>
        <v>10725</v>
      </c>
    </row>
    <row r="726" spans="4:4" x14ac:dyDescent="0.55000000000000004">
      <c r="D726">
        <f t="shared" si="373"/>
        <v>10740</v>
      </c>
    </row>
    <row r="727" spans="4:4" x14ac:dyDescent="0.55000000000000004">
      <c r="D727">
        <f t="shared" si="373"/>
        <v>10755</v>
      </c>
    </row>
    <row r="728" spans="4:4" x14ac:dyDescent="0.55000000000000004">
      <c r="D728">
        <f t="shared" si="373"/>
        <v>10770</v>
      </c>
    </row>
    <row r="729" spans="4:4" x14ac:dyDescent="0.55000000000000004">
      <c r="D729">
        <f t="shared" si="373"/>
        <v>10785</v>
      </c>
    </row>
    <row r="730" spans="4:4" x14ac:dyDescent="0.55000000000000004">
      <c r="D730">
        <f t="shared" si="373"/>
        <v>10800</v>
      </c>
    </row>
    <row r="731" spans="4:4" x14ac:dyDescent="0.55000000000000004">
      <c r="D731">
        <f t="shared" si="373"/>
        <v>10815</v>
      </c>
    </row>
    <row r="732" spans="4:4" x14ac:dyDescent="0.55000000000000004">
      <c r="D732">
        <f t="shared" si="373"/>
        <v>10830</v>
      </c>
    </row>
    <row r="733" spans="4:4" x14ac:dyDescent="0.55000000000000004">
      <c r="D733">
        <f t="shared" si="373"/>
        <v>10845</v>
      </c>
    </row>
    <row r="734" spans="4:4" x14ac:dyDescent="0.55000000000000004">
      <c r="D734">
        <f t="shared" si="373"/>
        <v>10860</v>
      </c>
    </row>
    <row r="735" spans="4:4" x14ac:dyDescent="0.55000000000000004">
      <c r="D735">
        <f t="shared" si="373"/>
        <v>10875</v>
      </c>
    </row>
    <row r="736" spans="4:4" x14ac:dyDescent="0.55000000000000004">
      <c r="D736">
        <f t="shared" si="373"/>
        <v>10890</v>
      </c>
    </row>
    <row r="737" spans="4:4" x14ac:dyDescent="0.55000000000000004">
      <c r="D737">
        <f t="shared" si="373"/>
        <v>10905</v>
      </c>
    </row>
    <row r="738" spans="4:4" x14ac:dyDescent="0.55000000000000004">
      <c r="D738">
        <f t="shared" si="373"/>
        <v>10920</v>
      </c>
    </row>
    <row r="739" spans="4:4" x14ac:dyDescent="0.55000000000000004">
      <c r="D739">
        <f t="shared" si="373"/>
        <v>10935</v>
      </c>
    </row>
    <row r="740" spans="4:4" x14ac:dyDescent="0.55000000000000004">
      <c r="D740">
        <f t="shared" si="373"/>
        <v>10950</v>
      </c>
    </row>
    <row r="741" spans="4:4" x14ac:dyDescent="0.55000000000000004">
      <c r="D741">
        <f t="shared" si="373"/>
        <v>10965</v>
      </c>
    </row>
    <row r="742" spans="4:4" x14ac:dyDescent="0.55000000000000004">
      <c r="D742">
        <f t="shared" si="373"/>
        <v>10980</v>
      </c>
    </row>
    <row r="743" spans="4:4" x14ac:dyDescent="0.55000000000000004">
      <c r="D743">
        <f t="shared" si="373"/>
        <v>10995</v>
      </c>
    </row>
    <row r="744" spans="4:4" x14ac:dyDescent="0.55000000000000004">
      <c r="D744">
        <f t="shared" si="373"/>
        <v>11010</v>
      </c>
    </row>
    <row r="745" spans="4:4" x14ac:dyDescent="0.55000000000000004">
      <c r="D745">
        <f t="shared" si="373"/>
        <v>11025</v>
      </c>
    </row>
    <row r="746" spans="4:4" x14ac:dyDescent="0.55000000000000004">
      <c r="D746">
        <f t="shared" si="373"/>
        <v>11040</v>
      </c>
    </row>
    <row r="747" spans="4:4" x14ac:dyDescent="0.55000000000000004">
      <c r="D747">
        <f t="shared" si="373"/>
        <v>11055</v>
      </c>
    </row>
    <row r="748" spans="4:4" x14ac:dyDescent="0.55000000000000004">
      <c r="D748">
        <f t="shared" si="373"/>
        <v>11070</v>
      </c>
    </row>
    <row r="749" spans="4:4" x14ac:dyDescent="0.55000000000000004">
      <c r="D749">
        <f t="shared" si="373"/>
        <v>11085</v>
      </c>
    </row>
    <row r="750" spans="4:4" x14ac:dyDescent="0.55000000000000004">
      <c r="D750">
        <f t="shared" si="373"/>
        <v>11100</v>
      </c>
    </row>
    <row r="751" spans="4:4" x14ac:dyDescent="0.55000000000000004">
      <c r="D751">
        <f t="shared" si="373"/>
        <v>11115</v>
      </c>
    </row>
    <row r="752" spans="4:4" x14ac:dyDescent="0.55000000000000004">
      <c r="D752">
        <f t="shared" si="373"/>
        <v>11130</v>
      </c>
    </row>
    <row r="753" spans="4:4" x14ac:dyDescent="0.55000000000000004">
      <c r="D753">
        <f t="shared" si="373"/>
        <v>11145</v>
      </c>
    </row>
    <row r="754" spans="4:4" x14ac:dyDescent="0.55000000000000004">
      <c r="D754">
        <f t="shared" si="373"/>
        <v>11160</v>
      </c>
    </row>
    <row r="755" spans="4:4" x14ac:dyDescent="0.55000000000000004">
      <c r="D755">
        <f t="shared" si="373"/>
        <v>11175</v>
      </c>
    </row>
    <row r="756" spans="4:4" x14ac:dyDescent="0.55000000000000004">
      <c r="D756">
        <f t="shared" si="373"/>
        <v>11190</v>
      </c>
    </row>
    <row r="757" spans="4:4" x14ac:dyDescent="0.55000000000000004">
      <c r="D757">
        <f t="shared" si="373"/>
        <v>11205</v>
      </c>
    </row>
    <row r="758" spans="4:4" x14ac:dyDescent="0.55000000000000004">
      <c r="D758">
        <f t="shared" si="373"/>
        <v>11220</v>
      </c>
    </row>
    <row r="759" spans="4:4" x14ac:dyDescent="0.55000000000000004">
      <c r="D759">
        <f t="shared" si="373"/>
        <v>11235</v>
      </c>
    </row>
    <row r="760" spans="4:4" x14ac:dyDescent="0.55000000000000004">
      <c r="D760">
        <f t="shared" si="373"/>
        <v>11250</v>
      </c>
    </row>
    <row r="761" spans="4:4" x14ac:dyDescent="0.55000000000000004">
      <c r="D761">
        <f t="shared" si="373"/>
        <v>11265</v>
      </c>
    </row>
    <row r="762" spans="4:4" x14ac:dyDescent="0.55000000000000004">
      <c r="D762">
        <f t="shared" si="373"/>
        <v>11280</v>
      </c>
    </row>
    <row r="763" spans="4:4" x14ac:dyDescent="0.55000000000000004">
      <c r="D763">
        <f t="shared" si="373"/>
        <v>11295</v>
      </c>
    </row>
    <row r="764" spans="4:4" x14ac:dyDescent="0.55000000000000004">
      <c r="D764">
        <f t="shared" si="373"/>
        <v>11310</v>
      </c>
    </row>
    <row r="765" spans="4:4" x14ac:dyDescent="0.55000000000000004">
      <c r="D765">
        <f t="shared" si="373"/>
        <v>11325</v>
      </c>
    </row>
    <row r="766" spans="4:4" x14ac:dyDescent="0.55000000000000004">
      <c r="D766">
        <f t="shared" si="373"/>
        <v>11340</v>
      </c>
    </row>
    <row r="767" spans="4:4" x14ac:dyDescent="0.55000000000000004">
      <c r="D767">
        <f t="shared" si="373"/>
        <v>11355</v>
      </c>
    </row>
    <row r="768" spans="4:4" x14ac:dyDescent="0.55000000000000004">
      <c r="D768">
        <f t="shared" si="373"/>
        <v>11370</v>
      </c>
    </row>
    <row r="769" spans="4:4" x14ac:dyDescent="0.55000000000000004">
      <c r="D769">
        <f t="shared" si="373"/>
        <v>11385</v>
      </c>
    </row>
    <row r="770" spans="4:4" x14ac:dyDescent="0.55000000000000004">
      <c r="D770">
        <f t="shared" si="373"/>
        <v>11400</v>
      </c>
    </row>
    <row r="771" spans="4:4" x14ac:dyDescent="0.55000000000000004">
      <c r="D771">
        <f t="shared" si="373"/>
        <v>11415</v>
      </c>
    </row>
    <row r="772" spans="4:4" x14ac:dyDescent="0.55000000000000004">
      <c r="D772">
        <f t="shared" si="373"/>
        <v>11430</v>
      </c>
    </row>
    <row r="773" spans="4:4" x14ac:dyDescent="0.55000000000000004">
      <c r="D773">
        <f t="shared" si="373"/>
        <v>11445</v>
      </c>
    </row>
    <row r="774" spans="4:4" x14ac:dyDescent="0.55000000000000004">
      <c r="D774">
        <f t="shared" si="373"/>
        <v>11460</v>
      </c>
    </row>
    <row r="775" spans="4:4" x14ac:dyDescent="0.55000000000000004">
      <c r="D775">
        <f t="shared" si="373"/>
        <v>11475</v>
      </c>
    </row>
    <row r="776" spans="4:4" x14ac:dyDescent="0.55000000000000004">
      <c r="D776">
        <f t="shared" si="373"/>
        <v>11490</v>
      </c>
    </row>
    <row r="777" spans="4:4" x14ac:dyDescent="0.55000000000000004">
      <c r="D777">
        <f t="shared" si="373"/>
        <v>11505</v>
      </c>
    </row>
    <row r="778" spans="4:4" x14ac:dyDescent="0.55000000000000004">
      <c r="D778">
        <f t="shared" si="373"/>
        <v>11520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0806-C59E-4D2E-9B09-1F00CFFC31E0}">
  <dimension ref="A1:U78"/>
  <sheetViews>
    <sheetView topLeftCell="A49" workbookViewId="0">
      <selection activeCell="A53" sqref="A53"/>
    </sheetView>
  </sheetViews>
  <sheetFormatPr defaultRowHeight="14.4" x14ac:dyDescent="0.55000000000000004"/>
  <cols>
    <col min="5" max="5" width="10" customWidth="1"/>
    <col min="9" max="9" width="9.5234375" customWidth="1"/>
  </cols>
  <sheetData>
    <row r="1" spans="1:14" x14ac:dyDescent="0.55000000000000004">
      <c r="A1" t="s">
        <v>39</v>
      </c>
    </row>
    <row r="2" spans="1:14" x14ac:dyDescent="0.55000000000000004">
      <c r="A2" t="s">
        <v>40</v>
      </c>
    </row>
    <row r="4" spans="1:14" x14ac:dyDescent="0.55000000000000004">
      <c r="A4" t="s">
        <v>20</v>
      </c>
      <c r="C4" t="s">
        <v>21</v>
      </c>
      <c r="I4" t="s">
        <v>22</v>
      </c>
      <c r="L4" t="s">
        <v>23</v>
      </c>
      <c r="N4" t="s">
        <v>29</v>
      </c>
    </row>
    <row r="5" spans="1:14" x14ac:dyDescent="0.55000000000000004">
      <c r="A5">
        <v>735</v>
      </c>
      <c r="C5">
        <v>514.4</v>
      </c>
      <c r="I5">
        <v>140</v>
      </c>
      <c r="L5">
        <v>514.79999999999995</v>
      </c>
      <c r="N5" t="s">
        <v>30</v>
      </c>
    </row>
    <row r="7" spans="1:14" x14ac:dyDescent="0.55000000000000004">
      <c r="A7" t="s">
        <v>37</v>
      </c>
      <c r="B7" t="s">
        <v>16</v>
      </c>
      <c r="C7" t="s">
        <v>19</v>
      </c>
      <c r="D7" t="s">
        <v>34</v>
      </c>
      <c r="E7" t="s">
        <v>12</v>
      </c>
      <c r="F7" t="s">
        <v>46</v>
      </c>
      <c r="G7" t="s">
        <v>44</v>
      </c>
      <c r="H7" t="s">
        <v>45</v>
      </c>
      <c r="I7" t="s">
        <v>34</v>
      </c>
      <c r="J7" t="s">
        <v>12</v>
      </c>
      <c r="L7" t="s">
        <v>43</v>
      </c>
    </row>
    <row r="8" spans="1:14" x14ac:dyDescent="0.55000000000000004">
      <c r="A8" t="s">
        <v>2</v>
      </c>
      <c r="B8" t="s">
        <v>42</v>
      </c>
      <c r="C8" t="s">
        <v>42</v>
      </c>
      <c r="D8" t="s">
        <v>35</v>
      </c>
      <c r="E8" t="s">
        <v>35</v>
      </c>
      <c r="F8" t="s">
        <v>35</v>
      </c>
      <c r="I8" t="s">
        <v>10</v>
      </c>
      <c r="J8" t="s">
        <v>10</v>
      </c>
      <c r="L8" t="s">
        <v>10</v>
      </c>
    </row>
    <row r="9" spans="1:14" x14ac:dyDescent="0.55000000000000004">
      <c r="B9" t="s">
        <v>18</v>
      </c>
      <c r="C9" t="s">
        <v>18</v>
      </c>
      <c r="D9" t="s">
        <v>18</v>
      </c>
      <c r="E9" t="s">
        <v>18</v>
      </c>
      <c r="F9" t="s">
        <v>18</v>
      </c>
      <c r="I9" t="s">
        <v>2</v>
      </c>
      <c r="J9" t="s">
        <v>2</v>
      </c>
      <c r="L9" t="s">
        <v>2</v>
      </c>
    </row>
    <row r="10" spans="1:14" x14ac:dyDescent="0.55000000000000004">
      <c r="A10">
        <v>980</v>
      </c>
      <c r="B10">
        <v>515.29999999999995</v>
      </c>
      <c r="C10">
        <v>499.5</v>
      </c>
      <c r="D10">
        <f>+B10-C$5</f>
        <v>0.89999999999997726</v>
      </c>
      <c r="E10">
        <f>+B10-L$5</f>
        <v>0.5</v>
      </c>
      <c r="G10">
        <v>1.55</v>
      </c>
      <c r="H10">
        <v>1.55</v>
      </c>
      <c r="I10">
        <f t="shared" ref="I10:I22" si="0">+G10*+A$5*POWER(D10,1.5)</f>
        <v>972.70870257360616</v>
      </c>
      <c r="J10">
        <f t="shared" ref="J10:J22" si="1">+H10*I$5*POWER(E10,1.5)</f>
        <v>76.721085758740415</v>
      </c>
      <c r="L10">
        <f t="shared" ref="L10:L24" si="2">+I10+J10</f>
        <v>1049.4297883323466</v>
      </c>
    </row>
    <row r="11" spans="1:14" x14ac:dyDescent="0.55000000000000004">
      <c r="A11">
        <v>1190</v>
      </c>
      <c r="B11">
        <v>515.29999999999995</v>
      </c>
      <c r="C11">
        <v>499.6</v>
      </c>
      <c r="D11">
        <f t="shared" ref="D11:D26" si="3">+B11-C$5</f>
        <v>0.89999999999997726</v>
      </c>
      <c r="E11">
        <f t="shared" ref="E11:E26" si="4">+B11-L$5</f>
        <v>0.5</v>
      </c>
      <c r="G11">
        <v>1.55</v>
      </c>
      <c r="H11">
        <v>1.55</v>
      </c>
      <c r="I11">
        <f t="shared" si="0"/>
        <v>972.70870257360616</v>
      </c>
      <c r="J11">
        <f t="shared" si="1"/>
        <v>76.721085758740415</v>
      </c>
      <c r="L11">
        <f t="shared" si="2"/>
        <v>1049.4297883323466</v>
      </c>
    </row>
    <row r="12" spans="1:14" x14ac:dyDescent="0.55000000000000004">
      <c r="A12">
        <v>1200</v>
      </c>
      <c r="B12">
        <v>515.4</v>
      </c>
      <c r="C12">
        <v>499.7</v>
      </c>
      <c r="D12">
        <f t="shared" si="3"/>
        <v>1</v>
      </c>
      <c r="E12">
        <f t="shared" si="4"/>
        <v>0.60000000000002274</v>
      </c>
      <c r="G12">
        <v>1.55</v>
      </c>
      <c r="H12">
        <v>1.55</v>
      </c>
      <c r="I12">
        <f t="shared" si="0"/>
        <v>1139.25</v>
      </c>
      <c r="J12">
        <f t="shared" si="1"/>
        <v>100.85248633524688</v>
      </c>
      <c r="L12">
        <f t="shared" si="2"/>
        <v>1240.1024863352468</v>
      </c>
    </row>
    <row r="13" spans="1:14" x14ac:dyDescent="0.55000000000000004">
      <c r="A13">
        <v>1440</v>
      </c>
      <c r="B13">
        <v>515.4</v>
      </c>
      <c r="C13">
        <v>499.8</v>
      </c>
      <c r="D13">
        <f t="shared" si="3"/>
        <v>1</v>
      </c>
      <c r="E13">
        <f t="shared" si="4"/>
        <v>0.60000000000002274</v>
      </c>
      <c r="G13">
        <v>1.8</v>
      </c>
      <c r="H13">
        <v>1.55</v>
      </c>
      <c r="I13">
        <f t="shared" si="0"/>
        <v>1323</v>
      </c>
      <c r="J13">
        <f t="shared" si="1"/>
        <v>100.85248633524688</v>
      </c>
      <c r="L13">
        <f t="shared" si="2"/>
        <v>1423.8524863352468</v>
      </c>
    </row>
    <row r="14" spans="1:14" x14ac:dyDescent="0.55000000000000004">
      <c r="A14">
        <v>1450</v>
      </c>
      <c r="B14">
        <v>515.5</v>
      </c>
      <c r="C14">
        <v>499.9</v>
      </c>
      <c r="D14">
        <f t="shared" si="3"/>
        <v>1.1000000000000227</v>
      </c>
      <c r="E14">
        <f t="shared" si="4"/>
        <v>0.70000000000004547</v>
      </c>
      <c r="G14">
        <v>1.6</v>
      </c>
      <c r="H14">
        <v>1.55</v>
      </c>
      <c r="I14">
        <f t="shared" si="0"/>
        <v>1356.73912599295</v>
      </c>
      <c r="J14">
        <f t="shared" si="1"/>
        <v>127.08865803053847</v>
      </c>
      <c r="L14">
        <f t="shared" si="2"/>
        <v>1483.8277840234884</v>
      </c>
    </row>
    <row r="15" spans="1:14" x14ac:dyDescent="0.55000000000000004">
      <c r="A15">
        <v>1690</v>
      </c>
      <c r="B15">
        <v>515.5</v>
      </c>
      <c r="C15">
        <v>500.2</v>
      </c>
      <c r="D15">
        <f t="shared" si="3"/>
        <v>1.1000000000000227</v>
      </c>
      <c r="E15">
        <f t="shared" si="4"/>
        <v>0.70000000000004547</v>
      </c>
      <c r="G15">
        <v>1.8</v>
      </c>
      <c r="H15">
        <v>1.55</v>
      </c>
      <c r="I15">
        <f t="shared" si="0"/>
        <v>1526.3315167420687</v>
      </c>
      <c r="J15">
        <f t="shared" si="1"/>
        <v>127.08865803053847</v>
      </c>
      <c r="L15">
        <f t="shared" si="2"/>
        <v>1653.4201747726072</v>
      </c>
    </row>
    <row r="16" spans="1:14" x14ac:dyDescent="0.55000000000000004">
      <c r="A16">
        <v>1860</v>
      </c>
      <c r="B16">
        <v>515.5</v>
      </c>
      <c r="C16">
        <v>500.4</v>
      </c>
      <c r="D16">
        <f t="shared" si="3"/>
        <v>1.1000000000000227</v>
      </c>
      <c r="E16">
        <f t="shared" si="4"/>
        <v>0.70000000000004547</v>
      </c>
      <c r="G16">
        <v>2</v>
      </c>
      <c r="H16">
        <v>1.55</v>
      </c>
      <c r="I16">
        <f t="shared" si="0"/>
        <v>1695.9239074911877</v>
      </c>
      <c r="J16">
        <f t="shared" si="1"/>
        <v>127.08865803053847</v>
      </c>
      <c r="L16">
        <f t="shared" si="2"/>
        <v>1823.0125655217262</v>
      </c>
    </row>
    <row r="17" spans="1:15" x14ac:dyDescent="0.55000000000000004">
      <c r="A17">
        <v>3200</v>
      </c>
      <c r="B17">
        <v>515.9</v>
      </c>
      <c r="C17">
        <v>501.4</v>
      </c>
      <c r="D17">
        <f t="shared" si="3"/>
        <v>1.5</v>
      </c>
      <c r="E17">
        <f t="shared" si="4"/>
        <v>1.1000000000000227</v>
      </c>
      <c r="G17">
        <v>2.2000000000000002</v>
      </c>
      <c r="H17">
        <v>2</v>
      </c>
      <c r="I17">
        <f t="shared" si="0"/>
        <v>2970.6186855602996</v>
      </c>
      <c r="J17">
        <f t="shared" si="1"/>
        <v>323.03312523641671</v>
      </c>
      <c r="L17">
        <f t="shared" si="2"/>
        <v>3293.6518107967163</v>
      </c>
    </row>
    <row r="18" spans="1:15" x14ac:dyDescent="0.55000000000000004">
      <c r="A18">
        <v>4800</v>
      </c>
      <c r="B18">
        <v>516.29999999999995</v>
      </c>
      <c r="C18">
        <v>503.1</v>
      </c>
      <c r="D18">
        <f t="shared" si="3"/>
        <v>1.8999999999999773</v>
      </c>
      <c r="E18">
        <f t="shared" si="4"/>
        <v>1.5</v>
      </c>
      <c r="G18">
        <v>2.2999999999999998</v>
      </c>
      <c r="H18">
        <v>2.2000000000000002</v>
      </c>
      <c r="I18">
        <f t="shared" si="0"/>
        <v>4427.3675389275386</v>
      </c>
      <c r="J18">
        <f t="shared" si="1"/>
        <v>565.83213058291415</v>
      </c>
      <c r="L18">
        <f t="shared" si="2"/>
        <v>4993.1996695104526</v>
      </c>
    </row>
    <row r="19" spans="1:15" x14ac:dyDescent="0.55000000000000004">
      <c r="A19">
        <v>8800</v>
      </c>
      <c r="B19">
        <v>516.9</v>
      </c>
      <c r="C19">
        <v>504.9</v>
      </c>
      <c r="D19">
        <f t="shared" si="3"/>
        <v>2.5</v>
      </c>
      <c r="E19">
        <f t="shared" si="4"/>
        <v>2.1000000000000227</v>
      </c>
      <c r="G19">
        <v>2.7</v>
      </c>
      <c r="H19">
        <v>2.2999999999999998</v>
      </c>
      <c r="I19">
        <f t="shared" si="0"/>
        <v>7844.4250207551877</v>
      </c>
      <c r="J19">
        <f t="shared" si="1"/>
        <v>979.90689557734561</v>
      </c>
      <c r="L19">
        <f t="shared" si="2"/>
        <v>8824.3319163325341</v>
      </c>
    </row>
    <row r="20" spans="1:15" x14ac:dyDescent="0.55000000000000004">
      <c r="A20">
        <v>11700</v>
      </c>
      <c r="B20">
        <v>516.79999999999995</v>
      </c>
      <c r="D20">
        <f t="shared" si="3"/>
        <v>2.3999999999999773</v>
      </c>
      <c r="E20">
        <f t="shared" si="4"/>
        <v>2</v>
      </c>
      <c r="G20">
        <v>3.5</v>
      </c>
      <c r="H20">
        <v>2.5</v>
      </c>
      <c r="I20">
        <f t="shared" si="0"/>
        <v>9564.7196717936986</v>
      </c>
      <c r="J20">
        <f t="shared" si="1"/>
        <v>989.94949366116646</v>
      </c>
      <c r="L20">
        <f t="shared" si="2"/>
        <v>10554.669165454865</v>
      </c>
    </row>
    <row r="21" spans="1:15" x14ac:dyDescent="0.55000000000000004">
      <c r="A21">
        <v>25100</v>
      </c>
      <c r="B21">
        <v>518.5</v>
      </c>
      <c r="C21">
        <v>507.8</v>
      </c>
      <c r="D21">
        <f t="shared" si="3"/>
        <v>4.1000000000000227</v>
      </c>
      <c r="E21">
        <f t="shared" si="4"/>
        <v>3.7000000000000455</v>
      </c>
      <c r="G21">
        <v>3.5</v>
      </c>
      <c r="H21">
        <v>3.5</v>
      </c>
      <c r="I21">
        <f t="shared" si="0"/>
        <v>21356.553525938067</v>
      </c>
      <c r="J21">
        <f t="shared" si="1"/>
        <v>3487.3751303810791</v>
      </c>
      <c r="L21">
        <f t="shared" si="2"/>
        <v>24843.928656319145</v>
      </c>
    </row>
    <row r="22" spans="1:15" x14ac:dyDescent="0.55000000000000004">
      <c r="A22">
        <v>50000</v>
      </c>
      <c r="B22">
        <v>521.5</v>
      </c>
      <c r="C22">
        <v>513.79999999999995</v>
      </c>
      <c r="D22">
        <f t="shared" si="3"/>
        <v>7.1000000000000227</v>
      </c>
      <c r="E22">
        <f t="shared" si="4"/>
        <v>6.7000000000000455</v>
      </c>
      <c r="G22">
        <v>3.5</v>
      </c>
      <c r="H22">
        <v>3.5</v>
      </c>
      <c r="I22">
        <f t="shared" si="0"/>
        <v>48667.933561984857</v>
      </c>
      <c r="J22">
        <f t="shared" si="1"/>
        <v>8497.8348007007917</v>
      </c>
      <c r="L22">
        <f t="shared" si="2"/>
        <v>57165.768362685645</v>
      </c>
      <c r="M22" t="s">
        <v>47</v>
      </c>
    </row>
    <row r="23" spans="1:15" x14ac:dyDescent="0.55000000000000004">
      <c r="A23">
        <v>79100</v>
      </c>
      <c r="B23">
        <v>524</v>
      </c>
      <c r="C23">
        <v>518</v>
      </c>
      <c r="D23">
        <f t="shared" si="3"/>
        <v>9.6000000000000227</v>
      </c>
      <c r="E23">
        <f t="shared" si="4"/>
        <v>9.2000000000000455</v>
      </c>
      <c r="G23">
        <v>3.5</v>
      </c>
      <c r="H23">
        <v>3.5</v>
      </c>
      <c r="I23">
        <f>+G23*+A$5*POWER(F23,1.5)</f>
        <v>0</v>
      </c>
      <c r="J23">
        <f>+H23*I$5*POWER(F23,1.5)</f>
        <v>0</v>
      </c>
      <c r="L23">
        <f t="shared" si="2"/>
        <v>0</v>
      </c>
    </row>
    <row r="24" spans="1:15" x14ac:dyDescent="0.55000000000000004">
      <c r="A24">
        <v>129300</v>
      </c>
      <c r="B24">
        <v>528</v>
      </c>
      <c r="C24">
        <v>526</v>
      </c>
      <c r="D24">
        <f t="shared" si="3"/>
        <v>13.600000000000023</v>
      </c>
      <c r="E24">
        <f t="shared" si="4"/>
        <v>13.200000000000045</v>
      </c>
      <c r="G24">
        <v>3.5</v>
      </c>
      <c r="H24">
        <v>3.5</v>
      </c>
      <c r="I24">
        <f>+G24*+A$5*POWER(F24,1.5)</f>
        <v>0</v>
      </c>
      <c r="J24">
        <f>+H24*I$5*POWER(F24,1.5)</f>
        <v>0</v>
      </c>
      <c r="L24">
        <f t="shared" si="2"/>
        <v>0</v>
      </c>
    </row>
    <row r="25" spans="1:15" x14ac:dyDescent="0.55000000000000004">
      <c r="A25">
        <v>159000</v>
      </c>
      <c r="B25">
        <v>532.29999999999995</v>
      </c>
      <c r="C25">
        <v>532</v>
      </c>
      <c r="D25">
        <f t="shared" si="3"/>
        <v>17.899999999999977</v>
      </c>
      <c r="E25">
        <f t="shared" si="4"/>
        <v>17.5</v>
      </c>
      <c r="G25">
        <v>3.5</v>
      </c>
      <c r="H25">
        <v>3.5</v>
      </c>
    </row>
    <row r="26" spans="1:15" x14ac:dyDescent="0.55000000000000004">
      <c r="A26">
        <v>255000</v>
      </c>
      <c r="B26">
        <v>540</v>
      </c>
      <c r="C26">
        <v>538.20000000000005</v>
      </c>
      <c r="D26">
        <f t="shared" si="3"/>
        <v>25.600000000000023</v>
      </c>
      <c r="E26">
        <f t="shared" si="4"/>
        <v>25.200000000000045</v>
      </c>
      <c r="G26">
        <v>3.5</v>
      </c>
      <c r="H26">
        <v>3.5</v>
      </c>
    </row>
    <row r="28" spans="1:15" x14ac:dyDescent="0.55000000000000004">
      <c r="B28" t="s">
        <v>50</v>
      </c>
    </row>
    <row r="29" spans="1:15" x14ac:dyDescent="0.55000000000000004">
      <c r="A29" t="s">
        <v>34</v>
      </c>
      <c r="B29" t="s">
        <v>54</v>
      </c>
      <c r="D29" t="s">
        <v>13</v>
      </c>
      <c r="E29" t="s">
        <v>52</v>
      </c>
      <c r="F29" t="s">
        <v>48</v>
      </c>
      <c r="G29" t="s">
        <v>54</v>
      </c>
      <c r="H29" t="s">
        <v>12</v>
      </c>
      <c r="I29" t="s">
        <v>12</v>
      </c>
      <c r="J29" t="s">
        <v>56</v>
      </c>
      <c r="M29" t="s">
        <v>57</v>
      </c>
      <c r="O29" t="s">
        <v>19</v>
      </c>
    </row>
    <row r="30" spans="1:15" x14ac:dyDescent="0.55000000000000004">
      <c r="A30" t="s">
        <v>41</v>
      </c>
      <c r="B30" t="s">
        <v>42</v>
      </c>
      <c r="C30" t="s">
        <v>35</v>
      </c>
      <c r="D30" t="s">
        <v>48</v>
      </c>
      <c r="E30" t="s">
        <v>53</v>
      </c>
      <c r="F30" t="s">
        <v>35</v>
      </c>
      <c r="G30" t="s">
        <v>55</v>
      </c>
      <c r="H30" t="s">
        <v>35</v>
      </c>
      <c r="I30" t="s">
        <v>34</v>
      </c>
      <c r="J30" t="s">
        <v>34</v>
      </c>
      <c r="O30" t="s">
        <v>17</v>
      </c>
    </row>
    <row r="31" spans="1:15" x14ac:dyDescent="0.55000000000000004">
      <c r="A31" t="s">
        <v>2</v>
      </c>
      <c r="B31" t="s">
        <v>18</v>
      </c>
      <c r="C31" t="s">
        <v>18</v>
      </c>
      <c r="D31" t="s">
        <v>49</v>
      </c>
      <c r="F31" t="s">
        <v>18</v>
      </c>
      <c r="G31" t="s">
        <v>18</v>
      </c>
      <c r="H31" t="s">
        <v>18</v>
      </c>
      <c r="I31" t="s">
        <v>49</v>
      </c>
      <c r="J31" t="s">
        <v>41</v>
      </c>
      <c r="O31" t="s">
        <v>18</v>
      </c>
    </row>
    <row r="32" spans="1:15" x14ac:dyDescent="0.55000000000000004">
      <c r="F32" t="s">
        <v>51</v>
      </c>
      <c r="J32" t="s">
        <v>2</v>
      </c>
    </row>
    <row r="33" spans="1:21" x14ac:dyDescent="0.55000000000000004">
      <c r="A33">
        <v>1000</v>
      </c>
      <c r="B33">
        <f>+C$5+C33</f>
        <v>515.29999999999995</v>
      </c>
      <c r="C33">
        <v>0.9</v>
      </c>
      <c r="D33">
        <v>1.55</v>
      </c>
      <c r="E33">
        <f>+(A33/D33/A$5)</f>
        <v>0.87777046302391915</v>
      </c>
      <c r="F33">
        <f>POWER(E33,0.66666667)</f>
        <v>0.91675645164003761</v>
      </c>
      <c r="G33">
        <f>+C$5+F33</f>
        <v>515.31675645164</v>
      </c>
      <c r="H33">
        <f>+G33-L$5</f>
        <v>0.51675645164004891</v>
      </c>
      <c r="I33">
        <v>1.55</v>
      </c>
      <c r="J33">
        <f>+I$5*I33*POWER(H33,1.5)</f>
        <v>80.609939465537479</v>
      </c>
      <c r="M33">
        <f>+A33+J33</f>
        <v>1080.6099394655375</v>
      </c>
      <c r="O33">
        <v>499.7</v>
      </c>
    </row>
    <row r="34" spans="1:21" x14ac:dyDescent="0.55000000000000004">
      <c r="A34">
        <v>1300</v>
      </c>
      <c r="B34">
        <f t="shared" ref="B34:B41" si="5">+C$5+C34</f>
        <v>515.4</v>
      </c>
      <c r="C34">
        <v>1</v>
      </c>
      <c r="D34">
        <v>1.6</v>
      </c>
      <c r="E34">
        <f t="shared" ref="E34:E41" si="6">+(A34/D34/A$5)</f>
        <v>1.1054421768707483</v>
      </c>
      <c r="F34">
        <f t="shared" ref="F34:F41" si="7">POWER(E34,0.66666667)</f>
        <v>1.069114009532794</v>
      </c>
      <c r="G34">
        <f t="shared" ref="G34:G41" si="8">+C$5+F34</f>
        <v>515.46911400953275</v>
      </c>
      <c r="H34">
        <f t="shared" ref="H34:H41" si="9">+G34-L$5</f>
        <v>0.66911400953279099</v>
      </c>
      <c r="I34">
        <v>1.55</v>
      </c>
      <c r="J34">
        <f t="shared" ref="J34:J41" si="10">+I$5*I34*POWER(H34,1.5)</f>
        <v>118.77086470212052</v>
      </c>
      <c r="M34">
        <f t="shared" ref="M34:M41" si="11">+A34+J34</f>
        <v>1418.7708647021204</v>
      </c>
      <c r="O34">
        <v>499.8</v>
      </c>
    </row>
    <row r="35" spans="1:21" x14ac:dyDescent="0.55000000000000004">
      <c r="A35">
        <v>2000</v>
      </c>
      <c r="B35">
        <f t="shared" si="5"/>
        <v>515.6</v>
      </c>
      <c r="C35">
        <v>1.2</v>
      </c>
      <c r="D35">
        <v>1.9</v>
      </c>
      <c r="E35">
        <f t="shared" si="6"/>
        <v>1.432151808091658</v>
      </c>
      <c r="F35">
        <f t="shared" si="7"/>
        <v>1.2705527609674101</v>
      </c>
      <c r="G35">
        <f t="shared" si="8"/>
        <v>515.67055276096744</v>
      </c>
      <c r="H35">
        <f t="shared" si="9"/>
        <v>0.87055276096748457</v>
      </c>
      <c r="I35">
        <v>1.55</v>
      </c>
      <c r="J35">
        <f t="shared" si="10"/>
        <v>176.25943744743651</v>
      </c>
      <c r="M35">
        <f t="shared" si="11"/>
        <v>2176.2594374474365</v>
      </c>
      <c r="O35">
        <v>500.7</v>
      </c>
    </row>
    <row r="36" spans="1:21" x14ac:dyDescent="0.55000000000000004">
      <c r="A36">
        <v>3200</v>
      </c>
      <c r="B36">
        <f t="shared" si="5"/>
        <v>515.9</v>
      </c>
      <c r="C36">
        <v>1.5</v>
      </c>
      <c r="D36">
        <v>2.2000000000000002</v>
      </c>
      <c r="E36">
        <f t="shared" si="6"/>
        <v>1.978973407544836</v>
      </c>
      <c r="F36">
        <f t="shared" si="7"/>
        <v>1.5762555906304156</v>
      </c>
      <c r="G36">
        <f t="shared" si="8"/>
        <v>515.97625559063044</v>
      </c>
      <c r="H36">
        <f t="shared" si="9"/>
        <v>1.1762555906304897</v>
      </c>
      <c r="I36">
        <v>1.9</v>
      </c>
      <c r="J36">
        <f t="shared" si="10"/>
        <v>339.33932180144672</v>
      </c>
      <c r="M36">
        <f t="shared" si="11"/>
        <v>3539.3393218014467</v>
      </c>
      <c r="O36">
        <v>501.4</v>
      </c>
    </row>
    <row r="37" spans="1:21" x14ac:dyDescent="0.55000000000000004">
      <c r="A37">
        <v>4800</v>
      </c>
      <c r="B37">
        <f t="shared" si="5"/>
        <v>516.29999999999995</v>
      </c>
      <c r="C37">
        <v>1.9</v>
      </c>
      <c r="D37">
        <v>2.2999999999999998</v>
      </c>
      <c r="E37">
        <f t="shared" si="6"/>
        <v>2.839396628216504</v>
      </c>
      <c r="F37">
        <f t="shared" si="7"/>
        <v>2.0051677437502526</v>
      </c>
      <c r="G37">
        <f t="shared" si="8"/>
        <v>516.40516774375021</v>
      </c>
      <c r="H37">
        <f t="shared" si="9"/>
        <v>1.6051677437502576</v>
      </c>
      <c r="I37">
        <v>2.2000000000000002</v>
      </c>
      <c r="J37">
        <f t="shared" si="10"/>
        <v>626.37058171354101</v>
      </c>
      <c r="M37">
        <f t="shared" si="11"/>
        <v>5426.3705817135415</v>
      </c>
      <c r="O37">
        <v>503.5</v>
      </c>
    </row>
    <row r="38" spans="1:21" x14ac:dyDescent="0.55000000000000004">
      <c r="A38">
        <v>8000</v>
      </c>
      <c r="B38">
        <f t="shared" si="5"/>
        <v>516.69999999999993</v>
      </c>
      <c r="C38">
        <v>2.2999999999999998</v>
      </c>
      <c r="D38">
        <v>2.9</v>
      </c>
      <c r="E38">
        <f t="shared" si="6"/>
        <v>3.7532254281022754</v>
      </c>
      <c r="F38">
        <f t="shared" si="7"/>
        <v>2.4151073256496738</v>
      </c>
      <c r="G38">
        <f t="shared" si="8"/>
        <v>516.81510732564971</v>
      </c>
      <c r="H38">
        <f t="shared" si="9"/>
        <v>2.0151073256497511</v>
      </c>
      <c r="I38">
        <v>2.2999999999999998</v>
      </c>
      <c r="J38">
        <f t="shared" si="10"/>
        <v>921.09228447975545</v>
      </c>
      <c r="M38">
        <f t="shared" si="11"/>
        <v>8921.0922844797551</v>
      </c>
      <c r="O38">
        <v>505.1</v>
      </c>
    </row>
    <row r="39" spans="1:21" x14ac:dyDescent="0.55000000000000004">
      <c r="A39">
        <v>10000</v>
      </c>
      <c r="B39">
        <f t="shared" si="5"/>
        <v>516.9</v>
      </c>
      <c r="C39">
        <v>2.5</v>
      </c>
      <c r="D39">
        <v>3.5</v>
      </c>
      <c r="E39">
        <f t="shared" si="6"/>
        <v>3.8872691933916426</v>
      </c>
      <c r="F39">
        <f t="shared" si="7"/>
        <v>2.4722729266066175</v>
      </c>
      <c r="G39">
        <f t="shared" si="8"/>
        <v>516.87227292660657</v>
      </c>
      <c r="H39">
        <f t="shared" si="9"/>
        <v>2.0722729266066153</v>
      </c>
      <c r="I39">
        <v>2.2999999999999998</v>
      </c>
      <c r="J39">
        <f t="shared" si="10"/>
        <v>960.56398960675676</v>
      </c>
      <c r="M39">
        <f t="shared" si="11"/>
        <v>10960.563989606757</v>
      </c>
      <c r="O39">
        <v>505.4</v>
      </c>
    </row>
    <row r="40" spans="1:21" x14ac:dyDescent="0.55000000000000004">
      <c r="A40">
        <v>20000</v>
      </c>
      <c r="B40">
        <f t="shared" si="5"/>
        <v>518.19999999999993</v>
      </c>
      <c r="C40">
        <v>3.8</v>
      </c>
      <c r="D40">
        <v>3.5</v>
      </c>
      <c r="E40">
        <f t="shared" si="6"/>
        <v>7.7745383867832851</v>
      </c>
      <c r="F40">
        <f t="shared" si="7"/>
        <v>3.9244886535153376</v>
      </c>
      <c r="G40">
        <f t="shared" si="8"/>
        <v>518.32448865351535</v>
      </c>
      <c r="H40">
        <f t="shared" si="9"/>
        <v>3.524488653515391</v>
      </c>
      <c r="I40">
        <v>3.5</v>
      </c>
      <c r="J40">
        <f t="shared" si="10"/>
        <v>3242.2033873253386</v>
      </c>
      <c r="M40">
        <f t="shared" si="11"/>
        <v>23242.203387325339</v>
      </c>
      <c r="O40">
        <v>507</v>
      </c>
    </row>
    <row r="41" spans="1:21" x14ac:dyDescent="0.55000000000000004">
      <c r="A41">
        <v>50000</v>
      </c>
      <c r="B41">
        <f t="shared" si="5"/>
        <v>521.5</v>
      </c>
      <c r="C41">
        <v>7.1</v>
      </c>
      <c r="D41">
        <v>3.5</v>
      </c>
      <c r="E41">
        <f t="shared" si="6"/>
        <v>19.436345966958214</v>
      </c>
      <c r="F41">
        <f t="shared" si="7"/>
        <v>7.228969929883112</v>
      </c>
      <c r="G41">
        <f t="shared" si="8"/>
        <v>521.62896992988306</v>
      </c>
      <c r="H41">
        <f t="shared" si="9"/>
        <v>6.828969929883101</v>
      </c>
      <c r="I41">
        <v>3.5</v>
      </c>
      <c r="J41">
        <f t="shared" si="10"/>
        <v>8744.3771478385825</v>
      </c>
      <c r="M41">
        <f t="shared" si="11"/>
        <v>58744.377147838582</v>
      </c>
      <c r="O41">
        <v>515</v>
      </c>
      <c r="P41" t="s">
        <v>58</v>
      </c>
      <c r="R41" t="s">
        <v>59</v>
      </c>
      <c r="S41" t="s">
        <v>60</v>
      </c>
      <c r="T41" t="s">
        <v>61</v>
      </c>
      <c r="U41" t="s">
        <v>62</v>
      </c>
    </row>
    <row r="42" spans="1:21" x14ac:dyDescent="0.55000000000000004">
      <c r="A42">
        <f>+D42*A$5*POWER(C42,1.5)*T42</f>
        <v>67087.417960073435</v>
      </c>
      <c r="B42">
        <v>523.5</v>
      </c>
      <c r="C42">
        <f>+B42-C$5</f>
        <v>9.1000000000000227</v>
      </c>
      <c r="D42">
        <v>3.5</v>
      </c>
      <c r="H42">
        <f>+B42-L$5</f>
        <v>8.7000000000000455</v>
      </c>
      <c r="I42">
        <v>3.5</v>
      </c>
      <c r="J42">
        <f>+I$5*I42*POWER(H42,1.5)*T42</f>
        <v>11945.341338603605</v>
      </c>
      <c r="M42">
        <f>+A42+J42</f>
        <v>79032.759298677032</v>
      </c>
      <c r="O42">
        <v>519</v>
      </c>
      <c r="R42">
        <f>+O42-C$5</f>
        <v>4.6000000000000227</v>
      </c>
      <c r="S42">
        <f>+R42/C42</f>
        <v>0.5054945054945067</v>
      </c>
      <c r="T42">
        <v>0.95</v>
      </c>
      <c r="U42" t="s">
        <v>63</v>
      </c>
    </row>
    <row r="43" spans="1:21" x14ac:dyDescent="0.55000000000000004">
      <c r="A43">
        <f>+D43*A$5*POWER(C43,1.5)*T43</f>
        <v>109668.69401016885</v>
      </c>
      <c r="B43">
        <v>528</v>
      </c>
      <c r="C43">
        <f>+B43-C$5</f>
        <v>13.600000000000023</v>
      </c>
      <c r="D43">
        <v>3.5</v>
      </c>
      <c r="H43">
        <f>+B43-L$5</f>
        <v>13.200000000000045</v>
      </c>
      <c r="I43">
        <v>3.5</v>
      </c>
      <c r="J43">
        <f>+I$5*I43*POWER(H43,1.5)*T43</f>
        <v>19974.49934010873</v>
      </c>
      <c r="M43">
        <f>+A43+J43</f>
        <v>129643.19335027758</v>
      </c>
      <c r="O43">
        <v>526</v>
      </c>
      <c r="R43">
        <f>+O43-C$5</f>
        <v>11.600000000000023</v>
      </c>
      <c r="S43">
        <f>+R43/C43</f>
        <v>0.85294117647058854</v>
      </c>
      <c r="T43">
        <v>0.85</v>
      </c>
    </row>
    <row r="44" spans="1:21" x14ac:dyDescent="0.55000000000000004">
      <c r="A44">
        <f>+D44*A$5*POWER(C44,1.5)*T44</f>
        <v>134704.51682339076</v>
      </c>
      <c r="B44">
        <v>532.5</v>
      </c>
      <c r="C44">
        <f>+B44-C$5</f>
        <v>18.100000000000023</v>
      </c>
      <c r="D44">
        <v>3.5</v>
      </c>
      <c r="H44">
        <f>+B44-L$5</f>
        <v>17.700000000000045</v>
      </c>
      <c r="I44">
        <v>3.5</v>
      </c>
      <c r="J44">
        <f>+I$5*I44*POWER(H44,1.5)*T44</f>
        <v>24812.178239363115</v>
      </c>
      <c r="M44">
        <f>+A44+J44</f>
        <v>159516.69506275386</v>
      </c>
      <c r="O44">
        <v>532</v>
      </c>
      <c r="R44">
        <f>+O44-C$5</f>
        <v>17.600000000000023</v>
      </c>
      <c r="S44">
        <f>+R44/C44</f>
        <v>0.97237569060773488</v>
      </c>
      <c r="T44">
        <v>0.68</v>
      </c>
    </row>
    <row r="45" spans="1:21" x14ac:dyDescent="0.55000000000000004">
      <c r="A45">
        <f>+D45*A$5*POWER(C45,1.5)*T45</f>
        <v>216585.15589157102</v>
      </c>
      <c r="B45">
        <v>540</v>
      </c>
      <c r="C45">
        <f>+B45-C$5</f>
        <v>25.600000000000023</v>
      </c>
      <c r="D45">
        <v>3.5</v>
      </c>
      <c r="H45">
        <f>+B45-L$5</f>
        <v>25.200000000000045</v>
      </c>
      <c r="I45">
        <v>3.5</v>
      </c>
      <c r="J45">
        <f>+I$5*I45*POWER(H45,1.5)*T45</f>
        <v>40291.204229806885</v>
      </c>
      <c r="M45">
        <f>+A45+J45</f>
        <v>256876.36012137792</v>
      </c>
      <c r="O45">
        <v>538.20000000000005</v>
      </c>
      <c r="R45">
        <f>+O45-C$5</f>
        <v>23.800000000000068</v>
      </c>
      <c r="S45">
        <f>+R45/C45</f>
        <v>0.92968750000000189</v>
      </c>
      <c r="T45">
        <v>0.65</v>
      </c>
    </row>
    <row r="47" spans="1:21" x14ac:dyDescent="0.55000000000000004">
      <c r="A47" t="s">
        <v>64</v>
      </c>
    </row>
    <row r="48" spans="1:21" x14ac:dyDescent="0.55000000000000004">
      <c r="A48" t="s">
        <v>50</v>
      </c>
      <c r="L48" t="s">
        <v>66</v>
      </c>
    </row>
    <row r="49" spans="1:20" x14ac:dyDescent="0.55000000000000004">
      <c r="A49" t="s">
        <v>19</v>
      </c>
      <c r="B49" t="s">
        <v>65</v>
      </c>
      <c r="C49" t="s">
        <v>33</v>
      </c>
      <c r="D49" t="s">
        <v>34</v>
      </c>
      <c r="E49" t="s">
        <v>68</v>
      </c>
      <c r="F49" t="s">
        <v>60</v>
      </c>
      <c r="G49" t="s">
        <v>12</v>
      </c>
      <c r="H49" t="s">
        <v>67</v>
      </c>
      <c r="I49" t="s">
        <v>33</v>
      </c>
      <c r="J49" t="s">
        <v>60</v>
      </c>
      <c r="L49" t="s">
        <v>69</v>
      </c>
      <c r="M49" t="s">
        <v>59</v>
      </c>
      <c r="N49" t="s">
        <v>72</v>
      </c>
      <c r="O49" t="s">
        <v>60</v>
      </c>
    </row>
    <row r="50" spans="1:20" x14ac:dyDescent="0.55000000000000004">
      <c r="A50" t="s">
        <v>55</v>
      </c>
      <c r="B50" t="s">
        <v>52</v>
      </c>
      <c r="C50" t="s">
        <v>41</v>
      </c>
      <c r="D50" t="s">
        <v>35</v>
      </c>
      <c r="E50" t="s">
        <v>41</v>
      </c>
      <c r="G50" t="s">
        <v>35</v>
      </c>
      <c r="H50" t="s">
        <v>41</v>
      </c>
      <c r="I50" t="s">
        <v>41</v>
      </c>
      <c r="L50" t="s">
        <v>70</v>
      </c>
      <c r="M50" t="s">
        <v>71</v>
      </c>
      <c r="N50" t="s">
        <v>71</v>
      </c>
    </row>
    <row r="51" spans="1:20" x14ac:dyDescent="0.55000000000000004">
      <c r="A51" t="s">
        <v>18</v>
      </c>
      <c r="C51" t="s">
        <v>2</v>
      </c>
      <c r="D51" t="s">
        <v>18</v>
      </c>
      <c r="E51" t="s">
        <v>2</v>
      </c>
      <c r="G51" t="s">
        <v>18</v>
      </c>
      <c r="H51" t="s">
        <v>2</v>
      </c>
      <c r="I51" t="s">
        <v>2</v>
      </c>
      <c r="L51" t="s">
        <v>49</v>
      </c>
    </row>
    <row r="52" spans="1:20" x14ac:dyDescent="0.55000000000000004">
      <c r="A52">
        <v>499</v>
      </c>
      <c r="B52">
        <v>1</v>
      </c>
      <c r="K52">
        <v>499</v>
      </c>
      <c r="L52">
        <v>1</v>
      </c>
    </row>
    <row r="53" spans="1:20" x14ac:dyDescent="0.55000000000000004">
      <c r="A53">
        <v>515</v>
      </c>
      <c r="B53">
        <v>1</v>
      </c>
      <c r="C53">
        <v>58744</v>
      </c>
      <c r="D53">
        <f>+B41-C$5</f>
        <v>7.1000000000000227</v>
      </c>
      <c r="E53" s="1">
        <f>3.5*A$5*POWER(D53,1.5)*B53</f>
        <v>48667.933561984857</v>
      </c>
      <c r="F53">
        <f>+(A53-C$5)/(B41-C$5)</f>
        <v>8.4507042253524053E-2</v>
      </c>
      <c r="G53">
        <f>+B41-L$5</f>
        <v>6.7000000000000455</v>
      </c>
      <c r="H53">
        <f>3.5*I$5*POWER(G53,1.5)</f>
        <v>8497.8348007007917</v>
      </c>
      <c r="I53" s="1">
        <f>+E53+H53</f>
        <v>57165.768362685645</v>
      </c>
      <c r="J53">
        <f>(A53-C$5)/D53</f>
        <v>8.4507042253524053E-2</v>
      </c>
      <c r="K53">
        <v>515</v>
      </c>
      <c r="L53" s="1">
        <v>1</v>
      </c>
      <c r="M53">
        <f>A53-516.4</f>
        <v>-1.3999999999999773</v>
      </c>
      <c r="N53">
        <f>+B41-516.4</f>
        <v>5.1000000000000227</v>
      </c>
      <c r="O53">
        <v>0</v>
      </c>
    </row>
    <row r="54" spans="1:20" x14ac:dyDescent="0.55000000000000004">
      <c r="A54">
        <f>A53+1</f>
        <v>516</v>
      </c>
      <c r="B54">
        <v>0.99</v>
      </c>
      <c r="E54" s="1"/>
      <c r="K54">
        <f>K53+1</f>
        <v>516</v>
      </c>
      <c r="L54" s="1">
        <v>1</v>
      </c>
    </row>
    <row r="55" spans="1:20" x14ac:dyDescent="0.55000000000000004">
      <c r="A55">
        <f t="shared" ref="A55:A76" si="12">A54+1</f>
        <v>517</v>
      </c>
      <c r="B55">
        <v>0.98</v>
      </c>
      <c r="E55" s="1"/>
      <c r="K55">
        <f t="shared" ref="K55:K76" si="13">K54+1</f>
        <v>517</v>
      </c>
      <c r="L55" s="1">
        <f>+B53</f>
        <v>1</v>
      </c>
    </row>
    <row r="56" spans="1:20" x14ac:dyDescent="0.55000000000000004">
      <c r="A56">
        <f t="shared" si="12"/>
        <v>518</v>
      </c>
      <c r="B56">
        <v>0.97</v>
      </c>
      <c r="E56" s="1"/>
      <c r="K56">
        <f t="shared" si="13"/>
        <v>518</v>
      </c>
      <c r="L56" s="1">
        <f t="shared" ref="L56:L58" si="14">+B54</f>
        <v>0.99</v>
      </c>
    </row>
    <row r="57" spans="1:20" x14ac:dyDescent="0.55000000000000004">
      <c r="A57">
        <f t="shared" si="12"/>
        <v>519</v>
      </c>
      <c r="B57">
        <v>0.95</v>
      </c>
      <c r="C57">
        <v>79033</v>
      </c>
      <c r="D57">
        <v>9.1</v>
      </c>
      <c r="E57" s="1">
        <f>3.5*A$5*POWER(D57,1.5)*B57</f>
        <v>67087.417960073144</v>
      </c>
      <c r="F57">
        <f>+(A57-C$5)/(B42-C$5)</f>
        <v>0.5054945054945067</v>
      </c>
      <c r="G57">
        <v>8.6999999999999993</v>
      </c>
      <c r="H57">
        <f>3.5*I$5*POWER(G57,1.5)*B57</f>
        <v>11945.34133860351</v>
      </c>
      <c r="I57" s="1">
        <f>+E57+H57</f>
        <v>79032.759298676654</v>
      </c>
      <c r="J57">
        <f>(A57-C$5)/D57</f>
        <v>0.50549450549450803</v>
      </c>
      <c r="K57">
        <f t="shared" si="13"/>
        <v>519</v>
      </c>
      <c r="L57" s="1">
        <f t="shared" si="14"/>
        <v>0.98</v>
      </c>
      <c r="M57">
        <f>A57-516.4</f>
        <v>2.6000000000000227</v>
      </c>
      <c r="N57">
        <f>+B42-516.4</f>
        <v>7.1000000000000227</v>
      </c>
      <c r="O57">
        <f>+M57/N57</f>
        <v>0.36619718309859356</v>
      </c>
      <c r="P57">
        <v>8.1</v>
      </c>
      <c r="Q57">
        <f>+M57/P57</f>
        <v>0.32098765432099047</v>
      </c>
      <c r="R57">
        <v>9.1</v>
      </c>
      <c r="S57">
        <f>+M57/R57</f>
        <v>0.2857142857142882</v>
      </c>
      <c r="T57">
        <f>3.5*735*POWER(N57,1.5)*L57</f>
        <v>47694.574890745156</v>
      </c>
    </row>
    <row r="58" spans="1:20" x14ac:dyDescent="0.55000000000000004">
      <c r="A58">
        <f t="shared" si="12"/>
        <v>520</v>
      </c>
      <c r="B58" s="1">
        <f>-(A58-A$57)/(A$64-A$57)*(B$57-B$64)+B$57</f>
        <v>0.93571428571428572</v>
      </c>
      <c r="E58" s="1"/>
      <c r="K58">
        <f t="shared" si="13"/>
        <v>520</v>
      </c>
      <c r="L58" s="1">
        <f t="shared" si="14"/>
        <v>0.97</v>
      </c>
    </row>
    <row r="59" spans="1:20" x14ac:dyDescent="0.55000000000000004">
      <c r="A59">
        <f t="shared" si="12"/>
        <v>521</v>
      </c>
      <c r="B59" s="1">
        <f t="shared" ref="B59:B63" si="15">-(A59-A$57)/(A$64-A$57)*(B$57-B$64)+B$57</f>
        <v>0.92142857142857137</v>
      </c>
      <c r="E59" s="1"/>
      <c r="K59">
        <f t="shared" si="13"/>
        <v>521</v>
      </c>
      <c r="L59" s="1">
        <v>0.96</v>
      </c>
    </row>
    <row r="60" spans="1:20" x14ac:dyDescent="0.55000000000000004">
      <c r="A60">
        <f t="shared" si="12"/>
        <v>522</v>
      </c>
      <c r="B60" s="1">
        <f t="shared" si="15"/>
        <v>0.90714285714285714</v>
      </c>
      <c r="E60" s="1"/>
      <c r="K60">
        <f t="shared" si="13"/>
        <v>522</v>
      </c>
      <c r="L60" s="1">
        <v>0.95</v>
      </c>
    </row>
    <row r="61" spans="1:20" x14ac:dyDescent="0.55000000000000004">
      <c r="A61">
        <f t="shared" si="12"/>
        <v>523</v>
      </c>
      <c r="B61" s="1">
        <f t="shared" si="15"/>
        <v>0.89285714285714279</v>
      </c>
      <c r="E61" s="1"/>
      <c r="K61">
        <f t="shared" si="13"/>
        <v>523</v>
      </c>
      <c r="L61" s="1">
        <v>0.92</v>
      </c>
    </row>
    <row r="62" spans="1:20" x14ac:dyDescent="0.55000000000000004">
      <c r="A62">
        <f t="shared" si="12"/>
        <v>524</v>
      </c>
      <c r="B62" s="1">
        <f t="shared" si="15"/>
        <v>0.87857142857142856</v>
      </c>
      <c r="E62" s="1"/>
      <c r="K62">
        <f t="shared" si="13"/>
        <v>524</v>
      </c>
      <c r="L62" s="1">
        <v>0.91</v>
      </c>
    </row>
    <row r="63" spans="1:20" x14ac:dyDescent="0.55000000000000004">
      <c r="A63">
        <f t="shared" si="12"/>
        <v>525</v>
      </c>
      <c r="B63" s="1">
        <f t="shared" si="15"/>
        <v>0.86428571428571432</v>
      </c>
      <c r="E63" s="1"/>
      <c r="K63">
        <f t="shared" si="13"/>
        <v>525</v>
      </c>
      <c r="L63" s="1">
        <v>0.89</v>
      </c>
    </row>
    <row r="64" spans="1:20" x14ac:dyDescent="0.55000000000000004">
      <c r="A64">
        <f t="shared" si="12"/>
        <v>526</v>
      </c>
      <c r="B64">
        <v>0.85</v>
      </c>
      <c r="C64">
        <v>129643</v>
      </c>
      <c r="D64">
        <v>13.6</v>
      </c>
      <c r="E64" s="1">
        <f>3.5*A$5*POWER(D64,1.5)*B64</f>
        <v>109668.69401016866</v>
      </c>
      <c r="F64">
        <f>+(A64-C$5)/(B43-C$5)</f>
        <v>0.85294117647058854</v>
      </c>
      <c r="G64">
        <v>13.2</v>
      </c>
      <c r="H64">
        <f>3.5*I$5*POWER(G64,1.5)*B64</f>
        <v>19974.499340108621</v>
      </c>
      <c r="I64" s="1">
        <f>+E64+H64</f>
        <v>129643.19335027729</v>
      </c>
      <c r="K64">
        <f t="shared" si="13"/>
        <v>526</v>
      </c>
      <c r="L64" s="1">
        <v>0.88</v>
      </c>
      <c r="M64">
        <f>A64-516.4</f>
        <v>9.6000000000000227</v>
      </c>
      <c r="N64">
        <f>+(B43-516.4)</f>
        <v>11.600000000000023</v>
      </c>
      <c r="O64">
        <f>+M64/N64</f>
        <v>0.82758620689655205</v>
      </c>
      <c r="P64">
        <v>12.6</v>
      </c>
      <c r="Q64">
        <f>+M64/P64</f>
        <v>0.76190476190476375</v>
      </c>
      <c r="R64">
        <v>13.6</v>
      </c>
      <c r="S64">
        <f>+M64/R64</f>
        <v>0.70588235294117818</v>
      </c>
      <c r="T64">
        <f>3.5*735*POWER(N64,1.5)*L64</f>
        <v>89438.609664027594</v>
      </c>
    </row>
    <row r="65" spans="1:20" x14ac:dyDescent="0.55000000000000004">
      <c r="A65">
        <f t="shared" si="12"/>
        <v>527</v>
      </c>
      <c r="B65" s="1">
        <f>-(A65-A$64)/(A$70-A$64)*(B$64-B$70)+B$64</f>
        <v>0.82166666666666666</v>
      </c>
      <c r="E65" s="1"/>
      <c r="K65">
        <f t="shared" si="13"/>
        <v>527</v>
      </c>
      <c r="L65" s="1">
        <v>0.86</v>
      </c>
    </row>
    <row r="66" spans="1:20" x14ac:dyDescent="0.55000000000000004">
      <c r="A66">
        <f t="shared" si="12"/>
        <v>528</v>
      </c>
      <c r="B66" s="1">
        <f t="shared" ref="B66:B69" si="16">-(A66-A$64)/(A$70-A$64)*(B$64-B$70)+B$64</f>
        <v>0.79333333333333333</v>
      </c>
      <c r="E66" s="1"/>
      <c r="K66">
        <f t="shared" si="13"/>
        <v>528</v>
      </c>
      <c r="L66" s="1">
        <v>0.83</v>
      </c>
    </row>
    <row r="67" spans="1:20" x14ac:dyDescent="0.55000000000000004">
      <c r="A67">
        <f t="shared" si="12"/>
        <v>529</v>
      </c>
      <c r="B67" s="1">
        <f t="shared" si="16"/>
        <v>0.76500000000000001</v>
      </c>
      <c r="E67" s="1"/>
      <c r="K67">
        <f t="shared" si="13"/>
        <v>529</v>
      </c>
      <c r="L67" s="1">
        <v>0.8</v>
      </c>
    </row>
    <row r="68" spans="1:20" x14ac:dyDescent="0.55000000000000004">
      <c r="A68">
        <f t="shared" si="12"/>
        <v>530</v>
      </c>
      <c r="B68" s="1">
        <f t="shared" si="16"/>
        <v>0.73666666666666669</v>
      </c>
      <c r="E68" s="1"/>
      <c r="K68">
        <f t="shared" si="13"/>
        <v>530</v>
      </c>
      <c r="L68" s="1">
        <v>0.77</v>
      </c>
    </row>
    <row r="69" spans="1:20" x14ac:dyDescent="0.55000000000000004">
      <c r="A69">
        <f t="shared" si="12"/>
        <v>531</v>
      </c>
      <c r="B69" s="1">
        <f t="shared" si="16"/>
        <v>0.70833333333333337</v>
      </c>
      <c r="E69" s="1"/>
      <c r="K69">
        <f t="shared" si="13"/>
        <v>531</v>
      </c>
      <c r="L69" s="1">
        <v>0.74</v>
      </c>
    </row>
    <row r="70" spans="1:20" x14ac:dyDescent="0.55000000000000004">
      <c r="A70">
        <f t="shared" si="12"/>
        <v>532</v>
      </c>
      <c r="B70">
        <v>0.68</v>
      </c>
      <c r="C70">
        <v>159000</v>
      </c>
      <c r="D70">
        <v>18.100000000000001</v>
      </c>
      <c r="E70" s="1">
        <f>3.5*A$5*POWER(D70,1.5)*B70</f>
        <v>134704.5168233905</v>
      </c>
      <c r="F70">
        <f>+(A70-C$5)/(B44-C$5)</f>
        <v>0.97237569060773488</v>
      </c>
      <c r="G70">
        <v>17.7</v>
      </c>
      <c r="H70">
        <f>3.5*I$5*POWER(G70,1.5)*B70</f>
        <v>24812.178239363027</v>
      </c>
      <c r="I70" s="1">
        <f>+E70+H70</f>
        <v>159516.69506275351</v>
      </c>
      <c r="K70">
        <f t="shared" si="13"/>
        <v>532</v>
      </c>
      <c r="L70" s="1">
        <v>0.72</v>
      </c>
      <c r="M70">
        <f>A70-516.4</f>
        <v>15.600000000000023</v>
      </c>
      <c r="N70">
        <f>+B44-516.4</f>
        <v>16.100000000000023</v>
      </c>
      <c r="O70">
        <f>+M70/N70</f>
        <v>0.96894409937888204</v>
      </c>
      <c r="P70">
        <v>17.100000000000001</v>
      </c>
      <c r="Q70">
        <f>+M70/P70</f>
        <v>0.91228070175438725</v>
      </c>
      <c r="R70">
        <v>18.100000000000001</v>
      </c>
      <c r="S70">
        <f>+M70/R70</f>
        <v>0.86187845303867527</v>
      </c>
      <c r="T70">
        <f>3.5*735*POWER(P70,1.5)*L70</f>
        <v>130973.08145592843</v>
      </c>
    </row>
    <row r="71" spans="1:20" x14ac:dyDescent="0.55000000000000004">
      <c r="A71">
        <f t="shared" si="12"/>
        <v>533</v>
      </c>
      <c r="B71" s="1">
        <f>-(A71-A$70)/(A$76-A$70)*(B$70-B$76)+B$70</f>
        <v>0.67500000000000004</v>
      </c>
      <c r="E71" s="1"/>
      <c r="K71">
        <f t="shared" si="13"/>
        <v>533</v>
      </c>
      <c r="L71" s="1">
        <v>0.72</v>
      </c>
    </row>
    <row r="72" spans="1:20" x14ac:dyDescent="0.55000000000000004">
      <c r="A72">
        <f t="shared" si="12"/>
        <v>534</v>
      </c>
      <c r="B72" s="1">
        <f t="shared" ref="B72:B75" si="17">-(A72-A$70)/(A$76-A$70)*(B$70-B$76)+B$70</f>
        <v>0.67</v>
      </c>
      <c r="E72" s="1"/>
      <c r="K72">
        <f t="shared" si="13"/>
        <v>534</v>
      </c>
      <c r="L72" s="1">
        <v>0.72</v>
      </c>
    </row>
    <row r="73" spans="1:20" x14ac:dyDescent="0.55000000000000004">
      <c r="A73">
        <f t="shared" si="12"/>
        <v>535</v>
      </c>
      <c r="B73" s="1">
        <f t="shared" si="17"/>
        <v>0.66500000000000004</v>
      </c>
      <c r="E73" s="1"/>
      <c r="K73">
        <f t="shared" si="13"/>
        <v>535</v>
      </c>
      <c r="L73" s="1">
        <v>0.71</v>
      </c>
    </row>
    <row r="74" spans="1:20" x14ac:dyDescent="0.55000000000000004">
      <c r="A74">
        <f t="shared" si="12"/>
        <v>536</v>
      </c>
      <c r="B74" s="1">
        <f t="shared" si="17"/>
        <v>0.66</v>
      </c>
      <c r="E74" s="1"/>
      <c r="K74">
        <f t="shared" si="13"/>
        <v>536</v>
      </c>
      <c r="L74" s="1">
        <v>0.71</v>
      </c>
    </row>
    <row r="75" spans="1:20" x14ac:dyDescent="0.55000000000000004">
      <c r="A75">
        <f t="shared" si="12"/>
        <v>537</v>
      </c>
      <c r="B75" s="1">
        <f t="shared" si="17"/>
        <v>0.65500000000000003</v>
      </c>
      <c r="E75" s="1"/>
      <c r="K75">
        <f t="shared" si="13"/>
        <v>537</v>
      </c>
      <c r="L75" s="1">
        <v>0.71</v>
      </c>
    </row>
    <row r="76" spans="1:20" x14ac:dyDescent="0.55000000000000004">
      <c r="A76">
        <f t="shared" si="12"/>
        <v>538</v>
      </c>
      <c r="B76" s="1">
        <v>0.65</v>
      </c>
      <c r="C76">
        <v>257000</v>
      </c>
      <c r="D76">
        <v>25.6</v>
      </c>
      <c r="E76" s="1">
        <f>3.5*A$5*POWER(D76,1.5)*B76</f>
        <v>216585.15589157082</v>
      </c>
      <c r="F76">
        <f>+(538.2-C$5)/(B45-C$5)</f>
        <v>0.92968750000000189</v>
      </c>
      <c r="G76">
        <v>25.2</v>
      </c>
      <c r="H76">
        <f>3.5*I$5*POWER(G76,1.5)*B76</f>
        <v>40291.204229806775</v>
      </c>
      <c r="I76" s="1">
        <f>+E76+H76</f>
        <v>256876.3601213776</v>
      </c>
      <c r="K76">
        <f t="shared" si="13"/>
        <v>538</v>
      </c>
      <c r="L76" s="1">
        <v>0.7</v>
      </c>
      <c r="M76">
        <f>538.2-516.4</f>
        <v>21.800000000000068</v>
      </c>
      <c r="N76">
        <f>+B45-516.4</f>
        <v>23.600000000000023</v>
      </c>
      <c r="O76">
        <f>+M76/N76</f>
        <v>0.92372881355932401</v>
      </c>
      <c r="P76">
        <v>24.6</v>
      </c>
      <c r="Q76">
        <f>+M76/P76</f>
        <v>0.8861788617886206</v>
      </c>
      <c r="R76">
        <v>25.6</v>
      </c>
      <c r="S76">
        <f>+M76/R76</f>
        <v>0.85156250000000266</v>
      </c>
      <c r="T76">
        <f>3.5*735*POWER(P76,1.5)*L76</f>
        <v>219713.16697253604</v>
      </c>
    </row>
    <row r="77" spans="1:20" x14ac:dyDescent="0.55000000000000004">
      <c r="A77">
        <v>540</v>
      </c>
      <c r="B77" s="1">
        <v>0.64</v>
      </c>
      <c r="E77" s="1"/>
      <c r="K77">
        <v>540</v>
      </c>
      <c r="L77" s="1">
        <v>0.7</v>
      </c>
    </row>
    <row r="78" spans="1:20" x14ac:dyDescent="0.55000000000000004">
      <c r="E78" s="1"/>
      <c r="I78" s="1"/>
      <c r="L78" s="1"/>
    </row>
  </sheetData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F6A6-F602-4C96-923A-F15F8B02FC91}">
  <dimension ref="A1:F262"/>
  <sheetViews>
    <sheetView workbookViewId="0">
      <selection activeCell="F8" sqref="F8"/>
    </sheetView>
  </sheetViews>
  <sheetFormatPr defaultRowHeight="14.4" x14ac:dyDescent="0.55000000000000004"/>
  <sheetData>
    <row r="1" spans="1:6" x14ac:dyDescent="0.55000000000000004">
      <c r="A1" t="s">
        <v>24</v>
      </c>
      <c r="E1" t="s">
        <v>86</v>
      </c>
    </row>
    <row r="3" spans="1:6" x14ac:dyDescent="0.55000000000000004">
      <c r="A3" t="s">
        <v>25</v>
      </c>
      <c r="B3" t="s">
        <v>28</v>
      </c>
      <c r="C3" t="s">
        <v>73</v>
      </c>
      <c r="E3" t="s">
        <v>87</v>
      </c>
      <c r="F3" t="s">
        <v>89</v>
      </c>
    </row>
    <row r="4" spans="1:6" x14ac:dyDescent="0.55000000000000004">
      <c r="A4" t="s">
        <v>26</v>
      </c>
      <c r="C4" t="s">
        <v>74</v>
      </c>
      <c r="E4" t="s">
        <v>88</v>
      </c>
      <c r="F4" t="s">
        <v>23</v>
      </c>
    </row>
    <row r="5" spans="1:6" x14ac:dyDescent="0.55000000000000004">
      <c r="A5" t="s">
        <v>27</v>
      </c>
      <c r="B5" t="s">
        <v>75</v>
      </c>
      <c r="C5" t="s">
        <v>75</v>
      </c>
      <c r="F5" t="s">
        <v>27</v>
      </c>
    </row>
    <row r="6" spans="1:6" x14ac:dyDescent="0.55000000000000004">
      <c r="A6">
        <v>514.4</v>
      </c>
      <c r="B6">
        <v>300</v>
      </c>
      <c r="E6">
        <v>500</v>
      </c>
      <c r="F6">
        <v>499.4</v>
      </c>
    </row>
    <row r="7" spans="1:6" x14ac:dyDescent="0.55000000000000004">
      <c r="A7">
        <f>A6+0.1</f>
        <v>514.5</v>
      </c>
      <c r="B7">
        <f>+B$6+(B$22-B$6)*(A7-A$6)/(A$22-A$6)</f>
        <v>300.3125</v>
      </c>
      <c r="C7" s="1">
        <f>+B7-B6</f>
        <v>0.3125</v>
      </c>
      <c r="E7">
        <v>1000</v>
      </c>
      <c r="F7">
        <v>499.7</v>
      </c>
    </row>
    <row r="8" spans="1:6" x14ac:dyDescent="0.55000000000000004">
      <c r="A8">
        <f t="shared" ref="A8:A71" si="0">A7+0.1</f>
        <v>514.6</v>
      </c>
      <c r="B8">
        <f t="shared" ref="B8:B21" si="1">+B$6+(B$22-B$6)*(A8-A$6)/(A$22-A$6)</f>
        <v>300.625</v>
      </c>
      <c r="C8" s="1">
        <f t="shared" ref="C8:C71" si="2">+B8-B7</f>
        <v>0.3125</v>
      </c>
      <c r="E8">
        <f>+E7+1000</f>
        <v>2000</v>
      </c>
      <c r="F8">
        <v>500.6</v>
      </c>
    </row>
    <row r="9" spans="1:6" x14ac:dyDescent="0.55000000000000004">
      <c r="A9">
        <f t="shared" si="0"/>
        <v>514.70000000000005</v>
      </c>
      <c r="B9">
        <f t="shared" si="1"/>
        <v>300.9375</v>
      </c>
      <c r="C9" s="1">
        <f t="shared" si="2"/>
        <v>0.3125</v>
      </c>
      <c r="E9">
        <f t="shared" ref="E9:E72" si="3">+E8+1000</f>
        <v>3000</v>
      </c>
      <c r="F9">
        <v>501.2</v>
      </c>
    </row>
    <row r="10" spans="1:6" x14ac:dyDescent="0.55000000000000004">
      <c r="A10">
        <f t="shared" si="0"/>
        <v>514.80000000000007</v>
      </c>
      <c r="B10">
        <f t="shared" si="1"/>
        <v>301.25</v>
      </c>
      <c r="C10" s="1">
        <f t="shared" si="2"/>
        <v>0.3125</v>
      </c>
      <c r="E10">
        <f t="shared" si="3"/>
        <v>4000</v>
      </c>
      <c r="F10">
        <v>502.2</v>
      </c>
    </row>
    <row r="11" spans="1:6" x14ac:dyDescent="0.55000000000000004">
      <c r="A11">
        <f t="shared" si="0"/>
        <v>514.90000000000009</v>
      </c>
      <c r="B11">
        <f t="shared" si="1"/>
        <v>301.5625</v>
      </c>
      <c r="C11" s="1">
        <f t="shared" si="2"/>
        <v>0.3125</v>
      </c>
      <c r="E11">
        <f t="shared" si="3"/>
        <v>5000</v>
      </c>
      <c r="F11">
        <v>503.2</v>
      </c>
    </row>
    <row r="12" spans="1:6" x14ac:dyDescent="0.55000000000000004">
      <c r="A12">
        <f t="shared" si="0"/>
        <v>515.00000000000011</v>
      </c>
      <c r="B12">
        <f t="shared" si="1"/>
        <v>301.875</v>
      </c>
      <c r="C12" s="1">
        <f t="shared" si="2"/>
        <v>0.3125</v>
      </c>
      <c r="E12">
        <f t="shared" si="3"/>
        <v>6000</v>
      </c>
      <c r="F12">
        <f>+F$11+(E12-E$11)*(F$15-F$11)/(E$15-E$11)</f>
        <v>503.65</v>
      </c>
    </row>
    <row r="13" spans="1:6" x14ac:dyDescent="0.55000000000000004">
      <c r="A13">
        <f t="shared" si="0"/>
        <v>515.10000000000014</v>
      </c>
      <c r="B13">
        <f t="shared" si="1"/>
        <v>302.1875</v>
      </c>
      <c r="C13" s="1">
        <f t="shared" si="2"/>
        <v>0.3125</v>
      </c>
      <c r="E13">
        <f t="shared" si="3"/>
        <v>7000</v>
      </c>
      <c r="F13">
        <f t="shared" ref="F13:F14" si="4">+F$11+(E13-E$11)*(F$15-F$11)/(E$15-E$11)</f>
        <v>504.1</v>
      </c>
    </row>
    <row r="14" spans="1:6" x14ac:dyDescent="0.55000000000000004">
      <c r="A14">
        <f t="shared" si="0"/>
        <v>515.20000000000016</v>
      </c>
      <c r="B14">
        <f t="shared" si="1"/>
        <v>302.5</v>
      </c>
      <c r="C14" s="1">
        <f t="shared" si="2"/>
        <v>0.3125</v>
      </c>
      <c r="E14">
        <f t="shared" si="3"/>
        <v>8000</v>
      </c>
      <c r="F14">
        <f t="shared" si="4"/>
        <v>504.55</v>
      </c>
    </row>
    <row r="15" spans="1:6" x14ac:dyDescent="0.55000000000000004">
      <c r="A15">
        <f t="shared" si="0"/>
        <v>515.30000000000018</v>
      </c>
      <c r="B15">
        <f t="shared" si="1"/>
        <v>302.8125</v>
      </c>
      <c r="C15" s="1">
        <f t="shared" si="2"/>
        <v>0.3125</v>
      </c>
      <c r="E15">
        <f t="shared" si="3"/>
        <v>9000</v>
      </c>
      <c r="F15">
        <v>505</v>
      </c>
    </row>
    <row r="16" spans="1:6" x14ac:dyDescent="0.55000000000000004">
      <c r="A16">
        <f t="shared" si="0"/>
        <v>515.4000000000002</v>
      </c>
      <c r="B16">
        <f t="shared" si="1"/>
        <v>303.125</v>
      </c>
      <c r="C16" s="1">
        <f t="shared" si="2"/>
        <v>0.3125</v>
      </c>
      <c r="E16">
        <f t="shared" si="3"/>
        <v>10000</v>
      </c>
      <c r="F16">
        <f>+F$15+(E16-E$15)*(F$31-F$15)/(E$31-E$15)</f>
        <v>505.17500000000001</v>
      </c>
    </row>
    <row r="17" spans="1:6" x14ac:dyDescent="0.55000000000000004">
      <c r="A17">
        <f t="shared" si="0"/>
        <v>515.50000000000023</v>
      </c>
      <c r="B17">
        <f t="shared" si="1"/>
        <v>303.4375</v>
      </c>
      <c r="C17" s="1">
        <f t="shared" si="2"/>
        <v>0.3125</v>
      </c>
      <c r="E17">
        <f t="shared" si="3"/>
        <v>11000</v>
      </c>
      <c r="F17">
        <f t="shared" ref="F17:F30" si="5">+F$15+(E17-E$15)*(F$31-F$15)/(E$31-E$15)</f>
        <v>505.35</v>
      </c>
    </row>
    <row r="18" spans="1:6" x14ac:dyDescent="0.55000000000000004">
      <c r="A18">
        <f t="shared" si="0"/>
        <v>515.60000000000025</v>
      </c>
      <c r="B18">
        <f t="shared" si="1"/>
        <v>303.75</v>
      </c>
      <c r="C18" s="1">
        <f t="shared" si="2"/>
        <v>0.3125</v>
      </c>
      <c r="E18">
        <f t="shared" si="3"/>
        <v>12000</v>
      </c>
      <c r="F18">
        <f t="shared" si="5"/>
        <v>505.52499999999998</v>
      </c>
    </row>
    <row r="19" spans="1:6" x14ac:dyDescent="0.55000000000000004">
      <c r="A19">
        <f t="shared" si="0"/>
        <v>515.70000000000027</v>
      </c>
      <c r="B19">
        <f t="shared" si="1"/>
        <v>304.0625</v>
      </c>
      <c r="C19" s="1">
        <f t="shared" si="2"/>
        <v>0.3125</v>
      </c>
      <c r="E19">
        <f t="shared" si="3"/>
        <v>13000</v>
      </c>
      <c r="F19">
        <f t="shared" si="5"/>
        <v>505.7</v>
      </c>
    </row>
    <row r="20" spans="1:6" x14ac:dyDescent="0.55000000000000004">
      <c r="A20">
        <f t="shared" si="0"/>
        <v>515.8000000000003</v>
      </c>
      <c r="B20">
        <f t="shared" si="1"/>
        <v>304.375</v>
      </c>
      <c r="C20" s="1">
        <f t="shared" si="2"/>
        <v>0.3125</v>
      </c>
      <c r="E20">
        <f t="shared" si="3"/>
        <v>14000</v>
      </c>
      <c r="F20">
        <f t="shared" si="5"/>
        <v>505.875</v>
      </c>
    </row>
    <row r="21" spans="1:6" x14ac:dyDescent="0.55000000000000004">
      <c r="A21">
        <f t="shared" si="0"/>
        <v>515.90000000000032</v>
      </c>
      <c r="B21">
        <f t="shared" si="1"/>
        <v>304.6875</v>
      </c>
      <c r="C21" s="1">
        <f t="shared" si="2"/>
        <v>0.3125</v>
      </c>
      <c r="E21">
        <f t="shared" si="3"/>
        <v>15000</v>
      </c>
      <c r="F21">
        <f t="shared" si="5"/>
        <v>506.05</v>
      </c>
    </row>
    <row r="22" spans="1:6" x14ac:dyDescent="0.55000000000000004">
      <c r="A22">
        <f t="shared" si="0"/>
        <v>516.00000000000034</v>
      </c>
      <c r="B22">
        <v>305</v>
      </c>
      <c r="C22" s="1">
        <f t="shared" si="2"/>
        <v>0.3125</v>
      </c>
      <c r="E22">
        <f t="shared" si="3"/>
        <v>16000</v>
      </c>
      <c r="F22">
        <f t="shared" si="5"/>
        <v>506.22500000000002</v>
      </c>
    </row>
    <row r="23" spans="1:6" x14ac:dyDescent="0.55000000000000004">
      <c r="A23">
        <f t="shared" si="0"/>
        <v>516.10000000000036</v>
      </c>
      <c r="B23">
        <f>+B$22+(B$42-B$22)*(A23-A$22)/(A$42-A$22)</f>
        <v>305.64999999999998</v>
      </c>
      <c r="C23" s="1">
        <f t="shared" si="2"/>
        <v>0.64999999999997726</v>
      </c>
      <c r="E23">
        <f t="shared" si="3"/>
        <v>17000</v>
      </c>
      <c r="F23">
        <f t="shared" si="5"/>
        <v>506.4</v>
      </c>
    </row>
    <row r="24" spans="1:6" x14ac:dyDescent="0.55000000000000004">
      <c r="A24">
        <f t="shared" si="0"/>
        <v>516.20000000000039</v>
      </c>
      <c r="B24">
        <f t="shared" ref="B24:B41" si="6">+B$22+(B$42-B$22)*(A24-A$22)/(A$42-A$22)</f>
        <v>306.3</v>
      </c>
      <c r="C24" s="1">
        <f t="shared" si="2"/>
        <v>0.65000000000003411</v>
      </c>
      <c r="E24">
        <f t="shared" si="3"/>
        <v>18000</v>
      </c>
      <c r="F24">
        <f t="shared" si="5"/>
        <v>506.57499999999999</v>
      </c>
    </row>
    <row r="25" spans="1:6" x14ac:dyDescent="0.55000000000000004">
      <c r="A25">
        <f t="shared" si="0"/>
        <v>516.30000000000041</v>
      </c>
      <c r="B25">
        <f t="shared" si="6"/>
        <v>306.95</v>
      </c>
      <c r="C25" s="1">
        <f t="shared" si="2"/>
        <v>0.64999999999997726</v>
      </c>
      <c r="E25">
        <f t="shared" si="3"/>
        <v>19000</v>
      </c>
      <c r="F25">
        <f t="shared" si="5"/>
        <v>506.75</v>
      </c>
    </row>
    <row r="26" spans="1:6" x14ac:dyDescent="0.55000000000000004">
      <c r="A26">
        <f t="shared" si="0"/>
        <v>516.40000000000043</v>
      </c>
      <c r="B26">
        <f t="shared" si="6"/>
        <v>307.60000000000002</v>
      </c>
      <c r="C26" s="1">
        <f t="shared" si="2"/>
        <v>0.65000000000003411</v>
      </c>
      <c r="E26">
        <f t="shared" si="3"/>
        <v>20000</v>
      </c>
      <c r="F26">
        <f t="shared" si="5"/>
        <v>506.92500000000001</v>
      </c>
    </row>
    <row r="27" spans="1:6" x14ac:dyDescent="0.55000000000000004">
      <c r="A27">
        <f t="shared" si="0"/>
        <v>516.50000000000045</v>
      </c>
      <c r="B27">
        <f t="shared" si="6"/>
        <v>308.25</v>
      </c>
      <c r="C27" s="1">
        <f t="shared" si="2"/>
        <v>0.64999999999997726</v>
      </c>
      <c r="E27">
        <f t="shared" si="3"/>
        <v>21000</v>
      </c>
      <c r="F27">
        <f t="shared" si="5"/>
        <v>507.1</v>
      </c>
    </row>
    <row r="28" spans="1:6" x14ac:dyDescent="0.55000000000000004">
      <c r="A28">
        <f t="shared" si="0"/>
        <v>516.60000000000048</v>
      </c>
      <c r="B28">
        <f t="shared" si="6"/>
        <v>308.89999999999998</v>
      </c>
      <c r="C28" s="1">
        <f t="shared" si="2"/>
        <v>0.64999999999997726</v>
      </c>
      <c r="E28">
        <f t="shared" si="3"/>
        <v>22000</v>
      </c>
      <c r="F28">
        <f t="shared" si="5"/>
        <v>507.27500000000003</v>
      </c>
    </row>
    <row r="29" spans="1:6" x14ac:dyDescent="0.55000000000000004">
      <c r="A29">
        <f t="shared" si="0"/>
        <v>516.7000000000005</v>
      </c>
      <c r="B29">
        <f t="shared" si="6"/>
        <v>309.55</v>
      </c>
      <c r="C29" s="1">
        <f t="shared" si="2"/>
        <v>0.65000000000003411</v>
      </c>
      <c r="E29">
        <f t="shared" si="3"/>
        <v>23000</v>
      </c>
      <c r="F29">
        <f t="shared" si="5"/>
        <v>507.45</v>
      </c>
    </row>
    <row r="30" spans="1:6" x14ac:dyDescent="0.55000000000000004">
      <c r="A30">
        <f t="shared" si="0"/>
        <v>516.80000000000052</v>
      </c>
      <c r="B30">
        <f t="shared" si="6"/>
        <v>310.2</v>
      </c>
      <c r="C30" s="1">
        <f t="shared" si="2"/>
        <v>0.64999999999997726</v>
      </c>
      <c r="E30">
        <f t="shared" si="3"/>
        <v>24000</v>
      </c>
      <c r="F30">
        <f t="shared" si="5"/>
        <v>507.625</v>
      </c>
    </row>
    <row r="31" spans="1:6" x14ac:dyDescent="0.55000000000000004">
      <c r="A31">
        <f t="shared" si="0"/>
        <v>516.90000000000055</v>
      </c>
      <c r="B31">
        <f t="shared" si="6"/>
        <v>310.85000000000002</v>
      </c>
      <c r="C31" s="1">
        <f t="shared" si="2"/>
        <v>0.65000000000003411</v>
      </c>
      <c r="E31">
        <f t="shared" si="3"/>
        <v>25000</v>
      </c>
      <c r="F31">
        <v>507.8</v>
      </c>
    </row>
    <row r="32" spans="1:6" x14ac:dyDescent="0.55000000000000004">
      <c r="A32">
        <f t="shared" si="0"/>
        <v>517.00000000000057</v>
      </c>
      <c r="B32">
        <f t="shared" si="6"/>
        <v>311.5</v>
      </c>
      <c r="C32" s="1">
        <f t="shared" si="2"/>
        <v>0.64999999999997726</v>
      </c>
      <c r="E32">
        <f t="shared" si="3"/>
        <v>26000</v>
      </c>
      <c r="F32">
        <f>+F$31+(E32-E$31)*(F$56-F$31)/(E$56-E$31)</f>
        <v>508.04</v>
      </c>
    </row>
    <row r="33" spans="1:6" x14ac:dyDescent="0.55000000000000004">
      <c r="A33">
        <f t="shared" si="0"/>
        <v>517.10000000000059</v>
      </c>
      <c r="B33">
        <f t="shared" si="6"/>
        <v>312.14999999999998</v>
      </c>
      <c r="C33" s="1">
        <f t="shared" si="2"/>
        <v>0.64999999999997726</v>
      </c>
      <c r="E33">
        <f t="shared" si="3"/>
        <v>27000</v>
      </c>
      <c r="F33">
        <f t="shared" ref="F33:F55" si="7">+F$31+(E33-E$31)*(F$56-F$31)/(E$56-E$31)</f>
        <v>508.28000000000003</v>
      </c>
    </row>
    <row r="34" spans="1:6" x14ac:dyDescent="0.55000000000000004">
      <c r="A34">
        <f t="shared" si="0"/>
        <v>517.20000000000061</v>
      </c>
      <c r="B34">
        <f t="shared" si="6"/>
        <v>312.8</v>
      </c>
      <c r="C34" s="1">
        <f t="shared" si="2"/>
        <v>0.65000000000003411</v>
      </c>
      <c r="E34">
        <f t="shared" si="3"/>
        <v>28000</v>
      </c>
      <c r="F34">
        <f t="shared" si="7"/>
        <v>508.52</v>
      </c>
    </row>
    <row r="35" spans="1:6" x14ac:dyDescent="0.55000000000000004">
      <c r="A35">
        <f t="shared" si="0"/>
        <v>517.30000000000064</v>
      </c>
      <c r="B35">
        <f t="shared" si="6"/>
        <v>313.45</v>
      </c>
      <c r="C35" s="1">
        <f t="shared" si="2"/>
        <v>0.64999999999997726</v>
      </c>
      <c r="E35">
        <f t="shared" si="3"/>
        <v>29000</v>
      </c>
      <c r="F35">
        <f t="shared" si="7"/>
        <v>508.76</v>
      </c>
    </row>
    <row r="36" spans="1:6" x14ac:dyDescent="0.55000000000000004">
      <c r="A36">
        <f t="shared" si="0"/>
        <v>517.40000000000066</v>
      </c>
      <c r="B36">
        <f t="shared" si="6"/>
        <v>314.10000000000002</v>
      </c>
      <c r="C36" s="1">
        <f t="shared" si="2"/>
        <v>0.65000000000003411</v>
      </c>
      <c r="E36">
        <f t="shared" si="3"/>
        <v>30000</v>
      </c>
      <c r="F36">
        <f t="shared" si="7"/>
        <v>509</v>
      </c>
    </row>
    <row r="37" spans="1:6" x14ac:dyDescent="0.55000000000000004">
      <c r="A37">
        <f t="shared" si="0"/>
        <v>517.50000000000068</v>
      </c>
      <c r="B37">
        <f t="shared" si="6"/>
        <v>314.75</v>
      </c>
      <c r="C37" s="1">
        <f t="shared" si="2"/>
        <v>0.64999999999997726</v>
      </c>
      <c r="E37">
        <f t="shared" si="3"/>
        <v>31000</v>
      </c>
      <c r="F37">
        <f t="shared" si="7"/>
        <v>509.24</v>
      </c>
    </row>
    <row r="38" spans="1:6" x14ac:dyDescent="0.55000000000000004">
      <c r="A38">
        <f t="shared" si="0"/>
        <v>517.6000000000007</v>
      </c>
      <c r="B38">
        <f t="shared" si="6"/>
        <v>315.39999999999998</v>
      </c>
      <c r="C38" s="1">
        <f t="shared" si="2"/>
        <v>0.64999999999997726</v>
      </c>
      <c r="E38">
        <f t="shared" si="3"/>
        <v>32000</v>
      </c>
      <c r="F38">
        <f t="shared" si="7"/>
        <v>509.48</v>
      </c>
    </row>
    <row r="39" spans="1:6" x14ac:dyDescent="0.55000000000000004">
      <c r="A39">
        <f t="shared" si="0"/>
        <v>517.70000000000073</v>
      </c>
      <c r="B39">
        <f t="shared" si="6"/>
        <v>316.05</v>
      </c>
      <c r="C39" s="1">
        <f t="shared" si="2"/>
        <v>0.65000000000003411</v>
      </c>
      <c r="E39">
        <f t="shared" si="3"/>
        <v>33000</v>
      </c>
      <c r="F39">
        <f t="shared" si="7"/>
        <v>509.71999999999997</v>
      </c>
    </row>
    <row r="40" spans="1:6" x14ac:dyDescent="0.55000000000000004">
      <c r="A40">
        <f t="shared" si="0"/>
        <v>517.80000000000075</v>
      </c>
      <c r="B40">
        <f t="shared" si="6"/>
        <v>316.7</v>
      </c>
      <c r="C40" s="1">
        <f t="shared" si="2"/>
        <v>0.64999999999997726</v>
      </c>
      <c r="E40">
        <f t="shared" si="3"/>
        <v>34000</v>
      </c>
      <c r="F40">
        <f t="shared" si="7"/>
        <v>509.96</v>
      </c>
    </row>
    <row r="41" spans="1:6" x14ac:dyDescent="0.55000000000000004">
      <c r="A41">
        <f t="shared" si="0"/>
        <v>517.90000000000077</v>
      </c>
      <c r="B41">
        <f t="shared" si="6"/>
        <v>317.35000000000002</v>
      </c>
      <c r="C41" s="1">
        <f t="shared" si="2"/>
        <v>0.65000000000003411</v>
      </c>
      <c r="E41">
        <f t="shared" si="3"/>
        <v>35000</v>
      </c>
      <c r="F41">
        <f t="shared" si="7"/>
        <v>510.2</v>
      </c>
    </row>
    <row r="42" spans="1:6" x14ac:dyDescent="0.55000000000000004">
      <c r="A42">
        <f t="shared" si="0"/>
        <v>518.0000000000008</v>
      </c>
      <c r="B42">
        <v>318</v>
      </c>
      <c r="C42" s="1">
        <f t="shared" si="2"/>
        <v>0.64999999999997726</v>
      </c>
      <c r="E42">
        <f t="shared" si="3"/>
        <v>36000</v>
      </c>
      <c r="F42">
        <f t="shared" si="7"/>
        <v>510.44</v>
      </c>
    </row>
    <row r="43" spans="1:6" x14ac:dyDescent="0.55000000000000004">
      <c r="A43">
        <f t="shared" si="0"/>
        <v>518.10000000000082</v>
      </c>
      <c r="B43">
        <f>+B$42+(B$112-B$42)*(A43-A$42)/(A$112-A$42)</f>
        <v>319.37142857142857</v>
      </c>
      <c r="C43" s="1">
        <f t="shared" si="2"/>
        <v>1.3714285714285666</v>
      </c>
      <c r="E43">
        <f t="shared" si="3"/>
        <v>37000</v>
      </c>
      <c r="F43">
        <f t="shared" si="7"/>
        <v>510.68</v>
      </c>
    </row>
    <row r="44" spans="1:6" x14ac:dyDescent="0.55000000000000004">
      <c r="A44">
        <f t="shared" si="0"/>
        <v>518.20000000000084</v>
      </c>
      <c r="B44">
        <f t="shared" ref="B44:B107" si="8">+B$42+(B$112-B$42)*(A44-A$42)/(A$112-A$42)</f>
        <v>320.74285714285713</v>
      </c>
      <c r="C44" s="1">
        <f t="shared" si="2"/>
        <v>1.3714285714285666</v>
      </c>
      <c r="E44">
        <f t="shared" si="3"/>
        <v>38000</v>
      </c>
      <c r="F44">
        <f t="shared" si="7"/>
        <v>510.91999999999996</v>
      </c>
    </row>
    <row r="45" spans="1:6" x14ac:dyDescent="0.55000000000000004">
      <c r="A45">
        <f t="shared" si="0"/>
        <v>518.30000000000086</v>
      </c>
      <c r="B45">
        <f t="shared" si="8"/>
        <v>322.1142857142857</v>
      </c>
      <c r="C45" s="1">
        <f t="shared" si="2"/>
        <v>1.3714285714285666</v>
      </c>
      <c r="E45">
        <f t="shared" si="3"/>
        <v>39000</v>
      </c>
      <c r="F45">
        <f t="shared" si="7"/>
        <v>511.15999999999997</v>
      </c>
    </row>
    <row r="46" spans="1:6" x14ac:dyDescent="0.55000000000000004">
      <c r="A46">
        <f t="shared" si="0"/>
        <v>518.40000000000089</v>
      </c>
      <c r="B46">
        <f t="shared" si="8"/>
        <v>323.48571428571427</v>
      </c>
      <c r="C46" s="1">
        <f t="shared" si="2"/>
        <v>1.3714285714285666</v>
      </c>
      <c r="E46">
        <f t="shared" si="3"/>
        <v>40000</v>
      </c>
      <c r="F46">
        <f t="shared" si="7"/>
        <v>511.4</v>
      </c>
    </row>
    <row r="47" spans="1:6" x14ac:dyDescent="0.55000000000000004">
      <c r="A47">
        <f t="shared" si="0"/>
        <v>518.50000000000091</v>
      </c>
      <c r="B47">
        <f t="shared" si="8"/>
        <v>324.85714285714283</v>
      </c>
      <c r="C47" s="1">
        <f t="shared" si="2"/>
        <v>1.3714285714285666</v>
      </c>
      <c r="E47">
        <f t="shared" si="3"/>
        <v>41000</v>
      </c>
      <c r="F47">
        <f t="shared" si="7"/>
        <v>511.64</v>
      </c>
    </row>
    <row r="48" spans="1:6" x14ac:dyDescent="0.55000000000000004">
      <c r="A48">
        <f t="shared" si="0"/>
        <v>518.60000000000093</v>
      </c>
      <c r="B48">
        <f t="shared" si="8"/>
        <v>326.2285714285714</v>
      </c>
      <c r="C48" s="1">
        <f t="shared" si="2"/>
        <v>1.3714285714285666</v>
      </c>
      <c r="E48">
        <f t="shared" si="3"/>
        <v>42000</v>
      </c>
      <c r="F48">
        <f t="shared" si="7"/>
        <v>511.88</v>
      </c>
    </row>
    <row r="49" spans="1:6" x14ac:dyDescent="0.55000000000000004">
      <c r="A49">
        <f t="shared" si="0"/>
        <v>518.70000000000095</v>
      </c>
      <c r="B49">
        <f t="shared" si="8"/>
        <v>327.60000000000002</v>
      </c>
      <c r="C49" s="1">
        <f t="shared" si="2"/>
        <v>1.3714285714286234</v>
      </c>
      <c r="E49">
        <f t="shared" si="3"/>
        <v>43000</v>
      </c>
      <c r="F49">
        <f t="shared" si="7"/>
        <v>512.12</v>
      </c>
    </row>
    <row r="50" spans="1:6" x14ac:dyDescent="0.55000000000000004">
      <c r="A50">
        <f t="shared" si="0"/>
        <v>518.80000000000098</v>
      </c>
      <c r="B50">
        <f t="shared" si="8"/>
        <v>328.97142857142859</v>
      </c>
      <c r="C50" s="1">
        <f t="shared" si="2"/>
        <v>1.3714285714285666</v>
      </c>
      <c r="E50">
        <f t="shared" si="3"/>
        <v>44000</v>
      </c>
      <c r="F50">
        <f t="shared" si="7"/>
        <v>512.36</v>
      </c>
    </row>
    <row r="51" spans="1:6" x14ac:dyDescent="0.55000000000000004">
      <c r="A51">
        <f t="shared" si="0"/>
        <v>518.900000000001</v>
      </c>
      <c r="B51">
        <f t="shared" si="8"/>
        <v>330.34285714285716</v>
      </c>
      <c r="C51" s="1">
        <f t="shared" si="2"/>
        <v>1.3714285714285666</v>
      </c>
      <c r="E51">
        <f t="shared" si="3"/>
        <v>45000</v>
      </c>
      <c r="F51">
        <f t="shared" si="7"/>
        <v>512.59999999999991</v>
      </c>
    </row>
    <row r="52" spans="1:6" x14ac:dyDescent="0.55000000000000004">
      <c r="A52">
        <f t="shared" si="0"/>
        <v>519.00000000000102</v>
      </c>
      <c r="B52">
        <f t="shared" si="8"/>
        <v>331.71428571428572</v>
      </c>
      <c r="C52" s="1">
        <f t="shared" si="2"/>
        <v>1.3714285714285666</v>
      </c>
      <c r="E52">
        <f t="shared" si="3"/>
        <v>46000</v>
      </c>
      <c r="F52">
        <f t="shared" si="7"/>
        <v>512.83999999999992</v>
      </c>
    </row>
    <row r="53" spans="1:6" x14ac:dyDescent="0.55000000000000004">
      <c r="A53">
        <f t="shared" si="0"/>
        <v>519.10000000000105</v>
      </c>
      <c r="B53">
        <f t="shared" si="8"/>
        <v>333.08571428571429</v>
      </c>
      <c r="C53" s="1">
        <f t="shared" si="2"/>
        <v>1.3714285714285666</v>
      </c>
      <c r="E53">
        <f t="shared" si="3"/>
        <v>47000</v>
      </c>
      <c r="F53">
        <f t="shared" si="7"/>
        <v>513.07999999999993</v>
      </c>
    </row>
    <row r="54" spans="1:6" x14ac:dyDescent="0.55000000000000004">
      <c r="A54">
        <f t="shared" si="0"/>
        <v>519.20000000000107</v>
      </c>
      <c r="B54">
        <f t="shared" si="8"/>
        <v>334.45714285714286</v>
      </c>
      <c r="C54" s="1">
        <f t="shared" si="2"/>
        <v>1.3714285714285666</v>
      </c>
      <c r="E54">
        <f t="shared" si="3"/>
        <v>48000</v>
      </c>
      <c r="F54">
        <f t="shared" si="7"/>
        <v>513.31999999999994</v>
      </c>
    </row>
    <row r="55" spans="1:6" x14ac:dyDescent="0.55000000000000004">
      <c r="A55">
        <f t="shared" si="0"/>
        <v>519.30000000000109</v>
      </c>
      <c r="B55">
        <f t="shared" si="8"/>
        <v>335.82857142857142</v>
      </c>
      <c r="C55" s="1">
        <f t="shared" si="2"/>
        <v>1.3714285714285666</v>
      </c>
      <c r="E55">
        <f t="shared" si="3"/>
        <v>49000</v>
      </c>
      <c r="F55">
        <f t="shared" si="7"/>
        <v>513.55999999999995</v>
      </c>
    </row>
    <row r="56" spans="1:6" x14ac:dyDescent="0.55000000000000004">
      <c r="A56">
        <f t="shared" si="0"/>
        <v>519.40000000000111</v>
      </c>
      <c r="B56">
        <f t="shared" si="8"/>
        <v>337.2</v>
      </c>
      <c r="C56" s="1">
        <f t="shared" si="2"/>
        <v>1.3714285714285666</v>
      </c>
      <c r="E56">
        <f t="shared" si="3"/>
        <v>50000</v>
      </c>
      <c r="F56">
        <v>513.79999999999995</v>
      </c>
    </row>
    <row r="57" spans="1:6" x14ac:dyDescent="0.55000000000000004">
      <c r="A57">
        <f t="shared" si="0"/>
        <v>519.50000000000114</v>
      </c>
      <c r="B57">
        <f t="shared" si="8"/>
        <v>338.57142857142856</v>
      </c>
      <c r="C57" s="1">
        <f t="shared" si="2"/>
        <v>1.3714285714285666</v>
      </c>
      <c r="E57">
        <f t="shared" si="3"/>
        <v>51000</v>
      </c>
      <c r="F57">
        <f>+F$56+(E57-E$56)*(F$85-F$56)/(E$85-E$56)</f>
        <v>513.94482758620688</v>
      </c>
    </row>
    <row r="58" spans="1:6" x14ac:dyDescent="0.55000000000000004">
      <c r="A58">
        <f t="shared" si="0"/>
        <v>519.60000000000116</v>
      </c>
      <c r="B58">
        <f t="shared" si="8"/>
        <v>339.94285714285712</v>
      </c>
      <c r="C58" s="1">
        <f t="shared" si="2"/>
        <v>1.3714285714285666</v>
      </c>
      <c r="E58">
        <f t="shared" si="3"/>
        <v>52000</v>
      </c>
      <c r="F58">
        <f t="shared" ref="F58:F84" si="9">+F$56+(E58-E$56)*(F$85-F$56)/(E$85-E$56)</f>
        <v>514.0896551724137</v>
      </c>
    </row>
    <row r="59" spans="1:6" x14ac:dyDescent="0.55000000000000004">
      <c r="A59">
        <f t="shared" si="0"/>
        <v>519.70000000000118</v>
      </c>
      <c r="B59">
        <f t="shared" si="8"/>
        <v>341.31428571428569</v>
      </c>
      <c r="C59" s="1">
        <f t="shared" si="2"/>
        <v>1.3714285714285666</v>
      </c>
      <c r="E59">
        <f t="shared" si="3"/>
        <v>53000</v>
      </c>
      <c r="F59">
        <f t="shared" si="9"/>
        <v>514.23448275862063</v>
      </c>
    </row>
    <row r="60" spans="1:6" x14ac:dyDescent="0.55000000000000004">
      <c r="A60">
        <f t="shared" si="0"/>
        <v>519.80000000000121</v>
      </c>
      <c r="B60">
        <f t="shared" si="8"/>
        <v>342.68571428571431</v>
      </c>
      <c r="C60" s="1">
        <f t="shared" si="2"/>
        <v>1.3714285714286234</v>
      </c>
      <c r="E60">
        <f t="shared" si="3"/>
        <v>54000</v>
      </c>
      <c r="F60">
        <f t="shared" si="9"/>
        <v>514.37931034482756</v>
      </c>
    </row>
    <row r="61" spans="1:6" x14ac:dyDescent="0.55000000000000004">
      <c r="A61">
        <f t="shared" si="0"/>
        <v>519.90000000000123</v>
      </c>
      <c r="B61">
        <f t="shared" si="8"/>
        <v>344.05714285714288</v>
      </c>
      <c r="C61" s="1">
        <f t="shared" si="2"/>
        <v>1.3714285714285666</v>
      </c>
      <c r="E61">
        <f t="shared" si="3"/>
        <v>55000</v>
      </c>
      <c r="F61">
        <f t="shared" si="9"/>
        <v>514.52413793103449</v>
      </c>
    </row>
    <row r="62" spans="1:6" x14ac:dyDescent="0.55000000000000004">
      <c r="A62">
        <f t="shared" si="0"/>
        <v>520.00000000000125</v>
      </c>
      <c r="B62">
        <f t="shared" si="8"/>
        <v>345.42857142857144</v>
      </c>
      <c r="C62" s="1">
        <f t="shared" si="2"/>
        <v>1.3714285714285666</v>
      </c>
      <c r="E62">
        <f t="shared" si="3"/>
        <v>56000</v>
      </c>
      <c r="F62">
        <f t="shared" si="9"/>
        <v>514.6689655172413</v>
      </c>
    </row>
    <row r="63" spans="1:6" x14ac:dyDescent="0.55000000000000004">
      <c r="A63">
        <f t="shared" si="0"/>
        <v>520.10000000000127</v>
      </c>
      <c r="B63">
        <f t="shared" si="8"/>
        <v>346.8</v>
      </c>
      <c r="C63" s="1">
        <f t="shared" si="2"/>
        <v>1.3714285714285666</v>
      </c>
      <c r="E63">
        <f t="shared" si="3"/>
        <v>57000</v>
      </c>
      <c r="F63">
        <f t="shared" si="9"/>
        <v>514.81379310344823</v>
      </c>
    </row>
    <row r="64" spans="1:6" x14ac:dyDescent="0.55000000000000004">
      <c r="A64">
        <f t="shared" si="0"/>
        <v>520.2000000000013</v>
      </c>
      <c r="B64">
        <f t="shared" si="8"/>
        <v>348.17142857142858</v>
      </c>
      <c r="C64" s="1">
        <f t="shared" si="2"/>
        <v>1.3714285714285666</v>
      </c>
      <c r="E64">
        <f t="shared" si="3"/>
        <v>58000</v>
      </c>
      <c r="F64">
        <f t="shared" si="9"/>
        <v>514.95862068965516</v>
      </c>
    </row>
    <row r="65" spans="1:6" x14ac:dyDescent="0.55000000000000004">
      <c r="A65">
        <f t="shared" si="0"/>
        <v>520.30000000000132</v>
      </c>
      <c r="B65">
        <f t="shared" si="8"/>
        <v>349.54285714285714</v>
      </c>
      <c r="C65" s="1">
        <f t="shared" si="2"/>
        <v>1.3714285714285666</v>
      </c>
      <c r="E65">
        <f t="shared" si="3"/>
        <v>59000</v>
      </c>
      <c r="F65">
        <f t="shared" si="9"/>
        <v>515.10344827586209</v>
      </c>
    </row>
    <row r="66" spans="1:6" x14ac:dyDescent="0.55000000000000004">
      <c r="A66">
        <f t="shared" si="0"/>
        <v>520.40000000000134</v>
      </c>
      <c r="B66">
        <f t="shared" si="8"/>
        <v>350.91428571428571</v>
      </c>
      <c r="C66" s="1">
        <f t="shared" si="2"/>
        <v>1.3714285714285666</v>
      </c>
      <c r="E66">
        <f t="shared" si="3"/>
        <v>60000</v>
      </c>
      <c r="F66">
        <f t="shared" si="9"/>
        <v>515.24827586206891</v>
      </c>
    </row>
    <row r="67" spans="1:6" x14ac:dyDescent="0.55000000000000004">
      <c r="A67">
        <f t="shared" si="0"/>
        <v>520.50000000000136</v>
      </c>
      <c r="B67">
        <f t="shared" si="8"/>
        <v>352.28571428571428</v>
      </c>
      <c r="C67" s="1">
        <f t="shared" si="2"/>
        <v>1.3714285714285666</v>
      </c>
      <c r="E67">
        <f t="shared" si="3"/>
        <v>61000</v>
      </c>
      <c r="F67">
        <f t="shared" si="9"/>
        <v>515.39310344827584</v>
      </c>
    </row>
    <row r="68" spans="1:6" x14ac:dyDescent="0.55000000000000004">
      <c r="A68">
        <f t="shared" si="0"/>
        <v>520.60000000000139</v>
      </c>
      <c r="B68">
        <f t="shared" si="8"/>
        <v>353.65714285714284</v>
      </c>
      <c r="C68" s="1">
        <f t="shared" si="2"/>
        <v>1.3714285714285666</v>
      </c>
      <c r="E68">
        <f t="shared" si="3"/>
        <v>62000</v>
      </c>
      <c r="F68">
        <f t="shared" si="9"/>
        <v>515.53793103448277</v>
      </c>
    </row>
    <row r="69" spans="1:6" x14ac:dyDescent="0.55000000000000004">
      <c r="A69">
        <f t="shared" si="0"/>
        <v>520.70000000000141</v>
      </c>
      <c r="B69">
        <f t="shared" si="8"/>
        <v>355.02857142857141</v>
      </c>
      <c r="C69" s="1">
        <f t="shared" si="2"/>
        <v>1.3714285714285666</v>
      </c>
      <c r="E69">
        <f t="shared" si="3"/>
        <v>63000</v>
      </c>
      <c r="F69">
        <f t="shared" si="9"/>
        <v>515.68275862068958</v>
      </c>
    </row>
    <row r="70" spans="1:6" x14ac:dyDescent="0.55000000000000004">
      <c r="A70">
        <f t="shared" si="0"/>
        <v>520.80000000000143</v>
      </c>
      <c r="B70">
        <f t="shared" si="8"/>
        <v>356.4</v>
      </c>
      <c r="C70" s="1">
        <f t="shared" si="2"/>
        <v>1.3714285714285666</v>
      </c>
      <c r="E70">
        <f t="shared" si="3"/>
        <v>64000</v>
      </c>
      <c r="F70">
        <f t="shared" si="9"/>
        <v>515.82758620689651</v>
      </c>
    </row>
    <row r="71" spans="1:6" x14ac:dyDescent="0.55000000000000004">
      <c r="A71">
        <f t="shared" si="0"/>
        <v>520.90000000000146</v>
      </c>
      <c r="B71">
        <f t="shared" si="8"/>
        <v>357.7714285714286</v>
      </c>
      <c r="C71" s="1">
        <f t="shared" si="2"/>
        <v>1.3714285714286234</v>
      </c>
      <c r="E71">
        <f t="shared" si="3"/>
        <v>65000</v>
      </c>
      <c r="F71">
        <f t="shared" si="9"/>
        <v>515.97241379310344</v>
      </c>
    </row>
    <row r="72" spans="1:6" x14ac:dyDescent="0.55000000000000004">
      <c r="A72">
        <f t="shared" ref="A72:A135" si="10">A71+0.1</f>
        <v>521.00000000000148</v>
      </c>
      <c r="B72">
        <f t="shared" si="8"/>
        <v>359.14285714285717</v>
      </c>
      <c r="C72" s="1">
        <f t="shared" ref="C72:C135" si="11">+B72-B71</f>
        <v>1.3714285714285666</v>
      </c>
      <c r="E72">
        <f t="shared" si="3"/>
        <v>66000</v>
      </c>
      <c r="F72">
        <f t="shared" si="9"/>
        <v>516.11724137931037</v>
      </c>
    </row>
    <row r="73" spans="1:6" x14ac:dyDescent="0.55000000000000004">
      <c r="A73">
        <f t="shared" si="10"/>
        <v>521.1000000000015</v>
      </c>
      <c r="B73">
        <f t="shared" si="8"/>
        <v>360.51428571428573</v>
      </c>
      <c r="C73" s="1">
        <f t="shared" si="11"/>
        <v>1.3714285714285666</v>
      </c>
      <c r="E73">
        <f t="shared" ref="E73:E136" si="12">+E72+1000</f>
        <v>67000</v>
      </c>
      <c r="F73">
        <f t="shared" si="9"/>
        <v>516.26206896551719</v>
      </c>
    </row>
    <row r="74" spans="1:6" x14ac:dyDescent="0.55000000000000004">
      <c r="A74">
        <f t="shared" si="10"/>
        <v>521.20000000000152</v>
      </c>
      <c r="B74">
        <f t="shared" si="8"/>
        <v>361.8857142857143</v>
      </c>
      <c r="C74" s="1">
        <f t="shared" si="11"/>
        <v>1.3714285714285666</v>
      </c>
      <c r="E74">
        <f t="shared" si="12"/>
        <v>68000</v>
      </c>
      <c r="F74">
        <f t="shared" si="9"/>
        <v>516.40689655172412</v>
      </c>
    </row>
    <row r="75" spans="1:6" x14ac:dyDescent="0.55000000000000004">
      <c r="A75">
        <f t="shared" si="10"/>
        <v>521.30000000000155</v>
      </c>
      <c r="B75">
        <f t="shared" si="8"/>
        <v>363.25714285714287</v>
      </c>
      <c r="C75" s="1">
        <f t="shared" si="11"/>
        <v>1.3714285714285666</v>
      </c>
      <c r="E75">
        <f t="shared" si="12"/>
        <v>69000</v>
      </c>
      <c r="F75">
        <f t="shared" si="9"/>
        <v>516.55172413793105</v>
      </c>
    </row>
    <row r="76" spans="1:6" x14ac:dyDescent="0.55000000000000004">
      <c r="A76">
        <f t="shared" si="10"/>
        <v>521.40000000000157</v>
      </c>
      <c r="B76">
        <f t="shared" si="8"/>
        <v>364.62857142857143</v>
      </c>
      <c r="C76" s="1">
        <f t="shared" si="11"/>
        <v>1.3714285714285666</v>
      </c>
      <c r="E76">
        <f t="shared" si="12"/>
        <v>70000</v>
      </c>
      <c r="F76">
        <f t="shared" si="9"/>
        <v>516.69655172413786</v>
      </c>
    </row>
    <row r="77" spans="1:6" x14ac:dyDescent="0.55000000000000004">
      <c r="A77">
        <f t="shared" si="10"/>
        <v>521.50000000000159</v>
      </c>
      <c r="B77">
        <f t="shared" si="8"/>
        <v>366</v>
      </c>
      <c r="C77" s="1">
        <f t="shared" si="11"/>
        <v>1.3714285714285666</v>
      </c>
      <c r="E77">
        <f t="shared" si="12"/>
        <v>71000</v>
      </c>
      <c r="F77">
        <f t="shared" si="9"/>
        <v>516.84137931034479</v>
      </c>
    </row>
    <row r="78" spans="1:6" x14ac:dyDescent="0.55000000000000004">
      <c r="A78">
        <f t="shared" si="10"/>
        <v>521.60000000000161</v>
      </c>
      <c r="B78">
        <f t="shared" si="8"/>
        <v>367.37142857142857</v>
      </c>
      <c r="C78" s="1">
        <f t="shared" si="11"/>
        <v>1.3714285714285666</v>
      </c>
      <c r="E78">
        <f t="shared" si="12"/>
        <v>72000</v>
      </c>
      <c r="F78">
        <f t="shared" si="9"/>
        <v>516.98620689655172</v>
      </c>
    </row>
    <row r="79" spans="1:6" x14ac:dyDescent="0.55000000000000004">
      <c r="A79">
        <f t="shared" si="10"/>
        <v>521.70000000000164</v>
      </c>
      <c r="B79">
        <f t="shared" si="8"/>
        <v>368.74285714285713</v>
      </c>
      <c r="C79" s="1">
        <f t="shared" si="11"/>
        <v>1.3714285714285666</v>
      </c>
      <c r="E79">
        <f t="shared" si="12"/>
        <v>73000</v>
      </c>
      <c r="F79">
        <f t="shared" si="9"/>
        <v>517.13103448275865</v>
      </c>
    </row>
    <row r="80" spans="1:6" x14ac:dyDescent="0.55000000000000004">
      <c r="A80">
        <f t="shared" si="10"/>
        <v>521.80000000000166</v>
      </c>
      <c r="B80">
        <f t="shared" si="8"/>
        <v>370.1142857142857</v>
      </c>
      <c r="C80" s="1">
        <f t="shared" si="11"/>
        <v>1.3714285714285666</v>
      </c>
      <c r="E80">
        <f t="shared" si="12"/>
        <v>74000</v>
      </c>
      <c r="F80">
        <f t="shared" si="9"/>
        <v>517.27586206896547</v>
      </c>
    </row>
    <row r="81" spans="1:6" x14ac:dyDescent="0.55000000000000004">
      <c r="A81">
        <f t="shared" si="10"/>
        <v>521.90000000000168</v>
      </c>
      <c r="B81">
        <f t="shared" si="8"/>
        <v>371.48571428571427</v>
      </c>
      <c r="C81" s="1">
        <f t="shared" si="11"/>
        <v>1.3714285714285666</v>
      </c>
      <c r="E81">
        <f t="shared" si="12"/>
        <v>75000</v>
      </c>
      <c r="F81">
        <f t="shared" si="9"/>
        <v>517.4206896551724</v>
      </c>
    </row>
    <row r="82" spans="1:6" x14ac:dyDescent="0.55000000000000004">
      <c r="A82">
        <f t="shared" si="10"/>
        <v>522.00000000000171</v>
      </c>
      <c r="B82">
        <f t="shared" si="8"/>
        <v>372.85714285714283</v>
      </c>
      <c r="C82" s="1">
        <f t="shared" si="11"/>
        <v>1.3714285714285666</v>
      </c>
      <c r="E82">
        <f t="shared" si="12"/>
        <v>76000</v>
      </c>
      <c r="F82">
        <f t="shared" si="9"/>
        <v>517.56551724137933</v>
      </c>
    </row>
    <row r="83" spans="1:6" x14ac:dyDescent="0.55000000000000004">
      <c r="A83">
        <f t="shared" si="10"/>
        <v>522.10000000000173</v>
      </c>
      <c r="B83">
        <f t="shared" si="8"/>
        <v>374.2285714285714</v>
      </c>
      <c r="C83" s="1">
        <f t="shared" si="11"/>
        <v>1.3714285714285666</v>
      </c>
      <c r="E83">
        <f t="shared" si="12"/>
        <v>77000</v>
      </c>
      <c r="F83">
        <f t="shared" si="9"/>
        <v>517.71034482758625</v>
      </c>
    </row>
    <row r="84" spans="1:6" x14ac:dyDescent="0.55000000000000004">
      <c r="A84">
        <f t="shared" si="10"/>
        <v>522.20000000000175</v>
      </c>
      <c r="B84">
        <f t="shared" si="8"/>
        <v>375.6</v>
      </c>
      <c r="C84" s="1">
        <f t="shared" si="11"/>
        <v>1.3714285714286234</v>
      </c>
      <c r="E84">
        <f t="shared" si="12"/>
        <v>78000</v>
      </c>
      <c r="F84">
        <f t="shared" si="9"/>
        <v>517.85517241379307</v>
      </c>
    </row>
    <row r="85" spans="1:6" x14ac:dyDescent="0.55000000000000004">
      <c r="A85">
        <f t="shared" si="10"/>
        <v>522.30000000000177</v>
      </c>
      <c r="B85">
        <f t="shared" si="8"/>
        <v>376.97142857142859</v>
      </c>
      <c r="C85" s="1">
        <f t="shared" si="11"/>
        <v>1.3714285714285666</v>
      </c>
      <c r="E85">
        <f t="shared" si="12"/>
        <v>79000</v>
      </c>
      <c r="F85">
        <v>518</v>
      </c>
    </row>
    <row r="86" spans="1:6" x14ac:dyDescent="0.55000000000000004">
      <c r="A86">
        <f t="shared" si="10"/>
        <v>522.4000000000018</v>
      </c>
      <c r="B86">
        <f t="shared" si="8"/>
        <v>378.34285714285716</v>
      </c>
      <c r="C86" s="1">
        <f t="shared" si="11"/>
        <v>1.3714285714285666</v>
      </c>
      <c r="E86">
        <f t="shared" si="12"/>
        <v>80000</v>
      </c>
      <c r="F86">
        <f>+F$85+(E86-E$85)*(F$135-F$85)/(E$135-E$85)</f>
        <v>518.16</v>
      </c>
    </row>
    <row r="87" spans="1:6" x14ac:dyDescent="0.55000000000000004">
      <c r="A87">
        <f t="shared" si="10"/>
        <v>522.50000000000182</v>
      </c>
      <c r="B87">
        <f t="shared" si="8"/>
        <v>379.71428571428572</v>
      </c>
      <c r="C87" s="1">
        <f t="shared" si="11"/>
        <v>1.3714285714285666</v>
      </c>
      <c r="E87">
        <f t="shared" si="12"/>
        <v>81000</v>
      </c>
      <c r="F87">
        <f t="shared" ref="F87:F134" si="13">+F$85+(E87-E$85)*(F$135-F$85)/(E$135-E$85)</f>
        <v>518.32000000000005</v>
      </c>
    </row>
    <row r="88" spans="1:6" x14ac:dyDescent="0.55000000000000004">
      <c r="A88">
        <f t="shared" si="10"/>
        <v>522.60000000000184</v>
      </c>
      <c r="B88">
        <f t="shared" si="8"/>
        <v>381.08571428571429</v>
      </c>
      <c r="C88" s="1">
        <f t="shared" si="11"/>
        <v>1.3714285714285666</v>
      </c>
      <c r="E88">
        <f t="shared" si="12"/>
        <v>82000</v>
      </c>
      <c r="F88">
        <f t="shared" si="13"/>
        <v>518.48</v>
      </c>
    </row>
    <row r="89" spans="1:6" x14ac:dyDescent="0.55000000000000004">
      <c r="A89">
        <f t="shared" si="10"/>
        <v>522.70000000000186</v>
      </c>
      <c r="B89">
        <f t="shared" si="8"/>
        <v>382.45714285714286</v>
      </c>
      <c r="C89" s="1">
        <f t="shared" si="11"/>
        <v>1.3714285714285666</v>
      </c>
      <c r="E89">
        <f t="shared" si="12"/>
        <v>83000</v>
      </c>
      <c r="F89">
        <f t="shared" si="13"/>
        <v>518.64</v>
      </c>
    </row>
    <row r="90" spans="1:6" x14ac:dyDescent="0.55000000000000004">
      <c r="A90">
        <f t="shared" si="10"/>
        <v>522.80000000000189</v>
      </c>
      <c r="B90">
        <f t="shared" si="8"/>
        <v>383.82857142857142</v>
      </c>
      <c r="C90" s="1">
        <f t="shared" si="11"/>
        <v>1.3714285714285666</v>
      </c>
      <c r="E90">
        <f t="shared" si="12"/>
        <v>84000</v>
      </c>
      <c r="F90">
        <f t="shared" si="13"/>
        <v>518.79999999999995</v>
      </c>
    </row>
    <row r="91" spans="1:6" x14ac:dyDescent="0.55000000000000004">
      <c r="A91">
        <f t="shared" si="10"/>
        <v>522.90000000000191</v>
      </c>
      <c r="B91">
        <f t="shared" si="8"/>
        <v>385.2</v>
      </c>
      <c r="C91" s="1">
        <f t="shared" si="11"/>
        <v>1.3714285714285666</v>
      </c>
      <c r="E91">
        <f t="shared" si="12"/>
        <v>85000</v>
      </c>
      <c r="F91">
        <f t="shared" si="13"/>
        <v>518.96</v>
      </c>
    </row>
    <row r="92" spans="1:6" x14ac:dyDescent="0.55000000000000004">
      <c r="A92">
        <f t="shared" si="10"/>
        <v>523.00000000000193</v>
      </c>
      <c r="B92">
        <f t="shared" si="8"/>
        <v>386.57142857142856</v>
      </c>
      <c r="C92" s="1">
        <f t="shared" si="11"/>
        <v>1.3714285714285666</v>
      </c>
      <c r="E92">
        <f t="shared" si="12"/>
        <v>86000</v>
      </c>
      <c r="F92">
        <f t="shared" si="13"/>
        <v>519.12</v>
      </c>
    </row>
    <row r="93" spans="1:6" x14ac:dyDescent="0.55000000000000004">
      <c r="A93">
        <f t="shared" si="10"/>
        <v>523.10000000000196</v>
      </c>
      <c r="B93">
        <f t="shared" si="8"/>
        <v>387.94285714285712</v>
      </c>
      <c r="C93" s="1">
        <f t="shared" si="11"/>
        <v>1.3714285714285666</v>
      </c>
      <c r="E93">
        <f t="shared" si="12"/>
        <v>87000</v>
      </c>
      <c r="F93">
        <f t="shared" si="13"/>
        <v>519.28</v>
      </c>
    </row>
    <row r="94" spans="1:6" x14ac:dyDescent="0.55000000000000004">
      <c r="A94">
        <f t="shared" si="10"/>
        <v>523.20000000000198</v>
      </c>
      <c r="B94">
        <f t="shared" si="8"/>
        <v>389.31428571428569</v>
      </c>
      <c r="C94" s="1">
        <f t="shared" si="11"/>
        <v>1.3714285714285666</v>
      </c>
      <c r="E94">
        <f t="shared" si="12"/>
        <v>88000</v>
      </c>
      <c r="F94">
        <f t="shared" si="13"/>
        <v>519.44000000000005</v>
      </c>
    </row>
    <row r="95" spans="1:6" x14ac:dyDescent="0.55000000000000004">
      <c r="A95">
        <f t="shared" si="10"/>
        <v>523.300000000002</v>
      </c>
      <c r="B95">
        <f t="shared" si="8"/>
        <v>390.68571428571431</v>
      </c>
      <c r="C95" s="1">
        <f t="shared" si="11"/>
        <v>1.3714285714286234</v>
      </c>
      <c r="E95">
        <f t="shared" si="12"/>
        <v>89000</v>
      </c>
      <c r="F95">
        <f t="shared" si="13"/>
        <v>519.6</v>
      </c>
    </row>
    <row r="96" spans="1:6" x14ac:dyDescent="0.55000000000000004">
      <c r="A96">
        <f t="shared" si="10"/>
        <v>523.40000000000202</v>
      </c>
      <c r="B96">
        <f t="shared" si="8"/>
        <v>392.05714285714288</v>
      </c>
      <c r="C96" s="1">
        <f t="shared" si="11"/>
        <v>1.3714285714285666</v>
      </c>
      <c r="E96">
        <f t="shared" si="12"/>
        <v>90000</v>
      </c>
      <c r="F96">
        <f t="shared" si="13"/>
        <v>519.76</v>
      </c>
    </row>
    <row r="97" spans="1:6" x14ac:dyDescent="0.55000000000000004">
      <c r="A97">
        <f t="shared" si="10"/>
        <v>523.50000000000205</v>
      </c>
      <c r="B97">
        <f t="shared" si="8"/>
        <v>393.42857142857144</v>
      </c>
      <c r="C97" s="1">
        <f t="shared" si="11"/>
        <v>1.3714285714285666</v>
      </c>
      <c r="E97">
        <f t="shared" si="12"/>
        <v>91000</v>
      </c>
      <c r="F97">
        <f t="shared" si="13"/>
        <v>519.91999999999996</v>
      </c>
    </row>
    <row r="98" spans="1:6" x14ac:dyDescent="0.55000000000000004">
      <c r="A98">
        <f t="shared" si="10"/>
        <v>523.60000000000207</v>
      </c>
      <c r="B98">
        <f t="shared" si="8"/>
        <v>394.8</v>
      </c>
      <c r="C98" s="1">
        <f t="shared" si="11"/>
        <v>1.3714285714285666</v>
      </c>
      <c r="E98">
        <f t="shared" si="12"/>
        <v>92000</v>
      </c>
      <c r="F98">
        <f t="shared" si="13"/>
        <v>520.08000000000004</v>
      </c>
    </row>
    <row r="99" spans="1:6" x14ac:dyDescent="0.55000000000000004">
      <c r="A99">
        <f t="shared" si="10"/>
        <v>523.70000000000209</v>
      </c>
      <c r="B99">
        <f t="shared" si="8"/>
        <v>396.17142857142858</v>
      </c>
      <c r="C99" s="1">
        <f t="shared" si="11"/>
        <v>1.3714285714285666</v>
      </c>
      <c r="E99">
        <f t="shared" si="12"/>
        <v>93000</v>
      </c>
      <c r="F99">
        <f t="shared" si="13"/>
        <v>520.24</v>
      </c>
    </row>
    <row r="100" spans="1:6" x14ac:dyDescent="0.55000000000000004">
      <c r="A100">
        <f t="shared" si="10"/>
        <v>523.80000000000211</v>
      </c>
      <c r="B100">
        <f t="shared" si="8"/>
        <v>397.54285714285714</v>
      </c>
      <c r="C100" s="1">
        <f t="shared" si="11"/>
        <v>1.3714285714285666</v>
      </c>
      <c r="E100">
        <f t="shared" si="12"/>
        <v>94000</v>
      </c>
      <c r="F100">
        <f t="shared" si="13"/>
        <v>520.4</v>
      </c>
    </row>
    <row r="101" spans="1:6" x14ac:dyDescent="0.55000000000000004">
      <c r="A101">
        <f t="shared" si="10"/>
        <v>523.90000000000214</v>
      </c>
      <c r="B101">
        <f t="shared" si="8"/>
        <v>398.91428571428571</v>
      </c>
      <c r="C101" s="1">
        <f t="shared" si="11"/>
        <v>1.3714285714285666</v>
      </c>
      <c r="E101">
        <f t="shared" si="12"/>
        <v>95000</v>
      </c>
      <c r="F101">
        <f t="shared" si="13"/>
        <v>520.55999999999995</v>
      </c>
    </row>
    <row r="102" spans="1:6" x14ac:dyDescent="0.55000000000000004">
      <c r="A102">
        <f t="shared" si="10"/>
        <v>524.00000000000216</v>
      </c>
      <c r="B102">
        <f t="shared" si="8"/>
        <v>400.28571428571428</v>
      </c>
      <c r="C102" s="1">
        <f t="shared" si="11"/>
        <v>1.3714285714285666</v>
      </c>
      <c r="E102">
        <f t="shared" si="12"/>
        <v>96000</v>
      </c>
      <c r="F102">
        <f t="shared" si="13"/>
        <v>520.72</v>
      </c>
    </row>
    <row r="103" spans="1:6" x14ac:dyDescent="0.55000000000000004">
      <c r="A103">
        <f t="shared" si="10"/>
        <v>524.10000000000218</v>
      </c>
      <c r="B103">
        <f t="shared" si="8"/>
        <v>401.65714285714284</v>
      </c>
      <c r="C103" s="1">
        <f t="shared" si="11"/>
        <v>1.3714285714285666</v>
      </c>
      <c r="E103">
        <f t="shared" si="12"/>
        <v>97000</v>
      </c>
      <c r="F103">
        <f t="shared" si="13"/>
        <v>520.88</v>
      </c>
    </row>
    <row r="104" spans="1:6" x14ac:dyDescent="0.55000000000000004">
      <c r="A104">
        <f t="shared" si="10"/>
        <v>524.20000000000221</v>
      </c>
      <c r="B104">
        <f t="shared" si="8"/>
        <v>403.02857142857141</v>
      </c>
      <c r="C104" s="1">
        <f t="shared" si="11"/>
        <v>1.3714285714285666</v>
      </c>
      <c r="E104">
        <f t="shared" si="12"/>
        <v>98000</v>
      </c>
      <c r="F104">
        <f t="shared" si="13"/>
        <v>521.04</v>
      </c>
    </row>
    <row r="105" spans="1:6" x14ac:dyDescent="0.55000000000000004">
      <c r="A105">
        <f t="shared" si="10"/>
        <v>524.30000000000223</v>
      </c>
      <c r="B105">
        <f t="shared" si="8"/>
        <v>404.4</v>
      </c>
      <c r="C105" s="1">
        <f t="shared" si="11"/>
        <v>1.3714285714285666</v>
      </c>
      <c r="E105">
        <f t="shared" si="12"/>
        <v>99000</v>
      </c>
      <c r="F105">
        <f t="shared" si="13"/>
        <v>521.20000000000005</v>
      </c>
    </row>
    <row r="106" spans="1:6" x14ac:dyDescent="0.55000000000000004">
      <c r="A106">
        <f t="shared" si="10"/>
        <v>524.40000000000225</v>
      </c>
      <c r="B106">
        <f t="shared" si="8"/>
        <v>405.7714285714286</v>
      </c>
      <c r="C106" s="1">
        <f t="shared" si="11"/>
        <v>1.3714285714286234</v>
      </c>
      <c r="E106">
        <f t="shared" si="12"/>
        <v>100000</v>
      </c>
      <c r="F106">
        <f t="shared" si="13"/>
        <v>521.36</v>
      </c>
    </row>
    <row r="107" spans="1:6" x14ac:dyDescent="0.55000000000000004">
      <c r="A107">
        <f t="shared" si="10"/>
        <v>524.50000000000227</v>
      </c>
      <c r="B107">
        <f t="shared" si="8"/>
        <v>407.14285714285711</v>
      </c>
      <c r="C107" s="1">
        <f t="shared" si="11"/>
        <v>1.3714285714285097</v>
      </c>
      <c r="E107">
        <f t="shared" si="12"/>
        <v>101000</v>
      </c>
      <c r="F107">
        <f t="shared" si="13"/>
        <v>521.52</v>
      </c>
    </row>
    <row r="108" spans="1:6" x14ac:dyDescent="0.55000000000000004">
      <c r="A108">
        <f t="shared" si="10"/>
        <v>524.6000000000023</v>
      </c>
      <c r="B108">
        <f t="shared" ref="B108:B111" si="14">+B$42+(B$112-B$42)*(A108-A$42)/(A$112-A$42)</f>
        <v>408.51428571428573</v>
      </c>
      <c r="C108" s="1">
        <f t="shared" si="11"/>
        <v>1.3714285714286234</v>
      </c>
      <c r="E108">
        <f t="shared" si="12"/>
        <v>102000</v>
      </c>
      <c r="F108">
        <f t="shared" si="13"/>
        <v>521.67999999999995</v>
      </c>
    </row>
    <row r="109" spans="1:6" x14ac:dyDescent="0.55000000000000004">
      <c r="A109">
        <f t="shared" si="10"/>
        <v>524.70000000000232</v>
      </c>
      <c r="B109">
        <f t="shared" si="14"/>
        <v>409.8857142857143</v>
      </c>
      <c r="C109" s="1">
        <f t="shared" si="11"/>
        <v>1.3714285714285666</v>
      </c>
      <c r="E109">
        <f t="shared" si="12"/>
        <v>103000</v>
      </c>
      <c r="F109">
        <f t="shared" si="13"/>
        <v>521.84</v>
      </c>
    </row>
    <row r="110" spans="1:6" x14ac:dyDescent="0.55000000000000004">
      <c r="A110">
        <f t="shared" si="10"/>
        <v>524.80000000000234</v>
      </c>
      <c r="B110">
        <f t="shared" si="14"/>
        <v>411.25714285714287</v>
      </c>
      <c r="C110" s="1">
        <f t="shared" si="11"/>
        <v>1.3714285714285666</v>
      </c>
      <c r="E110">
        <f t="shared" si="12"/>
        <v>104000</v>
      </c>
      <c r="F110">
        <f t="shared" si="13"/>
        <v>522</v>
      </c>
    </row>
    <row r="111" spans="1:6" x14ac:dyDescent="0.55000000000000004">
      <c r="A111">
        <f t="shared" si="10"/>
        <v>524.90000000000236</v>
      </c>
      <c r="B111">
        <f t="shared" si="14"/>
        <v>412.62857142857143</v>
      </c>
      <c r="C111" s="1">
        <f t="shared" si="11"/>
        <v>1.3714285714285666</v>
      </c>
      <c r="E111">
        <f t="shared" si="12"/>
        <v>105000</v>
      </c>
      <c r="F111">
        <f t="shared" si="13"/>
        <v>522.16</v>
      </c>
    </row>
    <row r="112" spans="1:6" x14ac:dyDescent="0.55000000000000004">
      <c r="A112">
        <f t="shared" si="10"/>
        <v>525.00000000000239</v>
      </c>
      <c r="B112">
        <v>414</v>
      </c>
      <c r="C112" s="1">
        <f t="shared" si="11"/>
        <v>1.3714285714285666</v>
      </c>
      <c r="E112">
        <f t="shared" si="12"/>
        <v>106000</v>
      </c>
      <c r="F112">
        <f t="shared" si="13"/>
        <v>522.32000000000005</v>
      </c>
    </row>
    <row r="113" spans="1:6" x14ac:dyDescent="0.55000000000000004">
      <c r="A113">
        <f t="shared" si="10"/>
        <v>525.10000000000241</v>
      </c>
      <c r="B113">
        <f>+(A113-A$112)/(A$262-A$112)*(B$262-B$112)+B$112</f>
        <v>414.67333333333335</v>
      </c>
      <c r="C113" s="1">
        <f t="shared" si="11"/>
        <v>0.67333333333334622</v>
      </c>
      <c r="E113">
        <f t="shared" si="12"/>
        <v>107000</v>
      </c>
      <c r="F113">
        <f t="shared" si="13"/>
        <v>522.48</v>
      </c>
    </row>
    <row r="114" spans="1:6" x14ac:dyDescent="0.55000000000000004">
      <c r="A114">
        <f t="shared" si="10"/>
        <v>525.20000000000243</v>
      </c>
      <c r="B114">
        <f t="shared" ref="B114:B177" si="15">+(A114-A$112)/(A$262-A$112)*(B$262-B$112)+B$112</f>
        <v>415.34666666666669</v>
      </c>
      <c r="C114" s="1">
        <f t="shared" si="11"/>
        <v>0.67333333333334622</v>
      </c>
      <c r="E114">
        <f t="shared" si="12"/>
        <v>108000</v>
      </c>
      <c r="F114">
        <f t="shared" si="13"/>
        <v>522.64</v>
      </c>
    </row>
    <row r="115" spans="1:6" x14ac:dyDescent="0.55000000000000004">
      <c r="A115">
        <f t="shared" si="10"/>
        <v>525.30000000000246</v>
      </c>
      <c r="B115">
        <f t="shared" si="15"/>
        <v>416.02</v>
      </c>
      <c r="C115" s="1">
        <f t="shared" si="11"/>
        <v>0.67333333333328937</v>
      </c>
      <c r="E115">
        <f t="shared" si="12"/>
        <v>109000</v>
      </c>
      <c r="F115">
        <f t="shared" si="13"/>
        <v>522.79999999999995</v>
      </c>
    </row>
    <row r="116" spans="1:6" x14ac:dyDescent="0.55000000000000004">
      <c r="A116">
        <f t="shared" si="10"/>
        <v>525.40000000000248</v>
      </c>
      <c r="B116">
        <f t="shared" si="15"/>
        <v>416.69333333333333</v>
      </c>
      <c r="C116" s="1">
        <f t="shared" si="11"/>
        <v>0.67333333333334622</v>
      </c>
      <c r="E116">
        <f t="shared" si="12"/>
        <v>110000</v>
      </c>
      <c r="F116">
        <f t="shared" si="13"/>
        <v>522.96</v>
      </c>
    </row>
    <row r="117" spans="1:6" x14ac:dyDescent="0.55000000000000004">
      <c r="A117">
        <f t="shared" si="10"/>
        <v>525.5000000000025</v>
      </c>
      <c r="B117">
        <f t="shared" si="15"/>
        <v>417.36666666666667</v>
      </c>
      <c r="C117" s="1">
        <f t="shared" si="11"/>
        <v>0.67333333333334622</v>
      </c>
      <c r="E117">
        <f t="shared" si="12"/>
        <v>111000</v>
      </c>
      <c r="F117">
        <f t="shared" si="13"/>
        <v>523.12</v>
      </c>
    </row>
    <row r="118" spans="1:6" x14ac:dyDescent="0.55000000000000004">
      <c r="A118">
        <f t="shared" si="10"/>
        <v>525.60000000000252</v>
      </c>
      <c r="B118">
        <f t="shared" si="15"/>
        <v>418.04</v>
      </c>
      <c r="C118" s="1">
        <f t="shared" si="11"/>
        <v>0.67333333333334622</v>
      </c>
      <c r="E118">
        <f t="shared" si="12"/>
        <v>112000</v>
      </c>
      <c r="F118">
        <f t="shared" si="13"/>
        <v>523.28</v>
      </c>
    </row>
    <row r="119" spans="1:6" x14ac:dyDescent="0.55000000000000004">
      <c r="A119">
        <f t="shared" si="10"/>
        <v>525.70000000000255</v>
      </c>
      <c r="B119">
        <f t="shared" si="15"/>
        <v>418.71333333333331</v>
      </c>
      <c r="C119" s="1">
        <f t="shared" si="11"/>
        <v>0.67333333333328937</v>
      </c>
      <c r="E119">
        <f t="shared" si="12"/>
        <v>113000</v>
      </c>
      <c r="F119">
        <f t="shared" si="13"/>
        <v>523.44000000000005</v>
      </c>
    </row>
    <row r="120" spans="1:6" x14ac:dyDescent="0.55000000000000004">
      <c r="A120">
        <f t="shared" si="10"/>
        <v>525.80000000000257</v>
      </c>
      <c r="B120">
        <f t="shared" si="15"/>
        <v>419.38666666666666</v>
      </c>
      <c r="C120" s="1">
        <f t="shared" si="11"/>
        <v>0.67333333333334622</v>
      </c>
      <c r="E120">
        <f t="shared" si="12"/>
        <v>114000</v>
      </c>
      <c r="F120">
        <f t="shared" si="13"/>
        <v>523.6</v>
      </c>
    </row>
    <row r="121" spans="1:6" x14ac:dyDescent="0.55000000000000004">
      <c r="A121">
        <f t="shared" si="10"/>
        <v>525.90000000000259</v>
      </c>
      <c r="B121">
        <f t="shared" si="15"/>
        <v>420.06</v>
      </c>
      <c r="C121" s="1">
        <f t="shared" si="11"/>
        <v>0.67333333333334622</v>
      </c>
      <c r="E121">
        <f t="shared" si="12"/>
        <v>115000</v>
      </c>
      <c r="F121">
        <f t="shared" si="13"/>
        <v>523.76</v>
      </c>
    </row>
    <row r="122" spans="1:6" x14ac:dyDescent="0.55000000000000004">
      <c r="A122">
        <f t="shared" si="10"/>
        <v>526.00000000000261</v>
      </c>
      <c r="B122">
        <f t="shared" si="15"/>
        <v>420.73333333333335</v>
      </c>
      <c r="C122" s="1">
        <f t="shared" si="11"/>
        <v>0.67333333333334622</v>
      </c>
      <c r="E122">
        <f t="shared" si="12"/>
        <v>116000</v>
      </c>
      <c r="F122">
        <f t="shared" si="13"/>
        <v>523.91999999999996</v>
      </c>
    </row>
    <row r="123" spans="1:6" x14ac:dyDescent="0.55000000000000004">
      <c r="A123">
        <f t="shared" si="10"/>
        <v>526.10000000000264</v>
      </c>
      <c r="B123">
        <f t="shared" si="15"/>
        <v>421.40666666666664</v>
      </c>
      <c r="C123" s="1">
        <f t="shared" si="11"/>
        <v>0.67333333333328937</v>
      </c>
      <c r="E123">
        <f t="shared" si="12"/>
        <v>117000</v>
      </c>
      <c r="F123">
        <f t="shared" si="13"/>
        <v>524.08000000000004</v>
      </c>
    </row>
    <row r="124" spans="1:6" x14ac:dyDescent="0.55000000000000004">
      <c r="A124">
        <f t="shared" si="10"/>
        <v>526.20000000000266</v>
      </c>
      <c r="B124">
        <f t="shared" si="15"/>
        <v>422.08</v>
      </c>
      <c r="C124" s="1">
        <f t="shared" si="11"/>
        <v>0.67333333333334622</v>
      </c>
      <c r="E124">
        <f t="shared" si="12"/>
        <v>118000</v>
      </c>
      <c r="F124">
        <f t="shared" si="13"/>
        <v>524.24</v>
      </c>
    </row>
    <row r="125" spans="1:6" x14ac:dyDescent="0.55000000000000004">
      <c r="A125">
        <f t="shared" si="10"/>
        <v>526.30000000000268</v>
      </c>
      <c r="B125">
        <f t="shared" si="15"/>
        <v>422.75333333333333</v>
      </c>
      <c r="C125" s="1">
        <f t="shared" si="11"/>
        <v>0.67333333333334622</v>
      </c>
      <c r="E125">
        <f t="shared" si="12"/>
        <v>119000</v>
      </c>
      <c r="F125">
        <f t="shared" si="13"/>
        <v>524.4</v>
      </c>
    </row>
    <row r="126" spans="1:6" x14ac:dyDescent="0.55000000000000004">
      <c r="A126">
        <f t="shared" si="10"/>
        <v>526.40000000000271</v>
      </c>
      <c r="B126">
        <f t="shared" si="15"/>
        <v>423.42666666666668</v>
      </c>
      <c r="C126" s="1">
        <f t="shared" si="11"/>
        <v>0.67333333333334622</v>
      </c>
      <c r="E126">
        <f t="shared" si="12"/>
        <v>120000</v>
      </c>
      <c r="F126">
        <f t="shared" si="13"/>
        <v>524.55999999999995</v>
      </c>
    </row>
    <row r="127" spans="1:6" x14ac:dyDescent="0.55000000000000004">
      <c r="A127">
        <f t="shared" si="10"/>
        <v>526.50000000000273</v>
      </c>
      <c r="B127">
        <f t="shared" si="15"/>
        <v>424.1</v>
      </c>
      <c r="C127" s="1">
        <f t="shared" si="11"/>
        <v>0.67333333333334622</v>
      </c>
      <c r="E127">
        <f t="shared" si="12"/>
        <v>121000</v>
      </c>
      <c r="F127">
        <f t="shared" si="13"/>
        <v>524.72</v>
      </c>
    </row>
    <row r="128" spans="1:6" x14ac:dyDescent="0.55000000000000004">
      <c r="A128">
        <f t="shared" si="10"/>
        <v>526.60000000000275</v>
      </c>
      <c r="B128">
        <f t="shared" si="15"/>
        <v>424.77333333333331</v>
      </c>
      <c r="C128" s="1">
        <f t="shared" si="11"/>
        <v>0.67333333333328937</v>
      </c>
      <c r="E128">
        <f t="shared" si="12"/>
        <v>122000</v>
      </c>
      <c r="F128">
        <f t="shared" si="13"/>
        <v>524.88</v>
      </c>
    </row>
    <row r="129" spans="1:6" x14ac:dyDescent="0.55000000000000004">
      <c r="A129">
        <f t="shared" si="10"/>
        <v>526.70000000000277</v>
      </c>
      <c r="B129">
        <f t="shared" si="15"/>
        <v>425.44666666666666</v>
      </c>
      <c r="C129" s="1">
        <f t="shared" si="11"/>
        <v>0.67333333333334622</v>
      </c>
      <c r="E129">
        <f t="shared" si="12"/>
        <v>123000</v>
      </c>
      <c r="F129">
        <f t="shared" si="13"/>
        <v>525.04</v>
      </c>
    </row>
    <row r="130" spans="1:6" x14ac:dyDescent="0.55000000000000004">
      <c r="A130">
        <f t="shared" si="10"/>
        <v>526.8000000000028</v>
      </c>
      <c r="B130">
        <f t="shared" si="15"/>
        <v>426.12</v>
      </c>
      <c r="C130" s="1">
        <f t="shared" si="11"/>
        <v>0.67333333333334622</v>
      </c>
      <c r="E130">
        <f t="shared" si="12"/>
        <v>124000</v>
      </c>
      <c r="F130">
        <f t="shared" si="13"/>
        <v>525.20000000000005</v>
      </c>
    </row>
    <row r="131" spans="1:6" x14ac:dyDescent="0.55000000000000004">
      <c r="A131">
        <f t="shared" si="10"/>
        <v>526.90000000000282</v>
      </c>
      <c r="B131">
        <f t="shared" si="15"/>
        <v>426.79333333333335</v>
      </c>
      <c r="C131" s="1">
        <f t="shared" si="11"/>
        <v>0.67333333333334622</v>
      </c>
      <c r="E131">
        <f t="shared" si="12"/>
        <v>125000</v>
      </c>
      <c r="F131">
        <f t="shared" si="13"/>
        <v>525.36</v>
      </c>
    </row>
    <row r="132" spans="1:6" x14ac:dyDescent="0.55000000000000004">
      <c r="A132">
        <f t="shared" si="10"/>
        <v>527.00000000000284</v>
      </c>
      <c r="B132">
        <f t="shared" si="15"/>
        <v>427.46666666666664</v>
      </c>
      <c r="C132" s="1">
        <f t="shared" si="11"/>
        <v>0.67333333333328937</v>
      </c>
      <c r="E132">
        <f t="shared" si="12"/>
        <v>126000</v>
      </c>
      <c r="F132">
        <f t="shared" si="13"/>
        <v>525.52</v>
      </c>
    </row>
    <row r="133" spans="1:6" x14ac:dyDescent="0.55000000000000004">
      <c r="A133">
        <f t="shared" si="10"/>
        <v>527.10000000000286</v>
      </c>
      <c r="B133">
        <f t="shared" si="15"/>
        <v>428.14</v>
      </c>
      <c r="C133" s="1">
        <f t="shared" si="11"/>
        <v>0.67333333333334622</v>
      </c>
      <c r="E133">
        <f t="shared" si="12"/>
        <v>127000</v>
      </c>
      <c r="F133">
        <f t="shared" si="13"/>
        <v>525.67999999999995</v>
      </c>
    </row>
    <row r="134" spans="1:6" x14ac:dyDescent="0.55000000000000004">
      <c r="A134">
        <f t="shared" si="10"/>
        <v>527.20000000000289</v>
      </c>
      <c r="B134">
        <f t="shared" si="15"/>
        <v>428.81333333333333</v>
      </c>
      <c r="C134" s="1">
        <f t="shared" si="11"/>
        <v>0.67333333333334622</v>
      </c>
      <c r="E134">
        <f t="shared" si="12"/>
        <v>128000</v>
      </c>
      <c r="F134">
        <f t="shared" si="13"/>
        <v>525.84</v>
      </c>
    </row>
    <row r="135" spans="1:6" x14ac:dyDescent="0.55000000000000004">
      <c r="A135">
        <f t="shared" si="10"/>
        <v>527.30000000000291</v>
      </c>
      <c r="B135">
        <f t="shared" si="15"/>
        <v>429.48666666666668</v>
      </c>
      <c r="C135" s="1">
        <f t="shared" si="11"/>
        <v>0.67333333333334622</v>
      </c>
      <c r="E135">
        <f t="shared" si="12"/>
        <v>129000</v>
      </c>
      <c r="F135">
        <v>526</v>
      </c>
    </row>
    <row r="136" spans="1:6" x14ac:dyDescent="0.55000000000000004">
      <c r="A136">
        <f t="shared" ref="A136:A199" si="16">A135+0.1</f>
        <v>527.40000000000293</v>
      </c>
      <c r="B136">
        <f t="shared" si="15"/>
        <v>430.16</v>
      </c>
      <c r="C136" s="1">
        <f t="shared" ref="C136:C199" si="17">+B136-B135</f>
        <v>0.67333333333334622</v>
      </c>
      <c r="E136">
        <f t="shared" si="12"/>
        <v>130000</v>
      </c>
      <c r="F136">
        <f>+F$135+(E136-E$135)*(F$165-F$135)/(E$165-E$135)</f>
        <v>526.20000000000005</v>
      </c>
    </row>
    <row r="137" spans="1:6" x14ac:dyDescent="0.55000000000000004">
      <c r="A137">
        <f t="shared" si="16"/>
        <v>527.50000000000296</v>
      </c>
      <c r="B137">
        <f t="shared" si="15"/>
        <v>430.83333333333331</v>
      </c>
      <c r="C137" s="1">
        <f t="shared" si="17"/>
        <v>0.67333333333328937</v>
      </c>
      <c r="E137">
        <f t="shared" ref="E137:E200" si="18">+E136+1000</f>
        <v>131000</v>
      </c>
      <c r="F137">
        <f t="shared" ref="F137:F164" si="19">+F$135+(E137-E$135)*(F$165-F$135)/(E$165-E$135)</f>
        <v>526.4</v>
      </c>
    </row>
    <row r="138" spans="1:6" x14ac:dyDescent="0.55000000000000004">
      <c r="A138">
        <f t="shared" si="16"/>
        <v>527.60000000000298</v>
      </c>
      <c r="B138">
        <f t="shared" si="15"/>
        <v>431.50666666666666</v>
      </c>
      <c r="C138" s="1">
        <f t="shared" si="17"/>
        <v>0.67333333333334622</v>
      </c>
      <c r="E138">
        <f t="shared" si="18"/>
        <v>132000</v>
      </c>
      <c r="F138">
        <f t="shared" si="19"/>
        <v>526.6</v>
      </c>
    </row>
    <row r="139" spans="1:6" x14ac:dyDescent="0.55000000000000004">
      <c r="A139">
        <f t="shared" si="16"/>
        <v>527.700000000003</v>
      </c>
      <c r="B139">
        <f t="shared" si="15"/>
        <v>432.18</v>
      </c>
      <c r="C139" s="1">
        <f t="shared" si="17"/>
        <v>0.67333333333334622</v>
      </c>
      <c r="E139">
        <f t="shared" si="18"/>
        <v>133000</v>
      </c>
      <c r="F139">
        <f t="shared" si="19"/>
        <v>526.79999999999995</v>
      </c>
    </row>
    <row r="140" spans="1:6" x14ac:dyDescent="0.55000000000000004">
      <c r="A140">
        <f t="shared" si="16"/>
        <v>527.80000000000302</v>
      </c>
      <c r="B140">
        <f t="shared" si="15"/>
        <v>432.85333333333335</v>
      </c>
      <c r="C140" s="1">
        <f t="shared" si="17"/>
        <v>0.67333333333334622</v>
      </c>
      <c r="E140">
        <f t="shared" si="18"/>
        <v>134000</v>
      </c>
      <c r="F140">
        <f t="shared" si="19"/>
        <v>527</v>
      </c>
    </row>
    <row r="141" spans="1:6" x14ac:dyDescent="0.55000000000000004">
      <c r="A141">
        <f t="shared" si="16"/>
        <v>527.90000000000305</v>
      </c>
      <c r="B141">
        <f t="shared" si="15"/>
        <v>433.52666666666664</v>
      </c>
      <c r="C141" s="1">
        <f t="shared" si="17"/>
        <v>0.67333333333328937</v>
      </c>
      <c r="E141">
        <f t="shared" si="18"/>
        <v>135000</v>
      </c>
      <c r="F141">
        <f t="shared" si="19"/>
        <v>527.20000000000005</v>
      </c>
    </row>
    <row r="142" spans="1:6" x14ac:dyDescent="0.55000000000000004">
      <c r="A142">
        <f t="shared" si="16"/>
        <v>528.00000000000307</v>
      </c>
      <c r="B142">
        <f t="shared" si="15"/>
        <v>434.2</v>
      </c>
      <c r="C142" s="1">
        <f t="shared" si="17"/>
        <v>0.67333333333334622</v>
      </c>
      <c r="E142">
        <f t="shared" si="18"/>
        <v>136000</v>
      </c>
      <c r="F142">
        <f t="shared" si="19"/>
        <v>527.4</v>
      </c>
    </row>
    <row r="143" spans="1:6" x14ac:dyDescent="0.55000000000000004">
      <c r="A143">
        <f t="shared" si="16"/>
        <v>528.10000000000309</v>
      </c>
      <c r="B143">
        <f t="shared" si="15"/>
        <v>434.87333333333333</v>
      </c>
      <c r="C143" s="1">
        <f t="shared" si="17"/>
        <v>0.67333333333334622</v>
      </c>
      <c r="E143">
        <f t="shared" si="18"/>
        <v>137000</v>
      </c>
      <c r="F143">
        <f t="shared" si="19"/>
        <v>527.6</v>
      </c>
    </row>
    <row r="144" spans="1:6" x14ac:dyDescent="0.55000000000000004">
      <c r="A144">
        <f t="shared" si="16"/>
        <v>528.20000000000312</v>
      </c>
      <c r="B144">
        <f t="shared" si="15"/>
        <v>435.54666666666668</v>
      </c>
      <c r="C144" s="1">
        <f t="shared" si="17"/>
        <v>0.67333333333334622</v>
      </c>
      <c r="E144">
        <f t="shared" si="18"/>
        <v>138000</v>
      </c>
      <c r="F144">
        <f t="shared" si="19"/>
        <v>527.79999999999995</v>
      </c>
    </row>
    <row r="145" spans="1:6" x14ac:dyDescent="0.55000000000000004">
      <c r="A145">
        <f t="shared" si="16"/>
        <v>528.30000000000314</v>
      </c>
      <c r="B145">
        <f t="shared" si="15"/>
        <v>436.22</v>
      </c>
      <c r="C145" s="1">
        <f t="shared" si="17"/>
        <v>0.67333333333334622</v>
      </c>
      <c r="E145">
        <f t="shared" si="18"/>
        <v>139000</v>
      </c>
      <c r="F145">
        <f t="shared" si="19"/>
        <v>528</v>
      </c>
    </row>
    <row r="146" spans="1:6" x14ac:dyDescent="0.55000000000000004">
      <c r="A146">
        <f t="shared" si="16"/>
        <v>528.40000000000316</v>
      </c>
      <c r="B146">
        <f t="shared" si="15"/>
        <v>436.89333333333332</v>
      </c>
      <c r="C146" s="1">
        <f t="shared" si="17"/>
        <v>0.67333333333328937</v>
      </c>
      <c r="E146">
        <f t="shared" si="18"/>
        <v>140000</v>
      </c>
      <c r="F146">
        <f t="shared" si="19"/>
        <v>528.20000000000005</v>
      </c>
    </row>
    <row r="147" spans="1:6" x14ac:dyDescent="0.55000000000000004">
      <c r="A147">
        <f t="shared" si="16"/>
        <v>528.50000000000318</v>
      </c>
      <c r="B147">
        <f t="shared" si="15"/>
        <v>437.56666666666666</v>
      </c>
      <c r="C147" s="1">
        <f t="shared" si="17"/>
        <v>0.67333333333334622</v>
      </c>
      <c r="E147">
        <f t="shared" si="18"/>
        <v>141000</v>
      </c>
      <c r="F147">
        <f t="shared" si="19"/>
        <v>528.4</v>
      </c>
    </row>
    <row r="148" spans="1:6" x14ac:dyDescent="0.55000000000000004">
      <c r="A148">
        <f t="shared" si="16"/>
        <v>528.60000000000321</v>
      </c>
      <c r="B148">
        <f t="shared" si="15"/>
        <v>438.24</v>
      </c>
      <c r="C148" s="1">
        <f t="shared" si="17"/>
        <v>0.67333333333334622</v>
      </c>
      <c r="E148">
        <f t="shared" si="18"/>
        <v>142000</v>
      </c>
      <c r="F148">
        <f t="shared" si="19"/>
        <v>528.6</v>
      </c>
    </row>
    <row r="149" spans="1:6" x14ac:dyDescent="0.55000000000000004">
      <c r="A149">
        <f t="shared" si="16"/>
        <v>528.70000000000323</v>
      </c>
      <c r="B149">
        <f t="shared" si="15"/>
        <v>438.91333333333336</v>
      </c>
      <c r="C149" s="1">
        <f t="shared" si="17"/>
        <v>0.67333333333334622</v>
      </c>
      <c r="E149">
        <f t="shared" si="18"/>
        <v>143000</v>
      </c>
      <c r="F149">
        <f t="shared" si="19"/>
        <v>528.79999999999995</v>
      </c>
    </row>
    <row r="150" spans="1:6" x14ac:dyDescent="0.55000000000000004">
      <c r="A150">
        <f t="shared" si="16"/>
        <v>528.80000000000325</v>
      </c>
      <c r="B150">
        <f t="shared" si="15"/>
        <v>439.58666666666664</v>
      </c>
      <c r="C150" s="1">
        <f t="shared" si="17"/>
        <v>0.67333333333328937</v>
      </c>
      <c r="E150">
        <f t="shared" si="18"/>
        <v>144000</v>
      </c>
      <c r="F150">
        <f t="shared" si="19"/>
        <v>529</v>
      </c>
    </row>
    <row r="151" spans="1:6" x14ac:dyDescent="0.55000000000000004">
      <c r="A151">
        <f t="shared" si="16"/>
        <v>528.90000000000327</v>
      </c>
      <c r="B151">
        <f t="shared" si="15"/>
        <v>440.26</v>
      </c>
      <c r="C151" s="1">
        <f t="shared" si="17"/>
        <v>0.67333333333334622</v>
      </c>
      <c r="E151">
        <f t="shared" si="18"/>
        <v>145000</v>
      </c>
      <c r="F151">
        <f t="shared" si="19"/>
        <v>529.20000000000005</v>
      </c>
    </row>
    <row r="152" spans="1:6" x14ac:dyDescent="0.55000000000000004">
      <c r="A152">
        <f t="shared" si="16"/>
        <v>529.0000000000033</v>
      </c>
      <c r="B152">
        <f t="shared" si="15"/>
        <v>440.93333333333334</v>
      </c>
      <c r="C152" s="1">
        <f t="shared" si="17"/>
        <v>0.67333333333334622</v>
      </c>
      <c r="E152">
        <f t="shared" si="18"/>
        <v>146000</v>
      </c>
      <c r="F152">
        <f t="shared" si="19"/>
        <v>529.4</v>
      </c>
    </row>
    <row r="153" spans="1:6" x14ac:dyDescent="0.55000000000000004">
      <c r="A153">
        <f t="shared" si="16"/>
        <v>529.10000000000332</v>
      </c>
      <c r="B153">
        <f t="shared" si="15"/>
        <v>441.60666666666668</v>
      </c>
      <c r="C153" s="1">
        <f t="shared" si="17"/>
        <v>0.67333333333334622</v>
      </c>
      <c r="E153">
        <f t="shared" si="18"/>
        <v>147000</v>
      </c>
      <c r="F153">
        <f t="shared" si="19"/>
        <v>529.6</v>
      </c>
    </row>
    <row r="154" spans="1:6" x14ac:dyDescent="0.55000000000000004">
      <c r="A154">
        <f t="shared" si="16"/>
        <v>529.20000000000334</v>
      </c>
      <c r="B154">
        <f t="shared" si="15"/>
        <v>442.28</v>
      </c>
      <c r="C154" s="1">
        <f t="shared" si="17"/>
        <v>0.67333333333328937</v>
      </c>
      <c r="E154">
        <f t="shared" si="18"/>
        <v>148000</v>
      </c>
      <c r="F154">
        <f t="shared" si="19"/>
        <v>529.79999999999995</v>
      </c>
    </row>
    <row r="155" spans="1:6" x14ac:dyDescent="0.55000000000000004">
      <c r="A155">
        <f t="shared" si="16"/>
        <v>529.30000000000337</v>
      </c>
      <c r="B155">
        <f t="shared" si="15"/>
        <v>442.95333333333332</v>
      </c>
      <c r="C155" s="1">
        <f t="shared" si="17"/>
        <v>0.67333333333334622</v>
      </c>
      <c r="E155">
        <f t="shared" si="18"/>
        <v>149000</v>
      </c>
      <c r="F155">
        <f t="shared" si="19"/>
        <v>530</v>
      </c>
    </row>
    <row r="156" spans="1:6" x14ac:dyDescent="0.55000000000000004">
      <c r="A156">
        <f t="shared" si="16"/>
        <v>529.40000000000339</v>
      </c>
      <c r="B156">
        <f t="shared" si="15"/>
        <v>443.62666666666667</v>
      </c>
      <c r="C156" s="1">
        <f t="shared" si="17"/>
        <v>0.67333333333334622</v>
      </c>
      <c r="E156">
        <f t="shared" si="18"/>
        <v>150000</v>
      </c>
      <c r="F156">
        <f t="shared" si="19"/>
        <v>530.20000000000005</v>
      </c>
    </row>
    <row r="157" spans="1:6" x14ac:dyDescent="0.55000000000000004">
      <c r="A157">
        <f t="shared" si="16"/>
        <v>529.50000000000341</v>
      </c>
      <c r="B157">
        <f t="shared" si="15"/>
        <v>444.3</v>
      </c>
      <c r="C157" s="1">
        <f t="shared" si="17"/>
        <v>0.67333333333334622</v>
      </c>
      <c r="E157">
        <f t="shared" si="18"/>
        <v>151000</v>
      </c>
      <c r="F157">
        <f t="shared" si="19"/>
        <v>530.4</v>
      </c>
    </row>
    <row r="158" spans="1:6" x14ac:dyDescent="0.55000000000000004">
      <c r="A158">
        <f t="shared" si="16"/>
        <v>529.60000000000343</v>
      </c>
      <c r="B158">
        <f t="shared" si="15"/>
        <v>444.97333333333336</v>
      </c>
      <c r="C158" s="1">
        <f t="shared" si="17"/>
        <v>0.67333333333334622</v>
      </c>
      <c r="E158">
        <f t="shared" si="18"/>
        <v>152000</v>
      </c>
      <c r="F158">
        <f t="shared" si="19"/>
        <v>530.6</v>
      </c>
    </row>
    <row r="159" spans="1:6" x14ac:dyDescent="0.55000000000000004">
      <c r="A159">
        <f t="shared" si="16"/>
        <v>529.70000000000346</v>
      </c>
      <c r="B159">
        <f t="shared" si="15"/>
        <v>445.64666666666665</v>
      </c>
      <c r="C159" s="1">
        <f t="shared" si="17"/>
        <v>0.67333333333328937</v>
      </c>
      <c r="E159">
        <f t="shared" si="18"/>
        <v>153000</v>
      </c>
      <c r="F159">
        <f t="shared" si="19"/>
        <v>530.79999999999995</v>
      </c>
    </row>
    <row r="160" spans="1:6" x14ac:dyDescent="0.55000000000000004">
      <c r="A160">
        <f t="shared" si="16"/>
        <v>529.80000000000348</v>
      </c>
      <c r="B160">
        <f t="shared" si="15"/>
        <v>446.32</v>
      </c>
      <c r="C160" s="1">
        <f t="shared" si="17"/>
        <v>0.67333333333334622</v>
      </c>
      <c r="E160">
        <f t="shared" si="18"/>
        <v>154000</v>
      </c>
      <c r="F160">
        <f t="shared" si="19"/>
        <v>531</v>
      </c>
    </row>
    <row r="161" spans="1:6" x14ac:dyDescent="0.55000000000000004">
      <c r="A161">
        <f t="shared" si="16"/>
        <v>529.9000000000035</v>
      </c>
      <c r="B161">
        <f t="shared" si="15"/>
        <v>446.99333333333334</v>
      </c>
      <c r="C161" s="1">
        <f t="shared" si="17"/>
        <v>0.67333333333334622</v>
      </c>
      <c r="E161">
        <f t="shared" si="18"/>
        <v>155000</v>
      </c>
      <c r="F161">
        <f t="shared" si="19"/>
        <v>531.20000000000005</v>
      </c>
    </row>
    <row r="162" spans="1:6" x14ac:dyDescent="0.55000000000000004">
      <c r="A162">
        <f t="shared" si="16"/>
        <v>530.00000000000352</v>
      </c>
      <c r="B162">
        <f t="shared" si="15"/>
        <v>447.66666666666669</v>
      </c>
      <c r="C162" s="1">
        <f t="shared" si="17"/>
        <v>0.67333333333334622</v>
      </c>
      <c r="E162">
        <f t="shared" si="18"/>
        <v>156000</v>
      </c>
      <c r="F162">
        <f t="shared" si="19"/>
        <v>531.4</v>
      </c>
    </row>
    <row r="163" spans="1:6" x14ac:dyDescent="0.55000000000000004">
      <c r="A163">
        <f t="shared" si="16"/>
        <v>530.10000000000355</v>
      </c>
      <c r="B163">
        <f t="shared" si="15"/>
        <v>448.34000000000003</v>
      </c>
      <c r="C163" s="1">
        <f t="shared" si="17"/>
        <v>0.67333333333334622</v>
      </c>
      <c r="E163">
        <f t="shared" si="18"/>
        <v>157000</v>
      </c>
      <c r="F163">
        <f t="shared" si="19"/>
        <v>531.6</v>
      </c>
    </row>
    <row r="164" spans="1:6" x14ac:dyDescent="0.55000000000000004">
      <c r="A164">
        <f t="shared" si="16"/>
        <v>530.20000000000357</v>
      </c>
      <c r="B164">
        <f t="shared" si="15"/>
        <v>449.01333333333332</v>
      </c>
      <c r="C164" s="1">
        <f t="shared" si="17"/>
        <v>0.67333333333328937</v>
      </c>
      <c r="E164">
        <f t="shared" si="18"/>
        <v>158000</v>
      </c>
      <c r="F164">
        <f t="shared" si="19"/>
        <v>531.79999999999995</v>
      </c>
    </row>
    <row r="165" spans="1:6" x14ac:dyDescent="0.55000000000000004">
      <c r="A165">
        <f t="shared" si="16"/>
        <v>530.30000000000359</v>
      </c>
      <c r="B165">
        <f t="shared" si="15"/>
        <v>449.68666666666667</v>
      </c>
      <c r="C165" s="1">
        <f t="shared" si="17"/>
        <v>0.67333333333334622</v>
      </c>
      <c r="E165">
        <f t="shared" si="18"/>
        <v>159000</v>
      </c>
      <c r="F165">
        <v>532</v>
      </c>
    </row>
    <row r="166" spans="1:6" x14ac:dyDescent="0.55000000000000004">
      <c r="A166">
        <f t="shared" si="16"/>
        <v>530.40000000000362</v>
      </c>
      <c r="B166">
        <f t="shared" si="15"/>
        <v>450.36</v>
      </c>
      <c r="C166" s="1">
        <f t="shared" si="17"/>
        <v>0.67333333333334622</v>
      </c>
      <c r="E166">
        <f t="shared" si="18"/>
        <v>160000</v>
      </c>
      <c r="F166">
        <f>+F$165+(E166-E$165)*(F$261-F$165)/(E$261-E$165)</f>
        <v>532.0645833333333</v>
      </c>
    </row>
    <row r="167" spans="1:6" x14ac:dyDescent="0.55000000000000004">
      <c r="A167">
        <f t="shared" si="16"/>
        <v>530.50000000000364</v>
      </c>
      <c r="B167">
        <f t="shared" si="15"/>
        <v>451.0333333333333</v>
      </c>
      <c r="C167" s="1">
        <f t="shared" si="17"/>
        <v>0.67333333333328937</v>
      </c>
      <c r="E167">
        <f t="shared" si="18"/>
        <v>161000</v>
      </c>
      <c r="F167">
        <f t="shared" ref="F167:F230" si="20">+F$165+(E167-E$165)*(F$261-F$165)/(E$261-E$165)</f>
        <v>532.12916666666672</v>
      </c>
    </row>
    <row r="168" spans="1:6" x14ac:dyDescent="0.55000000000000004">
      <c r="A168">
        <f t="shared" si="16"/>
        <v>530.60000000000366</v>
      </c>
      <c r="B168">
        <f t="shared" si="15"/>
        <v>451.70666666666665</v>
      </c>
      <c r="C168" s="1">
        <f t="shared" si="17"/>
        <v>0.67333333333334622</v>
      </c>
      <c r="E168">
        <f t="shared" si="18"/>
        <v>162000</v>
      </c>
      <c r="F168">
        <f t="shared" si="20"/>
        <v>532.19375000000002</v>
      </c>
    </row>
    <row r="169" spans="1:6" x14ac:dyDescent="0.55000000000000004">
      <c r="A169">
        <f t="shared" si="16"/>
        <v>530.70000000000368</v>
      </c>
      <c r="B169">
        <f t="shared" si="15"/>
        <v>452.38</v>
      </c>
      <c r="C169" s="1">
        <f t="shared" si="17"/>
        <v>0.67333333333334622</v>
      </c>
      <c r="E169">
        <f t="shared" si="18"/>
        <v>163000</v>
      </c>
      <c r="F169">
        <f t="shared" si="20"/>
        <v>532.25833333333333</v>
      </c>
    </row>
    <row r="170" spans="1:6" x14ac:dyDescent="0.55000000000000004">
      <c r="A170">
        <f t="shared" si="16"/>
        <v>530.80000000000371</v>
      </c>
      <c r="B170">
        <f t="shared" si="15"/>
        <v>453.05333333333334</v>
      </c>
      <c r="C170" s="1">
        <f t="shared" si="17"/>
        <v>0.67333333333334622</v>
      </c>
      <c r="E170">
        <f t="shared" si="18"/>
        <v>164000</v>
      </c>
      <c r="F170">
        <f t="shared" si="20"/>
        <v>532.32291666666663</v>
      </c>
    </row>
    <row r="171" spans="1:6" x14ac:dyDescent="0.55000000000000004">
      <c r="A171">
        <f t="shared" si="16"/>
        <v>530.90000000000373</v>
      </c>
      <c r="B171">
        <f t="shared" si="15"/>
        <v>453.72666666666669</v>
      </c>
      <c r="C171" s="1">
        <f t="shared" si="17"/>
        <v>0.67333333333334622</v>
      </c>
      <c r="E171">
        <f t="shared" si="18"/>
        <v>165000</v>
      </c>
      <c r="F171">
        <f t="shared" si="20"/>
        <v>532.38750000000005</v>
      </c>
    </row>
    <row r="172" spans="1:6" x14ac:dyDescent="0.55000000000000004">
      <c r="A172">
        <f t="shared" si="16"/>
        <v>531.00000000000375</v>
      </c>
      <c r="B172">
        <f t="shared" si="15"/>
        <v>454.4</v>
      </c>
      <c r="C172" s="1">
        <f t="shared" si="17"/>
        <v>0.67333333333328937</v>
      </c>
      <c r="E172">
        <f t="shared" si="18"/>
        <v>166000</v>
      </c>
      <c r="F172">
        <f t="shared" si="20"/>
        <v>532.45208333333335</v>
      </c>
    </row>
    <row r="173" spans="1:6" x14ac:dyDescent="0.55000000000000004">
      <c r="A173">
        <f t="shared" si="16"/>
        <v>531.10000000000377</v>
      </c>
      <c r="B173">
        <f t="shared" si="15"/>
        <v>455.07333333333332</v>
      </c>
      <c r="C173" s="1">
        <f t="shared" si="17"/>
        <v>0.67333333333334622</v>
      </c>
      <c r="E173">
        <f t="shared" si="18"/>
        <v>167000</v>
      </c>
      <c r="F173">
        <f t="shared" si="20"/>
        <v>532.51666666666665</v>
      </c>
    </row>
    <row r="174" spans="1:6" x14ac:dyDescent="0.55000000000000004">
      <c r="A174">
        <f t="shared" si="16"/>
        <v>531.2000000000038</v>
      </c>
      <c r="B174">
        <f t="shared" si="15"/>
        <v>455.74666666666667</v>
      </c>
      <c r="C174" s="1">
        <f t="shared" si="17"/>
        <v>0.67333333333334622</v>
      </c>
      <c r="E174">
        <f t="shared" si="18"/>
        <v>168000</v>
      </c>
      <c r="F174">
        <f t="shared" si="20"/>
        <v>532.58124999999995</v>
      </c>
    </row>
    <row r="175" spans="1:6" x14ac:dyDescent="0.55000000000000004">
      <c r="A175">
        <f t="shared" si="16"/>
        <v>531.30000000000382</v>
      </c>
      <c r="B175">
        <f t="shared" si="15"/>
        <v>456.42</v>
      </c>
      <c r="C175" s="1">
        <f t="shared" si="17"/>
        <v>0.67333333333334622</v>
      </c>
      <c r="E175">
        <f t="shared" si="18"/>
        <v>169000</v>
      </c>
      <c r="F175">
        <f t="shared" si="20"/>
        <v>532.64583333333337</v>
      </c>
    </row>
    <row r="176" spans="1:6" x14ac:dyDescent="0.55000000000000004">
      <c r="A176">
        <f t="shared" si="16"/>
        <v>531.40000000000384</v>
      </c>
      <c r="B176">
        <f t="shared" si="15"/>
        <v>457.09333333333336</v>
      </c>
      <c r="C176" s="1">
        <f t="shared" si="17"/>
        <v>0.67333333333334622</v>
      </c>
      <c r="E176">
        <f t="shared" si="18"/>
        <v>170000</v>
      </c>
      <c r="F176">
        <f t="shared" si="20"/>
        <v>532.71041666666667</v>
      </c>
    </row>
    <row r="177" spans="1:6" x14ac:dyDescent="0.55000000000000004">
      <c r="A177">
        <f t="shared" si="16"/>
        <v>531.50000000000387</v>
      </c>
      <c r="B177">
        <f t="shared" si="15"/>
        <v>457.76666666666665</v>
      </c>
      <c r="C177" s="1">
        <f t="shared" si="17"/>
        <v>0.67333333333328937</v>
      </c>
      <c r="E177">
        <f t="shared" si="18"/>
        <v>171000</v>
      </c>
      <c r="F177">
        <f t="shared" si="20"/>
        <v>532.77499999999998</v>
      </c>
    </row>
    <row r="178" spans="1:6" x14ac:dyDescent="0.55000000000000004">
      <c r="A178">
        <f t="shared" si="16"/>
        <v>531.60000000000389</v>
      </c>
      <c r="B178">
        <f t="shared" ref="B178:B241" si="21">+(A178-A$112)/(A$262-A$112)*(B$262-B$112)+B$112</f>
        <v>458.44</v>
      </c>
      <c r="C178" s="1">
        <f t="shared" si="17"/>
        <v>0.67333333333334622</v>
      </c>
      <c r="E178">
        <f t="shared" si="18"/>
        <v>172000</v>
      </c>
      <c r="F178">
        <f t="shared" si="20"/>
        <v>532.83958333333339</v>
      </c>
    </row>
    <row r="179" spans="1:6" x14ac:dyDescent="0.55000000000000004">
      <c r="A179">
        <f t="shared" si="16"/>
        <v>531.70000000000391</v>
      </c>
      <c r="B179">
        <f t="shared" si="21"/>
        <v>459.11333333333334</v>
      </c>
      <c r="C179" s="1">
        <f t="shared" si="17"/>
        <v>0.67333333333334622</v>
      </c>
      <c r="E179">
        <f t="shared" si="18"/>
        <v>173000</v>
      </c>
      <c r="F179">
        <f t="shared" si="20"/>
        <v>532.9041666666667</v>
      </c>
    </row>
    <row r="180" spans="1:6" x14ac:dyDescent="0.55000000000000004">
      <c r="A180">
        <f t="shared" si="16"/>
        <v>531.80000000000393</v>
      </c>
      <c r="B180">
        <f t="shared" si="21"/>
        <v>459.78666666666663</v>
      </c>
      <c r="C180" s="1">
        <f t="shared" si="17"/>
        <v>0.67333333333328937</v>
      </c>
      <c r="E180">
        <f t="shared" si="18"/>
        <v>174000</v>
      </c>
      <c r="F180">
        <f t="shared" si="20"/>
        <v>532.96875</v>
      </c>
    </row>
    <row r="181" spans="1:6" x14ac:dyDescent="0.55000000000000004">
      <c r="A181">
        <f t="shared" si="16"/>
        <v>531.90000000000396</v>
      </c>
      <c r="B181">
        <f t="shared" si="21"/>
        <v>460.46</v>
      </c>
      <c r="C181" s="1">
        <f t="shared" si="17"/>
        <v>0.67333333333334622</v>
      </c>
      <c r="E181">
        <f t="shared" si="18"/>
        <v>175000</v>
      </c>
      <c r="F181">
        <f t="shared" si="20"/>
        <v>533.0333333333333</v>
      </c>
    </row>
    <row r="182" spans="1:6" x14ac:dyDescent="0.55000000000000004">
      <c r="A182">
        <f t="shared" si="16"/>
        <v>532.00000000000398</v>
      </c>
      <c r="B182">
        <f t="shared" si="21"/>
        <v>461.13333333333333</v>
      </c>
      <c r="C182" s="1">
        <f t="shared" si="17"/>
        <v>0.67333333333334622</v>
      </c>
      <c r="E182">
        <f t="shared" si="18"/>
        <v>176000</v>
      </c>
      <c r="F182">
        <f t="shared" si="20"/>
        <v>533.09791666666672</v>
      </c>
    </row>
    <row r="183" spans="1:6" x14ac:dyDescent="0.55000000000000004">
      <c r="A183">
        <f t="shared" si="16"/>
        <v>532.100000000004</v>
      </c>
      <c r="B183">
        <f t="shared" si="21"/>
        <v>461.80666666666667</v>
      </c>
      <c r="C183" s="1">
        <f t="shared" si="17"/>
        <v>0.67333333333334622</v>
      </c>
      <c r="E183">
        <f t="shared" si="18"/>
        <v>177000</v>
      </c>
      <c r="F183">
        <f t="shared" si="20"/>
        <v>533.16250000000002</v>
      </c>
    </row>
    <row r="184" spans="1:6" x14ac:dyDescent="0.55000000000000004">
      <c r="A184">
        <f t="shared" si="16"/>
        <v>532.20000000000402</v>
      </c>
      <c r="B184">
        <f t="shared" si="21"/>
        <v>462.48</v>
      </c>
      <c r="C184" s="1">
        <f t="shared" si="17"/>
        <v>0.67333333333334622</v>
      </c>
      <c r="E184">
        <f t="shared" si="18"/>
        <v>178000</v>
      </c>
      <c r="F184">
        <f t="shared" si="20"/>
        <v>533.22708333333333</v>
      </c>
    </row>
    <row r="185" spans="1:6" x14ac:dyDescent="0.55000000000000004">
      <c r="A185">
        <f t="shared" si="16"/>
        <v>532.30000000000405</v>
      </c>
      <c r="B185">
        <f t="shared" si="21"/>
        <v>463.15333333333331</v>
      </c>
      <c r="C185" s="1">
        <f t="shared" si="17"/>
        <v>0.67333333333328937</v>
      </c>
      <c r="E185">
        <f t="shared" si="18"/>
        <v>179000</v>
      </c>
      <c r="F185">
        <f t="shared" si="20"/>
        <v>533.29166666666663</v>
      </c>
    </row>
    <row r="186" spans="1:6" x14ac:dyDescent="0.55000000000000004">
      <c r="A186">
        <f t="shared" si="16"/>
        <v>532.40000000000407</v>
      </c>
      <c r="B186">
        <f t="shared" si="21"/>
        <v>463.82666666666665</v>
      </c>
      <c r="C186" s="1">
        <f t="shared" si="17"/>
        <v>0.67333333333334622</v>
      </c>
      <c r="E186">
        <f t="shared" si="18"/>
        <v>180000</v>
      </c>
      <c r="F186">
        <f t="shared" si="20"/>
        <v>533.35625000000005</v>
      </c>
    </row>
    <row r="187" spans="1:6" x14ac:dyDescent="0.55000000000000004">
      <c r="A187">
        <f t="shared" si="16"/>
        <v>532.50000000000409</v>
      </c>
      <c r="B187">
        <f t="shared" si="21"/>
        <v>464.5</v>
      </c>
      <c r="C187" s="1">
        <f t="shared" si="17"/>
        <v>0.67333333333334622</v>
      </c>
      <c r="E187">
        <f t="shared" si="18"/>
        <v>181000</v>
      </c>
      <c r="F187">
        <f t="shared" si="20"/>
        <v>533.42083333333335</v>
      </c>
    </row>
    <row r="188" spans="1:6" x14ac:dyDescent="0.55000000000000004">
      <c r="A188">
        <f t="shared" si="16"/>
        <v>532.60000000000412</v>
      </c>
      <c r="B188">
        <f t="shared" si="21"/>
        <v>465.17333333333335</v>
      </c>
      <c r="C188" s="1">
        <f t="shared" si="17"/>
        <v>0.67333333333334622</v>
      </c>
      <c r="E188">
        <f t="shared" si="18"/>
        <v>182000</v>
      </c>
      <c r="F188">
        <f t="shared" si="20"/>
        <v>533.48541666666665</v>
      </c>
    </row>
    <row r="189" spans="1:6" x14ac:dyDescent="0.55000000000000004">
      <c r="A189">
        <f t="shared" si="16"/>
        <v>532.70000000000414</v>
      </c>
      <c r="B189">
        <f t="shared" si="21"/>
        <v>465.84666666666669</v>
      </c>
      <c r="C189" s="1">
        <f t="shared" si="17"/>
        <v>0.67333333333334622</v>
      </c>
      <c r="E189">
        <f t="shared" si="18"/>
        <v>183000</v>
      </c>
      <c r="F189">
        <f t="shared" si="20"/>
        <v>533.55000000000007</v>
      </c>
    </row>
    <row r="190" spans="1:6" x14ac:dyDescent="0.55000000000000004">
      <c r="A190">
        <f t="shared" si="16"/>
        <v>532.80000000000416</v>
      </c>
      <c r="B190">
        <f t="shared" si="21"/>
        <v>466.52</v>
      </c>
      <c r="C190" s="1">
        <f t="shared" si="17"/>
        <v>0.67333333333328937</v>
      </c>
      <c r="E190">
        <f t="shared" si="18"/>
        <v>184000</v>
      </c>
      <c r="F190">
        <f t="shared" si="20"/>
        <v>533.61458333333337</v>
      </c>
    </row>
    <row r="191" spans="1:6" x14ac:dyDescent="0.55000000000000004">
      <c r="A191">
        <f t="shared" si="16"/>
        <v>532.90000000000418</v>
      </c>
      <c r="B191">
        <f t="shared" si="21"/>
        <v>467.19333333333333</v>
      </c>
      <c r="C191" s="1">
        <f t="shared" si="17"/>
        <v>0.67333333333334622</v>
      </c>
      <c r="E191">
        <f t="shared" si="18"/>
        <v>185000</v>
      </c>
      <c r="F191">
        <f t="shared" si="20"/>
        <v>533.67916666666667</v>
      </c>
    </row>
    <row r="192" spans="1:6" x14ac:dyDescent="0.55000000000000004">
      <c r="A192">
        <f t="shared" si="16"/>
        <v>533.00000000000421</v>
      </c>
      <c r="B192">
        <f t="shared" si="21"/>
        <v>467.86666666666667</v>
      </c>
      <c r="C192" s="1">
        <f t="shared" si="17"/>
        <v>0.67333333333334622</v>
      </c>
      <c r="E192">
        <f t="shared" si="18"/>
        <v>186000</v>
      </c>
      <c r="F192">
        <f t="shared" si="20"/>
        <v>533.74374999999998</v>
      </c>
    </row>
    <row r="193" spans="1:6" x14ac:dyDescent="0.55000000000000004">
      <c r="A193">
        <f t="shared" si="16"/>
        <v>533.10000000000423</v>
      </c>
      <c r="B193">
        <f t="shared" si="21"/>
        <v>468.54</v>
      </c>
      <c r="C193" s="1">
        <f t="shared" si="17"/>
        <v>0.67333333333334622</v>
      </c>
      <c r="E193">
        <f t="shared" si="18"/>
        <v>187000</v>
      </c>
      <c r="F193">
        <f t="shared" si="20"/>
        <v>533.80833333333339</v>
      </c>
    </row>
    <row r="194" spans="1:6" x14ac:dyDescent="0.55000000000000004">
      <c r="A194">
        <f t="shared" si="16"/>
        <v>533.20000000000425</v>
      </c>
      <c r="B194">
        <f t="shared" si="21"/>
        <v>469.21333333333331</v>
      </c>
      <c r="C194" s="1">
        <f t="shared" si="17"/>
        <v>0.67333333333328937</v>
      </c>
      <c r="E194">
        <f t="shared" si="18"/>
        <v>188000</v>
      </c>
      <c r="F194">
        <f t="shared" si="20"/>
        <v>533.8729166666667</v>
      </c>
    </row>
    <row r="195" spans="1:6" x14ac:dyDescent="0.55000000000000004">
      <c r="A195">
        <f t="shared" si="16"/>
        <v>533.30000000000427</v>
      </c>
      <c r="B195">
        <f t="shared" si="21"/>
        <v>469.88666666666666</v>
      </c>
      <c r="C195" s="1">
        <f t="shared" si="17"/>
        <v>0.67333333333334622</v>
      </c>
      <c r="E195">
        <f t="shared" si="18"/>
        <v>189000</v>
      </c>
      <c r="F195">
        <f t="shared" si="20"/>
        <v>533.9375</v>
      </c>
    </row>
    <row r="196" spans="1:6" x14ac:dyDescent="0.55000000000000004">
      <c r="A196">
        <f t="shared" si="16"/>
        <v>533.4000000000043</v>
      </c>
      <c r="B196">
        <f t="shared" si="21"/>
        <v>470.56</v>
      </c>
      <c r="C196" s="1">
        <f t="shared" si="17"/>
        <v>0.67333333333334622</v>
      </c>
      <c r="E196">
        <f t="shared" si="18"/>
        <v>190000</v>
      </c>
      <c r="F196">
        <f t="shared" si="20"/>
        <v>534.0020833333333</v>
      </c>
    </row>
    <row r="197" spans="1:6" x14ac:dyDescent="0.55000000000000004">
      <c r="A197">
        <f t="shared" si="16"/>
        <v>533.50000000000432</v>
      </c>
      <c r="B197">
        <f t="shared" si="21"/>
        <v>471.23333333333335</v>
      </c>
      <c r="C197" s="1">
        <f t="shared" si="17"/>
        <v>0.67333333333334622</v>
      </c>
      <c r="E197">
        <f t="shared" si="18"/>
        <v>191000</v>
      </c>
      <c r="F197">
        <f t="shared" si="20"/>
        <v>534.06666666666672</v>
      </c>
    </row>
    <row r="198" spans="1:6" x14ac:dyDescent="0.55000000000000004">
      <c r="A198">
        <f t="shared" si="16"/>
        <v>533.60000000000434</v>
      </c>
      <c r="B198">
        <f t="shared" si="21"/>
        <v>471.90666666666664</v>
      </c>
      <c r="C198" s="1">
        <f t="shared" si="17"/>
        <v>0.67333333333328937</v>
      </c>
      <c r="E198">
        <f t="shared" si="18"/>
        <v>192000</v>
      </c>
      <c r="F198">
        <f t="shared" si="20"/>
        <v>534.13125000000002</v>
      </c>
    </row>
    <row r="199" spans="1:6" x14ac:dyDescent="0.55000000000000004">
      <c r="A199">
        <f t="shared" si="16"/>
        <v>533.70000000000437</v>
      </c>
      <c r="B199">
        <f t="shared" si="21"/>
        <v>472.58</v>
      </c>
      <c r="C199" s="1">
        <f t="shared" si="17"/>
        <v>0.67333333333334622</v>
      </c>
      <c r="E199">
        <f t="shared" si="18"/>
        <v>193000</v>
      </c>
      <c r="F199">
        <f t="shared" si="20"/>
        <v>534.19583333333333</v>
      </c>
    </row>
    <row r="200" spans="1:6" x14ac:dyDescent="0.55000000000000004">
      <c r="A200">
        <f t="shared" ref="A200:A239" si="22">A199+0.1</f>
        <v>533.80000000000439</v>
      </c>
      <c r="B200">
        <f t="shared" si="21"/>
        <v>473.25333333333333</v>
      </c>
      <c r="C200" s="1">
        <f t="shared" ref="C200:C262" si="23">+B200-B199</f>
        <v>0.67333333333334622</v>
      </c>
      <c r="E200">
        <f t="shared" si="18"/>
        <v>194000</v>
      </c>
      <c r="F200">
        <f t="shared" si="20"/>
        <v>534.26041666666663</v>
      </c>
    </row>
    <row r="201" spans="1:6" x14ac:dyDescent="0.55000000000000004">
      <c r="A201">
        <f t="shared" si="22"/>
        <v>533.90000000000441</v>
      </c>
      <c r="B201">
        <f t="shared" si="21"/>
        <v>473.92666666666668</v>
      </c>
      <c r="C201" s="1">
        <f t="shared" si="23"/>
        <v>0.67333333333334622</v>
      </c>
      <c r="E201">
        <f t="shared" ref="E201:E261" si="24">+E200+1000</f>
        <v>195000</v>
      </c>
      <c r="F201">
        <f t="shared" si="20"/>
        <v>534.32500000000005</v>
      </c>
    </row>
    <row r="202" spans="1:6" x14ac:dyDescent="0.55000000000000004">
      <c r="A202">
        <f t="shared" si="22"/>
        <v>534.00000000000443</v>
      </c>
      <c r="B202">
        <f t="shared" si="21"/>
        <v>474.6</v>
      </c>
      <c r="C202" s="1">
        <f t="shared" si="23"/>
        <v>0.67333333333334622</v>
      </c>
      <c r="E202">
        <f t="shared" si="24"/>
        <v>196000</v>
      </c>
      <c r="F202">
        <f t="shared" si="20"/>
        <v>534.38958333333335</v>
      </c>
    </row>
    <row r="203" spans="1:6" x14ac:dyDescent="0.55000000000000004">
      <c r="A203">
        <f t="shared" si="22"/>
        <v>534.10000000000446</v>
      </c>
      <c r="B203">
        <f t="shared" si="21"/>
        <v>475.27333333333331</v>
      </c>
      <c r="C203" s="1">
        <f t="shared" si="23"/>
        <v>0.67333333333328937</v>
      </c>
      <c r="E203">
        <f t="shared" si="24"/>
        <v>197000</v>
      </c>
      <c r="F203">
        <f t="shared" si="20"/>
        <v>534.45416666666665</v>
      </c>
    </row>
    <row r="204" spans="1:6" x14ac:dyDescent="0.55000000000000004">
      <c r="A204">
        <f t="shared" si="22"/>
        <v>534.20000000000448</v>
      </c>
      <c r="B204">
        <f t="shared" si="21"/>
        <v>475.94666666666666</v>
      </c>
      <c r="C204" s="1">
        <f t="shared" si="23"/>
        <v>0.67333333333334622</v>
      </c>
      <c r="E204">
        <f t="shared" si="24"/>
        <v>198000</v>
      </c>
      <c r="F204">
        <f t="shared" si="20"/>
        <v>534.51875000000007</v>
      </c>
    </row>
    <row r="205" spans="1:6" x14ac:dyDescent="0.55000000000000004">
      <c r="A205">
        <f t="shared" si="22"/>
        <v>534.3000000000045</v>
      </c>
      <c r="B205">
        <f t="shared" si="21"/>
        <v>476.62</v>
      </c>
      <c r="C205" s="1">
        <f t="shared" si="23"/>
        <v>0.67333333333334622</v>
      </c>
      <c r="E205">
        <f t="shared" si="24"/>
        <v>199000</v>
      </c>
      <c r="F205">
        <f t="shared" si="20"/>
        <v>534.58333333333337</v>
      </c>
    </row>
    <row r="206" spans="1:6" x14ac:dyDescent="0.55000000000000004">
      <c r="A206">
        <f t="shared" si="22"/>
        <v>534.40000000000452</v>
      </c>
      <c r="B206">
        <f t="shared" si="21"/>
        <v>477.29333333333335</v>
      </c>
      <c r="C206" s="1">
        <f t="shared" si="23"/>
        <v>0.67333333333334622</v>
      </c>
      <c r="E206">
        <f t="shared" si="24"/>
        <v>200000</v>
      </c>
      <c r="F206">
        <f t="shared" si="20"/>
        <v>534.64791666666667</v>
      </c>
    </row>
    <row r="207" spans="1:6" x14ac:dyDescent="0.55000000000000004">
      <c r="A207">
        <f t="shared" si="22"/>
        <v>534.50000000000455</v>
      </c>
      <c r="B207">
        <f t="shared" si="21"/>
        <v>477.96666666666664</v>
      </c>
      <c r="C207" s="1">
        <f t="shared" si="23"/>
        <v>0.67333333333328937</v>
      </c>
      <c r="E207">
        <f t="shared" si="24"/>
        <v>201000</v>
      </c>
      <c r="F207">
        <f t="shared" si="20"/>
        <v>534.71249999999998</v>
      </c>
    </row>
    <row r="208" spans="1:6" x14ac:dyDescent="0.55000000000000004">
      <c r="A208">
        <f t="shared" si="22"/>
        <v>534.60000000000457</v>
      </c>
      <c r="B208">
        <f t="shared" si="21"/>
        <v>478.64</v>
      </c>
      <c r="C208" s="1">
        <f t="shared" si="23"/>
        <v>0.67333333333334622</v>
      </c>
      <c r="E208">
        <f t="shared" si="24"/>
        <v>202000</v>
      </c>
      <c r="F208">
        <f t="shared" si="20"/>
        <v>534.77708333333339</v>
      </c>
    </row>
    <row r="209" spans="1:6" x14ac:dyDescent="0.55000000000000004">
      <c r="A209">
        <f t="shared" si="22"/>
        <v>534.70000000000459</v>
      </c>
      <c r="B209">
        <f t="shared" si="21"/>
        <v>479.31333333333333</v>
      </c>
      <c r="C209" s="1">
        <f t="shared" si="23"/>
        <v>0.67333333333334622</v>
      </c>
      <c r="E209">
        <f t="shared" si="24"/>
        <v>203000</v>
      </c>
      <c r="F209">
        <f t="shared" si="20"/>
        <v>534.8416666666667</v>
      </c>
    </row>
    <row r="210" spans="1:6" x14ac:dyDescent="0.55000000000000004">
      <c r="A210">
        <f t="shared" si="22"/>
        <v>534.80000000000462</v>
      </c>
      <c r="B210">
        <f t="shared" si="21"/>
        <v>479.98666666666668</v>
      </c>
      <c r="C210" s="1">
        <f t="shared" si="23"/>
        <v>0.67333333333334622</v>
      </c>
      <c r="E210">
        <f t="shared" si="24"/>
        <v>204000</v>
      </c>
      <c r="F210">
        <f t="shared" si="20"/>
        <v>534.90625</v>
      </c>
    </row>
    <row r="211" spans="1:6" x14ac:dyDescent="0.55000000000000004">
      <c r="A211">
        <f t="shared" si="22"/>
        <v>534.90000000000464</v>
      </c>
      <c r="B211">
        <f t="shared" si="21"/>
        <v>480.65999999999997</v>
      </c>
      <c r="C211" s="1">
        <f t="shared" si="23"/>
        <v>0.67333333333328937</v>
      </c>
      <c r="E211">
        <f t="shared" si="24"/>
        <v>205000</v>
      </c>
      <c r="F211">
        <f t="shared" si="20"/>
        <v>534.9708333333333</v>
      </c>
    </row>
    <row r="212" spans="1:6" x14ac:dyDescent="0.55000000000000004">
      <c r="A212">
        <f t="shared" si="22"/>
        <v>535.00000000000466</v>
      </c>
      <c r="B212">
        <f t="shared" si="21"/>
        <v>481.33333333333331</v>
      </c>
      <c r="C212" s="1">
        <f t="shared" si="23"/>
        <v>0.67333333333334622</v>
      </c>
      <c r="E212">
        <f t="shared" si="24"/>
        <v>206000</v>
      </c>
      <c r="F212">
        <f t="shared" si="20"/>
        <v>535.03541666666672</v>
      </c>
    </row>
    <row r="213" spans="1:6" x14ac:dyDescent="0.55000000000000004">
      <c r="A213">
        <f t="shared" si="22"/>
        <v>535.10000000000468</v>
      </c>
      <c r="B213">
        <f t="shared" si="21"/>
        <v>482.00666666666666</v>
      </c>
      <c r="C213" s="1">
        <f t="shared" si="23"/>
        <v>0.67333333333334622</v>
      </c>
      <c r="E213">
        <f t="shared" si="24"/>
        <v>207000</v>
      </c>
      <c r="F213">
        <f t="shared" si="20"/>
        <v>535.1</v>
      </c>
    </row>
    <row r="214" spans="1:6" x14ac:dyDescent="0.55000000000000004">
      <c r="A214">
        <f t="shared" si="22"/>
        <v>535.20000000000471</v>
      </c>
      <c r="B214">
        <f t="shared" si="21"/>
        <v>482.68</v>
      </c>
      <c r="C214" s="1">
        <f t="shared" si="23"/>
        <v>0.67333333333334622</v>
      </c>
      <c r="E214">
        <f t="shared" si="24"/>
        <v>208000</v>
      </c>
      <c r="F214">
        <f t="shared" si="20"/>
        <v>535.16458333333333</v>
      </c>
    </row>
    <row r="215" spans="1:6" x14ac:dyDescent="0.55000000000000004">
      <c r="A215">
        <f t="shared" si="22"/>
        <v>535.30000000000473</v>
      </c>
      <c r="B215">
        <f t="shared" si="21"/>
        <v>483.35333333333335</v>
      </c>
      <c r="C215" s="1">
        <f t="shared" si="23"/>
        <v>0.67333333333334622</v>
      </c>
      <c r="E215">
        <f t="shared" si="24"/>
        <v>209000</v>
      </c>
      <c r="F215">
        <f t="shared" si="20"/>
        <v>535.22916666666674</v>
      </c>
    </row>
    <row r="216" spans="1:6" x14ac:dyDescent="0.55000000000000004">
      <c r="A216">
        <f t="shared" si="22"/>
        <v>535.40000000000475</v>
      </c>
      <c r="B216">
        <f t="shared" si="21"/>
        <v>484.02666666666664</v>
      </c>
      <c r="C216" s="1">
        <f t="shared" si="23"/>
        <v>0.67333333333328937</v>
      </c>
      <c r="E216">
        <f t="shared" si="24"/>
        <v>210000</v>
      </c>
      <c r="F216">
        <f t="shared" si="20"/>
        <v>535.29375000000005</v>
      </c>
    </row>
    <row r="217" spans="1:6" x14ac:dyDescent="0.55000000000000004">
      <c r="A217">
        <f t="shared" si="22"/>
        <v>535.50000000000477</v>
      </c>
      <c r="B217">
        <f t="shared" si="21"/>
        <v>484.7</v>
      </c>
      <c r="C217" s="1">
        <f t="shared" si="23"/>
        <v>0.67333333333334622</v>
      </c>
      <c r="E217">
        <f t="shared" si="24"/>
        <v>211000</v>
      </c>
      <c r="F217">
        <f t="shared" si="20"/>
        <v>535.35833333333335</v>
      </c>
    </row>
    <row r="218" spans="1:6" x14ac:dyDescent="0.55000000000000004">
      <c r="A218">
        <f t="shared" si="22"/>
        <v>535.6000000000048</v>
      </c>
      <c r="B218">
        <f t="shared" si="21"/>
        <v>485.37333333333333</v>
      </c>
      <c r="C218" s="1">
        <f t="shared" si="23"/>
        <v>0.67333333333334622</v>
      </c>
      <c r="E218">
        <f t="shared" si="24"/>
        <v>212000</v>
      </c>
      <c r="F218">
        <f t="shared" si="20"/>
        <v>535.42291666666665</v>
      </c>
    </row>
    <row r="219" spans="1:6" x14ac:dyDescent="0.55000000000000004">
      <c r="A219">
        <f t="shared" si="22"/>
        <v>535.70000000000482</v>
      </c>
      <c r="B219">
        <f t="shared" si="21"/>
        <v>486.04666666666668</v>
      </c>
      <c r="C219" s="1">
        <f t="shared" si="23"/>
        <v>0.67333333333334622</v>
      </c>
      <c r="E219">
        <f t="shared" si="24"/>
        <v>213000</v>
      </c>
      <c r="F219">
        <f t="shared" si="20"/>
        <v>535.48750000000007</v>
      </c>
    </row>
    <row r="220" spans="1:6" x14ac:dyDescent="0.55000000000000004">
      <c r="A220">
        <f t="shared" si="22"/>
        <v>535.80000000000484</v>
      </c>
      <c r="B220">
        <f t="shared" si="21"/>
        <v>486.72</v>
      </c>
      <c r="C220" s="1">
        <f t="shared" si="23"/>
        <v>0.67333333333334622</v>
      </c>
      <c r="E220">
        <f t="shared" si="24"/>
        <v>214000</v>
      </c>
      <c r="F220">
        <f t="shared" si="20"/>
        <v>535.55208333333337</v>
      </c>
    </row>
    <row r="221" spans="1:6" x14ac:dyDescent="0.55000000000000004">
      <c r="A221">
        <f t="shared" si="22"/>
        <v>535.90000000000487</v>
      </c>
      <c r="B221">
        <f t="shared" si="21"/>
        <v>487.39333333333332</v>
      </c>
      <c r="C221" s="1">
        <f t="shared" si="23"/>
        <v>0.67333333333328937</v>
      </c>
      <c r="E221">
        <f t="shared" si="24"/>
        <v>215000</v>
      </c>
      <c r="F221">
        <f t="shared" si="20"/>
        <v>535.61666666666667</v>
      </c>
    </row>
    <row r="222" spans="1:6" x14ac:dyDescent="0.55000000000000004">
      <c r="A222">
        <f t="shared" si="22"/>
        <v>536.00000000000489</v>
      </c>
      <c r="B222">
        <f t="shared" si="21"/>
        <v>488.06666666666666</v>
      </c>
      <c r="C222" s="1">
        <f t="shared" si="23"/>
        <v>0.67333333333334622</v>
      </c>
      <c r="E222">
        <f t="shared" si="24"/>
        <v>216000</v>
      </c>
      <c r="F222">
        <f t="shared" si="20"/>
        <v>535.68124999999998</v>
      </c>
    </row>
    <row r="223" spans="1:6" x14ac:dyDescent="0.55000000000000004">
      <c r="A223">
        <f t="shared" si="22"/>
        <v>536.10000000000491</v>
      </c>
      <c r="B223">
        <f t="shared" si="21"/>
        <v>488.74</v>
      </c>
      <c r="C223" s="1">
        <f t="shared" si="23"/>
        <v>0.67333333333334622</v>
      </c>
      <c r="E223">
        <f t="shared" si="24"/>
        <v>217000</v>
      </c>
      <c r="F223">
        <f t="shared" si="20"/>
        <v>535.74583333333339</v>
      </c>
    </row>
    <row r="224" spans="1:6" x14ac:dyDescent="0.55000000000000004">
      <c r="A224">
        <f t="shared" si="22"/>
        <v>536.20000000000493</v>
      </c>
      <c r="B224">
        <f t="shared" si="21"/>
        <v>489.41333333333336</v>
      </c>
      <c r="C224" s="1">
        <f t="shared" si="23"/>
        <v>0.67333333333334622</v>
      </c>
      <c r="E224">
        <f t="shared" si="24"/>
        <v>218000</v>
      </c>
      <c r="F224">
        <f t="shared" si="20"/>
        <v>535.8104166666667</v>
      </c>
    </row>
    <row r="225" spans="1:6" x14ac:dyDescent="0.55000000000000004">
      <c r="A225">
        <f t="shared" si="22"/>
        <v>536.30000000000496</v>
      </c>
      <c r="B225">
        <f t="shared" si="21"/>
        <v>490.08666666666664</v>
      </c>
      <c r="C225" s="1">
        <f t="shared" si="23"/>
        <v>0.67333333333328937</v>
      </c>
      <c r="E225">
        <f t="shared" si="24"/>
        <v>219000</v>
      </c>
      <c r="F225">
        <f t="shared" si="20"/>
        <v>535.875</v>
      </c>
    </row>
    <row r="226" spans="1:6" x14ac:dyDescent="0.55000000000000004">
      <c r="A226">
        <f t="shared" si="22"/>
        <v>536.40000000000498</v>
      </c>
      <c r="B226">
        <f t="shared" si="21"/>
        <v>490.76</v>
      </c>
      <c r="C226" s="1">
        <f t="shared" si="23"/>
        <v>0.67333333333334622</v>
      </c>
      <c r="E226">
        <f t="shared" si="24"/>
        <v>220000</v>
      </c>
      <c r="F226">
        <f t="shared" si="20"/>
        <v>535.93958333333342</v>
      </c>
    </row>
    <row r="227" spans="1:6" x14ac:dyDescent="0.55000000000000004">
      <c r="A227">
        <f t="shared" si="22"/>
        <v>536.500000000005</v>
      </c>
      <c r="B227">
        <f t="shared" si="21"/>
        <v>491.43333333333334</v>
      </c>
      <c r="C227" s="1">
        <f t="shared" si="23"/>
        <v>0.67333333333334622</v>
      </c>
      <c r="E227">
        <f t="shared" si="24"/>
        <v>221000</v>
      </c>
      <c r="F227">
        <f t="shared" si="20"/>
        <v>536.00416666666672</v>
      </c>
    </row>
    <row r="228" spans="1:6" x14ac:dyDescent="0.55000000000000004">
      <c r="A228">
        <f t="shared" si="22"/>
        <v>536.60000000000502</v>
      </c>
      <c r="B228">
        <f t="shared" si="21"/>
        <v>492.10666666666668</v>
      </c>
      <c r="C228" s="1">
        <f t="shared" si="23"/>
        <v>0.67333333333334622</v>
      </c>
      <c r="E228">
        <f t="shared" si="24"/>
        <v>222000</v>
      </c>
      <c r="F228">
        <f t="shared" si="20"/>
        <v>536.06875000000002</v>
      </c>
    </row>
    <row r="229" spans="1:6" x14ac:dyDescent="0.55000000000000004">
      <c r="A229">
        <f t="shared" si="22"/>
        <v>536.70000000000505</v>
      </c>
      <c r="B229">
        <f t="shared" si="21"/>
        <v>492.78</v>
      </c>
      <c r="C229" s="1">
        <f t="shared" si="23"/>
        <v>0.67333333333328937</v>
      </c>
      <c r="E229">
        <f t="shared" si="24"/>
        <v>223000</v>
      </c>
      <c r="F229">
        <f t="shared" si="20"/>
        <v>536.13333333333333</v>
      </c>
    </row>
    <row r="230" spans="1:6" x14ac:dyDescent="0.55000000000000004">
      <c r="A230">
        <f t="shared" si="22"/>
        <v>536.80000000000507</v>
      </c>
      <c r="B230">
        <f t="shared" si="21"/>
        <v>493.45333333333332</v>
      </c>
      <c r="C230" s="1">
        <f t="shared" si="23"/>
        <v>0.67333333333334622</v>
      </c>
      <c r="E230">
        <f t="shared" si="24"/>
        <v>224000</v>
      </c>
      <c r="F230">
        <f t="shared" si="20"/>
        <v>536.19791666666674</v>
      </c>
    </row>
    <row r="231" spans="1:6" x14ac:dyDescent="0.55000000000000004">
      <c r="A231">
        <f t="shared" si="22"/>
        <v>536.90000000000509</v>
      </c>
      <c r="B231">
        <f t="shared" si="21"/>
        <v>494.12666666666667</v>
      </c>
      <c r="C231" s="1">
        <f t="shared" si="23"/>
        <v>0.67333333333334622</v>
      </c>
      <c r="E231">
        <f t="shared" si="24"/>
        <v>225000</v>
      </c>
      <c r="F231">
        <f t="shared" ref="F231:F260" si="25">+F$165+(E231-E$165)*(F$261-F$165)/(E$261-E$165)</f>
        <v>536.26250000000005</v>
      </c>
    </row>
    <row r="232" spans="1:6" x14ac:dyDescent="0.55000000000000004">
      <c r="A232">
        <f t="shared" si="22"/>
        <v>537.00000000000512</v>
      </c>
      <c r="B232">
        <f t="shared" si="21"/>
        <v>494.8</v>
      </c>
      <c r="C232" s="1">
        <f t="shared" si="23"/>
        <v>0.67333333333334622</v>
      </c>
      <c r="E232">
        <f t="shared" si="24"/>
        <v>226000</v>
      </c>
      <c r="F232">
        <f t="shared" si="25"/>
        <v>536.32708333333335</v>
      </c>
    </row>
    <row r="233" spans="1:6" x14ac:dyDescent="0.55000000000000004">
      <c r="A233">
        <f t="shared" si="22"/>
        <v>537.10000000000514</v>
      </c>
      <c r="B233">
        <f t="shared" si="21"/>
        <v>495.47333333333336</v>
      </c>
      <c r="C233" s="1">
        <f t="shared" si="23"/>
        <v>0.67333333333334622</v>
      </c>
      <c r="E233">
        <f t="shared" si="24"/>
        <v>227000</v>
      </c>
      <c r="F233">
        <f t="shared" si="25"/>
        <v>536.39166666666665</v>
      </c>
    </row>
    <row r="234" spans="1:6" x14ac:dyDescent="0.55000000000000004">
      <c r="A234">
        <f t="shared" si="22"/>
        <v>537.20000000000516</v>
      </c>
      <c r="B234">
        <f t="shared" si="21"/>
        <v>496.14666666666665</v>
      </c>
      <c r="C234" s="1">
        <f t="shared" si="23"/>
        <v>0.67333333333328937</v>
      </c>
      <c r="E234">
        <f t="shared" si="24"/>
        <v>228000</v>
      </c>
      <c r="F234">
        <f t="shared" si="25"/>
        <v>536.45625000000007</v>
      </c>
    </row>
    <row r="235" spans="1:6" x14ac:dyDescent="0.55000000000000004">
      <c r="A235">
        <f t="shared" si="22"/>
        <v>537.30000000000518</v>
      </c>
      <c r="B235">
        <f t="shared" si="21"/>
        <v>496.82</v>
      </c>
      <c r="C235" s="1">
        <f t="shared" si="23"/>
        <v>0.67333333333334622</v>
      </c>
      <c r="E235">
        <f t="shared" si="24"/>
        <v>229000</v>
      </c>
      <c r="F235">
        <f t="shared" si="25"/>
        <v>536.52083333333337</v>
      </c>
    </row>
    <row r="236" spans="1:6" x14ac:dyDescent="0.55000000000000004">
      <c r="A236">
        <f t="shared" si="22"/>
        <v>537.40000000000521</v>
      </c>
      <c r="B236">
        <f t="shared" si="21"/>
        <v>497.49333333333334</v>
      </c>
      <c r="C236" s="1">
        <f t="shared" si="23"/>
        <v>0.67333333333334622</v>
      </c>
      <c r="E236">
        <f t="shared" si="24"/>
        <v>230000</v>
      </c>
      <c r="F236">
        <f t="shared" si="25"/>
        <v>536.58541666666667</v>
      </c>
    </row>
    <row r="237" spans="1:6" x14ac:dyDescent="0.55000000000000004">
      <c r="A237">
        <f t="shared" si="22"/>
        <v>537.50000000000523</v>
      </c>
      <c r="B237">
        <f t="shared" si="21"/>
        <v>498.16666666666669</v>
      </c>
      <c r="C237" s="1">
        <f t="shared" si="23"/>
        <v>0.67333333333334622</v>
      </c>
      <c r="E237">
        <f t="shared" si="24"/>
        <v>231000</v>
      </c>
      <c r="F237">
        <f t="shared" si="25"/>
        <v>536.65000000000009</v>
      </c>
    </row>
    <row r="238" spans="1:6" x14ac:dyDescent="0.55000000000000004">
      <c r="A238">
        <f t="shared" si="22"/>
        <v>537.60000000000525</v>
      </c>
      <c r="B238">
        <f t="shared" si="21"/>
        <v>498.84000000000003</v>
      </c>
      <c r="C238" s="1">
        <f t="shared" si="23"/>
        <v>0.67333333333334622</v>
      </c>
      <c r="E238">
        <f t="shared" si="24"/>
        <v>232000</v>
      </c>
      <c r="F238">
        <f t="shared" si="25"/>
        <v>536.71458333333339</v>
      </c>
    </row>
    <row r="239" spans="1:6" x14ac:dyDescent="0.55000000000000004">
      <c r="A239">
        <f t="shared" si="22"/>
        <v>537.70000000000528</v>
      </c>
      <c r="B239">
        <f t="shared" si="21"/>
        <v>499.51333333333332</v>
      </c>
      <c r="C239" s="1">
        <f t="shared" si="23"/>
        <v>0.67333333333328937</v>
      </c>
      <c r="E239">
        <f t="shared" si="24"/>
        <v>233000</v>
      </c>
      <c r="F239">
        <f t="shared" si="25"/>
        <v>536.7791666666667</v>
      </c>
    </row>
    <row r="240" spans="1:6" x14ac:dyDescent="0.55000000000000004">
      <c r="A240">
        <f t="shared" ref="A240:A259" si="26">A239+0.1</f>
        <v>537.8000000000053</v>
      </c>
      <c r="B240">
        <f t="shared" si="21"/>
        <v>500.18666666666667</v>
      </c>
      <c r="C240" s="1">
        <f t="shared" si="23"/>
        <v>0.67333333333334622</v>
      </c>
      <c r="E240">
        <f t="shared" si="24"/>
        <v>234000</v>
      </c>
      <c r="F240">
        <f t="shared" si="25"/>
        <v>536.84375</v>
      </c>
    </row>
    <row r="241" spans="1:6" x14ac:dyDescent="0.55000000000000004">
      <c r="A241">
        <f t="shared" si="26"/>
        <v>537.90000000000532</v>
      </c>
      <c r="B241">
        <f t="shared" si="21"/>
        <v>500.86</v>
      </c>
      <c r="C241" s="1">
        <f t="shared" si="23"/>
        <v>0.67333333333334622</v>
      </c>
      <c r="E241">
        <f t="shared" si="24"/>
        <v>235000</v>
      </c>
      <c r="F241">
        <f t="shared" si="25"/>
        <v>536.90833333333342</v>
      </c>
    </row>
    <row r="242" spans="1:6" x14ac:dyDescent="0.55000000000000004">
      <c r="A242">
        <f t="shared" si="26"/>
        <v>538.00000000000534</v>
      </c>
      <c r="B242">
        <f t="shared" ref="B242:B261" si="27">+(A242-A$112)/(A$262-A$112)*(B$262-B$112)+B$112</f>
        <v>501.5333333333333</v>
      </c>
      <c r="C242" s="1">
        <f t="shared" si="23"/>
        <v>0.67333333333328937</v>
      </c>
      <c r="E242">
        <f t="shared" si="24"/>
        <v>236000</v>
      </c>
      <c r="F242">
        <f t="shared" si="25"/>
        <v>536.97291666666672</v>
      </c>
    </row>
    <row r="243" spans="1:6" x14ac:dyDescent="0.55000000000000004">
      <c r="A243">
        <f t="shared" si="26"/>
        <v>538.10000000000537</v>
      </c>
      <c r="B243">
        <f t="shared" si="27"/>
        <v>502.20666666666665</v>
      </c>
      <c r="C243" s="1">
        <f t="shared" si="23"/>
        <v>0.67333333333334622</v>
      </c>
      <c r="E243">
        <f t="shared" si="24"/>
        <v>237000</v>
      </c>
      <c r="F243">
        <f t="shared" si="25"/>
        <v>537.03750000000002</v>
      </c>
    </row>
    <row r="244" spans="1:6" x14ac:dyDescent="0.55000000000000004">
      <c r="A244">
        <f t="shared" si="26"/>
        <v>538.20000000000539</v>
      </c>
      <c r="B244">
        <f t="shared" si="27"/>
        <v>502.88</v>
      </c>
      <c r="C244" s="1">
        <f t="shared" si="23"/>
        <v>0.67333333333334622</v>
      </c>
      <c r="E244">
        <f t="shared" si="24"/>
        <v>238000</v>
      </c>
      <c r="F244">
        <f t="shared" si="25"/>
        <v>537.10208333333333</v>
      </c>
    </row>
    <row r="245" spans="1:6" x14ac:dyDescent="0.55000000000000004">
      <c r="A245">
        <f t="shared" si="26"/>
        <v>538.30000000000541</v>
      </c>
      <c r="B245">
        <f t="shared" si="27"/>
        <v>503.55333333333334</v>
      </c>
      <c r="C245" s="1">
        <f t="shared" si="23"/>
        <v>0.67333333333334622</v>
      </c>
      <c r="E245">
        <f t="shared" si="24"/>
        <v>239000</v>
      </c>
      <c r="F245">
        <f t="shared" si="25"/>
        <v>537.16666666666674</v>
      </c>
    </row>
    <row r="246" spans="1:6" x14ac:dyDescent="0.55000000000000004">
      <c r="A246">
        <f t="shared" si="26"/>
        <v>538.40000000000543</v>
      </c>
      <c r="B246">
        <f t="shared" si="27"/>
        <v>504.22666666666669</v>
      </c>
      <c r="C246" s="1">
        <f t="shared" si="23"/>
        <v>0.67333333333334622</v>
      </c>
      <c r="E246">
        <f t="shared" si="24"/>
        <v>240000</v>
      </c>
      <c r="F246">
        <f t="shared" si="25"/>
        <v>537.23125000000005</v>
      </c>
    </row>
    <row r="247" spans="1:6" x14ac:dyDescent="0.55000000000000004">
      <c r="A247">
        <f t="shared" si="26"/>
        <v>538.50000000000546</v>
      </c>
      <c r="B247">
        <f t="shared" si="27"/>
        <v>504.9</v>
      </c>
      <c r="C247" s="1">
        <f t="shared" si="23"/>
        <v>0.67333333333328937</v>
      </c>
      <c r="E247">
        <f t="shared" si="24"/>
        <v>241000</v>
      </c>
      <c r="F247">
        <f t="shared" si="25"/>
        <v>537.29583333333335</v>
      </c>
    </row>
    <row r="248" spans="1:6" x14ac:dyDescent="0.55000000000000004">
      <c r="A248">
        <f t="shared" si="26"/>
        <v>538.60000000000548</v>
      </c>
      <c r="B248">
        <f t="shared" si="27"/>
        <v>505.57333333333332</v>
      </c>
      <c r="C248" s="1">
        <f t="shared" si="23"/>
        <v>0.67333333333334622</v>
      </c>
      <c r="E248">
        <f t="shared" si="24"/>
        <v>242000</v>
      </c>
      <c r="F248">
        <f t="shared" si="25"/>
        <v>537.36041666666665</v>
      </c>
    </row>
    <row r="249" spans="1:6" x14ac:dyDescent="0.55000000000000004">
      <c r="A249">
        <f t="shared" si="26"/>
        <v>538.7000000000055</v>
      </c>
      <c r="B249">
        <f t="shared" si="27"/>
        <v>506.24666666666667</v>
      </c>
      <c r="C249" s="1">
        <f t="shared" si="23"/>
        <v>0.67333333333334622</v>
      </c>
      <c r="E249">
        <f t="shared" si="24"/>
        <v>243000</v>
      </c>
      <c r="F249">
        <f t="shared" si="25"/>
        <v>537.42500000000007</v>
      </c>
    </row>
    <row r="250" spans="1:6" x14ac:dyDescent="0.55000000000000004">
      <c r="A250">
        <f t="shared" si="26"/>
        <v>538.80000000000553</v>
      </c>
      <c r="B250">
        <f t="shared" si="27"/>
        <v>506.92</v>
      </c>
      <c r="C250" s="1">
        <f t="shared" si="23"/>
        <v>0.67333333333334622</v>
      </c>
      <c r="E250">
        <f t="shared" si="24"/>
        <v>244000</v>
      </c>
      <c r="F250">
        <f t="shared" si="25"/>
        <v>537.48958333333337</v>
      </c>
    </row>
    <row r="251" spans="1:6" x14ac:dyDescent="0.55000000000000004">
      <c r="A251">
        <f t="shared" si="26"/>
        <v>538.90000000000555</v>
      </c>
      <c r="B251">
        <f t="shared" si="27"/>
        <v>507.59333333333336</v>
      </c>
      <c r="C251" s="1">
        <f t="shared" si="23"/>
        <v>0.67333333333334622</v>
      </c>
      <c r="E251">
        <f t="shared" si="24"/>
        <v>245000</v>
      </c>
      <c r="F251">
        <f t="shared" si="25"/>
        <v>537.55416666666667</v>
      </c>
    </row>
    <row r="252" spans="1:6" x14ac:dyDescent="0.55000000000000004">
      <c r="A252">
        <f t="shared" si="26"/>
        <v>539.00000000000557</v>
      </c>
      <c r="B252">
        <f t="shared" si="27"/>
        <v>508.26666666666665</v>
      </c>
      <c r="C252" s="1">
        <f t="shared" si="23"/>
        <v>0.67333333333328937</v>
      </c>
      <c r="E252">
        <f t="shared" si="24"/>
        <v>246000</v>
      </c>
      <c r="F252">
        <f t="shared" si="25"/>
        <v>537.61875000000009</v>
      </c>
    </row>
    <row r="253" spans="1:6" x14ac:dyDescent="0.55000000000000004">
      <c r="A253">
        <f t="shared" si="26"/>
        <v>539.10000000000559</v>
      </c>
      <c r="B253">
        <f t="shared" si="27"/>
        <v>508.94</v>
      </c>
      <c r="C253" s="1">
        <f t="shared" si="23"/>
        <v>0.67333333333334622</v>
      </c>
      <c r="E253">
        <f t="shared" si="24"/>
        <v>247000</v>
      </c>
      <c r="F253">
        <f t="shared" si="25"/>
        <v>537.68333333333339</v>
      </c>
    </row>
    <row r="254" spans="1:6" x14ac:dyDescent="0.55000000000000004">
      <c r="A254">
        <f t="shared" si="26"/>
        <v>539.20000000000562</v>
      </c>
      <c r="B254">
        <f t="shared" si="27"/>
        <v>509.61333333333334</v>
      </c>
      <c r="C254" s="1">
        <f t="shared" si="23"/>
        <v>0.67333333333334622</v>
      </c>
      <c r="E254">
        <f t="shared" si="24"/>
        <v>248000</v>
      </c>
      <c r="F254">
        <f t="shared" si="25"/>
        <v>537.7479166666667</v>
      </c>
    </row>
    <row r="255" spans="1:6" x14ac:dyDescent="0.55000000000000004">
      <c r="A255">
        <f t="shared" si="26"/>
        <v>539.30000000000564</v>
      </c>
      <c r="B255">
        <f t="shared" si="27"/>
        <v>510.28666666666669</v>
      </c>
      <c r="C255" s="1">
        <f t="shared" si="23"/>
        <v>0.67333333333334622</v>
      </c>
      <c r="E255">
        <f t="shared" si="24"/>
        <v>249000</v>
      </c>
      <c r="F255">
        <f t="shared" si="25"/>
        <v>537.8125</v>
      </c>
    </row>
    <row r="256" spans="1:6" x14ac:dyDescent="0.55000000000000004">
      <c r="A256">
        <f t="shared" si="26"/>
        <v>539.40000000000566</v>
      </c>
      <c r="B256">
        <f t="shared" si="27"/>
        <v>510.96</v>
      </c>
      <c r="C256" s="1">
        <f t="shared" si="23"/>
        <v>0.67333333333328937</v>
      </c>
      <c r="E256">
        <f t="shared" si="24"/>
        <v>250000</v>
      </c>
      <c r="F256">
        <f t="shared" si="25"/>
        <v>537.87708333333342</v>
      </c>
    </row>
    <row r="257" spans="1:6" x14ac:dyDescent="0.55000000000000004">
      <c r="A257">
        <f t="shared" si="26"/>
        <v>539.50000000000568</v>
      </c>
      <c r="B257">
        <f t="shared" si="27"/>
        <v>511.63333333333333</v>
      </c>
      <c r="C257" s="1">
        <f t="shared" si="23"/>
        <v>0.67333333333334622</v>
      </c>
      <c r="E257">
        <f t="shared" si="24"/>
        <v>251000</v>
      </c>
      <c r="F257">
        <f t="shared" si="25"/>
        <v>537.94166666666672</v>
      </c>
    </row>
    <row r="258" spans="1:6" x14ac:dyDescent="0.55000000000000004">
      <c r="A258">
        <f t="shared" si="26"/>
        <v>539.60000000000571</v>
      </c>
      <c r="B258">
        <f t="shared" si="27"/>
        <v>512.30666666666662</v>
      </c>
      <c r="C258" s="1">
        <f t="shared" si="23"/>
        <v>0.67333333333328937</v>
      </c>
      <c r="E258">
        <f t="shared" si="24"/>
        <v>252000</v>
      </c>
      <c r="F258">
        <f t="shared" si="25"/>
        <v>538.00625000000002</v>
      </c>
    </row>
    <row r="259" spans="1:6" x14ac:dyDescent="0.55000000000000004">
      <c r="A259">
        <f t="shared" si="26"/>
        <v>539.70000000000573</v>
      </c>
      <c r="B259">
        <f t="shared" si="27"/>
        <v>512.98</v>
      </c>
      <c r="C259" s="1">
        <f t="shared" si="23"/>
        <v>0.67333333333340306</v>
      </c>
      <c r="E259">
        <f t="shared" si="24"/>
        <v>253000</v>
      </c>
      <c r="F259">
        <f t="shared" si="25"/>
        <v>538.07083333333333</v>
      </c>
    </row>
    <row r="260" spans="1:6" x14ac:dyDescent="0.55000000000000004">
      <c r="A260">
        <f t="shared" ref="A260:A262" si="28">A259+0.1</f>
        <v>539.80000000000575</v>
      </c>
      <c r="B260">
        <f t="shared" si="27"/>
        <v>513.65333333333331</v>
      </c>
      <c r="C260" s="1">
        <f t="shared" si="23"/>
        <v>0.67333333333328937</v>
      </c>
      <c r="E260">
        <f t="shared" si="24"/>
        <v>254000</v>
      </c>
      <c r="F260">
        <f t="shared" si="25"/>
        <v>538.13541666666674</v>
      </c>
    </row>
    <row r="261" spans="1:6" x14ac:dyDescent="0.55000000000000004">
      <c r="A261">
        <f t="shared" si="28"/>
        <v>539.90000000000578</v>
      </c>
      <c r="B261">
        <f t="shared" si="27"/>
        <v>514.32666666666671</v>
      </c>
      <c r="C261" s="1">
        <f t="shared" si="23"/>
        <v>0.67333333333340306</v>
      </c>
      <c r="E261">
        <f t="shared" si="24"/>
        <v>255000</v>
      </c>
      <c r="F261">
        <v>538.20000000000005</v>
      </c>
    </row>
    <row r="262" spans="1:6" x14ac:dyDescent="0.55000000000000004">
      <c r="A262">
        <f t="shared" si="28"/>
        <v>540.0000000000058</v>
      </c>
      <c r="B262">
        <v>515</v>
      </c>
      <c r="C262" s="1">
        <f t="shared" si="23"/>
        <v>0.67333333333328937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2022-01-10T16:39:30Z</dcterms:created>
  <dcterms:modified xsi:type="dcterms:W3CDTF">2022-03-18T03:51:13Z</dcterms:modified>
</cp:coreProperties>
</file>