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755"/>
  </bookViews>
  <sheets>
    <sheet name="Sheet1" sheetId="1" r:id="rId1"/>
    <sheet name="Sheet2" sheetId="2" r:id="rId2"/>
  </sheets>
  <calcPr calcId="114210"/>
</workbook>
</file>

<file path=xl/calcChain.xml><?xml version="1.0" encoding="utf-8"?>
<calcChain xmlns="http://schemas.openxmlformats.org/spreadsheetml/2006/main">
  <c r="C22" i="1"/>
  <c r="C9"/>
  <c r="C12"/>
  <c r="C15"/>
  <c r="C13"/>
  <c r="C16"/>
  <c r="C17"/>
  <c r="C20"/>
  <c r="C24"/>
  <c r="C25"/>
  <c r="C26"/>
  <c r="C27"/>
  <c r="E22"/>
  <c r="E7"/>
  <c r="E9"/>
  <c r="E12"/>
  <c r="E15"/>
  <c r="E13"/>
  <c r="E16"/>
  <c r="E17"/>
  <c r="E20"/>
  <c r="E24"/>
  <c r="E25"/>
  <c r="E26"/>
  <c r="E27"/>
  <c r="C29"/>
  <c r="C32"/>
  <c r="E18"/>
  <c r="E19"/>
  <c r="E21"/>
  <c r="E23"/>
</calcChain>
</file>

<file path=xl/sharedStrings.xml><?xml version="1.0" encoding="utf-8"?>
<sst xmlns="http://schemas.openxmlformats.org/spreadsheetml/2006/main" count="64" uniqueCount="61">
  <si>
    <t>Form 1040 - Individual Income Tax Return</t>
  </si>
  <si>
    <t>Line 12, Net Business Income</t>
  </si>
  <si>
    <t>Calculation of Self Employment Tax</t>
  </si>
  <si>
    <t>Net Business Income</t>
  </si>
  <si>
    <t>SE Tax Rate</t>
  </si>
  <si>
    <t>Note:</t>
  </si>
  <si>
    <t>The SE Tax Rate is made up of the employee and employer portion of the FICA tax</t>
  </si>
  <si>
    <t>This equates to 7.65% for each half (1.45 MCR and 7.65 SS up to a cap of $118,500 SS income)</t>
  </si>
  <si>
    <t>Self Employment Tax Liability</t>
  </si>
  <si>
    <t>Total Income</t>
  </si>
  <si>
    <t>Line 27, Deductible Portion of Self Employment</t>
  </si>
  <si>
    <t xml:space="preserve">Note: </t>
  </si>
  <si>
    <t>This calculation is for net business income earners of less than $118,500</t>
  </si>
  <si>
    <t>Single</t>
  </si>
  <si>
    <t>MFJ</t>
  </si>
  <si>
    <t>HOH</t>
  </si>
  <si>
    <t>Number of Exemptions</t>
  </si>
  <si>
    <t>Filing Status</t>
  </si>
  <si>
    <t xml:space="preserve">Filing Status </t>
  </si>
  <si>
    <t>Line 38, Adjusted Gross Income</t>
  </si>
  <si>
    <t>Line 40, Standard Deduction</t>
  </si>
  <si>
    <t xml:space="preserve">This calculation assumes the standard deduction </t>
  </si>
  <si>
    <t>Line 42, Exemptions</t>
  </si>
  <si>
    <t>Line 43, Taxable Income</t>
  </si>
  <si>
    <t>Line 44, Tax</t>
  </si>
  <si>
    <t>Rate</t>
  </si>
  <si>
    <t>Single Filers</t>
  </si>
  <si>
    <t>Married Joint Filers</t>
  </si>
  <si>
    <t>Head of Household Filers</t>
  </si>
  <si>
    <t>$0 to $9,275</t>
  </si>
  <si>
    <t>$0 to $18,550</t>
  </si>
  <si>
    <t>$0 to $13,250</t>
  </si>
  <si>
    <t>$9,275 to $37,650</t>
  </si>
  <si>
    <t>$18,550 to $75,300</t>
  </si>
  <si>
    <t>$13,250 to $50,400</t>
  </si>
  <si>
    <t>$37,650 to $91,150</t>
  </si>
  <si>
    <t>$75,300 to $151,900</t>
  </si>
  <si>
    <t>$50,400 to $130,150</t>
  </si>
  <si>
    <t>$91,150 to $190,150</t>
  </si>
  <si>
    <t>$151,900 to $231,450</t>
  </si>
  <si>
    <t>$130,150 to $210,800</t>
  </si>
  <si>
    <t>$190,150 to $413,350</t>
  </si>
  <si>
    <t>$231,450 to $413,350</t>
  </si>
  <si>
    <t>$210,800 to $413,350</t>
  </si>
  <si>
    <t>$413,350 to $415,050</t>
  </si>
  <si>
    <t>$413,350 to $466,950</t>
  </si>
  <si>
    <t>$413,350 to $441,000</t>
  </si>
  <si>
    <t>$415,050+</t>
  </si>
  <si>
    <t>$466,950+</t>
  </si>
  <si>
    <t>$441,000+</t>
  </si>
  <si>
    <t>MFS</t>
  </si>
  <si>
    <t>Line 57, SE Tax</t>
  </si>
  <si>
    <t>Line 63, Total Tax</t>
  </si>
  <si>
    <t>OTLVise</t>
  </si>
  <si>
    <t>Cost of the Oltvise</t>
  </si>
  <si>
    <t xml:space="preserve"> Input items in blue cells</t>
  </si>
  <si>
    <t>Without Oltvise</t>
  </si>
  <si>
    <t>With Oltvise</t>
  </si>
  <si>
    <t>Total Tax Savings</t>
  </si>
  <si>
    <t>NET TOTAL OTLVISE COST</t>
  </si>
  <si>
    <t>As your tax bracket gets higher you save even more!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</si>
</sst>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0" fontId="0" fillId="0" borderId="0" xfId="0" applyNumberFormat="1"/>
    <xf numFmtId="0" fontId="0" fillId="0" borderId="0" xfId="0" applyFill="1"/>
    <xf numFmtId="0" fontId="0" fillId="2" borderId="0" xfId="0" applyFill="1"/>
    <xf numFmtId="0" fontId="2" fillId="0" borderId="0" xfId="0" applyFont="1"/>
    <xf numFmtId="0" fontId="0" fillId="0" borderId="1" xfId="0" applyBorder="1"/>
    <xf numFmtId="43" fontId="0" fillId="0" borderId="1" xfId="1" applyFont="1" applyBorder="1"/>
    <xf numFmtId="8" fontId="0" fillId="0" borderId="0" xfId="0" applyNumberFormat="1"/>
    <xf numFmtId="43" fontId="0" fillId="0" borderId="0" xfId="1" applyFont="1" applyFill="1" applyBorder="1"/>
    <xf numFmtId="8" fontId="0" fillId="0" borderId="1" xfId="1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44" fontId="0" fillId="2" borderId="0" xfId="2" applyFont="1" applyFill="1" applyBorder="1"/>
    <xf numFmtId="44" fontId="0" fillId="0" borderId="3" xfId="2" applyFont="1" applyFill="1" applyBorder="1"/>
    <xf numFmtId="43" fontId="0" fillId="0" borderId="3" xfId="1" applyFont="1" applyFill="1" applyBorder="1"/>
    <xf numFmtId="43" fontId="0" fillId="0" borderId="0" xfId="1" applyFont="1" applyBorder="1"/>
    <xf numFmtId="43" fontId="0" fillId="0" borderId="5" xfId="1" applyFont="1" applyFill="1" applyBorder="1"/>
    <xf numFmtId="43" fontId="0" fillId="0" borderId="3" xfId="1" applyFont="1" applyBorder="1"/>
    <xf numFmtId="43" fontId="0" fillId="0" borderId="5" xfId="1" applyFont="1" applyBorder="1"/>
    <xf numFmtId="0" fontId="0" fillId="0" borderId="3" xfId="0" applyFill="1" applyBorder="1"/>
    <xf numFmtId="0" fontId="0" fillId="2" borderId="0" xfId="0" applyFill="1" applyBorder="1"/>
    <xf numFmtId="0" fontId="2" fillId="0" borderId="4" xfId="0" applyFont="1" applyBorder="1"/>
    <xf numFmtId="44" fontId="0" fillId="0" borderId="6" xfId="2" applyFont="1" applyBorder="1"/>
    <xf numFmtId="44" fontId="0" fillId="0" borderId="7" xfId="2" applyFont="1" applyBorder="1"/>
    <xf numFmtId="43" fontId="0" fillId="0" borderId="3" xfId="1" applyNumberFormat="1" applyFont="1" applyBorder="1"/>
    <xf numFmtId="0" fontId="0" fillId="3" borderId="0" xfId="0" applyFill="1"/>
    <xf numFmtId="44" fontId="0" fillId="3" borderId="0" xfId="0" applyNumberFormat="1" applyFill="1"/>
    <xf numFmtId="0" fontId="2" fillId="3" borderId="0" xfId="0" applyFont="1" applyFill="1"/>
    <xf numFmtId="8" fontId="0" fillId="3" borderId="5" xfId="1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tabSelected="1" topLeftCell="A10" workbookViewId="0">
      <selection activeCell="D31" sqref="D31"/>
    </sheetView>
  </sheetViews>
  <sheetFormatPr defaultRowHeight="14.25"/>
  <cols>
    <col min="2" max="2" width="40.375" customWidth="1"/>
    <col min="3" max="3" width="14.875" customWidth="1"/>
    <col min="4" max="4" width="3.75" customWidth="1"/>
    <col min="5" max="5" width="14.875" customWidth="1"/>
    <col min="7" max="7" width="11.25" bestFit="1" customWidth="1"/>
    <col min="8" max="9" width="20.125" customWidth="1"/>
    <col min="10" max="10" width="23.25" customWidth="1"/>
  </cols>
  <sheetData>
    <row r="2" spans="2:9">
      <c r="B2" t="s">
        <v>55</v>
      </c>
      <c r="D2" s="3"/>
    </row>
    <row r="3" spans="2:9" ht="15" thickBot="1"/>
    <row r="4" spans="2:9" ht="15">
      <c r="B4" s="33" t="s">
        <v>0</v>
      </c>
      <c r="C4" s="34"/>
      <c r="D4" s="34"/>
      <c r="E4" s="35"/>
    </row>
    <row r="5" spans="2:9">
      <c r="B5" s="11"/>
      <c r="C5" s="12"/>
      <c r="D5" s="12"/>
      <c r="E5" s="13"/>
    </row>
    <row r="6" spans="2:9" ht="15.75" thickBot="1">
      <c r="B6" s="14"/>
      <c r="C6" s="10" t="s">
        <v>56</v>
      </c>
      <c r="D6" s="10"/>
      <c r="E6" s="15" t="s">
        <v>57</v>
      </c>
      <c r="G6" t="s">
        <v>53</v>
      </c>
      <c r="H6" s="7">
        <v>1250</v>
      </c>
    </row>
    <row r="7" spans="2:9">
      <c r="B7" s="11" t="s">
        <v>3</v>
      </c>
      <c r="C7" s="16">
        <v>25000</v>
      </c>
      <c r="D7" s="12"/>
      <c r="E7" s="17">
        <f>C7</f>
        <v>25000</v>
      </c>
      <c r="G7" t="s">
        <v>4</v>
      </c>
      <c r="H7" s="1">
        <v>0.153</v>
      </c>
      <c r="I7" s="1"/>
    </row>
    <row r="8" spans="2:9" ht="15" thickBot="1">
      <c r="B8" s="11" t="s">
        <v>54</v>
      </c>
      <c r="C8" s="9"/>
      <c r="D8" s="12"/>
      <c r="E8" s="32">
        <v>1250</v>
      </c>
      <c r="G8" t="s">
        <v>5</v>
      </c>
      <c r="H8" t="s">
        <v>6</v>
      </c>
    </row>
    <row r="9" spans="2:9">
      <c r="B9" s="11" t="s">
        <v>1</v>
      </c>
      <c r="C9" s="8">
        <f>C7-C8</f>
        <v>25000</v>
      </c>
      <c r="D9" s="12"/>
      <c r="E9" s="18">
        <f>E7-E8</f>
        <v>23750</v>
      </c>
      <c r="H9" t="s">
        <v>7</v>
      </c>
    </row>
    <row r="10" spans="2:9">
      <c r="B10" s="11"/>
      <c r="C10" s="19"/>
      <c r="D10" s="12"/>
      <c r="E10" s="18"/>
      <c r="G10" t="s">
        <v>11</v>
      </c>
      <c r="H10" t="s">
        <v>12</v>
      </c>
    </row>
    <row r="11" spans="2:9">
      <c r="B11" s="11" t="s">
        <v>2</v>
      </c>
      <c r="C11" s="19"/>
      <c r="D11" s="12"/>
      <c r="E11" s="18"/>
    </row>
    <row r="12" spans="2:9" ht="15" thickBot="1">
      <c r="B12" s="11" t="s">
        <v>3</v>
      </c>
      <c r="C12" s="6">
        <f>C9</f>
        <v>25000</v>
      </c>
      <c r="D12" s="12"/>
      <c r="E12" s="20">
        <f>E9</f>
        <v>23750</v>
      </c>
    </row>
    <row r="13" spans="2:9">
      <c r="B13" s="11" t="s">
        <v>8</v>
      </c>
      <c r="C13" s="19">
        <f>C12*0.153</f>
        <v>3825</v>
      </c>
      <c r="D13" s="12"/>
      <c r="E13" s="21">
        <f>E12*0.153</f>
        <v>3633.75</v>
      </c>
      <c r="G13" t="s">
        <v>18</v>
      </c>
      <c r="H13" t="s">
        <v>13</v>
      </c>
      <c r="I13">
        <v>6300</v>
      </c>
    </row>
    <row r="14" spans="2:9">
      <c r="B14" s="11"/>
      <c r="C14" s="19"/>
      <c r="D14" s="12"/>
      <c r="E14" s="18"/>
      <c r="H14" t="s">
        <v>14</v>
      </c>
      <c r="I14">
        <v>12600</v>
      </c>
    </row>
    <row r="15" spans="2:9">
      <c r="B15" s="11" t="s">
        <v>9</v>
      </c>
      <c r="C15" s="19">
        <f>C12</f>
        <v>25000</v>
      </c>
      <c r="D15" s="12"/>
      <c r="E15" s="18">
        <f>E12</f>
        <v>23750</v>
      </c>
      <c r="H15" t="s">
        <v>15</v>
      </c>
      <c r="I15">
        <v>9300</v>
      </c>
    </row>
    <row r="16" spans="2:9" ht="15" thickBot="1">
      <c r="B16" s="11" t="s">
        <v>10</v>
      </c>
      <c r="C16" s="6">
        <f>C13*0.5</f>
        <v>1912.5</v>
      </c>
      <c r="D16" s="12"/>
      <c r="E16" s="22">
        <f>E13*0.5</f>
        <v>1816.875</v>
      </c>
      <c r="H16" t="s">
        <v>50</v>
      </c>
      <c r="I16">
        <v>6300</v>
      </c>
    </row>
    <row r="17" spans="2:10">
      <c r="B17" s="11" t="s">
        <v>19</v>
      </c>
      <c r="C17" s="19">
        <f>C15-C16</f>
        <v>23087.5</v>
      </c>
      <c r="D17" s="12"/>
      <c r="E17" s="21">
        <f>E15-E16</f>
        <v>21933.125</v>
      </c>
    </row>
    <row r="18" spans="2:10">
      <c r="B18" s="11"/>
      <c r="C18" s="12"/>
      <c r="D18" s="12"/>
      <c r="E18" s="23">
        <f t="shared" ref="E18:E23" si="0">C18</f>
        <v>0</v>
      </c>
      <c r="G18" t="s">
        <v>5</v>
      </c>
      <c r="H18" s="2" t="s">
        <v>21</v>
      </c>
    </row>
    <row r="19" spans="2:10">
      <c r="B19" s="11" t="s">
        <v>17</v>
      </c>
      <c r="C19" s="24" t="s">
        <v>13</v>
      </c>
      <c r="D19" s="12"/>
      <c r="E19" s="23" t="str">
        <f t="shared" si="0"/>
        <v>Single</v>
      </c>
    </row>
    <row r="20" spans="2:10" ht="15">
      <c r="B20" s="11" t="s">
        <v>20</v>
      </c>
      <c r="C20" s="19">
        <f>IF(C19="Single",I13)+IF(C19="MFJ",I14)+IF(C19="HOH",I15)+IF(C19="MFS",I13)</f>
        <v>6300</v>
      </c>
      <c r="D20" s="12"/>
      <c r="E20" s="18">
        <f t="shared" si="0"/>
        <v>6300</v>
      </c>
      <c r="G20" s="4" t="s">
        <v>25</v>
      </c>
      <c r="H20" s="4" t="s">
        <v>26</v>
      </c>
      <c r="I20" s="4" t="s">
        <v>27</v>
      </c>
      <c r="J20" s="4" t="s">
        <v>28</v>
      </c>
    </row>
    <row r="21" spans="2:10">
      <c r="B21" s="11" t="s">
        <v>16</v>
      </c>
      <c r="C21" s="24">
        <v>1</v>
      </c>
      <c r="D21" s="12"/>
      <c r="E21" s="23">
        <f t="shared" si="0"/>
        <v>1</v>
      </c>
      <c r="G21" s="29">
        <v>0.1</v>
      </c>
      <c r="H21" t="s">
        <v>29</v>
      </c>
      <c r="I21" t="s">
        <v>30</v>
      </c>
      <c r="J21" t="s">
        <v>31</v>
      </c>
    </row>
    <row r="22" spans="2:10" ht="15" thickBot="1">
      <c r="B22" s="11" t="s">
        <v>22</v>
      </c>
      <c r="C22" s="6">
        <f>C21*4050</f>
        <v>4050</v>
      </c>
      <c r="D22" s="12"/>
      <c r="E22" s="20">
        <f t="shared" si="0"/>
        <v>4050</v>
      </c>
      <c r="G22" s="29">
        <v>0.15</v>
      </c>
      <c r="H22" t="s">
        <v>32</v>
      </c>
      <c r="I22" t="s">
        <v>33</v>
      </c>
      <c r="J22" t="s">
        <v>34</v>
      </c>
    </row>
    <row r="23" spans="2:10">
      <c r="B23" s="11"/>
      <c r="C23" s="12"/>
      <c r="D23" s="12"/>
      <c r="E23" s="23">
        <f t="shared" si="0"/>
        <v>0</v>
      </c>
      <c r="G23">
        <v>0.25</v>
      </c>
      <c r="H23" t="s">
        <v>35</v>
      </c>
      <c r="I23" t="s">
        <v>36</v>
      </c>
      <c r="J23" t="s">
        <v>37</v>
      </c>
    </row>
    <row r="24" spans="2:10" ht="15" thickBot="1">
      <c r="B24" s="11" t="s">
        <v>23</v>
      </c>
      <c r="C24" s="6">
        <f>C17-C20-C22</f>
        <v>12737.5</v>
      </c>
      <c r="D24" s="12"/>
      <c r="E24" s="22">
        <f>E17-E20-E22</f>
        <v>11583.125</v>
      </c>
      <c r="G24">
        <v>0.28000000000000003</v>
      </c>
      <c r="H24" t="s">
        <v>38</v>
      </c>
      <c r="I24" t="s">
        <v>39</v>
      </c>
      <c r="J24" t="s">
        <v>40</v>
      </c>
    </row>
    <row r="25" spans="2:10">
      <c r="B25" s="11" t="s">
        <v>24</v>
      </c>
      <c r="C25" s="19">
        <f>C24*G22</f>
        <v>1910.625</v>
      </c>
      <c r="D25" s="12"/>
      <c r="E25" s="28">
        <f>E24*G22</f>
        <v>1737.46875</v>
      </c>
      <c r="G25">
        <v>0.33</v>
      </c>
      <c r="H25" t="s">
        <v>41</v>
      </c>
      <c r="I25" t="s">
        <v>42</v>
      </c>
      <c r="J25" t="s">
        <v>43</v>
      </c>
    </row>
    <row r="26" spans="2:10">
      <c r="B26" s="11" t="s">
        <v>51</v>
      </c>
      <c r="C26" s="19">
        <f>C13</f>
        <v>3825</v>
      </c>
      <c r="D26" s="12"/>
      <c r="E26" s="21">
        <f>E13</f>
        <v>3633.75</v>
      </c>
      <c r="G26">
        <v>0.35</v>
      </c>
      <c r="H26" t="s">
        <v>44</v>
      </c>
      <c r="I26" t="s">
        <v>45</v>
      </c>
      <c r="J26" t="s">
        <v>46</v>
      </c>
    </row>
    <row r="27" spans="2:10" ht="15.75" thickBot="1">
      <c r="B27" s="25" t="s">
        <v>52</v>
      </c>
      <c r="C27" s="26">
        <f>C25+C26</f>
        <v>5735.625</v>
      </c>
      <c r="D27" s="5"/>
      <c r="E27" s="27">
        <f>E25+E26</f>
        <v>5371.21875</v>
      </c>
      <c r="G27">
        <v>0.39600000000000002</v>
      </c>
      <c r="H27" t="s">
        <v>47</v>
      </c>
      <c r="I27" t="s">
        <v>48</v>
      </c>
      <c r="J27" t="s">
        <v>49</v>
      </c>
    </row>
    <row r="29" spans="2:10" ht="15">
      <c r="B29" s="31" t="s">
        <v>58</v>
      </c>
      <c r="C29" s="30">
        <f>C27-E27</f>
        <v>364.40625</v>
      </c>
    </row>
    <row r="32" spans="2:10">
      <c r="B32" s="29" t="s">
        <v>59</v>
      </c>
      <c r="C32" s="30">
        <f>+E8-C29</f>
        <v>885.59375</v>
      </c>
    </row>
    <row r="34" spans="2:3">
      <c r="B34" s="29" t="s">
        <v>60</v>
      </c>
      <c r="C34" s="29"/>
    </row>
  </sheetData>
  <mergeCells count="1">
    <mergeCell ref="B4:E4"/>
  </mergeCells>
  <phoneticPr fontId="3" type="noConversion"/>
  <dataValidations disablePrompts="1" count="1">
    <dataValidation type="list" allowBlank="1" showInputMessage="1" showErrorMessage="1" sqref="C19">
      <formula1>$H$13:$H$16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Kaelynn E Palmer</dc:creator>
  <cp:lastModifiedBy>mom</cp:lastModifiedBy>
  <dcterms:created xsi:type="dcterms:W3CDTF">2014-11-18T17:16:50Z</dcterms:created>
  <dcterms:modified xsi:type="dcterms:W3CDTF">2016-12-05T11:59:31Z</dcterms:modified>
</cp:coreProperties>
</file>