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\Downloads\"/>
    </mc:Choice>
  </mc:AlternateContent>
  <xr:revisionPtr revIDLastSave="0" documentId="13_ncr:1_{79F49C6C-2EF6-469A-ADEE-E3C9B61BE5D3}" xr6:coauthVersionLast="45" xr6:coauthVersionMax="45" xr10:uidLastSave="{00000000-0000-0000-0000-000000000000}"/>
  <bookViews>
    <workbookView xWindow="-98" yWindow="-98" windowWidth="22695" windowHeight="14595" activeTab="1" xr2:uid="{32EB5B3F-5F7B-4D3E-9AB5-529611C08B74}"/>
  </bookViews>
  <sheets>
    <sheet name="Metric Units" sheetId="1" r:id="rId1"/>
    <sheet name="US Customary Units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2" l="1"/>
  <c r="G47" i="2" l="1"/>
  <c r="G35" i="2"/>
  <c r="G26" i="2"/>
  <c r="G25" i="2"/>
  <c r="G24" i="2"/>
  <c r="G23" i="2"/>
  <c r="G27" i="2" l="1"/>
  <c r="G36" i="2" s="1"/>
  <c r="G37" i="2" s="1"/>
  <c r="G48" i="2" s="1"/>
  <c r="G49" i="2" s="1"/>
  <c r="G50" i="2" s="1"/>
  <c r="G27" i="1"/>
  <c r="G47" i="1" l="1"/>
  <c r="G25" i="1"/>
  <c r="G48" i="1"/>
  <c r="G36" i="1"/>
  <c r="G26" i="1"/>
  <c r="G24" i="1"/>
  <c r="G28" i="1" l="1"/>
  <c r="G37" i="1" s="1"/>
  <c r="G38" i="1" s="1"/>
  <c r="G49" i="1" s="1"/>
  <c r="G50" i="1" s="1"/>
  <c r="G51" i="1" s="1"/>
</calcChain>
</file>

<file path=xl/sharedStrings.xml><?xml version="1.0" encoding="utf-8"?>
<sst xmlns="http://schemas.openxmlformats.org/spreadsheetml/2006/main" count="136" uniqueCount="47">
  <si>
    <t>Isentropic Effect Article Equations</t>
  </si>
  <si>
    <t>Variable</t>
  </si>
  <si>
    <t>Units</t>
  </si>
  <si>
    <t>Value</t>
  </si>
  <si>
    <r>
      <t>T</t>
    </r>
    <r>
      <rPr>
        <vertAlign val="subscript"/>
        <sz val="11"/>
        <color theme="1"/>
        <rFont val="Calibri"/>
        <family val="2"/>
        <scheme val="minor"/>
      </rPr>
      <t>s</t>
    </r>
  </si>
  <si>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</t>
    </r>
  </si>
  <si>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</si>
  <si>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k</t>
  </si>
  <si>
    <t>Unitless</t>
  </si>
  <si>
    <t>Mach</t>
  </si>
  <si>
    <t>V</t>
  </si>
  <si>
    <t>ft/s</t>
  </si>
  <si>
    <t>m/s</t>
  </si>
  <si>
    <t>c</t>
  </si>
  <si>
    <t>MW</t>
  </si>
  <si>
    <t>Constants:</t>
  </si>
  <si>
    <t>R</t>
  </si>
  <si>
    <r>
      <t>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*psia / (lbmol*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R)</t>
    </r>
  </si>
  <si>
    <t>Results:</t>
  </si>
  <si>
    <t>Speed of Sound Equation</t>
  </si>
  <si>
    <t>US Customary Units</t>
  </si>
  <si>
    <t>Metrics Units</t>
  </si>
  <si>
    <t>Unit</t>
  </si>
  <si>
    <t>K</t>
  </si>
  <si>
    <t>Mach Velocity Equation</t>
  </si>
  <si>
    <t>Temperature Isentropic Effect Equation</t>
  </si>
  <si>
    <t>T</t>
  </si>
  <si>
    <t>M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</si>
  <si>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*Pa / mol*K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</si>
  <si>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*Pa / (mol*K)</t>
    </r>
  </si>
  <si>
    <r>
      <t>lb/lb</t>
    </r>
    <r>
      <rPr>
        <sz val="11"/>
        <color theme="1"/>
        <rFont val="Calibri"/>
        <family val="2"/>
        <scheme val="minor"/>
      </rPr>
      <t>mol</t>
    </r>
  </si>
  <si>
    <t>kg/mol</t>
  </si>
  <si>
    <t>Inputs:</t>
  </si>
  <si>
    <t>lb/lbmol</t>
  </si>
  <si>
    <t>g/mol</t>
  </si>
  <si>
    <t>Variable Comments:</t>
  </si>
  <si>
    <t>Ratio of specific heats at stagnation temperature location</t>
  </si>
  <si>
    <t>Velocity of the fluid</t>
  </si>
  <si>
    <t>Molecular weight</t>
  </si>
  <si>
    <t>Universal gas contant</t>
  </si>
  <si>
    <t>Fluid's speed of sound</t>
  </si>
  <si>
    <t>Stagnation temperature of the fluid</t>
  </si>
  <si>
    <t>High velocity temperature of the fluid in K</t>
  </si>
  <si>
    <r>
      <t xml:space="preserve">High velocity temperature of the fluid in 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</si>
  <si>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High velocity temperature of the fluid in R</t>
  </si>
  <si>
    <r>
      <t xml:space="preserve">High velocity temperature of the fluid in 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F</t>
    </r>
  </si>
  <si>
    <t>Fluid Velocity in terms of Mach velocity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</si>
</sst>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6" xfId="0" applyFill="1" applyBorder="1"/>
    <xf numFmtId="0" fontId="0" fillId="2" borderId="2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2" borderId="0" xfId="0" applyFill="1" applyBorder="1" applyAlignment="1"/>
    <xf numFmtId="0" fontId="1" fillId="2" borderId="0" xfId="1" applyFill="1" applyAlignment="1">
      <alignment vertical="center"/>
    </xf>
    <xf numFmtId="0" fontId="1" fillId="2" borderId="0" xfId="1" applyFill="1" applyAlignment="1">
      <alignment horizontal="right" vertical="center"/>
    </xf>
    <xf numFmtId="2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0" fillId="2" borderId="27" xfId="0" applyFill="1" applyBorder="1"/>
    <xf numFmtId="0" fontId="0" fillId="2" borderId="28" xfId="0" applyFill="1" applyBorder="1"/>
    <xf numFmtId="0" fontId="0" fillId="2" borderId="19" xfId="0" applyFill="1" applyBorder="1"/>
    <xf numFmtId="0" fontId="0" fillId="2" borderId="20" xfId="0" applyFill="1" applyBorder="1" applyAlignment="1">
      <alignment horizontal="center"/>
    </xf>
    <xf numFmtId="0" fontId="0" fillId="2" borderId="0" xfId="0" applyFill="1" applyBorder="1" applyAlignment="1">
      <alignment vertical="center"/>
    </xf>
    <xf numFmtId="0" fontId="0" fillId="2" borderId="20" xfId="0" applyFill="1" applyBorder="1"/>
    <xf numFmtId="0" fontId="0" fillId="2" borderId="0" xfId="0" applyFill="1" applyBorder="1" applyAlignment="1">
      <alignment horizontal="center" vertical="center"/>
    </xf>
    <xf numFmtId="0" fontId="0" fillId="0" borderId="19" xfId="0" applyBorder="1"/>
    <xf numFmtId="0" fontId="0" fillId="2" borderId="21" xfId="0" applyFill="1" applyBorder="1"/>
    <xf numFmtId="0" fontId="0" fillId="2" borderId="22" xfId="0" applyFill="1" applyBorder="1"/>
    <xf numFmtId="0" fontId="0" fillId="0" borderId="20" xfId="0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8" xfId="0" applyFill="1" applyBorder="1"/>
    <xf numFmtId="1" fontId="0" fillId="0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2" fontId="0" fillId="3" borderId="1" xfId="0" applyNumberFormat="1" applyFill="1" applyBorder="1" applyAlignment="1">
      <alignment horizontal="center"/>
    </xf>
    <xf numFmtId="2" fontId="0" fillId="3" borderId="24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4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3" borderId="24" xfId="0" applyNumberFormat="1" applyFill="1" applyBorder="1" applyAlignment="1">
      <alignment horizontal="center"/>
    </xf>
  </cellXfs>
  <cellStyles count="2">
    <cellStyle name="Normal" xfId="0" builtinId="0"/>
    <cellStyle name="Normal 5" xfId="1" xr:uid="{C64CA469-4468-40D0-8966-8F4379063D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623887</xdr:colOff>
      <xdr:row>2</xdr:row>
      <xdr:rowOff>176213</xdr:rowOff>
    </xdr:from>
    <xdr:to>
      <xdr:col>9</xdr:col>
      <xdr:colOff>176160</xdr:colOff>
      <xdr:row>6</xdr:row>
      <xdr:rowOff>168276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5360DD-6BE3-4C80-BE51-4CC6C9B6F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9687" y="538163"/>
          <a:ext cx="1447748" cy="730250"/>
        </a:xfrm>
        <a:prstGeom prst="rect">
          <a:avLst/>
        </a:prstGeom>
      </xdr:spPr>
    </xdr:pic>
    <xdr:clientData/>
  </xdr:twoCellAnchor>
  <xdr:twoCellAnchor editAs="oneCell">
    <xdr:from>
      <xdr:col>4</xdr:col>
      <xdr:colOff>604839</xdr:colOff>
      <xdr:row>19</xdr:row>
      <xdr:rowOff>14289</xdr:rowOff>
    </xdr:from>
    <xdr:to>
      <xdr:col>6</xdr:col>
      <xdr:colOff>80964</xdr:colOff>
      <xdr:row>20</xdr:row>
      <xdr:rowOff>174540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942BC-104D-44AC-905C-09A6D1785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4689" y="5219702"/>
          <a:ext cx="776288" cy="341226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31</xdr:row>
      <xdr:rowOff>90488</xdr:rowOff>
    </xdr:from>
    <xdr:to>
      <xdr:col>5</xdr:col>
      <xdr:colOff>557213</xdr:colOff>
      <xdr:row>32</xdr:row>
      <xdr:rowOff>158165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BDFFFC-8E00-4C2E-98CD-B41B5A3AB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76614" y="7720013"/>
          <a:ext cx="442912" cy="248652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41</xdr:row>
      <xdr:rowOff>66675</xdr:rowOff>
    </xdr:from>
    <xdr:to>
      <xdr:col>6</xdr:col>
      <xdr:colOff>379421</xdr:colOff>
      <xdr:row>43</xdr:row>
      <xdr:rowOff>95253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E655279-0FE1-4807-873E-08365297D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00325" y="1162050"/>
          <a:ext cx="1327159" cy="390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623887</xdr:colOff>
      <xdr:row>1</xdr:row>
      <xdr:rowOff>176213</xdr:rowOff>
    </xdr:from>
    <xdr:to>
      <xdr:col>9</xdr:col>
      <xdr:colOff>128535</xdr:colOff>
      <xdr:row>6</xdr:row>
      <xdr:rowOff>1588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FDDBA4-94FD-49F9-B20C-302EA3648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1512" y="542926"/>
          <a:ext cx="1447748" cy="730250"/>
        </a:xfrm>
        <a:prstGeom prst="rect">
          <a:avLst/>
        </a:prstGeom>
      </xdr:spPr>
    </xdr:pic>
    <xdr:clientData/>
  </xdr:twoCellAnchor>
  <xdr:twoCellAnchor editAs="oneCell">
    <xdr:from>
      <xdr:col>4</xdr:col>
      <xdr:colOff>595314</xdr:colOff>
      <xdr:row>18</xdr:row>
      <xdr:rowOff>19051</xdr:rowOff>
    </xdr:from>
    <xdr:to>
      <xdr:col>6</xdr:col>
      <xdr:colOff>76202</xdr:colOff>
      <xdr:row>19</xdr:row>
      <xdr:rowOff>179302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07D63B-5B64-4D1F-A3A2-46E2CE19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6114" y="3495676"/>
          <a:ext cx="776288" cy="341226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30</xdr:row>
      <xdr:rowOff>90488</xdr:rowOff>
    </xdr:from>
    <xdr:to>
      <xdr:col>5</xdr:col>
      <xdr:colOff>557213</xdr:colOff>
      <xdr:row>31</xdr:row>
      <xdr:rowOff>158165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B9B7A1-0743-4E70-9AA2-1CE7720B3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76614" y="7400926"/>
          <a:ext cx="442912" cy="248652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40</xdr:row>
      <xdr:rowOff>66675</xdr:rowOff>
    </xdr:from>
    <xdr:to>
      <xdr:col>6</xdr:col>
      <xdr:colOff>384184</xdr:colOff>
      <xdr:row>42</xdr:row>
      <xdr:rowOff>95253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8000E2A-B66E-4CDC-B3EC-FE95AE050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62275" y="9196388"/>
          <a:ext cx="1327159" cy="390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54A73-FB44-4EA5-AB8D-B64C39F03389}">
  <dimension ref="A2:M54"/>
  <sheetViews>
    <sheetView workbookViewId="0">
      <selection activeCell="H14" sqref="H14:J14"/>
    </sheetView>
  </sheetViews>
  <sheetFormatPr defaultColWidth="8.796875" defaultRowHeight="14.25" x14ac:dyDescent="0.45"/>
  <cols>
    <col min="4" max="4" width="9.33203125" customWidth="1"/>
    <col min="5" max="5" width="9.1328125" customWidth="1"/>
    <col min="7" max="7" width="8" customWidth="1"/>
    <col min="8" max="8" width="8.6640625" customWidth="1"/>
    <col min="11" max="11" width="1.46484375" customWidth="1"/>
    <col min="12" max="12" width="46.33203125" customWidth="1"/>
    <col min="13" max="13" width="2.6640625" customWidth="1"/>
  </cols>
  <sheetData>
    <row r="2" spans="1:13" ht="14.65" thickBot="1" x14ac:dyDescent="0.5">
      <c r="A2" s="1"/>
      <c r="B2" s="1"/>
      <c r="C2" s="1"/>
      <c r="D2" s="1"/>
      <c r="E2" s="1"/>
      <c r="F2" s="1"/>
      <c r="G2" s="10"/>
      <c r="H2" s="10"/>
      <c r="I2" s="10"/>
      <c r="J2" s="10"/>
      <c r="K2" s="1"/>
      <c r="L2" s="1"/>
      <c r="M2" s="1"/>
    </row>
    <row r="3" spans="1:13" ht="15.5" customHeight="1" thickTop="1" x14ac:dyDescent="0.45">
      <c r="A3" s="1"/>
      <c r="B3" s="83" t="s">
        <v>0</v>
      </c>
      <c r="C3" s="84"/>
      <c r="D3" s="84"/>
      <c r="E3" s="84"/>
      <c r="F3" s="85"/>
      <c r="G3" s="74"/>
      <c r="H3" s="75"/>
      <c r="I3" s="75"/>
      <c r="J3" s="76"/>
      <c r="K3" s="1"/>
      <c r="L3" s="1"/>
      <c r="M3" s="1"/>
    </row>
    <row r="4" spans="1:13" ht="14.25" customHeight="1" x14ac:dyDescent="0.45">
      <c r="A4" s="1"/>
      <c r="B4" s="86"/>
      <c r="C4" s="87"/>
      <c r="D4" s="87"/>
      <c r="E4" s="87"/>
      <c r="F4" s="88"/>
      <c r="G4" s="77"/>
      <c r="H4" s="78"/>
      <c r="I4" s="78"/>
      <c r="J4" s="79"/>
      <c r="K4" s="1"/>
      <c r="L4" s="1"/>
      <c r="M4" s="1"/>
    </row>
    <row r="5" spans="1:13" ht="14.25" customHeight="1" x14ac:dyDescent="0.45">
      <c r="A5" s="1"/>
      <c r="B5" s="86"/>
      <c r="C5" s="87"/>
      <c r="D5" s="87"/>
      <c r="E5" s="87"/>
      <c r="F5" s="88"/>
      <c r="G5" s="77"/>
      <c r="H5" s="78"/>
      <c r="I5" s="78"/>
      <c r="J5" s="79"/>
      <c r="K5" s="1"/>
      <c r="L5" s="1"/>
      <c r="M5" s="1"/>
    </row>
    <row r="6" spans="1:13" ht="14.25" customHeight="1" x14ac:dyDescent="0.45">
      <c r="A6" s="1"/>
      <c r="B6" s="86"/>
      <c r="C6" s="87"/>
      <c r="D6" s="87"/>
      <c r="E6" s="87"/>
      <c r="F6" s="88"/>
      <c r="G6" s="77"/>
      <c r="H6" s="78"/>
      <c r="I6" s="78"/>
      <c r="J6" s="79"/>
      <c r="K6" s="1"/>
      <c r="L6" s="1"/>
      <c r="M6" s="1"/>
    </row>
    <row r="7" spans="1:13" ht="14.25" customHeight="1" x14ac:dyDescent="0.45">
      <c r="A7" s="1"/>
      <c r="B7" s="86"/>
      <c r="C7" s="87"/>
      <c r="D7" s="87"/>
      <c r="E7" s="87"/>
      <c r="F7" s="88"/>
      <c r="G7" s="77"/>
      <c r="H7" s="78"/>
      <c r="I7" s="78"/>
      <c r="J7" s="79"/>
      <c r="K7" s="1"/>
      <c r="L7" s="1"/>
      <c r="M7" s="1"/>
    </row>
    <row r="8" spans="1:13" ht="14.25" customHeight="1" x14ac:dyDescent="0.45">
      <c r="A8" s="1"/>
      <c r="B8" s="89"/>
      <c r="C8" s="90"/>
      <c r="D8" s="90"/>
      <c r="E8" s="90"/>
      <c r="F8" s="91"/>
      <c r="G8" s="80"/>
      <c r="H8" s="81"/>
      <c r="I8" s="81"/>
      <c r="J8" s="82"/>
      <c r="K8" s="1"/>
      <c r="L8" s="1"/>
      <c r="M8" s="1"/>
    </row>
    <row r="9" spans="1:13" ht="20" customHeight="1" x14ac:dyDescent="0.45">
      <c r="A9" s="11">
        <v>1</v>
      </c>
      <c r="B9" s="92" t="s">
        <v>32</v>
      </c>
      <c r="C9" s="93"/>
      <c r="D9" s="93"/>
      <c r="E9" s="93"/>
      <c r="F9" s="93"/>
      <c r="G9" s="93"/>
      <c r="H9" s="93"/>
      <c r="I9" s="93"/>
      <c r="J9" s="94"/>
      <c r="K9" s="1"/>
      <c r="L9" s="1"/>
      <c r="M9" s="1"/>
    </row>
    <row r="10" spans="1:13" x14ac:dyDescent="0.45">
      <c r="A10" s="12">
        <v>2</v>
      </c>
      <c r="B10" s="102" t="s">
        <v>1</v>
      </c>
      <c r="C10" s="95"/>
      <c r="D10" s="95"/>
      <c r="E10" s="95" t="s">
        <v>2</v>
      </c>
      <c r="F10" s="95"/>
      <c r="G10" s="95"/>
      <c r="H10" s="95" t="s">
        <v>3</v>
      </c>
      <c r="I10" s="95"/>
      <c r="J10" s="96"/>
      <c r="K10" s="1"/>
      <c r="L10" s="3" t="s">
        <v>35</v>
      </c>
      <c r="M10" s="1"/>
    </row>
    <row r="11" spans="1:13" ht="15.75" x14ac:dyDescent="0.45">
      <c r="A11" s="11">
        <v>3</v>
      </c>
      <c r="B11" s="62" t="s">
        <v>4</v>
      </c>
      <c r="C11" s="57"/>
      <c r="D11" s="58"/>
      <c r="E11" s="67" t="s">
        <v>6</v>
      </c>
      <c r="F11" s="67"/>
      <c r="G11" s="67"/>
      <c r="H11" s="100">
        <v>27.4</v>
      </c>
      <c r="I11" s="100"/>
      <c r="J11" s="101"/>
      <c r="K11" s="1"/>
      <c r="L11" s="51" t="s">
        <v>41</v>
      </c>
      <c r="M11" s="1"/>
    </row>
    <row r="12" spans="1:13" x14ac:dyDescent="0.45">
      <c r="A12" s="12">
        <v>4</v>
      </c>
      <c r="B12" s="68" t="s">
        <v>7</v>
      </c>
      <c r="C12" s="64"/>
      <c r="D12" s="64"/>
      <c r="E12" s="64" t="s">
        <v>8</v>
      </c>
      <c r="F12" s="64"/>
      <c r="G12" s="64"/>
      <c r="H12" s="69">
        <v>1.405</v>
      </c>
      <c r="I12" s="69"/>
      <c r="J12" s="70"/>
      <c r="K12" s="1"/>
      <c r="L12" s="3" t="s">
        <v>36</v>
      </c>
      <c r="M12" s="1"/>
    </row>
    <row r="13" spans="1:13" x14ac:dyDescent="0.45">
      <c r="A13" s="12">
        <v>6</v>
      </c>
      <c r="B13" s="62" t="s">
        <v>10</v>
      </c>
      <c r="C13" s="57"/>
      <c r="D13" s="58"/>
      <c r="E13" s="67" t="s">
        <v>12</v>
      </c>
      <c r="F13" s="67"/>
      <c r="G13" s="67"/>
      <c r="H13" s="69">
        <v>540</v>
      </c>
      <c r="I13" s="69"/>
      <c r="J13" s="70"/>
      <c r="K13" s="1"/>
      <c r="L13" s="51" t="s">
        <v>37</v>
      </c>
      <c r="M13" s="1"/>
    </row>
    <row r="14" spans="1:13" x14ac:dyDescent="0.45">
      <c r="A14" s="11">
        <v>7</v>
      </c>
      <c r="B14" s="103" t="s">
        <v>14</v>
      </c>
      <c r="C14" s="60"/>
      <c r="D14" s="61"/>
      <c r="E14" s="67" t="s">
        <v>34</v>
      </c>
      <c r="F14" s="67"/>
      <c r="G14" s="67"/>
      <c r="H14" s="69">
        <v>2</v>
      </c>
      <c r="I14" s="69"/>
      <c r="J14" s="70"/>
      <c r="K14" s="1"/>
      <c r="L14" s="3" t="s">
        <v>38</v>
      </c>
      <c r="M14" s="1"/>
    </row>
    <row r="15" spans="1:13" ht="22.25" customHeight="1" x14ac:dyDescent="0.45">
      <c r="A15" s="12">
        <v>8</v>
      </c>
      <c r="B15" s="62" t="s">
        <v>15</v>
      </c>
      <c r="C15" s="57"/>
      <c r="D15" s="57"/>
      <c r="E15" s="57"/>
      <c r="F15" s="57"/>
      <c r="G15" s="57"/>
      <c r="H15" s="57"/>
      <c r="I15" s="57"/>
      <c r="J15" s="63"/>
      <c r="K15" s="1"/>
      <c r="L15" s="1"/>
      <c r="M15" s="1"/>
    </row>
    <row r="16" spans="1:13" ht="18" customHeight="1" x14ac:dyDescent="0.45">
      <c r="A16" s="11">
        <v>9</v>
      </c>
      <c r="B16" s="62" t="s">
        <v>16</v>
      </c>
      <c r="C16" s="57"/>
      <c r="D16" s="58"/>
      <c r="E16" s="66" t="s">
        <v>28</v>
      </c>
      <c r="F16" s="66"/>
      <c r="G16" s="66"/>
      <c r="H16" s="64">
        <v>8.3140000000000001</v>
      </c>
      <c r="I16" s="64"/>
      <c r="J16" s="65"/>
      <c r="K16" s="1"/>
      <c r="L16" s="3" t="s">
        <v>39</v>
      </c>
      <c r="M16" s="1"/>
    </row>
    <row r="17" spans="1:13" ht="21" customHeight="1" x14ac:dyDescent="0.45">
      <c r="A17" s="12">
        <v>10</v>
      </c>
      <c r="B17" s="62" t="s">
        <v>18</v>
      </c>
      <c r="C17" s="57"/>
      <c r="D17" s="57"/>
      <c r="E17" s="57"/>
      <c r="F17" s="57"/>
      <c r="G17" s="57"/>
      <c r="H17" s="57"/>
      <c r="I17" s="57"/>
      <c r="J17" s="63"/>
      <c r="K17" s="1"/>
      <c r="L17" s="1"/>
      <c r="M17" s="1"/>
    </row>
    <row r="18" spans="1:13" ht="14" customHeight="1" thickBot="1" x14ac:dyDescent="0.5">
      <c r="A18" s="11">
        <v>11</v>
      </c>
      <c r="B18" s="20"/>
      <c r="C18" s="4"/>
      <c r="D18" s="4"/>
      <c r="E18" s="4"/>
      <c r="F18" s="4"/>
      <c r="G18" s="4"/>
      <c r="H18" s="4"/>
      <c r="I18" s="4"/>
      <c r="J18" s="21"/>
      <c r="K18" s="1"/>
      <c r="L18" s="1"/>
      <c r="M18" s="1"/>
    </row>
    <row r="19" spans="1:13" ht="14.65" thickBot="1" x14ac:dyDescent="0.5">
      <c r="A19" s="12">
        <v>12</v>
      </c>
      <c r="B19" s="22"/>
      <c r="C19" s="2"/>
      <c r="D19" s="97" t="s">
        <v>19</v>
      </c>
      <c r="E19" s="98"/>
      <c r="F19" s="98"/>
      <c r="G19" s="98"/>
      <c r="H19" s="99"/>
      <c r="I19" s="2"/>
      <c r="J19" s="23"/>
      <c r="K19" s="1"/>
      <c r="L19" s="1"/>
      <c r="M19" s="1"/>
    </row>
    <row r="20" spans="1:13" x14ac:dyDescent="0.45">
      <c r="A20" s="11">
        <v>13</v>
      </c>
      <c r="B20" s="22"/>
      <c r="C20" s="2"/>
      <c r="D20" s="24"/>
      <c r="E20" s="2"/>
      <c r="F20" s="2"/>
      <c r="G20" s="2"/>
      <c r="H20" s="2"/>
      <c r="I20" s="2"/>
      <c r="J20" s="25"/>
      <c r="K20" s="1"/>
      <c r="L20" s="1"/>
      <c r="M20" s="1"/>
    </row>
    <row r="21" spans="1:13" x14ac:dyDescent="0.45">
      <c r="A21" s="12">
        <v>14</v>
      </c>
      <c r="B21" s="22"/>
      <c r="C21" s="2"/>
      <c r="D21" s="2"/>
      <c r="E21" s="2"/>
      <c r="F21" s="2"/>
      <c r="G21" s="2"/>
      <c r="H21" s="2"/>
      <c r="I21" s="2"/>
      <c r="J21" s="25"/>
      <c r="K21" s="1"/>
      <c r="L21" s="1"/>
      <c r="M21" s="1"/>
    </row>
    <row r="22" spans="1:13" x14ac:dyDescent="0.45">
      <c r="A22" s="11">
        <v>15</v>
      </c>
      <c r="B22" s="22"/>
      <c r="C22" s="10"/>
      <c r="D22" s="10"/>
      <c r="E22" s="59" t="s">
        <v>21</v>
      </c>
      <c r="F22" s="60"/>
      <c r="G22" s="61"/>
      <c r="H22" s="1"/>
      <c r="I22" s="1"/>
      <c r="J22" s="25"/>
      <c r="K22" s="1"/>
      <c r="L22" s="1"/>
      <c r="M22" s="1"/>
    </row>
    <row r="23" spans="1:13" x14ac:dyDescent="0.45">
      <c r="A23" s="12">
        <v>16</v>
      </c>
      <c r="B23" s="22"/>
      <c r="C23" s="44"/>
      <c r="D23" s="44"/>
      <c r="E23" s="34" t="s">
        <v>1</v>
      </c>
      <c r="F23" s="34" t="s">
        <v>22</v>
      </c>
      <c r="G23" s="34" t="s">
        <v>3</v>
      </c>
      <c r="H23" s="1"/>
      <c r="I23" s="1"/>
      <c r="J23" s="25"/>
      <c r="K23" s="1"/>
      <c r="L23" s="1"/>
      <c r="M23" s="1"/>
    </row>
    <row r="24" spans="1:13" x14ac:dyDescent="0.45">
      <c r="A24" s="11">
        <v>17</v>
      </c>
      <c r="B24" s="22"/>
      <c r="C24" s="39"/>
      <c r="D24" s="26"/>
      <c r="E24" s="5" t="s">
        <v>7</v>
      </c>
      <c r="F24" s="7" t="s">
        <v>8</v>
      </c>
      <c r="G24" s="13">
        <f>H12</f>
        <v>1.405</v>
      </c>
      <c r="H24" s="1"/>
      <c r="I24" s="1"/>
      <c r="J24" s="25"/>
      <c r="K24" s="1"/>
      <c r="L24" s="1"/>
      <c r="M24" s="1"/>
    </row>
    <row r="25" spans="1:13" ht="15.75" x14ac:dyDescent="0.45">
      <c r="A25" s="12">
        <v>18</v>
      </c>
      <c r="B25" s="22"/>
      <c r="C25" s="26"/>
      <c r="D25" s="26"/>
      <c r="E25" s="7" t="s">
        <v>4</v>
      </c>
      <c r="F25" s="7" t="s">
        <v>23</v>
      </c>
      <c r="G25" s="14">
        <f>H11+273.1</f>
        <v>300.5</v>
      </c>
      <c r="H25" s="1"/>
      <c r="I25" s="1"/>
      <c r="J25" s="25"/>
      <c r="K25" s="1"/>
      <c r="L25" s="1"/>
      <c r="M25" s="1"/>
    </row>
    <row r="26" spans="1:13" ht="30" x14ac:dyDescent="0.45">
      <c r="A26" s="11">
        <v>19</v>
      </c>
      <c r="B26" s="22"/>
      <c r="C26" s="26"/>
      <c r="D26" s="46"/>
      <c r="E26" s="7" t="s">
        <v>16</v>
      </c>
      <c r="F26" s="6" t="s">
        <v>29</v>
      </c>
      <c r="G26" s="15">
        <f>H16</f>
        <v>8.3140000000000001</v>
      </c>
      <c r="H26" s="1"/>
      <c r="I26" s="1"/>
      <c r="J26" s="25"/>
      <c r="K26" s="1"/>
      <c r="L26" s="1"/>
      <c r="M26" s="1"/>
    </row>
    <row r="27" spans="1:13" x14ac:dyDescent="0.45">
      <c r="A27" s="12">
        <v>20</v>
      </c>
      <c r="B27" s="22"/>
      <c r="C27" s="39"/>
      <c r="D27" s="50"/>
      <c r="E27" s="5" t="s">
        <v>14</v>
      </c>
      <c r="F27" s="7" t="s">
        <v>31</v>
      </c>
      <c r="G27" s="42">
        <f>H14/1000</f>
        <v>2E-3</v>
      </c>
      <c r="H27" s="1"/>
      <c r="I27" s="1"/>
      <c r="J27" s="25"/>
      <c r="K27" s="1"/>
      <c r="L27" s="1"/>
      <c r="M27" s="1"/>
    </row>
    <row r="28" spans="1:13" x14ac:dyDescent="0.45">
      <c r="A28" s="11">
        <v>21</v>
      </c>
      <c r="B28" s="27"/>
      <c r="C28" s="39"/>
      <c r="D28" s="26"/>
      <c r="E28" s="5" t="s">
        <v>13</v>
      </c>
      <c r="F28" s="7" t="s">
        <v>12</v>
      </c>
      <c r="G28" s="17">
        <f>SQRT((G26*G25*G24)/(G27))</f>
        <v>1324.8002840051024</v>
      </c>
      <c r="H28" s="1"/>
      <c r="I28" s="2"/>
      <c r="J28" s="25"/>
      <c r="K28" s="1"/>
      <c r="L28" s="3" t="s">
        <v>40</v>
      </c>
      <c r="M28" s="1"/>
    </row>
    <row r="29" spans="1:13" ht="14.75" customHeight="1" x14ac:dyDescent="0.45">
      <c r="A29" s="12">
        <v>22</v>
      </c>
      <c r="B29" s="28"/>
      <c r="C29" s="3"/>
      <c r="D29" s="3"/>
      <c r="E29" s="3"/>
      <c r="F29" s="3"/>
      <c r="G29" s="3"/>
      <c r="H29" s="3"/>
      <c r="I29" s="3"/>
      <c r="J29" s="29"/>
      <c r="K29" s="1"/>
      <c r="L29" s="1"/>
      <c r="M29" s="1"/>
    </row>
    <row r="30" spans="1:13" ht="14.65" thickBot="1" x14ac:dyDescent="0.5">
      <c r="A30" s="11">
        <v>23</v>
      </c>
      <c r="B30" s="20"/>
      <c r="C30" s="4"/>
      <c r="D30" s="4"/>
      <c r="E30" s="4"/>
      <c r="F30" s="4"/>
      <c r="G30" s="4"/>
      <c r="H30" s="4"/>
      <c r="I30" s="4"/>
      <c r="J30" s="21"/>
      <c r="K30" s="1"/>
      <c r="L30" s="1"/>
      <c r="M30" s="1"/>
    </row>
    <row r="31" spans="1:13" ht="14.65" thickBot="1" x14ac:dyDescent="0.5">
      <c r="A31" s="12">
        <v>24</v>
      </c>
      <c r="B31" s="22"/>
      <c r="C31" s="2"/>
      <c r="D31" s="97" t="s">
        <v>24</v>
      </c>
      <c r="E31" s="98"/>
      <c r="F31" s="98"/>
      <c r="G31" s="98"/>
      <c r="H31" s="99"/>
      <c r="I31" s="2"/>
      <c r="J31" s="25"/>
      <c r="K31" s="1"/>
      <c r="L31" s="1"/>
      <c r="M31" s="1"/>
    </row>
    <row r="32" spans="1:13" x14ac:dyDescent="0.45">
      <c r="A32" s="11">
        <v>25</v>
      </c>
      <c r="B32" s="22"/>
      <c r="C32" s="2"/>
      <c r="D32" s="2"/>
      <c r="E32" s="2"/>
      <c r="F32" s="2"/>
      <c r="G32" s="2"/>
      <c r="H32" s="2"/>
      <c r="I32" s="2"/>
      <c r="J32" s="25"/>
      <c r="K32" s="1"/>
      <c r="L32" s="1"/>
      <c r="M32" s="1"/>
    </row>
    <row r="33" spans="1:13" x14ac:dyDescent="0.45">
      <c r="A33" s="12">
        <v>26</v>
      </c>
      <c r="B33" s="22"/>
      <c r="C33" s="2"/>
      <c r="D33" s="2"/>
      <c r="E33" s="2"/>
      <c r="F33" s="2"/>
      <c r="G33" s="2"/>
      <c r="H33" s="2"/>
      <c r="I33" s="2"/>
      <c r="J33" s="25"/>
      <c r="K33" s="1"/>
      <c r="L33" s="1"/>
      <c r="M33" s="1"/>
    </row>
    <row r="34" spans="1:13" x14ac:dyDescent="0.45">
      <c r="A34" s="11">
        <v>27</v>
      </c>
      <c r="B34" s="22"/>
      <c r="C34" s="24"/>
      <c r="D34" s="24"/>
      <c r="E34" s="56" t="s">
        <v>21</v>
      </c>
      <c r="F34" s="57"/>
      <c r="G34" s="58"/>
      <c r="H34" s="1"/>
      <c r="I34" s="1"/>
      <c r="J34" s="25"/>
      <c r="K34" s="1"/>
      <c r="L34" s="1"/>
      <c r="M34" s="1"/>
    </row>
    <row r="35" spans="1:13" x14ac:dyDescent="0.45">
      <c r="A35" s="12">
        <v>28</v>
      </c>
      <c r="B35" s="22"/>
      <c r="C35" s="47"/>
      <c r="D35" s="47"/>
      <c r="E35" s="35" t="s">
        <v>1</v>
      </c>
      <c r="F35" s="35" t="s">
        <v>22</v>
      </c>
      <c r="G35" s="35" t="s">
        <v>3</v>
      </c>
      <c r="H35" s="1"/>
      <c r="I35" s="1"/>
      <c r="J35" s="30"/>
      <c r="K35" s="1"/>
      <c r="L35" s="1"/>
      <c r="M35" s="1"/>
    </row>
    <row r="36" spans="1:13" x14ac:dyDescent="0.45">
      <c r="A36" s="11">
        <v>29</v>
      </c>
      <c r="B36" s="22"/>
      <c r="C36" s="26"/>
      <c r="D36" s="26"/>
      <c r="E36" s="7" t="s">
        <v>10</v>
      </c>
      <c r="F36" s="7" t="s">
        <v>12</v>
      </c>
      <c r="G36" s="16">
        <f>H13</f>
        <v>540</v>
      </c>
      <c r="H36" s="1"/>
      <c r="I36" s="1"/>
      <c r="J36" s="25"/>
      <c r="K36" s="1"/>
      <c r="L36" s="1"/>
      <c r="M36" s="1"/>
    </row>
    <row r="37" spans="1:13" x14ac:dyDescent="0.45">
      <c r="A37" s="12">
        <v>30</v>
      </c>
      <c r="B37" s="22"/>
      <c r="C37" s="26"/>
      <c r="D37" s="26"/>
      <c r="E37" s="7" t="s">
        <v>13</v>
      </c>
      <c r="F37" s="7" t="s">
        <v>12</v>
      </c>
      <c r="G37" s="16">
        <f>G28</f>
        <v>1324.8002840051024</v>
      </c>
      <c r="H37" s="1"/>
      <c r="I37" s="1"/>
      <c r="J37" s="25"/>
      <c r="K37" s="1"/>
      <c r="L37" s="1"/>
      <c r="M37" s="1"/>
    </row>
    <row r="38" spans="1:13" x14ac:dyDescent="0.45">
      <c r="A38" s="11">
        <v>31</v>
      </c>
      <c r="B38" s="22"/>
      <c r="C38" s="26"/>
      <c r="D38" s="26"/>
      <c r="E38" s="7" t="s">
        <v>9</v>
      </c>
      <c r="F38" s="7" t="s">
        <v>8</v>
      </c>
      <c r="G38" s="18">
        <f>G36/G37</f>
        <v>0.4076086082707393</v>
      </c>
      <c r="H38" s="1"/>
      <c r="I38" s="1"/>
      <c r="J38" s="25"/>
      <c r="K38" s="1"/>
      <c r="L38" s="3" t="s">
        <v>46</v>
      </c>
      <c r="M38" s="1"/>
    </row>
    <row r="39" spans="1:13" x14ac:dyDescent="0.45">
      <c r="A39" s="12">
        <v>32</v>
      </c>
      <c r="B39" s="22"/>
      <c r="C39" s="2"/>
      <c r="D39" s="2"/>
      <c r="E39" s="2"/>
      <c r="F39" s="2"/>
      <c r="G39" s="2"/>
      <c r="H39" s="2"/>
      <c r="I39" s="2"/>
      <c r="J39" s="25"/>
      <c r="K39" s="1"/>
      <c r="L39" s="1"/>
      <c r="M39" s="1"/>
    </row>
    <row r="40" spans="1:13" ht="14.65" thickBot="1" x14ac:dyDescent="0.5">
      <c r="A40" s="11">
        <v>33</v>
      </c>
      <c r="B40" s="20"/>
      <c r="C40" s="4"/>
      <c r="D40" s="4"/>
      <c r="E40" s="4"/>
      <c r="F40" s="4"/>
      <c r="G40" s="4"/>
      <c r="H40" s="4"/>
      <c r="I40" s="4"/>
      <c r="J40" s="21"/>
      <c r="K40" s="1"/>
      <c r="L40" s="1"/>
      <c r="M40" s="1"/>
    </row>
    <row r="41" spans="1:13" ht="14.65" thickBot="1" x14ac:dyDescent="0.5">
      <c r="A41" s="12">
        <v>34</v>
      </c>
      <c r="B41" s="22"/>
      <c r="C41" s="2"/>
      <c r="D41" s="71" t="s">
        <v>25</v>
      </c>
      <c r="E41" s="72"/>
      <c r="F41" s="72"/>
      <c r="G41" s="72"/>
      <c r="H41" s="73"/>
      <c r="I41" s="2"/>
      <c r="J41" s="25"/>
      <c r="K41" s="1"/>
      <c r="L41" s="1"/>
      <c r="M41" s="1"/>
    </row>
    <row r="42" spans="1:13" x14ac:dyDescent="0.45">
      <c r="A42" s="11">
        <v>35</v>
      </c>
      <c r="B42" s="22"/>
      <c r="C42" s="2"/>
      <c r="D42" s="2"/>
      <c r="E42" s="2"/>
      <c r="F42" s="2"/>
      <c r="G42" s="2"/>
      <c r="H42" s="2"/>
      <c r="I42" s="2"/>
      <c r="J42" s="25"/>
      <c r="K42" s="1"/>
      <c r="L42" s="1"/>
      <c r="M42" s="1"/>
    </row>
    <row r="43" spans="1:13" x14ac:dyDescent="0.45">
      <c r="A43" s="12">
        <v>36</v>
      </c>
      <c r="B43" s="22"/>
      <c r="C43" s="2"/>
      <c r="D43" s="2"/>
      <c r="E43" s="2"/>
      <c r="F43" s="2"/>
      <c r="G43" s="2"/>
      <c r="H43" s="2"/>
      <c r="I43" s="2"/>
      <c r="J43" s="25"/>
      <c r="K43" s="1"/>
      <c r="L43" s="1"/>
      <c r="M43" s="1"/>
    </row>
    <row r="44" spans="1:13" x14ac:dyDescent="0.45">
      <c r="A44" s="11">
        <v>37</v>
      </c>
      <c r="B44" s="22"/>
      <c r="C44" s="2"/>
      <c r="D44" s="2"/>
      <c r="E44" s="2"/>
      <c r="F44" s="2"/>
      <c r="G44" s="2"/>
      <c r="H44" s="2"/>
      <c r="I44" s="2"/>
      <c r="J44" s="25"/>
      <c r="K44" s="1"/>
      <c r="L44" s="1"/>
      <c r="M44" s="1"/>
    </row>
    <row r="45" spans="1:13" x14ac:dyDescent="0.45">
      <c r="A45" s="12">
        <v>38</v>
      </c>
      <c r="B45" s="22"/>
      <c r="C45" s="10"/>
      <c r="D45" s="10"/>
      <c r="E45" s="56" t="s">
        <v>21</v>
      </c>
      <c r="F45" s="57"/>
      <c r="G45" s="58"/>
      <c r="H45" s="1"/>
      <c r="I45" s="1"/>
      <c r="J45" s="25"/>
      <c r="K45" s="1"/>
      <c r="L45" s="1"/>
      <c r="M45" s="1"/>
    </row>
    <row r="46" spans="1:13" x14ac:dyDescent="0.45">
      <c r="A46" s="11">
        <v>39</v>
      </c>
      <c r="B46" s="22"/>
      <c r="C46" s="47"/>
      <c r="D46" s="47"/>
      <c r="E46" s="35" t="s">
        <v>1</v>
      </c>
      <c r="F46" s="35" t="s">
        <v>22</v>
      </c>
      <c r="G46" s="35" t="s">
        <v>3</v>
      </c>
      <c r="H46" s="1"/>
      <c r="I46" s="1"/>
      <c r="J46" s="25"/>
      <c r="K46" s="1"/>
      <c r="L46" s="1"/>
      <c r="M46" s="1"/>
    </row>
    <row r="47" spans="1:13" ht="15.75" x14ac:dyDescent="0.45">
      <c r="A47" s="12">
        <v>40</v>
      </c>
      <c r="B47" s="22"/>
      <c r="C47" s="26"/>
      <c r="D47" s="26"/>
      <c r="E47" s="7" t="s">
        <v>4</v>
      </c>
      <c r="F47" s="7" t="s">
        <v>23</v>
      </c>
      <c r="G47" s="14">
        <f>H11+273.1</f>
        <v>300.5</v>
      </c>
      <c r="H47" s="1"/>
      <c r="I47" s="1"/>
      <c r="J47" s="25"/>
      <c r="K47" s="1"/>
      <c r="L47" s="1"/>
      <c r="M47" s="1"/>
    </row>
    <row r="48" spans="1:13" x14ac:dyDescent="0.45">
      <c r="A48" s="11">
        <v>41</v>
      </c>
      <c r="B48" s="22"/>
      <c r="C48" s="26"/>
      <c r="D48" s="26"/>
      <c r="E48" s="7" t="s">
        <v>7</v>
      </c>
      <c r="F48" s="7" t="s">
        <v>8</v>
      </c>
      <c r="G48" s="16">
        <f>H12</f>
        <v>1.405</v>
      </c>
      <c r="H48" s="1"/>
      <c r="I48" s="1"/>
      <c r="J48" s="25"/>
      <c r="K48" s="1"/>
      <c r="L48" s="1"/>
      <c r="M48" s="1"/>
    </row>
    <row r="49" spans="1:13" x14ac:dyDescent="0.45">
      <c r="A49" s="12">
        <v>42</v>
      </c>
      <c r="B49" s="22"/>
      <c r="C49" s="26"/>
      <c r="D49" s="26"/>
      <c r="E49" s="7" t="s">
        <v>27</v>
      </c>
      <c r="F49" s="7" t="s">
        <v>8</v>
      </c>
      <c r="G49" s="16">
        <f>G38</f>
        <v>0.4076086082707393</v>
      </c>
      <c r="H49" s="1"/>
      <c r="I49" s="1"/>
      <c r="J49" s="25"/>
      <c r="K49" s="1"/>
      <c r="L49" s="1"/>
      <c r="M49" s="1"/>
    </row>
    <row r="50" spans="1:13" x14ac:dyDescent="0.45">
      <c r="A50" s="11">
        <v>43</v>
      </c>
      <c r="B50" s="22"/>
      <c r="C50" s="26"/>
      <c r="D50" s="26"/>
      <c r="E50" s="7" t="s">
        <v>26</v>
      </c>
      <c r="F50" s="7" t="s">
        <v>23</v>
      </c>
      <c r="G50" s="19">
        <f>G47/(((G48-1)/2)*(G49^2)+1)</f>
        <v>290.7189590525752</v>
      </c>
      <c r="H50" s="1"/>
      <c r="I50" s="1"/>
      <c r="J50" s="25"/>
      <c r="K50" s="1"/>
      <c r="L50" s="3" t="s">
        <v>42</v>
      </c>
      <c r="M50" s="1"/>
    </row>
    <row r="51" spans="1:13" ht="15.75" x14ac:dyDescent="0.45">
      <c r="A51" s="12">
        <v>44</v>
      </c>
      <c r="B51" s="22"/>
      <c r="C51" s="26"/>
      <c r="D51" s="26"/>
      <c r="E51" s="43" t="s">
        <v>26</v>
      </c>
      <c r="F51" s="43" t="s">
        <v>6</v>
      </c>
      <c r="G51" s="19">
        <f>G50-273.1</f>
        <v>17.618959052575178</v>
      </c>
      <c r="H51" s="1"/>
      <c r="I51" s="1"/>
      <c r="J51" s="25"/>
      <c r="K51" s="1"/>
      <c r="L51" s="3" t="s">
        <v>43</v>
      </c>
      <c r="M51" s="1"/>
    </row>
    <row r="52" spans="1:13" ht="14.65" thickBot="1" x14ac:dyDescent="0.5">
      <c r="A52" s="11">
        <v>45</v>
      </c>
      <c r="B52" s="31"/>
      <c r="C52" s="32"/>
      <c r="D52" s="32"/>
      <c r="E52" s="32"/>
      <c r="F52" s="32"/>
      <c r="G52" s="32"/>
      <c r="H52" s="32"/>
      <c r="I52" s="32"/>
      <c r="J52" s="33"/>
      <c r="K52" s="1"/>
      <c r="L52" s="1"/>
      <c r="M52" s="1"/>
    </row>
    <row r="53" spans="1:13" ht="14.65" thickTop="1" x14ac:dyDescent="0.45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3" x14ac:dyDescent="0.45">
      <c r="A54" s="8"/>
    </row>
  </sheetData>
  <mergeCells count="29">
    <mergeCell ref="H13:J13"/>
    <mergeCell ref="H14:J14"/>
    <mergeCell ref="D41:H41"/>
    <mergeCell ref="G3:J8"/>
    <mergeCell ref="B3:F8"/>
    <mergeCell ref="B9:J9"/>
    <mergeCell ref="H10:J10"/>
    <mergeCell ref="D19:H19"/>
    <mergeCell ref="D31:H31"/>
    <mergeCell ref="E14:G14"/>
    <mergeCell ref="H11:J11"/>
    <mergeCell ref="H12:J12"/>
    <mergeCell ref="E10:G10"/>
    <mergeCell ref="B10:D10"/>
    <mergeCell ref="B14:D14"/>
    <mergeCell ref="E11:G11"/>
    <mergeCell ref="E12:G12"/>
    <mergeCell ref="E13:G13"/>
    <mergeCell ref="B12:D12"/>
    <mergeCell ref="B11:D11"/>
    <mergeCell ref="B13:D13"/>
    <mergeCell ref="E45:G45"/>
    <mergeCell ref="E34:G34"/>
    <mergeCell ref="E22:G22"/>
    <mergeCell ref="B17:J17"/>
    <mergeCell ref="B15:J15"/>
    <mergeCell ref="H16:J16"/>
    <mergeCell ref="E16:G16"/>
    <mergeCell ref="B16:D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B2B89-152C-4F5B-AC24-74A2312CF3B3}">
  <dimension ref="A1:M52"/>
  <sheetViews>
    <sheetView tabSelected="1" topLeftCell="A25" workbookViewId="0">
      <selection activeCell="B55" sqref="B55"/>
    </sheetView>
  </sheetViews>
  <sheetFormatPr defaultColWidth="8.796875" defaultRowHeight="14.25" x14ac:dyDescent="0.45"/>
  <cols>
    <col min="11" max="11" width="1.6640625" customWidth="1"/>
    <col min="12" max="12" width="46.33203125" customWidth="1"/>
    <col min="13" max="13" width="1.1328125" customWidth="1"/>
  </cols>
  <sheetData>
    <row r="1" spans="1:13" ht="14.65" thickBot="1" x14ac:dyDescent="0.5">
      <c r="A1" s="1"/>
      <c r="B1" s="1"/>
      <c r="C1" s="1"/>
      <c r="D1" s="1"/>
      <c r="E1" s="1"/>
      <c r="F1" s="1"/>
      <c r="G1" s="10"/>
      <c r="H1" s="10"/>
      <c r="I1" s="10"/>
      <c r="J1" s="10"/>
      <c r="K1" s="1"/>
      <c r="L1" s="1"/>
      <c r="M1" s="1"/>
    </row>
    <row r="2" spans="1:13" ht="14.65" thickTop="1" x14ac:dyDescent="0.45">
      <c r="A2" s="1"/>
      <c r="B2" s="83" t="s">
        <v>0</v>
      </c>
      <c r="C2" s="84"/>
      <c r="D2" s="84"/>
      <c r="E2" s="84"/>
      <c r="F2" s="85"/>
      <c r="G2" s="74"/>
      <c r="H2" s="75"/>
      <c r="I2" s="75"/>
      <c r="J2" s="76"/>
      <c r="K2" s="1"/>
      <c r="L2" s="1"/>
      <c r="M2" s="1"/>
    </row>
    <row r="3" spans="1:13" x14ac:dyDescent="0.45">
      <c r="A3" s="1"/>
      <c r="B3" s="86"/>
      <c r="C3" s="87"/>
      <c r="D3" s="87"/>
      <c r="E3" s="87"/>
      <c r="F3" s="88"/>
      <c r="G3" s="77"/>
      <c r="H3" s="78"/>
      <c r="I3" s="78"/>
      <c r="J3" s="79"/>
      <c r="K3" s="1"/>
      <c r="L3" s="1"/>
      <c r="M3" s="1"/>
    </row>
    <row r="4" spans="1:13" x14ac:dyDescent="0.45">
      <c r="A4" s="1"/>
      <c r="B4" s="86"/>
      <c r="C4" s="87"/>
      <c r="D4" s="87"/>
      <c r="E4" s="87"/>
      <c r="F4" s="88"/>
      <c r="G4" s="77"/>
      <c r="H4" s="78"/>
      <c r="I4" s="78"/>
      <c r="J4" s="79"/>
      <c r="K4" s="1"/>
      <c r="L4" s="1"/>
      <c r="M4" s="1"/>
    </row>
    <row r="5" spans="1:13" x14ac:dyDescent="0.45">
      <c r="A5" s="1"/>
      <c r="B5" s="86"/>
      <c r="C5" s="87"/>
      <c r="D5" s="87"/>
      <c r="E5" s="87"/>
      <c r="F5" s="88"/>
      <c r="G5" s="77"/>
      <c r="H5" s="78"/>
      <c r="I5" s="78"/>
      <c r="J5" s="79"/>
      <c r="K5" s="1"/>
      <c r="L5" s="1"/>
      <c r="M5" s="1"/>
    </row>
    <row r="6" spans="1:13" x14ac:dyDescent="0.45">
      <c r="A6" s="1"/>
      <c r="B6" s="86"/>
      <c r="C6" s="87"/>
      <c r="D6" s="87"/>
      <c r="E6" s="87"/>
      <c r="F6" s="88"/>
      <c r="G6" s="77"/>
      <c r="H6" s="78"/>
      <c r="I6" s="78"/>
      <c r="J6" s="79"/>
      <c r="K6" s="1"/>
      <c r="L6" s="1"/>
      <c r="M6" s="1"/>
    </row>
    <row r="7" spans="1:13" x14ac:dyDescent="0.45">
      <c r="A7" s="1"/>
      <c r="B7" s="89"/>
      <c r="C7" s="90"/>
      <c r="D7" s="90"/>
      <c r="E7" s="90"/>
      <c r="F7" s="91"/>
      <c r="G7" s="80"/>
      <c r="H7" s="81"/>
      <c r="I7" s="81"/>
      <c r="J7" s="82"/>
      <c r="K7" s="1"/>
      <c r="L7" s="1"/>
      <c r="M7" s="1"/>
    </row>
    <row r="8" spans="1:13" x14ac:dyDescent="0.45">
      <c r="A8" s="11">
        <v>1</v>
      </c>
      <c r="B8" s="92" t="s">
        <v>32</v>
      </c>
      <c r="C8" s="93"/>
      <c r="D8" s="93"/>
      <c r="E8" s="93"/>
      <c r="F8" s="93"/>
      <c r="G8" s="93"/>
      <c r="H8" s="93"/>
      <c r="I8" s="93"/>
      <c r="J8" s="94"/>
      <c r="K8" s="1"/>
      <c r="L8" s="1"/>
      <c r="M8" s="1"/>
    </row>
    <row r="9" spans="1:13" x14ac:dyDescent="0.45">
      <c r="A9" s="12">
        <v>2</v>
      </c>
      <c r="B9" s="102" t="s">
        <v>1</v>
      </c>
      <c r="C9" s="95"/>
      <c r="D9" s="95"/>
      <c r="E9" s="95" t="s">
        <v>2</v>
      </c>
      <c r="F9" s="95"/>
      <c r="G9" s="95"/>
      <c r="H9" s="95" t="s">
        <v>3</v>
      </c>
      <c r="I9" s="95"/>
      <c r="J9" s="96"/>
      <c r="K9" s="1"/>
      <c r="L9" s="3" t="s">
        <v>35</v>
      </c>
      <c r="M9" s="1"/>
    </row>
    <row r="10" spans="1:13" ht="15.75" x14ac:dyDescent="0.45">
      <c r="A10" s="11">
        <v>3</v>
      </c>
      <c r="B10" s="62" t="s">
        <v>4</v>
      </c>
      <c r="C10" s="57"/>
      <c r="D10" s="58"/>
      <c r="E10" s="67" t="s">
        <v>5</v>
      </c>
      <c r="F10" s="67"/>
      <c r="G10" s="67"/>
      <c r="H10" s="100">
        <v>81.3</v>
      </c>
      <c r="I10" s="100"/>
      <c r="J10" s="101"/>
      <c r="K10" s="1"/>
      <c r="L10" s="51" t="s">
        <v>41</v>
      </c>
      <c r="M10" s="1"/>
    </row>
    <row r="11" spans="1:13" x14ac:dyDescent="0.45">
      <c r="A11" s="12">
        <v>4</v>
      </c>
      <c r="B11" s="68" t="s">
        <v>7</v>
      </c>
      <c r="C11" s="64"/>
      <c r="D11" s="64"/>
      <c r="E11" s="64" t="s">
        <v>8</v>
      </c>
      <c r="F11" s="64"/>
      <c r="G11" s="64"/>
      <c r="H11" s="69">
        <v>1.405</v>
      </c>
      <c r="I11" s="69"/>
      <c r="J11" s="70"/>
      <c r="K11" s="1"/>
      <c r="L11" s="3" t="s">
        <v>36</v>
      </c>
      <c r="M11" s="1"/>
    </row>
    <row r="12" spans="1:13" x14ac:dyDescent="0.45">
      <c r="A12" s="12">
        <v>6</v>
      </c>
      <c r="B12" s="62" t="s">
        <v>10</v>
      </c>
      <c r="C12" s="57"/>
      <c r="D12" s="58"/>
      <c r="E12" s="67" t="s">
        <v>11</v>
      </c>
      <c r="F12" s="67"/>
      <c r="G12" s="67"/>
      <c r="H12" s="106">
        <v>1730</v>
      </c>
      <c r="I12" s="106"/>
      <c r="J12" s="107"/>
      <c r="K12" s="1"/>
      <c r="L12" s="51" t="s">
        <v>37</v>
      </c>
      <c r="M12" s="1"/>
    </row>
    <row r="13" spans="1:13" x14ac:dyDescent="0.45">
      <c r="A13" s="11">
        <v>7</v>
      </c>
      <c r="B13" s="103" t="s">
        <v>14</v>
      </c>
      <c r="C13" s="60"/>
      <c r="D13" s="61"/>
      <c r="E13" s="67" t="s">
        <v>33</v>
      </c>
      <c r="F13" s="67"/>
      <c r="G13" s="67"/>
      <c r="H13" s="69">
        <v>2</v>
      </c>
      <c r="I13" s="69"/>
      <c r="J13" s="70"/>
      <c r="K13" s="1"/>
      <c r="L13" s="3" t="s">
        <v>38</v>
      </c>
      <c r="M13" s="1"/>
    </row>
    <row r="14" spans="1:13" x14ac:dyDescent="0.45">
      <c r="A14" s="12">
        <v>8</v>
      </c>
      <c r="B14" s="62" t="s">
        <v>15</v>
      </c>
      <c r="C14" s="57"/>
      <c r="D14" s="57"/>
      <c r="E14" s="57"/>
      <c r="F14" s="57"/>
      <c r="G14" s="57"/>
      <c r="H14" s="57"/>
      <c r="I14" s="57"/>
      <c r="J14" s="63"/>
      <c r="K14" s="1"/>
      <c r="L14" s="1"/>
      <c r="M14" s="1"/>
    </row>
    <row r="15" spans="1:13" x14ac:dyDescent="0.45">
      <c r="A15" s="11">
        <v>9</v>
      </c>
      <c r="B15" s="62" t="s">
        <v>16</v>
      </c>
      <c r="C15" s="57"/>
      <c r="D15" s="58"/>
      <c r="E15" s="66" t="s">
        <v>17</v>
      </c>
      <c r="F15" s="66"/>
      <c r="G15" s="66"/>
      <c r="H15" s="64">
        <v>10.73</v>
      </c>
      <c r="I15" s="64"/>
      <c r="J15" s="65"/>
      <c r="K15" s="1"/>
      <c r="L15" s="3" t="s">
        <v>39</v>
      </c>
      <c r="M15" s="1"/>
    </row>
    <row r="16" spans="1:13" x14ac:dyDescent="0.45">
      <c r="A16" s="12">
        <v>10</v>
      </c>
      <c r="B16" s="62" t="s">
        <v>18</v>
      </c>
      <c r="C16" s="57"/>
      <c r="D16" s="57"/>
      <c r="E16" s="57"/>
      <c r="F16" s="57"/>
      <c r="G16" s="57"/>
      <c r="H16" s="57"/>
      <c r="I16" s="57"/>
      <c r="J16" s="63"/>
      <c r="K16" s="1"/>
      <c r="L16" s="1"/>
      <c r="M16" s="1"/>
    </row>
    <row r="17" spans="1:13" ht="14.65" thickBot="1" x14ac:dyDescent="0.5">
      <c r="A17" s="11">
        <v>11</v>
      </c>
      <c r="B17" s="20"/>
      <c r="C17" s="4"/>
      <c r="D17" s="4"/>
      <c r="E17" s="4"/>
      <c r="F17" s="4"/>
      <c r="G17" s="4"/>
      <c r="H17" s="4"/>
      <c r="I17" s="4"/>
      <c r="J17" s="21"/>
      <c r="K17" s="1"/>
      <c r="L17" s="1"/>
      <c r="M17" s="1"/>
    </row>
    <row r="18" spans="1:13" ht="14.65" thickBot="1" x14ac:dyDescent="0.5">
      <c r="A18" s="12">
        <v>12</v>
      </c>
      <c r="B18" s="22"/>
      <c r="C18" s="2"/>
      <c r="D18" s="97" t="s">
        <v>19</v>
      </c>
      <c r="E18" s="98"/>
      <c r="F18" s="98"/>
      <c r="G18" s="98"/>
      <c r="H18" s="99"/>
      <c r="I18" s="2"/>
      <c r="J18" s="40"/>
      <c r="K18" s="1"/>
      <c r="L18" s="1"/>
      <c r="M18" s="1"/>
    </row>
    <row r="19" spans="1:13" x14ac:dyDescent="0.45">
      <c r="A19" s="11">
        <v>13</v>
      </c>
      <c r="B19" s="22"/>
      <c r="C19" s="2"/>
      <c r="D19" s="24"/>
      <c r="E19" s="2"/>
      <c r="F19" s="2"/>
      <c r="G19" s="2"/>
      <c r="H19" s="2"/>
      <c r="I19" s="2"/>
      <c r="J19" s="25"/>
      <c r="K19" s="1"/>
      <c r="L19" s="1"/>
      <c r="M19" s="1"/>
    </row>
    <row r="20" spans="1:13" x14ac:dyDescent="0.45">
      <c r="A20" s="12">
        <v>14</v>
      </c>
      <c r="B20" s="22"/>
      <c r="C20" s="2"/>
      <c r="D20" s="2"/>
      <c r="E20" s="2"/>
      <c r="F20" s="2"/>
      <c r="G20" s="2"/>
      <c r="H20" s="2"/>
      <c r="I20" s="2"/>
      <c r="J20" s="25"/>
      <c r="K20" s="1"/>
      <c r="L20" s="1"/>
      <c r="M20" s="1"/>
    </row>
    <row r="21" spans="1:13" x14ac:dyDescent="0.45">
      <c r="A21" s="11">
        <v>15</v>
      </c>
      <c r="B21" s="22"/>
      <c r="C21" s="1"/>
      <c r="D21" s="1"/>
      <c r="E21" s="59" t="s">
        <v>20</v>
      </c>
      <c r="F21" s="60"/>
      <c r="G21" s="61"/>
      <c r="H21" s="104"/>
      <c r="I21" s="105"/>
      <c r="J21" s="25"/>
      <c r="K21" s="1"/>
      <c r="L21" s="1"/>
      <c r="M21" s="1"/>
    </row>
    <row r="22" spans="1:13" x14ac:dyDescent="0.45">
      <c r="A22" s="12">
        <v>16</v>
      </c>
      <c r="B22" s="22"/>
      <c r="C22" s="1"/>
      <c r="D22" s="1"/>
      <c r="E22" s="41" t="s">
        <v>1</v>
      </c>
      <c r="F22" s="41" t="s">
        <v>22</v>
      </c>
      <c r="G22" s="41" t="s">
        <v>3</v>
      </c>
      <c r="H22" s="104"/>
      <c r="I22" s="105"/>
      <c r="J22" s="25"/>
      <c r="K22" s="1"/>
      <c r="L22" s="1"/>
      <c r="M22" s="1"/>
    </row>
    <row r="23" spans="1:13" x14ac:dyDescent="0.45">
      <c r="A23" s="11">
        <v>17</v>
      </c>
      <c r="B23" s="22"/>
      <c r="C23" s="1"/>
      <c r="D23" s="1"/>
      <c r="E23" s="38" t="s">
        <v>7</v>
      </c>
      <c r="F23" s="36" t="s">
        <v>8</v>
      </c>
      <c r="G23" s="13">
        <f>H11</f>
        <v>1.405</v>
      </c>
      <c r="H23" s="104"/>
      <c r="I23" s="105"/>
      <c r="J23" s="25"/>
      <c r="K23" s="1"/>
      <c r="L23" s="1"/>
      <c r="M23" s="1"/>
    </row>
    <row r="24" spans="1:13" ht="15.75" x14ac:dyDescent="0.45">
      <c r="A24" s="12">
        <v>18</v>
      </c>
      <c r="B24" s="22"/>
      <c r="C24" s="1"/>
      <c r="D24" s="1"/>
      <c r="E24" s="36" t="s">
        <v>4</v>
      </c>
      <c r="F24" s="36" t="s">
        <v>16</v>
      </c>
      <c r="G24" s="52">
        <f>H10+458.67</f>
        <v>539.97</v>
      </c>
      <c r="H24" s="104"/>
      <c r="I24" s="105"/>
      <c r="J24" s="25"/>
      <c r="K24" s="1"/>
      <c r="L24" s="1"/>
      <c r="M24" s="1"/>
    </row>
    <row r="25" spans="1:13" ht="45.75" x14ac:dyDescent="0.45">
      <c r="A25" s="11">
        <v>19</v>
      </c>
      <c r="B25" s="22"/>
      <c r="C25" s="1"/>
      <c r="D25" s="1"/>
      <c r="E25" s="36" t="s">
        <v>16</v>
      </c>
      <c r="F25" s="37" t="s">
        <v>17</v>
      </c>
      <c r="G25" s="16">
        <f>H15</f>
        <v>10.73</v>
      </c>
      <c r="H25" s="104"/>
      <c r="I25" s="105"/>
      <c r="J25" s="25"/>
      <c r="K25" s="1"/>
      <c r="L25" s="1"/>
      <c r="M25" s="1"/>
    </row>
    <row r="26" spans="1:13" x14ac:dyDescent="0.45">
      <c r="A26" s="12">
        <v>20</v>
      </c>
      <c r="B26" s="22"/>
      <c r="C26" s="1"/>
      <c r="D26" s="1"/>
      <c r="E26" s="38" t="s">
        <v>14</v>
      </c>
      <c r="F26" s="9" t="s">
        <v>30</v>
      </c>
      <c r="G26" s="13">
        <f>H13</f>
        <v>2</v>
      </c>
      <c r="H26" s="104"/>
      <c r="I26" s="105"/>
      <c r="J26" s="25"/>
      <c r="K26" s="1"/>
      <c r="L26" s="1"/>
      <c r="M26" s="1"/>
    </row>
    <row r="27" spans="1:13" x14ac:dyDescent="0.45">
      <c r="A27" s="11">
        <v>21</v>
      </c>
      <c r="B27" s="27"/>
      <c r="C27" s="1"/>
      <c r="D27" s="1"/>
      <c r="E27" s="38" t="s">
        <v>13</v>
      </c>
      <c r="F27" s="36" t="s">
        <v>11</v>
      </c>
      <c r="G27" s="55">
        <f>SQRT((G25*(G24)*G23*144*32.174)/G26)</f>
        <v>4342.5178860158667</v>
      </c>
      <c r="H27" s="104"/>
      <c r="I27" s="105"/>
      <c r="J27" s="30"/>
      <c r="K27" s="1"/>
      <c r="L27" s="3" t="s">
        <v>40</v>
      </c>
      <c r="M27" s="1"/>
    </row>
    <row r="28" spans="1:13" x14ac:dyDescent="0.45">
      <c r="A28" s="12">
        <v>22</v>
      </c>
      <c r="B28" s="28"/>
      <c r="C28" s="3"/>
      <c r="D28" s="3"/>
      <c r="E28" s="3"/>
      <c r="F28" s="3"/>
      <c r="G28" s="3"/>
      <c r="H28" s="3"/>
      <c r="I28" s="3"/>
      <c r="J28" s="29"/>
      <c r="K28" s="1"/>
      <c r="L28" s="1"/>
      <c r="M28" s="1"/>
    </row>
    <row r="29" spans="1:13" ht="14.65" thickBot="1" x14ac:dyDescent="0.5">
      <c r="A29" s="11">
        <v>23</v>
      </c>
      <c r="B29" s="20"/>
      <c r="C29" s="4"/>
      <c r="D29" s="4"/>
      <c r="E29" s="4"/>
      <c r="F29" s="4"/>
      <c r="G29" s="4"/>
      <c r="H29" s="4"/>
      <c r="I29" s="4"/>
      <c r="J29" s="21"/>
      <c r="K29" s="1"/>
      <c r="L29" s="1"/>
      <c r="M29" s="1"/>
    </row>
    <row r="30" spans="1:13" ht="14.65" thickBot="1" x14ac:dyDescent="0.5">
      <c r="A30" s="12">
        <v>24</v>
      </c>
      <c r="B30" s="22"/>
      <c r="C30" s="2"/>
      <c r="D30" s="97" t="s">
        <v>24</v>
      </c>
      <c r="E30" s="98"/>
      <c r="F30" s="98"/>
      <c r="G30" s="98"/>
      <c r="H30" s="99"/>
      <c r="I30" s="2"/>
      <c r="J30" s="25"/>
      <c r="K30" s="1"/>
      <c r="L30" s="1"/>
      <c r="M30" s="1"/>
    </row>
    <row r="31" spans="1:13" x14ac:dyDescent="0.45">
      <c r="A31" s="11">
        <v>25</v>
      </c>
      <c r="B31" s="22"/>
      <c r="C31" s="2"/>
      <c r="D31" s="2"/>
      <c r="E31" s="2"/>
      <c r="F31" s="2"/>
      <c r="G31" s="2"/>
      <c r="H31" s="2"/>
      <c r="I31" s="2"/>
      <c r="J31" s="25"/>
      <c r="K31" s="1"/>
      <c r="L31" s="1"/>
      <c r="M31" s="1"/>
    </row>
    <row r="32" spans="1:13" x14ac:dyDescent="0.45">
      <c r="A32" s="12">
        <v>26</v>
      </c>
      <c r="B32" s="22"/>
      <c r="C32" s="2"/>
      <c r="D32" s="2"/>
      <c r="E32" s="2"/>
      <c r="F32" s="2"/>
      <c r="G32" s="2"/>
      <c r="H32" s="2"/>
      <c r="I32" s="2"/>
      <c r="J32" s="25"/>
      <c r="K32" s="1"/>
      <c r="L32" s="1"/>
      <c r="M32" s="1"/>
    </row>
    <row r="33" spans="1:13" x14ac:dyDescent="0.45">
      <c r="A33" s="11">
        <v>27</v>
      </c>
      <c r="B33" s="22"/>
      <c r="C33" s="1"/>
      <c r="D33" s="1"/>
      <c r="E33" s="56" t="s">
        <v>20</v>
      </c>
      <c r="F33" s="57"/>
      <c r="G33" s="58"/>
      <c r="H33" s="24"/>
      <c r="I33" s="24"/>
      <c r="J33" s="25"/>
      <c r="K33" s="1"/>
      <c r="L33" s="1"/>
      <c r="M33" s="1"/>
    </row>
    <row r="34" spans="1:13" x14ac:dyDescent="0.45">
      <c r="A34" s="12">
        <v>28</v>
      </c>
      <c r="B34" s="22"/>
      <c r="C34" s="1"/>
      <c r="D34" s="1"/>
      <c r="E34" s="35" t="s">
        <v>1</v>
      </c>
      <c r="F34" s="35" t="s">
        <v>22</v>
      </c>
      <c r="G34" s="35" t="s">
        <v>3</v>
      </c>
      <c r="H34" s="47"/>
      <c r="I34" s="47"/>
      <c r="J34" s="30"/>
      <c r="K34" s="1"/>
      <c r="L34" s="1"/>
      <c r="M34" s="1"/>
    </row>
    <row r="35" spans="1:13" x14ac:dyDescent="0.45">
      <c r="A35" s="11">
        <v>29</v>
      </c>
      <c r="B35" s="22"/>
      <c r="C35" s="1"/>
      <c r="D35" s="1"/>
      <c r="E35" s="36" t="s">
        <v>10</v>
      </c>
      <c r="F35" s="36" t="s">
        <v>11</v>
      </c>
      <c r="G35" s="16">
        <f>H12</f>
        <v>1730</v>
      </c>
      <c r="H35" s="26"/>
      <c r="I35" s="48"/>
      <c r="J35" s="25"/>
      <c r="K35" s="1"/>
      <c r="L35" s="1"/>
      <c r="M35" s="1"/>
    </row>
    <row r="36" spans="1:13" x14ac:dyDescent="0.45">
      <c r="A36" s="12">
        <v>30</v>
      </c>
      <c r="B36" s="22"/>
      <c r="C36" s="1"/>
      <c r="D36" s="1"/>
      <c r="E36" s="36" t="s">
        <v>13</v>
      </c>
      <c r="F36" s="36" t="s">
        <v>11</v>
      </c>
      <c r="G36" s="52">
        <f>G27</f>
        <v>4342.5178860158667</v>
      </c>
      <c r="H36" s="26"/>
      <c r="I36" s="48"/>
      <c r="J36" s="25"/>
      <c r="K36" s="1"/>
      <c r="L36" s="1"/>
      <c r="M36" s="1"/>
    </row>
    <row r="37" spans="1:13" x14ac:dyDescent="0.45">
      <c r="A37" s="11">
        <v>31</v>
      </c>
      <c r="B37" s="22"/>
      <c r="C37" s="1"/>
      <c r="D37" s="1"/>
      <c r="E37" s="36" t="s">
        <v>9</v>
      </c>
      <c r="F37" s="36" t="s">
        <v>8</v>
      </c>
      <c r="G37" s="18">
        <f>G35/G36</f>
        <v>0.39838638444555136</v>
      </c>
      <c r="H37" s="26"/>
      <c r="I37" s="49"/>
      <c r="J37" s="25"/>
      <c r="K37" s="1"/>
      <c r="L37" s="3" t="s">
        <v>46</v>
      </c>
      <c r="M37" s="1"/>
    </row>
    <row r="38" spans="1:13" x14ac:dyDescent="0.45">
      <c r="A38" s="12">
        <v>32</v>
      </c>
      <c r="B38" s="22"/>
      <c r="C38" s="2"/>
      <c r="D38" s="2"/>
      <c r="E38" s="2"/>
      <c r="F38" s="2"/>
      <c r="G38" s="2"/>
      <c r="H38" s="2"/>
      <c r="I38" s="2"/>
      <c r="J38" s="25"/>
      <c r="K38" s="1"/>
      <c r="L38" s="1"/>
      <c r="M38" s="1"/>
    </row>
    <row r="39" spans="1:13" ht="14.65" thickBot="1" x14ac:dyDescent="0.5">
      <c r="A39" s="11">
        <v>33</v>
      </c>
      <c r="B39" s="20"/>
      <c r="C39" s="4"/>
      <c r="D39" s="4"/>
      <c r="E39" s="4"/>
      <c r="F39" s="4"/>
      <c r="G39" s="4"/>
      <c r="H39" s="4"/>
      <c r="I39" s="4"/>
      <c r="J39" s="21"/>
      <c r="K39" s="1"/>
      <c r="L39" s="1"/>
      <c r="M39" s="1"/>
    </row>
    <row r="40" spans="1:13" ht="14.65" thickBot="1" x14ac:dyDescent="0.5">
      <c r="A40" s="12">
        <v>34</v>
      </c>
      <c r="B40" s="22"/>
      <c r="C40" s="2"/>
      <c r="D40" s="71" t="s">
        <v>25</v>
      </c>
      <c r="E40" s="72"/>
      <c r="F40" s="72"/>
      <c r="G40" s="72"/>
      <c r="H40" s="73"/>
      <c r="I40" s="2"/>
      <c r="J40" s="25"/>
      <c r="K40" s="1"/>
      <c r="L40" s="1"/>
      <c r="M40" s="1"/>
    </row>
    <row r="41" spans="1:13" x14ac:dyDescent="0.45">
      <c r="A41" s="11">
        <v>35</v>
      </c>
      <c r="B41" s="22"/>
      <c r="C41" s="2"/>
      <c r="D41" s="2"/>
      <c r="E41" s="2"/>
      <c r="F41" s="2"/>
      <c r="G41" s="2"/>
      <c r="H41" s="2"/>
      <c r="I41" s="2"/>
      <c r="J41" s="25"/>
      <c r="K41" s="1"/>
      <c r="L41" s="1"/>
      <c r="M41" s="1"/>
    </row>
    <row r="42" spans="1:13" x14ac:dyDescent="0.45">
      <c r="A42" s="12">
        <v>36</v>
      </c>
      <c r="B42" s="22"/>
      <c r="C42" s="2"/>
      <c r="D42" s="2"/>
      <c r="E42" s="2"/>
      <c r="F42" s="2"/>
      <c r="G42" s="2"/>
      <c r="H42" s="2"/>
      <c r="I42" s="2"/>
      <c r="J42" s="25"/>
      <c r="K42" s="1"/>
      <c r="L42" s="1"/>
      <c r="M42" s="1"/>
    </row>
    <row r="43" spans="1:13" x14ac:dyDescent="0.45">
      <c r="A43" s="11">
        <v>37</v>
      </c>
      <c r="B43" s="22"/>
      <c r="C43" s="2"/>
      <c r="D43" s="2"/>
      <c r="E43" s="2"/>
      <c r="F43" s="2"/>
      <c r="G43" s="2"/>
      <c r="H43" s="2"/>
      <c r="I43" s="2"/>
      <c r="J43" s="25"/>
      <c r="K43" s="1"/>
      <c r="L43" s="1"/>
      <c r="M43" s="1"/>
    </row>
    <row r="44" spans="1:13" x14ac:dyDescent="0.45">
      <c r="A44" s="12">
        <v>38</v>
      </c>
      <c r="B44" s="22"/>
      <c r="C44" s="1"/>
      <c r="D44" s="1"/>
      <c r="E44" s="59" t="s">
        <v>20</v>
      </c>
      <c r="F44" s="60"/>
      <c r="G44" s="61"/>
      <c r="H44" s="24"/>
      <c r="I44" s="24"/>
      <c r="J44" s="25"/>
      <c r="K44" s="1"/>
      <c r="L44" s="1"/>
      <c r="M44" s="1"/>
    </row>
    <row r="45" spans="1:13" x14ac:dyDescent="0.45">
      <c r="A45" s="11">
        <v>39</v>
      </c>
      <c r="B45" s="22"/>
      <c r="C45" s="1"/>
      <c r="D45" s="1"/>
      <c r="E45" s="35" t="s">
        <v>1</v>
      </c>
      <c r="F45" s="35" t="s">
        <v>22</v>
      </c>
      <c r="G45" s="35" t="s">
        <v>3</v>
      </c>
      <c r="H45" s="47"/>
      <c r="I45" s="47"/>
      <c r="J45" s="25"/>
      <c r="K45" s="1"/>
      <c r="L45" s="1"/>
      <c r="M45" s="1"/>
    </row>
    <row r="46" spans="1:13" ht="15.75" x14ac:dyDescent="0.45">
      <c r="A46" s="12">
        <v>40</v>
      </c>
      <c r="B46" s="22"/>
      <c r="C46" s="1"/>
      <c r="D46" s="1"/>
      <c r="E46" s="36" t="s">
        <v>4</v>
      </c>
      <c r="F46" s="36" t="s">
        <v>16</v>
      </c>
      <c r="G46" s="52">
        <f>H10+459.67</f>
        <v>540.97</v>
      </c>
      <c r="H46" s="26"/>
      <c r="I46" s="45"/>
      <c r="J46" s="25"/>
      <c r="K46" s="1"/>
      <c r="L46" s="1"/>
      <c r="M46" s="1"/>
    </row>
    <row r="47" spans="1:13" x14ac:dyDescent="0.45">
      <c r="A47" s="11">
        <v>41</v>
      </c>
      <c r="B47" s="22"/>
      <c r="C47" s="1"/>
      <c r="D47" s="1"/>
      <c r="E47" s="36" t="s">
        <v>7</v>
      </c>
      <c r="F47" s="36" t="s">
        <v>8</v>
      </c>
      <c r="G47" s="16">
        <f>H11</f>
        <v>1.405</v>
      </c>
      <c r="H47" s="26"/>
      <c r="I47" s="48"/>
      <c r="J47" s="25"/>
      <c r="K47" s="1"/>
      <c r="L47" s="1"/>
      <c r="M47" s="1"/>
    </row>
    <row r="48" spans="1:13" x14ac:dyDescent="0.45">
      <c r="A48" s="12">
        <v>42</v>
      </c>
      <c r="B48" s="22"/>
      <c r="C48" s="1"/>
      <c r="D48" s="1"/>
      <c r="E48" s="36" t="s">
        <v>27</v>
      </c>
      <c r="F48" s="36" t="s">
        <v>8</v>
      </c>
      <c r="G48" s="16">
        <f>G37</f>
        <v>0.39838638444555136</v>
      </c>
      <c r="H48" s="26"/>
      <c r="I48" s="48"/>
      <c r="J48" s="25"/>
      <c r="K48" s="1"/>
      <c r="L48" s="1"/>
      <c r="M48" s="1"/>
    </row>
    <row r="49" spans="1:13" x14ac:dyDescent="0.45">
      <c r="A49" s="11">
        <v>43</v>
      </c>
      <c r="B49" s="22"/>
      <c r="C49" s="1"/>
      <c r="D49" s="1"/>
      <c r="E49" s="36" t="s">
        <v>26</v>
      </c>
      <c r="F49" s="36" t="s">
        <v>16</v>
      </c>
      <c r="G49" s="54">
        <f>G46/(((G47-1)/2)*(G48^2)+1)</f>
        <v>524.12508034046175</v>
      </c>
      <c r="H49" s="26"/>
      <c r="I49" s="48"/>
      <c r="J49" s="25"/>
      <c r="K49" s="1"/>
      <c r="L49" s="3" t="s">
        <v>44</v>
      </c>
      <c r="M49" s="1"/>
    </row>
    <row r="50" spans="1:13" ht="15.75" x14ac:dyDescent="0.45">
      <c r="A50" s="12">
        <v>44</v>
      </c>
      <c r="B50" s="22"/>
      <c r="C50" s="1"/>
      <c r="D50" s="1"/>
      <c r="E50" s="43" t="s">
        <v>26</v>
      </c>
      <c r="F50" s="43" t="s">
        <v>5</v>
      </c>
      <c r="G50" s="53">
        <f>G49-459.67</f>
        <v>64.455080340461734</v>
      </c>
      <c r="H50" s="26"/>
      <c r="I50" s="48"/>
      <c r="J50" s="25"/>
      <c r="K50" s="1"/>
      <c r="L50" s="3" t="s">
        <v>45</v>
      </c>
      <c r="M50" s="1"/>
    </row>
    <row r="51" spans="1:13" ht="14.65" thickBot="1" x14ac:dyDescent="0.5">
      <c r="A51" s="11">
        <v>45</v>
      </c>
      <c r="B51" s="31"/>
      <c r="C51" s="32"/>
      <c r="D51" s="32"/>
      <c r="E51" s="32"/>
      <c r="F51" s="32"/>
      <c r="G51" s="32"/>
      <c r="H51" s="32"/>
      <c r="I51" s="32"/>
      <c r="J51" s="33"/>
      <c r="K51" s="1"/>
      <c r="L51" s="1"/>
      <c r="M51" s="1"/>
    </row>
    <row r="52" spans="1:13" ht="14.65" thickTop="1" x14ac:dyDescent="0.45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mergeCells count="30">
    <mergeCell ref="B2:F7"/>
    <mergeCell ref="G2:J7"/>
    <mergeCell ref="B8:J8"/>
    <mergeCell ref="B9:D9"/>
    <mergeCell ref="E9:G9"/>
    <mergeCell ref="H9:J9"/>
    <mergeCell ref="E10:G10"/>
    <mergeCell ref="H10:J10"/>
    <mergeCell ref="B11:D11"/>
    <mergeCell ref="E11:G11"/>
    <mergeCell ref="H11:J11"/>
    <mergeCell ref="B10:D10"/>
    <mergeCell ref="B13:D13"/>
    <mergeCell ref="E13:G13"/>
    <mergeCell ref="H13:J13"/>
    <mergeCell ref="E12:G12"/>
    <mergeCell ref="H12:J12"/>
    <mergeCell ref="B12:D12"/>
    <mergeCell ref="B16:J16"/>
    <mergeCell ref="D18:H18"/>
    <mergeCell ref="D30:H30"/>
    <mergeCell ref="B14:J14"/>
    <mergeCell ref="E15:G15"/>
    <mergeCell ref="H15:J15"/>
    <mergeCell ref="B15:D15"/>
    <mergeCell ref="E44:G44"/>
    <mergeCell ref="D40:H40"/>
    <mergeCell ref="H21:I27"/>
    <mergeCell ref="E21:G21"/>
    <mergeCell ref="E33:G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Metric Units</vt:lpstr>
      <vt:lpstr>US Customary Units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Robinson</dc:creator>
  <cp:lastModifiedBy>Adriana Robinson</cp:lastModifiedBy>
  <dcterms:created xsi:type="dcterms:W3CDTF">2020-07-16T14:34:54Z</dcterms:created>
  <dcterms:modified xsi:type="dcterms:W3CDTF">2020-07-30T17:04:35Z</dcterms:modified>
</cp:coreProperties>
</file>