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er\OneDrive\Documents\COVID19\"/>
    </mc:Choice>
  </mc:AlternateContent>
  <xr:revisionPtr revIDLastSave="0" documentId="13_ncr:1_{8CA4BCA4-0857-4CEC-B8C6-E6F475ED9B8F}" xr6:coauthVersionLast="47" xr6:coauthVersionMax="47" xr10:uidLastSave="{00000000-0000-0000-0000-000000000000}"/>
  <bookViews>
    <workbookView xWindow="-120" yWindow="-120" windowWidth="20730" windowHeight="11160" xr2:uid="{582DC28D-608A-4A52-A4DB-2B5388FF6F26}"/>
  </bookViews>
  <sheets>
    <sheet name="20210821" sheetId="2" r:id="rId1"/>
    <sheet name="20210818" sheetId="5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2" l="1"/>
  <c r="H18" i="2" s="1"/>
  <c r="E18" i="2"/>
  <c r="D18" i="2" s="1"/>
  <c r="D32" i="2"/>
  <c r="D31" i="2"/>
  <c r="D30" i="2"/>
  <c r="D29" i="2"/>
  <c r="D28" i="2"/>
  <c r="D27" i="2"/>
  <c r="D26" i="2"/>
  <c r="D25" i="2"/>
  <c r="D24" i="2"/>
  <c r="D23" i="2"/>
  <c r="G17" i="2"/>
  <c r="H17" i="2" s="1"/>
  <c r="I17" i="2" s="1"/>
  <c r="C17" i="2"/>
  <c r="D17" i="2" s="1"/>
  <c r="E17" i="2" s="1"/>
  <c r="G16" i="2"/>
  <c r="H16" i="2" s="1"/>
  <c r="I16" i="2" s="1"/>
  <c r="C16" i="2"/>
  <c r="D16" i="2" s="1"/>
  <c r="E16" i="2" s="1"/>
  <c r="G15" i="2"/>
  <c r="H15" i="2" s="1"/>
  <c r="I15" i="2" s="1"/>
  <c r="C15" i="2"/>
  <c r="D15" i="2" s="1"/>
  <c r="E1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Willis</author>
  </authors>
  <commentList>
    <comment ref="B12" authorId="0" shapeId="0" xr:uid="{3E199514-654A-4073-AD2D-35628A81C540}">
      <text>
        <r>
          <rPr>
            <sz val="9"/>
            <color indexed="81"/>
            <rFont val="Tahoma"/>
            <family val="2"/>
          </rPr>
          <t xml:space="preserve">https://www.worldometers.info/world-population/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Willis</author>
  </authors>
  <commentList>
    <comment ref="B8" authorId="0" shapeId="0" xr:uid="{BAFB624E-3316-4217-9C30-1AF98250FE2D}">
      <text>
        <r>
          <rPr>
            <sz val="9"/>
            <color indexed="81"/>
            <rFont val="Tahoma"/>
            <family val="2"/>
          </rPr>
          <t xml:space="preserve">https://www.worldometers.info/world-population/
</t>
        </r>
      </text>
    </comment>
  </commentList>
</comments>
</file>

<file path=xl/sharedStrings.xml><?xml version="1.0" encoding="utf-8"?>
<sst xmlns="http://schemas.openxmlformats.org/spreadsheetml/2006/main" count="84" uniqueCount="35">
  <si>
    <t>CORONA VIRUS</t>
  </si>
  <si>
    <t>% CV19</t>
  </si>
  <si>
    <t>source:  WHO</t>
  </si>
  <si>
    <t>deaths from all documented cases</t>
  </si>
  <si>
    <t>WORLD</t>
  </si>
  <si>
    <t>population</t>
  </si>
  <si>
    <t>cases count</t>
  </si>
  <si>
    <t>death count</t>
  </si>
  <si>
    <t>catching it vs. population</t>
  </si>
  <si>
    <t>dying from it vs.  population</t>
  </si>
  <si>
    <t>USA</t>
  </si>
  <si>
    <t>Heart disease:</t>
  </si>
  <si>
    <t>Cancer:</t>
  </si>
  <si>
    <t>Accidents (unintentional injuries):</t>
  </si>
  <si>
    <t>Chronic lower respiratory diseases:</t>
  </si>
  <si>
    <t>Stroke (cerebrovascular diseases):</t>
  </si>
  <si>
    <t>Alzheimer’s disease:</t>
  </si>
  <si>
    <t>Diabetes:</t>
  </si>
  <si>
    <t>Nephritis, nephrotic syndrome, and nephrosis:</t>
  </si>
  <si>
    <t>Influenza and Pneumonia:</t>
  </si>
  <si>
    <t>Intentional self-harm (suicide):</t>
  </si>
  <si>
    <t>2019 MORTALITY DEATH COUNT (2019/CDC) compared to 2021 pop</t>
  </si>
  <si>
    <t>Source of raw data:  https://www.cdc.gov/nchs/fastats/deaths.htm</t>
  </si>
  <si>
    <t>worldometers.info/coronavirus/#countries</t>
  </si>
  <si>
    <t>LEADING CAUSES OF DEATH IN THE USA - CDC - MOST RECENT DATA</t>
  </si>
  <si>
    <t>active cases as an fyi</t>
  </si>
  <si>
    <t>DATA RETRIEVED 8/21/2021</t>
  </si>
  <si>
    <t>GOT IT</t>
  </si>
  <si>
    <t>NOT</t>
  </si>
  <si>
    <t>%  CV19</t>
  </si>
  <si>
    <t>DATA SOURCE CREDITED TO WHO</t>
  </si>
  <si>
    <t>COMPILED BY C.G. WILLIS, RESEARCH ANALYST, TRAILS COUNTRY R&amp;P</t>
  </si>
  <si>
    <t>UNAUDITED - NOT RESPONSIBLE FOR DATA MANIPULATION BY OTHERS WHEN DISTRIBUTED.</t>
  </si>
  <si>
    <t>VERIFY YOUR SOURCES BEFORE PUBLISHING</t>
  </si>
  <si>
    <t>COMPILED BY C.G. WILLIS, RESEARCH ANALYST, TRAILS COUNTRY R&amp;P  chanagailwillis@gmail.com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</si>
</sst>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%"/>
    <numFmt numFmtId="165" formatCode="_(* #,##0_);_(* \(#,##0\);_(* &quot;-&quot;??_);_(@_)"/>
    <numFmt numFmtId="166" formatCode="_(* #,##0.000_);_(* \(#,##0.000\);_(* &quot;-&quot;?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rgb="FF36394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Border="1"/>
    <xf numFmtId="164" fontId="0" fillId="0" borderId="1" xfId="2" applyNumberFormat="1" applyFon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0" xfId="0" applyFill="1" applyBorder="1"/>
    <xf numFmtId="0" fontId="4" fillId="0" borderId="0" xfId="0" applyFont="1"/>
    <xf numFmtId="14" fontId="2" fillId="2" borderId="4" xfId="0" applyNumberFormat="1" applyFont="1" applyFill="1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164" fontId="0" fillId="2" borderId="1" xfId="2" applyNumberFormat="1" applyFont="1" applyFill="1" applyBorder="1"/>
    <xf numFmtId="166" fontId="0" fillId="0" borderId="0" xfId="0" applyNumberFormat="1"/>
    <xf numFmtId="164" fontId="0" fillId="0" borderId="0" xfId="2" applyNumberFormat="1" applyFont="1"/>
    <xf numFmtId="0" fontId="3" fillId="0" borderId="2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6" fillId="0" borderId="0" xfId="0" applyFont="1"/>
    <xf numFmtId="0" fontId="7" fillId="0" borderId="1" xfId="0" applyFont="1" applyBorder="1"/>
    <xf numFmtId="0" fontId="8" fillId="0" borderId="19" xfId="0" applyFont="1" applyFill="1" applyBorder="1"/>
    <xf numFmtId="0" fontId="9" fillId="0" borderId="1" xfId="0" applyFont="1" applyBorder="1"/>
    <xf numFmtId="165" fontId="7" fillId="0" borderId="5" xfId="1" applyNumberFormat="1" applyFont="1" applyBorder="1"/>
    <xf numFmtId="0" fontId="7" fillId="0" borderId="6" xfId="0" applyFont="1" applyBorder="1"/>
    <xf numFmtId="0" fontId="7" fillId="0" borderId="7" xfId="0" applyFont="1" applyBorder="1"/>
    <xf numFmtId="165" fontId="7" fillId="0" borderId="2" xfId="1" applyNumberFormat="1" applyFont="1" applyBorder="1"/>
    <xf numFmtId="0" fontId="7" fillId="0" borderId="3" xfId="0" applyFont="1" applyBorder="1"/>
    <xf numFmtId="0" fontId="7" fillId="0" borderId="2" xfId="0" applyFont="1" applyBorder="1"/>
    <xf numFmtId="164" fontId="7" fillId="0" borderId="3" xfId="2" applyNumberFormat="1" applyFont="1" applyBorder="1"/>
    <xf numFmtId="164" fontId="7" fillId="0" borderId="1" xfId="0" applyNumberFormat="1" applyFont="1" applyBorder="1"/>
    <xf numFmtId="3" fontId="10" fillId="0" borderId="4" xfId="0" applyNumberFormat="1" applyFont="1" applyBorder="1"/>
    <xf numFmtId="164" fontId="8" fillId="0" borderId="17" xfId="2" applyNumberFormat="1" applyFont="1" applyBorder="1"/>
    <xf numFmtId="164" fontId="9" fillId="0" borderId="1" xfId="0" applyNumberFormat="1" applyFont="1" applyBorder="1"/>
    <xf numFmtId="164" fontId="7" fillId="2" borderId="3" xfId="2" applyNumberFormat="1" applyFont="1" applyFill="1" applyBorder="1"/>
    <xf numFmtId="3" fontId="10" fillId="3" borderId="4" xfId="0" applyNumberFormat="1" applyFont="1" applyFill="1" applyBorder="1" applyAlignment="1">
      <alignment horizontal="right" vertical="top" wrapText="1"/>
    </xf>
    <xf numFmtId="0" fontId="9" fillId="4" borderId="1" xfId="0" applyFont="1" applyFill="1" applyBorder="1"/>
    <xf numFmtId="165" fontId="7" fillId="4" borderId="2" xfId="1" applyNumberFormat="1" applyFont="1" applyFill="1" applyBorder="1"/>
    <xf numFmtId="0" fontId="7" fillId="4" borderId="3" xfId="0" applyFont="1" applyFill="1" applyBorder="1"/>
    <xf numFmtId="0" fontId="7" fillId="4" borderId="1" xfId="0" applyFont="1" applyFill="1" applyBorder="1"/>
    <xf numFmtId="165" fontId="7" fillId="4" borderId="5" xfId="1" applyNumberFormat="1" applyFont="1" applyFill="1" applyBorder="1"/>
    <xf numFmtId="0" fontId="7" fillId="4" borderId="2" xfId="0" applyFont="1" applyFill="1" applyBorder="1"/>
    <xf numFmtId="164" fontId="7" fillId="4" borderId="3" xfId="2" applyNumberFormat="1" applyFont="1" applyFill="1" applyBorder="1"/>
    <xf numFmtId="164" fontId="7" fillId="4" borderId="1" xfId="0" applyNumberFormat="1" applyFont="1" applyFill="1" applyBorder="1"/>
    <xf numFmtId="0" fontId="7" fillId="4" borderId="18" xfId="0" applyFont="1" applyFill="1" applyBorder="1"/>
    <xf numFmtId="0" fontId="0" fillId="4" borderId="1" xfId="0" applyFill="1" applyBorder="1" applyAlignment="1">
      <alignment vertical="center"/>
    </xf>
    <xf numFmtId="3" fontId="0" fillId="4" borderId="1" xfId="0" applyNumberFormat="1" applyFill="1" applyBorder="1" applyAlignment="1">
      <alignment vertical="center"/>
    </xf>
    <xf numFmtId="164" fontId="0" fillId="4" borderId="1" xfId="2" applyNumberFormat="1" applyFont="1" applyFill="1" applyBorder="1"/>
    <xf numFmtId="0" fontId="3" fillId="0" borderId="0" xfId="0" applyFont="1" applyAlignment="1">
      <alignment horizontal="center"/>
    </xf>
    <xf numFmtId="0" fontId="8" fillId="0" borderId="19" xfId="0" applyFont="1" applyBorder="1"/>
    <xf numFmtId="0" fontId="7" fillId="5" borderId="6" xfId="0" applyFont="1" applyFill="1" applyBorder="1"/>
    <xf numFmtId="0" fontId="7" fillId="5" borderId="7" xfId="0" applyFont="1" applyFill="1" applyBorder="1"/>
    <xf numFmtId="0" fontId="7" fillId="5" borderId="3" xfId="0" applyFont="1" applyFill="1" applyBorder="1"/>
    <xf numFmtId="0" fontId="7" fillId="5" borderId="1" xfId="0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657FF-3411-468A-AE00-2B5D13D7D74C}">
  <dimension ref="B3:I32"/>
  <sheetViews>
    <sheetView showGridLines="0" tabSelected="1" topLeftCell="A19" workbookViewId="0">
      <selection activeCell="M2" sqref="M2"/>
    </sheetView>
  </sheetViews>
  <sheetFormatPr defaultRowHeight="15" x14ac:dyDescent="0.25"/>
  <cols>
    <col min="2" max="2" width="42.7109375" customWidth="1"/>
    <col min="3" max="3" width="17" customWidth="1"/>
    <col min="4" max="4" width="14.7109375" customWidth="1"/>
    <col min="5" max="5" width="11.7109375" bestFit="1" customWidth="1"/>
    <col min="6" max="6" width="4.140625" customWidth="1"/>
    <col min="7" max="7" width="18" bestFit="1" customWidth="1"/>
    <col min="9" max="9" width="15.28515625" bestFit="1" customWidth="1"/>
  </cols>
  <sheetData>
    <row r="3" spans="2:9" x14ac:dyDescent="0.25">
      <c r="B3" t="s">
        <v>30</v>
      </c>
    </row>
    <row r="4" spans="2:9" x14ac:dyDescent="0.25">
      <c r="B4" t="s">
        <v>34</v>
      </c>
    </row>
    <row r="5" spans="2:9" x14ac:dyDescent="0.25">
      <c r="B5" t="s">
        <v>32</v>
      </c>
    </row>
    <row r="6" spans="2:9" x14ac:dyDescent="0.25">
      <c r="B6" t="s">
        <v>33</v>
      </c>
    </row>
    <row r="7" spans="2:9" ht="15.75" thickBot="1" x14ac:dyDescent="0.3"/>
    <row r="8" spans="2:9" ht="15.75" thickBot="1" x14ac:dyDescent="0.3">
      <c r="B8" s="14" t="s">
        <v>26</v>
      </c>
    </row>
    <row r="9" spans="2:9" ht="15.75" x14ac:dyDescent="0.25">
      <c r="B9" t="s">
        <v>2</v>
      </c>
      <c r="C9" s="3" t="s">
        <v>0</v>
      </c>
      <c r="D9" s="4" t="s">
        <v>1</v>
      </c>
      <c r="E9" s="5" t="s">
        <v>1</v>
      </c>
      <c r="G9" s="3" t="s">
        <v>0</v>
      </c>
      <c r="H9" s="4" t="s">
        <v>1</v>
      </c>
      <c r="I9" s="5" t="s">
        <v>29</v>
      </c>
    </row>
    <row r="10" spans="2:9" ht="15.75" x14ac:dyDescent="0.25">
      <c r="C10" s="23"/>
      <c r="D10" s="24" t="s">
        <v>27</v>
      </c>
      <c r="E10" s="25" t="s">
        <v>28</v>
      </c>
      <c r="G10" s="23"/>
      <c r="H10" s="24" t="s">
        <v>27</v>
      </c>
      <c r="I10" s="25" t="s">
        <v>28</v>
      </c>
    </row>
    <row r="11" spans="2:9" ht="15.75" thickBot="1" x14ac:dyDescent="0.3">
      <c r="B11" s="13" t="s">
        <v>23</v>
      </c>
      <c r="C11" s="6" t="s">
        <v>4</v>
      </c>
      <c r="D11" s="7" t="s">
        <v>4</v>
      </c>
      <c r="E11" s="8" t="s">
        <v>4</v>
      </c>
      <c r="G11" s="6" t="s">
        <v>10</v>
      </c>
      <c r="H11" s="7" t="s">
        <v>10</v>
      </c>
      <c r="I11" s="8" t="s">
        <v>10</v>
      </c>
    </row>
    <row r="12" spans="2:9" ht="15.75" x14ac:dyDescent="0.25">
      <c r="B12" s="29" t="s">
        <v>5</v>
      </c>
      <c r="C12" s="30">
        <v>7887797691</v>
      </c>
      <c r="D12" s="31"/>
      <c r="E12" s="32"/>
      <c r="F12" s="26"/>
      <c r="G12" s="30">
        <v>332278200</v>
      </c>
      <c r="H12" s="31"/>
      <c r="I12" s="32"/>
    </row>
    <row r="13" spans="2:9" ht="15.75" x14ac:dyDescent="0.25">
      <c r="B13" s="43" t="s">
        <v>6</v>
      </c>
      <c r="C13" s="44">
        <v>212038296</v>
      </c>
      <c r="D13" s="45"/>
      <c r="E13" s="46"/>
      <c r="F13" s="26"/>
      <c r="G13" s="47">
        <v>37919876</v>
      </c>
      <c r="H13" s="45"/>
      <c r="I13" s="46"/>
    </row>
    <row r="14" spans="2:9" ht="15.75" x14ac:dyDescent="0.25">
      <c r="B14" s="29" t="s">
        <v>7</v>
      </c>
      <c r="C14" s="33">
        <v>4434432</v>
      </c>
      <c r="D14" s="34"/>
      <c r="E14" s="27"/>
      <c r="F14" s="26"/>
      <c r="G14" s="33">
        <v>640265</v>
      </c>
      <c r="H14" s="34"/>
      <c r="I14" s="27"/>
    </row>
    <row r="15" spans="2:9" ht="15.75" x14ac:dyDescent="0.25">
      <c r="B15" s="43" t="s">
        <v>8</v>
      </c>
      <c r="C15" s="48">
        <f>SUM(C13/C12)</f>
        <v>2.688181217451055E-2</v>
      </c>
      <c r="D15" s="49">
        <f>SUM(C15*1)</f>
        <v>2.688181217451055E-2</v>
      </c>
      <c r="E15" s="50">
        <f>SUM(1-D15)</f>
        <v>0.97311818782548942</v>
      </c>
      <c r="F15" s="26"/>
      <c r="G15" s="48">
        <f>SUM(G13/G12)</f>
        <v>0.11412086618983731</v>
      </c>
      <c r="H15" s="49">
        <f>SUM(G15*1)</f>
        <v>0.11412086618983731</v>
      </c>
      <c r="I15" s="50">
        <f>SUM(1-H15)</f>
        <v>0.8858791338101627</v>
      </c>
    </row>
    <row r="16" spans="2:9" ht="15.75" x14ac:dyDescent="0.25">
      <c r="B16" s="29" t="s">
        <v>9</v>
      </c>
      <c r="C16" s="35">
        <f>SUM(C14/C12)</f>
        <v>5.6218886103781541E-4</v>
      </c>
      <c r="D16" s="36">
        <f>SUM(C16*1)</f>
        <v>5.6218886103781541E-4</v>
      </c>
      <c r="E16" s="37">
        <f>SUM(1-D16)</f>
        <v>0.99943781113896224</v>
      </c>
      <c r="F16" s="26"/>
      <c r="G16" s="35">
        <f>SUM(G14/G12)</f>
        <v>1.9268943915068759E-3</v>
      </c>
      <c r="H16" s="41">
        <f>SUM(G16*1)</f>
        <v>1.9268943915068759E-3</v>
      </c>
      <c r="I16" s="37">
        <f>SUM(1-H16)</f>
        <v>0.99807310560849316</v>
      </c>
    </row>
    <row r="17" spans="2:9" ht="16.5" thickBot="1" x14ac:dyDescent="0.3">
      <c r="B17" s="43" t="s">
        <v>3</v>
      </c>
      <c r="C17" s="51">
        <f>SUM(C14/C13)</f>
        <v>2.091335425559164E-2</v>
      </c>
      <c r="D17" s="49">
        <f>SUM(C17*1)</f>
        <v>2.091335425559164E-2</v>
      </c>
      <c r="E17" s="50">
        <f>SUM(1-D17)</f>
        <v>0.9790866457444084</v>
      </c>
      <c r="F17" s="26"/>
      <c r="G17" s="51">
        <f>SUM(G14/G13)</f>
        <v>1.6884680741044617E-2</v>
      </c>
      <c r="H17" s="49">
        <f>SUM(G17*1)</f>
        <v>1.6884680741044617E-2</v>
      </c>
      <c r="I17" s="50">
        <f>SUM(1-H17)</f>
        <v>0.98311531925895534</v>
      </c>
    </row>
    <row r="18" spans="2:9" ht="16.5" thickBot="1" x14ac:dyDescent="0.3">
      <c r="B18" s="28" t="s">
        <v>25</v>
      </c>
      <c r="C18" s="38">
        <v>17913732</v>
      </c>
      <c r="D18" s="39">
        <f>SUM(1-E18)</f>
        <v>2.2710688967644277E-3</v>
      </c>
      <c r="E18" s="40">
        <f>SUM(C12-C18)/C12</f>
        <v>0.99772893110323557</v>
      </c>
      <c r="F18" s="26"/>
      <c r="G18" s="42">
        <v>7396839</v>
      </c>
      <c r="H18" s="36">
        <f>SUM(1-I18)</f>
        <v>2.2260981912144651E-2</v>
      </c>
      <c r="I18" s="37">
        <f>SUM(G12-G18)/G12</f>
        <v>0.97773901808785535</v>
      </c>
    </row>
    <row r="19" spans="2:9" ht="36" customHeight="1" thickBot="1" x14ac:dyDescent="0.3">
      <c r="B19" s="26"/>
      <c r="C19" s="26"/>
      <c r="D19" s="26"/>
      <c r="E19" s="26"/>
      <c r="F19" s="26"/>
      <c r="G19" s="26"/>
      <c r="H19" s="26"/>
      <c r="I19" s="26"/>
    </row>
    <row r="20" spans="2:9" ht="15.75" thickBot="1" x14ac:dyDescent="0.3">
      <c r="B20" s="15" t="s">
        <v>24</v>
      </c>
      <c r="C20" s="16"/>
      <c r="D20" s="17"/>
    </row>
    <row r="21" spans="2:9" ht="15.75" thickBot="1" x14ac:dyDescent="0.3">
      <c r="B21" s="9" t="s">
        <v>21</v>
      </c>
      <c r="C21" s="11"/>
      <c r="D21" s="10"/>
      <c r="G21" s="22"/>
    </row>
    <row r="22" spans="2:9" x14ac:dyDescent="0.25">
      <c r="B22" s="12" t="s">
        <v>22</v>
      </c>
      <c r="C22" s="1"/>
      <c r="D22" s="1"/>
    </row>
    <row r="23" spans="2:9" x14ac:dyDescent="0.25">
      <c r="B23" s="52" t="s">
        <v>11</v>
      </c>
      <c r="C23" s="53">
        <v>659041</v>
      </c>
      <c r="D23" s="20">
        <f>SUM(C23/G12)</f>
        <v>1.9834012583431595E-3</v>
      </c>
    </row>
    <row r="24" spans="2:9" x14ac:dyDescent="0.25">
      <c r="B24" s="18" t="s">
        <v>12</v>
      </c>
      <c r="C24" s="19">
        <v>599601</v>
      </c>
      <c r="D24" s="2">
        <f>SUM(C24/G12)</f>
        <v>1.80451501181841E-3</v>
      </c>
      <c r="G24" s="21"/>
    </row>
    <row r="25" spans="2:9" x14ac:dyDescent="0.25">
      <c r="B25" s="52" t="s">
        <v>13</v>
      </c>
      <c r="C25" s="53">
        <v>173040</v>
      </c>
      <c r="D25" s="54">
        <f>SUM(C25/G12)</f>
        <v>5.2076844042130957E-4</v>
      </c>
    </row>
    <row r="26" spans="2:9" x14ac:dyDescent="0.25">
      <c r="B26" s="18" t="s">
        <v>14</v>
      </c>
      <c r="C26" s="19">
        <v>156979</v>
      </c>
      <c r="D26" s="2">
        <f>SUM(C26/G12)</f>
        <v>4.7243243763809965E-4</v>
      </c>
    </row>
    <row r="27" spans="2:9" x14ac:dyDescent="0.25">
      <c r="B27" s="52" t="s">
        <v>15</v>
      </c>
      <c r="C27" s="53">
        <v>150005</v>
      </c>
      <c r="D27" s="54">
        <f>SUM(C27/G12)</f>
        <v>4.5144400084025978E-4</v>
      </c>
    </row>
    <row r="28" spans="2:9" x14ac:dyDescent="0.25">
      <c r="B28" s="18" t="s">
        <v>16</v>
      </c>
      <c r="C28" s="19">
        <v>121499</v>
      </c>
      <c r="D28" s="2">
        <f>SUM(C28/G12)</f>
        <v>3.6565444257251903E-4</v>
      </c>
    </row>
    <row r="29" spans="2:9" x14ac:dyDescent="0.25">
      <c r="B29" s="52" t="s">
        <v>17</v>
      </c>
      <c r="C29" s="53">
        <v>87647</v>
      </c>
      <c r="D29" s="54">
        <f>SUM(C29/G12)</f>
        <v>2.6377595641242788E-4</v>
      </c>
    </row>
    <row r="30" spans="2:9" x14ac:dyDescent="0.25">
      <c r="B30" s="18" t="s">
        <v>18</v>
      </c>
      <c r="C30" s="19">
        <v>51565</v>
      </c>
      <c r="D30" s="2">
        <f>SUM(C30/G12)</f>
        <v>1.5518622648130393E-4</v>
      </c>
    </row>
    <row r="31" spans="2:9" x14ac:dyDescent="0.25">
      <c r="B31" s="52" t="s">
        <v>19</v>
      </c>
      <c r="C31" s="53">
        <v>49783</v>
      </c>
      <c r="D31" s="54">
        <f>SUM(C31/G12)</f>
        <v>1.4982325051718709E-4</v>
      </c>
    </row>
    <row r="32" spans="2:9" x14ac:dyDescent="0.25">
      <c r="B32" s="18" t="s">
        <v>20</v>
      </c>
      <c r="C32" s="19">
        <v>47511</v>
      </c>
      <c r="D32" s="2">
        <f>SUM(C32/G12)</f>
        <v>1.4298560663925591E-4</v>
      </c>
    </row>
  </sheetData>
  <sheetProtection selectLockedCells="1"/>
  <pageMargins left="0.7" right="0.7" top="0.75" bottom="0.75" header="0.3" footer="0.3"/>
  <pageSetup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59A0D-E5CA-48C1-97A4-62B100E79D05}">
  <dimension ref="B1:I28"/>
  <sheetViews>
    <sheetView workbookViewId="0">
      <selection activeCell="C13" sqref="C13"/>
    </sheetView>
  </sheetViews>
  <sheetFormatPr defaultRowHeight="15" x14ac:dyDescent="0.25"/>
  <cols>
    <col min="2" max="2" width="42.7109375" customWidth="1"/>
    <col min="3" max="3" width="17" customWidth="1"/>
    <col min="4" max="4" width="14.7109375" customWidth="1"/>
    <col min="5" max="5" width="11.7109375" bestFit="1" customWidth="1"/>
    <col min="6" max="6" width="4.140625" customWidth="1"/>
    <col min="7" max="7" width="18" bestFit="1" customWidth="1"/>
    <col min="9" max="9" width="15.28515625" bestFit="1" customWidth="1"/>
  </cols>
  <sheetData>
    <row r="1" spans="2:9" x14ac:dyDescent="0.25">
      <c r="B1" t="s">
        <v>30</v>
      </c>
    </row>
    <row r="2" spans="2:9" x14ac:dyDescent="0.25">
      <c r="B2" t="s">
        <v>31</v>
      </c>
    </row>
    <row r="3" spans="2:9" ht="15.75" thickBot="1" x14ac:dyDescent="0.3"/>
    <row r="4" spans="2:9" ht="15.75" thickBot="1" x14ac:dyDescent="0.3">
      <c r="B4" s="14" t="s">
        <v>26</v>
      </c>
    </row>
    <row r="5" spans="2:9" ht="15.75" x14ac:dyDescent="0.25">
      <c r="B5" t="s">
        <v>2</v>
      </c>
      <c r="C5" s="3" t="s">
        <v>0</v>
      </c>
      <c r="D5" s="4" t="s">
        <v>1</v>
      </c>
      <c r="E5" s="5" t="s">
        <v>1</v>
      </c>
      <c r="G5" s="3" t="s">
        <v>0</v>
      </c>
      <c r="H5" s="4" t="s">
        <v>1</v>
      </c>
      <c r="I5" s="5" t="s">
        <v>29</v>
      </c>
    </row>
    <row r="6" spans="2:9" ht="15.75" x14ac:dyDescent="0.25">
      <c r="C6" s="23"/>
      <c r="D6" s="55" t="s">
        <v>27</v>
      </c>
      <c r="E6" s="25" t="s">
        <v>28</v>
      </c>
      <c r="G6" s="23"/>
      <c r="H6" s="55" t="s">
        <v>27</v>
      </c>
      <c r="I6" s="25" t="s">
        <v>28</v>
      </c>
    </row>
    <row r="7" spans="2:9" ht="15.75" thickBot="1" x14ac:dyDescent="0.3">
      <c r="B7" s="13" t="s">
        <v>23</v>
      </c>
      <c r="C7" s="6" t="s">
        <v>4</v>
      </c>
      <c r="D7" s="7" t="s">
        <v>4</v>
      </c>
      <c r="E7" s="8" t="s">
        <v>4</v>
      </c>
      <c r="G7" s="6" t="s">
        <v>10</v>
      </c>
      <c r="H7" s="7" t="s">
        <v>10</v>
      </c>
      <c r="I7" s="8" t="s">
        <v>10</v>
      </c>
    </row>
    <row r="8" spans="2:9" ht="15.75" x14ac:dyDescent="0.25">
      <c r="B8" s="29" t="s">
        <v>5</v>
      </c>
      <c r="C8" s="30">
        <v>7887797691</v>
      </c>
      <c r="D8" s="57"/>
      <c r="E8" s="58"/>
      <c r="F8" s="26"/>
      <c r="G8" s="30">
        <v>332278200</v>
      </c>
      <c r="H8" s="57"/>
      <c r="I8" s="58"/>
    </row>
    <row r="9" spans="2:9" ht="15.75" x14ac:dyDescent="0.25">
      <c r="B9" s="43" t="s">
        <v>6</v>
      </c>
      <c r="C9" s="44">
        <v>212038296</v>
      </c>
      <c r="D9" s="59"/>
      <c r="E9" s="60"/>
      <c r="F9" s="26"/>
      <c r="G9" s="47">
        <v>37919876</v>
      </c>
      <c r="H9" s="59"/>
      <c r="I9" s="60"/>
    </row>
    <row r="10" spans="2:9" ht="15.75" x14ac:dyDescent="0.25">
      <c r="B10" s="29" t="s">
        <v>7</v>
      </c>
      <c r="C10" s="33">
        <v>4434432</v>
      </c>
      <c r="D10" s="59"/>
      <c r="E10" s="60"/>
      <c r="F10" s="26"/>
      <c r="G10" s="33">
        <v>640265</v>
      </c>
      <c r="H10" s="59"/>
      <c r="I10" s="60"/>
    </row>
    <row r="11" spans="2:9" ht="15.75" x14ac:dyDescent="0.25">
      <c r="B11" s="43" t="s">
        <v>8</v>
      </c>
      <c r="C11" s="48">
        <v>2.688181217451055E-2</v>
      </c>
      <c r="D11" s="49">
        <v>2.688181217451055E-2</v>
      </c>
      <c r="E11" s="50">
        <v>0.97311818782548942</v>
      </c>
      <c r="F11" s="26"/>
      <c r="G11" s="48">
        <v>0.11412086618983731</v>
      </c>
      <c r="H11" s="49">
        <v>0.11412086618983731</v>
      </c>
      <c r="I11" s="50">
        <v>0.8858791338101627</v>
      </c>
    </row>
    <row r="12" spans="2:9" ht="15.75" x14ac:dyDescent="0.25">
      <c r="B12" s="29" t="s">
        <v>9</v>
      </c>
      <c r="C12" s="35">
        <v>5.6218886103781541E-4</v>
      </c>
      <c r="D12" s="36">
        <v>5.6218886103781541E-4</v>
      </c>
      <c r="E12" s="37">
        <v>0.99943781113896224</v>
      </c>
      <c r="F12" s="26"/>
      <c r="G12" s="35">
        <v>1.9268943915068759E-3</v>
      </c>
      <c r="H12" s="41">
        <v>1.9268943915068759E-3</v>
      </c>
      <c r="I12" s="37">
        <v>0.99807310560849316</v>
      </c>
    </row>
    <row r="13" spans="2:9" ht="16.5" thickBot="1" x14ac:dyDescent="0.3">
      <c r="B13" s="43" t="s">
        <v>3</v>
      </c>
      <c r="C13" s="51">
        <v>2.091335425559164E-2</v>
      </c>
      <c r="D13" s="49">
        <v>2.091335425559164E-2</v>
      </c>
      <c r="E13" s="50">
        <v>0.9790866457444084</v>
      </c>
      <c r="F13" s="26"/>
      <c r="G13" s="51">
        <v>1.6884680741044617E-2</v>
      </c>
      <c r="H13" s="49">
        <v>1.6884680741044617E-2</v>
      </c>
      <c r="I13" s="50">
        <v>0.98311531925895534</v>
      </c>
    </row>
    <row r="14" spans="2:9" ht="16.5" thickBot="1" x14ac:dyDescent="0.3">
      <c r="B14" s="56" t="s">
        <v>25</v>
      </c>
      <c r="C14" s="38">
        <v>17913732</v>
      </c>
      <c r="D14" s="39">
        <v>2.2710688967644277E-3</v>
      </c>
      <c r="E14" s="40">
        <v>0.99772893110323557</v>
      </c>
      <c r="F14" s="26"/>
      <c r="G14" s="42">
        <v>7396839</v>
      </c>
      <c r="H14" s="36">
        <v>2.2260981912144651E-2</v>
      </c>
      <c r="I14" s="37">
        <v>0.97773901808785535</v>
      </c>
    </row>
    <row r="15" spans="2:9" ht="16.5" thickBot="1" x14ac:dyDescent="0.3">
      <c r="B15" s="26"/>
      <c r="C15" s="26"/>
      <c r="D15" s="26"/>
      <c r="E15" s="26"/>
      <c r="F15" s="26"/>
      <c r="G15" s="26"/>
      <c r="H15" s="26"/>
      <c r="I15" s="26"/>
    </row>
    <row r="16" spans="2:9" ht="15.75" thickBot="1" x14ac:dyDescent="0.3">
      <c r="B16" s="15" t="s">
        <v>24</v>
      </c>
      <c r="C16" s="16"/>
      <c r="D16" s="17"/>
    </row>
    <row r="17" spans="2:7" ht="15.75" thickBot="1" x14ac:dyDescent="0.3">
      <c r="B17" s="9" t="s">
        <v>21</v>
      </c>
      <c r="C17" s="11"/>
      <c r="D17" s="10"/>
      <c r="G17" s="22"/>
    </row>
    <row r="18" spans="2:7" x14ac:dyDescent="0.25">
      <c r="B18" t="s">
        <v>22</v>
      </c>
    </row>
    <row r="19" spans="2:7" x14ac:dyDescent="0.25">
      <c r="B19" s="52" t="s">
        <v>11</v>
      </c>
      <c r="C19" s="53">
        <v>659041</v>
      </c>
      <c r="D19" s="20">
        <v>1.9834012583431595E-3</v>
      </c>
    </row>
    <row r="20" spans="2:7" x14ac:dyDescent="0.25">
      <c r="B20" s="18" t="s">
        <v>12</v>
      </c>
      <c r="C20" s="19">
        <v>599601</v>
      </c>
      <c r="D20" s="2">
        <v>1.80451501181841E-3</v>
      </c>
      <c r="G20" s="21"/>
    </row>
    <row r="21" spans="2:7" x14ac:dyDescent="0.25">
      <c r="B21" s="52" t="s">
        <v>13</v>
      </c>
      <c r="C21" s="53">
        <v>173040</v>
      </c>
      <c r="D21" s="54">
        <v>5.2076844042130957E-4</v>
      </c>
    </row>
    <row r="22" spans="2:7" x14ac:dyDescent="0.25">
      <c r="B22" s="18" t="s">
        <v>14</v>
      </c>
      <c r="C22" s="19">
        <v>156979</v>
      </c>
      <c r="D22" s="2">
        <v>4.7243243763809965E-4</v>
      </c>
    </row>
    <row r="23" spans="2:7" x14ac:dyDescent="0.25">
      <c r="B23" s="52" t="s">
        <v>15</v>
      </c>
      <c r="C23" s="53">
        <v>150005</v>
      </c>
      <c r="D23" s="54">
        <v>4.5144400084025978E-4</v>
      </c>
    </row>
    <row r="24" spans="2:7" x14ac:dyDescent="0.25">
      <c r="B24" s="18" t="s">
        <v>16</v>
      </c>
      <c r="C24" s="19">
        <v>121499</v>
      </c>
      <c r="D24" s="2">
        <v>3.6565444257251903E-4</v>
      </c>
    </row>
    <row r="25" spans="2:7" x14ac:dyDescent="0.25">
      <c r="B25" s="52" t="s">
        <v>17</v>
      </c>
      <c r="C25" s="53">
        <v>87647</v>
      </c>
      <c r="D25" s="54">
        <v>2.6377595641242788E-4</v>
      </c>
    </row>
    <row r="26" spans="2:7" x14ac:dyDescent="0.25">
      <c r="B26" s="18" t="s">
        <v>18</v>
      </c>
      <c r="C26" s="19">
        <v>51565</v>
      </c>
      <c r="D26" s="2">
        <v>1.5518622648130393E-4</v>
      </c>
    </row>
    <row r="27" spans="2:7" x14ac:dyDescent="0.25">
      <c r="B27" s="52" t="s">
        <v>19</v>
      </c>
      <c r="C27" s="53">
        <v>49783</v>
      </c>
      <c r="D27" s="54">
        <v>1.4982325051718709E-4</v>
      </c>
    </row>
    <row r="28" spans="2:7" x14ac:dyDescent="0.25">
      <c r="B28" s="18" t="s">
        <v>20</v>
      </c>
      <c r="C28" s="19">
        <v>47511</v>
      </c>
      <c r="D28" s="2">
        <v>1.4298560663925591E-4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20210821</vt:lpstr>
      <vt:lpstr>20210818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ChanaGail Willis</dc:creator>
  <cp:lastModifiedBy>Robert Willis</cp:lastModifiedBy>
  <dcterms:created xsi:type="dcterms:W3CDTF">2021-08-19T15:20:29Z</dcterms:created>
  <dcterms:modified xsi:type="dcterms:W3CDTF">2021-08-21T23:09:06Z</dcterms:modified>
</cp:coreProperties>
</file>