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or\Desktop\"/>
    </mc:Choice>
  </mc:AlternateContent>
  <xr:revisionPtr revIDLastSave="0" documentId="8_{CFF6F35B-E6BE-4D9A-B956-4A16C9C4EAA6}" xr6:coauthVersionLast="47" xr6:coauthVersionMax="47" xr10:uidLastSave="{00000000-0000-0000-0000-000000000000}"/>
  <bookViews>
    <workbookView xWindow="-120" yWindow="-120" windowWidth="29040" windowHeight="15720" xr2:uid="{BE3187BE-8649-416B-9E47-1D02641CDC6F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L5" i="2"/>
  <c r="N5" i="2"/>
  <c r="P5" i="2"/>
  <c r="I4" i="2"/>
  <c r="L4" i="2"/>
  <c r="N4" i="2"/>
  <c r="P4" i="2"/>
  <c r="I2" i="2"/>
  <c r="L2" i="2"/>
  <c r="N2" i="2" s="1"/>
  <c r="I3" i="2"/>
  <c r="L3" i="2"/>
  <c r="P3" i="2" s="1"/>
  <c r="I6" i="2"/>
  <c r="L6" i="2"/>
  <c r="N6" i="2"/>
  <c r="I7" i="2"/>
  <c r="L7" i="2"/>
  <c r="N7" i="2" s="1"/>
  <c r="D8" i="2"/>
  <c r="G8" i="2"/>
  <c r="H8" i="2"/>
  <c r="J8" i="2"/>
  <c r="M8" i="2"/>
  <c r="I9" i="2" l="1"/>
  <c r="N3" i="2"/>
  <c r="P2" i="2"/>
  <c r="L8" i="2"/>
  <c r="N9" i="2" s="1"/>
  <c r="Q9" i="2"/>
  <c r="P7" i="2"/>
  <c r="P6" i="2"/>
  <c r="N10" i="2"/>
  <c r="I10" i="2"/>
  <c r="P8" i="2"/>
  <c r="R2" i="2"/>
  <c r="R6" i="2"/>
  <c r="R3" i="2"/>
  <c r="R7" i="2"/>
  <c r="R8" i="2"/>
  <c r="R4" i="2" l="1"/>
  <c r="R5" i="2"/>
  <c r="Q10" i="2"/>
  <c r="S10" i="2" s="1"/>
</calcChain>
</file>

<file path=xl/sharedStrings.xml><?xml version="1.0" encoding="utf-8"?>
<sst xmlns="http://schemas.openxmlformats.org/spreadsheetml/2006/main" count="104" uniqueCount="75">
  <si>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</si>
  <si>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</si>
  <si>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</si>
  <si>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</si>
  <si>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</si>
  <si>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</si>
  <si>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</si>
  <si>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</si>
  <si>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</si>
  <si>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</si>
  <si>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</si>
  <si>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</si>
  <si>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</si>
  <si>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</si>
  <si>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</si>
  <si>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</si>
  <si>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</si>
  <si>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</si>
  <si>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</si>
  <si>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</si>
  <si>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</si>
  <si>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</si>
  <si>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</si>
  <si>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</si>
  <si>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</si>
  <si>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</si>
  <si>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</si>
  <si>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</si>
  <si>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</si>
  <si>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</si>
  <si>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</si>
  <si>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</si>
  <si>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</si>
  <si>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</si>
  <si>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</si>
  <si>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</si>
  <si>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</si>
  <si>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</si>
  <si>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</si>
  <si>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52-350-009-00</t>
  </si>
  <si>
    <t>217 W NEWARK ST</t>
  </si>
  <si>
    <t>WD</t>
  </si>
  <si>
    <t>03-ARM'S LENGTH</t>
  </si>
  <si>
    <t>4020</t>
  </si>
  <si>
    <t>RANCH</t>
  </si>
  <si>
    <t>RENTAL</t>
  </si>
  <si>
    <t>No</t>
  </si>
  <si>
    <t xml:space="preserve">  /  /    </t>
  </si>
  <si>
    <t>W.T. NALDRETT'S ADDITION</t>
  </si>
  <si>
    <t>52-502-004-00</t>
  </si>
  <si>
    <t>802 E CENTER ST</t>
  </si>
  <si>
    <t>4030</t>
  </si>
  <si>
    <t>1 1/2 STORY</t>
  </si>
  <si>
    <t>POTTS &amp; CRAWFORD ADDITION</t>
  </si>
  <si>
    <t>52-502-007-00</t>
  </si>
  <si>
    <t>813 E NEWARK ST</t>
  </si>
  <si>
    <t>FARMHOUSE</t>
  </si>
  <si>
    <t>52-600-010-00</t>
  </si>
  <si>
    <t>1214 WILLOWS RD</t>
  </si>
  <si>
    <t>52-050-029-10</t>
  </si>
  <si>
    <t>SHELINE SUBDIVISION</t>
  </si>
  <si>
    <t>52-802-002-00</t>
  </si>
  <si>
    <t>811 E CENTER ST</t>
  </si>
  <si>
    <t>WILLIAMS ADDITION</t>
  </si>
  <si>
    <t>52-803-005-00</t>
  </si>
  <si>
    <t>927 E CENTER ST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</si>
  <si>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</si>
  <si>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</si>
  <si>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</si>
  <si>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</si>
  <si>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</si>
  <si>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</si>
  <si>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</si>
  <si>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</si>
  <si>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POTTS, SHELINE, WHISPERING , WILLIAMS &amp; W T NALDRETTE  .827 CALCULATED AND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</si>
</sst>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Border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 applyBorder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 applyBorder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38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Alignment="1">
      <alignment horizontal="right"/>
    </xf>
    <xf numFmtId="16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F8A0-5229-441A-B164-00FE08CA0F4D}">
  <dimension ref="A1:BL12"/>
  <sheetViews>
    <sheetView tabSelected="1" workbookViewId="0">
      <selection activeCell="A5" sqref="A5:XFD5"/>
    </sheetView>
  </sheetViews>
  <sheetFormatPr defaultRowHeight="15" x14ac:dyDescent="0.25"/>
  <cols>
    <col min="1" max="1" width="14.28515625" bestFit="1" customWidth="1"/>
    <col min="2" max="2" width="17.28515625" bestFit="1" customWidth="1"/>
    <col min="3" max="3" width="9.28515625" style="18" bestFit="1" customWidth="1"/>
    <col min="4" max="4" width="9.5703125" style="8" bestFit="1" customWidth="1"/>
    <col min="5" max="5" width="5.5703125" bestFit="1" customWidth="1"/>
    <col min="6" max="6" width="16.7109375" bestFit="1" customWidth="1"/>
    <col min="7" max="7" width="10.140625" style="8" bestFit="1" customWidth="1"/>
    <col min="8" max="8" width="14.7109375" style="8" bestFit="1" customWidth="1"/>
    <col min="9" max="9" width="12.85546875" style="13" bestFit="1" customWidth="1"/>
    <col min="10" max="10" width="13.42578125" style="8" bestFit="1" customWidth="1"/>
    <col min="11" max="11" width="11" style="8" bestFit="1" customWidth="1"/>
    <col min="12" max="12" width="13.5703125" style="8" bestFit="1" customWidth="1"/>
    <col min="13" max="13" width="12.7109375" style="8" bestFit="1" customWidth="1"/>
    <col min="14" max="14" width="6.28515625" style="23" bestFit="1" customWidth="1"/>
    <col min="15" max="15" width="10.140625" style="28" bestFit="1" customWidth="1"/>
    <col min="16" max="16" width="15.5703125" style="33" bestFit="1" customWidth="1"/>
    <col min="17" max="17" width="11.5703125" style="41" bestFit="1" customWidth="1"/>
    <col min="18" max="18" width="18.85546875" style="43" bestFit="1" customWidth="1"/>
    <col min="19" max="19" width="13.28515625" bestFit="1" customWidth="1"/>
    <col min="20" max="20" width="9.42578125" bestFit="1" customWidth="1"/>
    <col min="21" max="21" width="10.7109375" style="8" bestFit="1" customWidth="1"/>
    <col min="22" max="22" width="11.5703125" bestFit="1" customWidth="1"/>
    <col min="23" max="23" width="10.42578125" style="18" bestFit="1" customWidth="1"/>
    <col min="24" max="24" width="19.42578125" bestFit="1" customWidth="1"/>
    <col min="25" max="25" width="29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2" t="s">
        <v>0</v>
      </c>
      <c r="B1" s="2" t="s">
        <v>1</v>
      </c>
      <c r="C1" s="17" t="s">
        <v>2</v>
      </c>
      <c r="D1" s="7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12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2" t="s">
        <v>13</v>
      </c>
      <c r="O1" s="27" t="s">
        <v>14</v>
      </c>
      <c r="P1" s="32" t="s">
        <v>15</v>
      </c>
      <c r="Q1" s="37" t="s">
        <v>16</v>
      </c>
      <c r="R1" s="42" t="s">
        <v>17</v>
      </c>
      <c r="S1" s="2" t="s">
        <v>18</v>
      </c>
      <c r="T1" s="2" t="s">
        <v>19</v>
      </c>
      <c r="U1" s="7" t="s">
        <v>20</v>
      </c>
      <c r="V1" s="2" t="s">
        <v>21</v>
      </c>
      <c r="W1" s="17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39</v>
      </c>
      <c r="B2" t="s">
        <v>40</v>
      </c>
      <c r="C2" s="18">
        <v>44581</v>
      </c>
      <c r="D2" s="8">
        <v>63000</v>
      </c>
      <c r="E2" t="s">
        <v>41</v>
      </c>
      <c r="F2" t="s">
        <v>42</v>
      </c>
      <c r="G2" s="8">
        <v>63000</v>
      </c>
      <c r="H2" s="8">
        <v>21200</v>
      </c>
      <c r="I2" s="13">
        <f>H2/G2*100</f>
        <v>33.650793650793652</v>
      </c>
      <c r="J2" s="8">
        <v>63067</v>
      </c>
      <c r="K2" s="8">
        <v>14000</v>
      </c>
      <c r="L2" s="8">
        <f>G2-K2</f>
        <v>49000</v>
      </c>
      <c r="M2" s="8">
        <v>69476.2734375</v>
      </c>
      <c r="N2" s="23">
        <f>L2/M2</f>
        <v>0.70527674521978778</v>
      </c>
      <c r="O2" s="28">
        <v>903</v>
      </c>
      <c r="P2" s="33">
        <f>L2/O2</f>
        <v>54.263565891472865</v>
      </c>
      <c r="Q2" s="38" t="s">
        <v>43</v>
      </c>
      <c r="R2" s="43">
        <f>ABS(N10-N2)*100</f>
        <v>9.5389840702871034</v>
      </c>
      <c r="S2" t="s">
        <v>44</v>
      </c>
      <c r="T2" t="s">
        <v>45</v>
      </c>
      <c r="U2" s="8">
        <v>14000</v>
      </c>
      <c r="V2" t="s">
        <v>46</v>
      </c>
      <c r="W2" s="18" t="s">
        <v>47</v>
      </c>
      <c r="Y2" t="s">
        <v>48</v>
      </c>
      <c r="Z2">
        <v>401</v>
      </c>
      <c r="AA2">
        <v>57</v>
      </c>
      <c r="AL2" s="3"/>
      <c r="BC2" s="3"/>
      <c r="BE2" s="3"/>
    </row>
    <row r="3" spans="1:64" x14ac:dyDescent="0.25">
      <c r="A3" t="s">
        <v>49</v>
      </c>
      <c r="B3" t="s">
        <v>50</v>
      </c>
      <c r="C3" s="18">
        <v>44358</v>
      </c>
      <c r="D3" s="8">
        <v>325000</v>
      </c>
      <c r="E3" t="s">
        <v>41</v>
      </c>
      <c r="F3" t="s">
        <v>42</v>
      </c>
      <c r="G3" s="8">
        <v>325000</v>
      </c>
      <c r="H3" s="8">
        <v>94800</v>
      </c>
      <c r="I3" s="13">
        <f>H3/G3*100</f>
        <v>29.169230769230769</v>
      </c>
      <c r="J3" s="8">
        <v>301429</v>
      </c>
      <c r="K3" s="8">
        <v>37193</v>
      </c>
      <c r="L3" s="8">
        <f>G3-K3</f>
        <v>287807</v>
      </c>
      <c r="M3" s="8">
        <v>374144.1875</v>
      </c>
      <c r="N3" s="23">
        <f>L3/M3</f>
        <v>0.76924086920366763</v>
      </c>
      <c r="O3" s="28">
        <v>2001</v>
      </c>
      <c r="P3" s="33">
        <f>L3/O3</f>
        <v>143.83158420789604</v>
      </c>
      <c r="Q3" s="38" t="s">
        <v>51</v>
      </c>
      <c r="R3" s="43">
        <f>ABS(N10-N3)*100</f>
        <v>3.1425716718991192</v>
      </c>
      <c r="S3" t="s">
        <v>52</v>
      </c>
      <c r="U3" s="8">
        <v>33000</v>
      </c>
      <c r="V3" t="s">
        <v>46</v>
      </c>
      <c r="W3" s="18" t="s">
        <v>47</v>
      </c>
      <c r="Y3" t="s">
        <v>53</v>
      </c>
      <c r="Z3">
        <v>401</v>
      </c>
      <c r="AA3">
        <v>96</v>
      </c>
    </row>
    <row r="4" spans="1:64" x14ac:dyDescent="0.25">
      <c r="A4" t="s">
        <v>54</v>
      </c>
      <c r="B4" t="s">
        <v>55</v>
      </c>
      <c r="C4" s="18">
        <v>44949</v>
      </c>
      <c r="D4" s="8">
        <v>50000</v>
      </c>
      <c r="E4" t="s">
        <v>41</v>
      </c>
      <c r="F4" t="s">
        <v>42</v>
      </c>
      <c r="G4" s="8">
        <v>50000</v>
      </c>
      <c r="H4" s="8">
        <v>33100</v>
      </c>
      <c r="I4" s="13">
        <f>H4/G4*100</f>
        <v>66.2</v>
      </c>
      <c r="J4" s="8">
        <v>92001</v>
      </c>
      <c r="K4" s="8">
        <v>33451</v>
      </c>
      <c r="L4" s="8">
        <f>G4-K4</f>
        <v>16549</v>
      </c>
      <c r="M4" s="8">
        <v>82903.703125</v>
      </c>
      <c r="N4" s="23">
        <f>L4/M4</f>
        <v>0.19961713863430031</v>
      </c>
      <c r="O4" s="28">
        <v>1239</v>
      </c>
      <c r="P4" s="33">
        <f>L4/O4</f>
        <v>13.356739305891848</v>
      </c>
      <c r="Q4" s="38" t="s">
        <v>51</v>
      </c>
      <c r="R4" s="43">
        <f>ABS(N10-N4)*100</f>
        <v>60.104944728835854</v>
      </c>
      <c r="S4" t="s">
        <v>56</v>
      </c>
      <c r="U4" s="8">
        <v>31615</v>
      </c>
      <c r="V4" t="s">
        <v>46</v>
      </c>
      <c r="W4" s="18" t="s">
        <v>47</v>
      </c>
      <c r="Y4" t="s">
        <v>53</v>
      </c>
      <c r="Z4">
        <v>401</v>
      </c>
      <c r="AA4">
        <v>50</v>
      </c>
    </row>
    <row r="5" spans="1:64" x14ac:dyDescent="0.25">
      <c r="A5" t="s">
        <v>57</v>
      </c>
      <c r="B5" t="s">
        <v>58</v>
      </c>
      <c r="C5" s="18">
        <v>44897</v>
      </c>
      <c r="D5" s="8">
        <v>270000</v>
      </c>
      <c r="E5" t="s">
        <v>41</v>
      </c>
      <c r="F5" t="s">
        <v>42</v>
      </c>
      <c r="G5" s="8">
        <v>270000</v>
      </c>
      <c r="H5" s="8">
        <v>81900</v>
      </c>
      <c r="I5" s="13">
        <f>H5/G5*100</f>
        <v>30.333333333333336</v>
      </c>
      <c r="J5" s="8">
        <v>171836</v>
      </c>
      <c r="K5" s="8">
        <v>92410</v>
      </c>
      <c r="L5" s="8">
        <f>G5-K5</f>
        <v>177590</v>
      </c>
      <c r="M5" s="8">
        <v>122965.078125</v>
      </c>
      <c r="N5" s="23">
        <f>L5/M5</f>
        <v>1.4442311809818971</v>
      </c>
      <c r="O5" s="28">
        <v>1621</v>
      </c>
      <c r="P5" s="33">
        <f>L5/O5</f>
        <v>109.55582973473165</v>
      </c>
      <c r="Q5" s="38" t="s">
        <v>43</v>
      </c>
      <c r="R5" s="43">
        <f>ABS(N10-N5)*100</f>
        <v>64.356459505923823</v>
      </c>
      <c r="S5" t="s">
        <v>44</v>
      </c>
      <c r="U5" s="8">
        <v>82500</v>
      </c>
      <c r="V5" t="s">
        <v>46</v>
      </c>
      <c r="W5" s="18" t="s">
        <v>47</v>
      </c>
      <c r="X5" t="s">
        <v>59</v>
      </c>
      <c r="Y5" t="s">
        <v>60</v>
      </c>
      <c r="Z5">
        <v>401</v>
      </c>
      <c r="AA5">
        <v>59</v>
      </c>
    </row>
    <row r="6" spans="1:64" x14ac:dyDescent="0.25">
      <c r="A6" t="s">
        <v>61</v>
      </c>
      <c r="B6" t="s">
        <v>62</v>
      </c>
      <c r="C6" s="18">
        <v>44841</v>
      </c>
      <c r="D6" s="8">
        <v>175000</v>
      </c>
      <c r="E6" t="s">
        <v>41</v>
      </c>
      <c r="F6" t="s">
        <v>42</v>
      </c>
      <c r="G6" s="8">
        <v>175000</v>
      </c>
      <c r="H6" s="8">
        <v>47900</v>
      </c>
      <c r="I6" s="13">
        <f>H6/G6*100</f>
        <v>27.37142857142857</v>
      </c>
      <c r="J6" s="8">
        <v>124738</v>
      </c>
      <c r="K6" s="8">
        <v>16500</v>
      </c>
      <c r="L6" s="8">
        <f>G6-K6</f>
        <v>158500</v>
      </c>
      <c r="M6" s="8">
        <v>153259.28125</v>
      </c>
      <c r="N6" s="23">
        <f>L6/M6</f>
        <v>1.0341951150185236</v>
      </c>
      <c r="O6" s="28">
        <v>1629</v>
      </c>
      <c r="P6" s="33">
        <f>L6/O6</f>
        <v>97.29895641497852</v>
      </c>
      <c r="Q6" s="38" t="s">
        <v>43</v>
      </c>
      <c r="R6" s="43">
        <f>ABS(N10-N6)*100</f>
        <v>23.352852909586474</v>
      </c>
      <c r="S6" t="s">
        <v>56</v>
      </c>
      <c r="U6" s="8">
        <v>16500</v>
      </c>
      <c r="V6" t="s">
        <v>46</v>
      </c>
      <c r="W6" s="18" t="s">
        <v>47</v>
      </c>
      <c r="Y6" t="s">
        <v>63</v>
      </c>
      <c r="Z6">
        <v>401</v>
      </c>
      <c r="AA6">
        <v>73</v>
      </c>
    </row>
    <row r="7" spans="1:64" ht="15.75" thickBot="1" x14ac:dyDescent="0.3">
      <c r="A7" t="s">
        <v>64</v>
      </c>
      <c r="B7" t="s">
        <v>65</v>
      </c>
      <c r="C7" s="18">
        <v>44305</v>
      </c>
      <c r="D7" s="8">
        <v>113500</v>
      </c>
      <c r="E7" t="s">
        <v>41</v>
      </c>
      <c r="F7" t="s">
        <v>42</v>
      </c>
      <c r="G7" s="8">
        <v>113500</v>
      </c>
      <c r="H7" s="8">
        <v>44100</v>
      </c>
      <c r="I7" s="13">
        <f>H7/G7*100</f>
        <v>38.854625550660792</v>
      </c>
      <c r="J7" s="8">
        <v>121500</v>
      </c>
      <c r="K7" s="8">
        <v>18404</v>
      </c>
      <c r="L7" s="8">
        <f>G7-K7</f>
        <v>95096</v>
      </c>
      <c r="M7" s="8">
        <v>145978.484375</v>
      </c>
      <c r="N7" s="23">
        <f>L7/M7</f>
        <v>0.65143846647777615</v>
      </c>
      <c r="O7" s="28">
        <v>1798</v>
      </c>
      <c r="P7" s="33">
        <f>L7/O7</f>
        <v>52.889877641824249</v>
      </c>
      <c r="Q7" s="38" t="s">
        <v>43</v>
      </c>
      <c r="R7" s="43">
        <f>ABS(N10-N7)*100</f>
        <v>14.922811944488268</v>
      </c>
      <c r="S7" t="s">
        <v>44</v>
      </c>
      <c r="U7" s="8">
        <v>16500</v>
      </c>
      <c r="V7" t="s">
        <v>46</v>
      </c>
      <c r="W7" s="18" t="s">
        <v>47</v>
      </c>
      <c r="Y7" t="s">
        <v>63</v>
      </c>
      <c r="Z7">
        <v>401</v>
      </c>
      <c r="AA7">
        <v>63</v>
      </c>
    </row>
    <row r="8" spans="1:64" ht="15.75" thickTop="1" x14ac:dyDescent="0.25">
      <c r="A8" s="4"/>
      <c r="B8" s="4"/>
      <c r="C8" s="19" t="s">
        <v>66</v>
      </c>
      <c r="D8" s="9">
        <f>+SUM(D2:D7)</f>
        <v>996500</v>
      </c>
      <c r="E8" s="4"/>
      <c r="F8" s="4"/>
      <c r="G8" s="9">
        <f>+SUM(G2:G7)</f>
        <v>996500</v>
      </c>
      <c r="H8" s="9">
        <f>+SUM(H2:H7)</f>
        <v>323000</v>
      </c>
      <c r="I8" s="14"/>
      <c r="J8" s="9">
        <f>+SUM(J2:J7)</f>
        <v>874571</v>
      </c>
      <c r="K8" s="9"/>
      <c r="L8" s="9">
        <f>+SUM(L2:L7)</f>
        <v>784542</v>
      </c>
      <c r="M8" s="9">
        <f>+SUM(M2:M7)</f>
        <v>948727.0078125</v>
      </c>
      <c r="N8" s="24"/>
      <c r="O8" s="29"/>
      <c r="P8" s="34">
        <f>AVERAGE(P2:P7)</f>
        <v>78.532758866132525</v>
      </c>
      <c r="Q8" s="39"/>
      <c r="R8" s="44">
        <f>ABS(N10-N9)*100</f>
        <v>2.6275193471747893</v>
      </c>
      <c r="S8" s="4"/>
      <c r="T8" s="4"/>
      <c r="U8" s="9"/>
      <c r="V8" s="4"/>
      <c r="W8" s="19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64" x14ac:dyDescent="0.25">
      <c r="A9" s="5"/>
      <c r="B9" s="5"/>
      <c r="C9" s="20"/>
      <c r="D9" s="10"/>
      <c r="E9" s="5"/>
      <c r="F9" s="5"/>
      <c r="G9" s="10"/>
      <c r="H9" s="10" t="s">
        <v>67</v>
      </c>
      <c r="I9" s="15">
        <f>H8/G8*100</f>
        <v>32.41344706472654</v>
      </c>
      <c r="J9" s="10"/>
      <c r="K9" s="10"/>
      <c r="L9" s="10"/>
      <c r="M9" s="10" t="s">
        <v>68</v>
      </c>
      <c r="N9" s="25">
        <f>L8/M8</f>
        <v>0.82694177939440672</v>
      </c>
      <c r="O9" s="30"/>
      <c r="P9" s="35" t="s">
        <v>69</v>
      </c>
      <c r="Q9" s="40">
        <f>STDEV(N2:N7)</f>
        <v>0.41528959269761573</v>
      </c>
      <c r="R9" s="45"/>
      <c r="S9" s="5"/>
      <c r="T9" s="5"/>
      <c r="U9" s="10"/>
      <c r="V9" s="5"/>
      <c r="W9" s="20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64" x14ac:dyDescent="0.25">
      <c r="A10" s="6"/>
      <c r="B10" s="6"/>
      <c r="C10" s="21"/>
      <c r="D10" s="11"/>
      <c r="E10" s="6"/>
      <c r="F10" s="6"/>
      <c r="G10" s="11"/>
      <c r="H10" s="11" t="s">
        <v>70</v>
      </c>
      <c r="I10" s="16">
        <f>STDEV(I2:I7)</f>
        <v>14.585172149495898</v>
      </c>
      <c r="J10" s="11"/>
      <c r="K10" s="11"/>
      <c r="L10" s="11"/>
      <c r="M10" s="11" t="s">
        <v>71</v>
      </c>
      <c r="N10" s="26">
        <f>AVERAGE(N2:N7)</f>
        <v>0.80066658592265882</v>
      </c>
      <c r="O10" s="31"/>
      <c r="P10" s="36" t="s">
        <v>72</v>
      </c>
      <c r="Q10" s="47">
        <f>AVERAGE(R2:R7)</f>
        <v>29.23643747183678</v>
      </c>
      <c r="R10" s="46" t="s">
        <v>73</v>
      </c>
      <c r="S10" s="6">
        <f>+(Q10/N10)</f>
        <v>36.515121257552892</v>
      </c>
      <c r="T10" s="6"/>
      <c r="U10" s="11"/>
      <c r="V10" s="6"/>
      <c r="W10" s="21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2" spans="1:64" s="1" customFormat="1" x14ac:dyDescent="0.25">
      <c r="A12" s="1" t="s">
        <v>74</v>
      </c>
      <c r="C12" s="48"/>
      <c r="D12" s="49"/>
      <c r="G12" s="49"/>
      <c r="H12" s="49"/>
      <c r="I12" s="50"/>
      <c r="J12" s="49"/>
      <c r="K12" s="49"/>
      <c r="L12" s="49"/>
      <c r="M12" s="49"/>
      <c r="N12" s="51"/>
      <c r="O12" s="52"/>
      <c r="P12" s="53"/>
      <c r="Q12" s="54"/>
      <c r="R12" s="55"/>
      <c r="U12" s="49"/>
      <c r="W12" s="48"/>
    </row>
  </sheetData>
  <conditionalFormatting sqref="A2:AM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DAF25-DBF0-40CD-9C75-C0D9A4E426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dcterms:created xsi:type="dcterms:W3CDTF">2024-01-23T03:23:32Z</dcterms:created>
  <dcterms:modified xsi:type="dcterms:W3CDTF">2024-01-23T04:12:12Z</dcterms:modified>
</cp:coreProperties>
</file>