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aganini\Desktop\"/>
    </mc:Choice>
  </mc:AlternateContent>
  <xr:revisionPtr revIDLastSave="0" documentId="13_ncr:1_{11CCE610-AEF8-46B3-A2B6-8046D3B6B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Year to D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8" i="1"/>
  <c r="F80" i="1"/>
  <c r="F75" i="1"/>
  <c r="F106" i="1"/>
  <c r="F99" i="1"/>
  <c r="F65" i="1"/>
  <c r="F51" i="1"/>
  <c r="F41" i="1"/>
  <c r="F34" i="1"/>
  <c r="F20" i="1"/>
  <c r="F19" i="1"/>
  <c r="F10" i="1"/>
  <c r="E56" i="1"/>
  <c r="E58" i="1" s="1"/>
  <c r="E80" i="1"/>
  <c r="E95" i="1" s="1"/>
  <c r="E106" i="1"/>
  <c r="E107" i="1" s="1"/>
  <c r="E99" i="1"/>
  <c r="E65" i="1"/>
  <c r="E55" i="1"/>
  <c r="E51" i="1"/>
  <c r="E41" i="1"/>
  <c r="E34" i="1"/>
  <c r="E19" i="1"/>
  <c r="E10" i="1"/>
  <c r="E75" i="1"/>
  <c r="F95" i="1" l="1"/>
  <c r="F107" i="1" s="1"/>
  <c r="F108" i="1" s="1"/>
  <c r="E20" i="1"/>
  <c r="E108" i="1"/>
</calcChain>
</file>

<file path=xl/sharedStrings.xml><?xml version="1.0" encoding="utf-8"?>
<sst xmlns="http://schemas.openxmlformats.org/spreadsheetml/2006/main" count="225" uniqueCount="201">
  <si>
    <t>Account Number</t>
  </si>
  <si>
    <t>Account Name</t>
  </si>
  <si>
    <t>Last Year's Actual</t>
  </si>
  <si>
    <t>Actual</t>
  </si>
  <si>
    <t>Proposed Budget 2021-2022</t>
  </si>
  <si>
    <t>Difference</t>
  </si>
  <si>
    <t>Comments</t>
  </si>
  <si>
    <t>Income</t>
  </si>
  <si>
    <t>Donations</t>
  </si>
  <si>
    <t>4000</t>
  </si>
  <si>
    <t>Membership Income</t>
  </si>
  <si>
    <t>Based on actuals from previous years</t>
  </si>
  <si>
    <t>4400</t>
  </si>
  <si>
    <t>Donation</t>
  </si>
  <si>
    <t>Total Donations</t>
  </si>
  <si>
    <t>Other Income</t>
  </si>
  <si>
    <t>3900</t>
  </si>
  <si>
    <t>Cash on Hand Fiscal Year Start</t>
  </si>
  <si>
    <t xml:space="preserve">As of early July (likely to be a bit lower know but only mariginally) </t>
  </si>
  <si>
    <t>3901</t>
  </si>
  <si>
    <t>Last Fiscal Year Membership Payments</t>
  </si>
  <si>
    <t>Based on estimate on what's been received thus far (157)</t>
  </si>
  <si>
    <t>4100</t>
  </si>
  <si>
    <t>Interest Earned</t>
  </si>
  <si>
    <t>Based on estimates from last year</t>
  </si>
  <si>
    <t>4200</t>
  </si>
  <si>
    <t>Bank Transfer</t>
  </si>
  <si>
    <t>4300</t>
  </si>
  <si>
    <t>Sponsorship</t>
  </si>
  <si>
    <t>Based on estimates from last "normal" year</t>
  </si>
  <si>
    <t>4500</t>
  </si>
  <si>
    <t>Insurance Payments</t>
  </si>
  <si>
    <t>4600</t>
  </si>
  <si>
    <t>Celebration of Excellence</t>
  </si>
  <si>
    <t>Total Other Income</t>
  </si>
  <si>
    <t>Total Income</t>
  </si>
  <si>
    <t>Expense</t>
  </si>
  <si>
    <t>General &amp; Administrative Expenses</t>
  </si>
  <si>
    <t>5001</t>
  </si>
  <si>
    <t>ICB/CUPF</t>
  </si>
  <si>
    <t>Based on previous years</t>
  </si>
  <si>
    <t>5002</t>
  </si>
  <si>
    <t>Audit</t>
  </si>
  <si>
    <t>5003</t>
  </si>
  <si>
    <t>Bank Service Charges</t>
  </si>
  <si>
    <t>5004</t>
  </si>
  <si>
    <t>Bluebook Directory</t>
  </si>
  <si>
    <t>5005</t>
  </si>
  <si>
    <t>Equipment Lease</t>
  </si>
  <si>
    <t>5006</t>
  </si>
  <si>
    <t>Fees, Fines, Penalties</t>
  </si>
  <si>
    <t>5007</t>
  </si>
  <si>
    <t>Hospitality</t>
  </si>
  <si>
    <t>5008</t>
  </si>
  <si>
    <t>Insurance</t>
  </si>
  <si>
    <t>5009</t>
  </si>
  <si>
    <t>Marketing Materials</t>
  </si>
  <si>
    <t>5010</t>
  </si>
  <si>
    <t>Office Supplies</t>
  </si>
  <si>
    <t xml:space="preserve">   5020</t>
  </si>
  <si>
    <t xml:space="preserve">   Copying</t>
  </si>
  <si>
    <t>Total 5010 - Office Supplies</t>
  </si>
  <si>
    <t>5011</t>
  </si>
  <si>
    <t>Postage/Delivery</t>
  </si>
  <si>
    <t>5012</t>
  </si>
  <si>
    <t>Software</t>
  </si>
  <si>
    <t>5013</t>
  </si>
  <si>
    <t>Utilities</t>
  </si>
  <si>
    <t xml:space="preserve">   5023</t>
  </si>
  <si>
    <t xml:space="preserve">   Telephone</t>
  </si>
  <si>
    <t xml:space="preserve">   Zoom Account</t>
  </si>
  <si>
    <t>In order to cover cost of Zoom subscription</t>
  </si>
  <si>
    <t xml:space="preserve">   5033</t>
  </si>
  <si>
    <t xml:space="preserve">   Web Hosting/E-Communication</t>
  </si>
  <si>
    <t>Website Redesign+ 1st year of hosting</t>
  </si>
  <si>
    <t>Total 5013 - Utilities</t>
  </si>
  <si>
    <t>5014</t>
  </si>
  <si>
    <t>Programs</t>
  </si>
  <si>
    <t xml:space="preserve">   5024</t>
  </si>
  <si>
    <t xml:space="preserve">   MCCPTA Presents</t>
  </si>
  <si>
    <t xml:space="preserve">   5034</t>
  </si>
  <si>
    <t xml:space="preserve">   Celebration of Excellence</t>
  </si>
  <si>
    <t>Based on last year</t>
  </si>
  <si>
    <t xml:space="preserve">   5044</t>
  </si>
  <si>
    <t xml:space="preserve">   MCPS Give Backpacks</t>
  </si>
  <si>
    <t>Already approved (and spent during summer budget)</t>
  </si>
  <si>
    <t>5213</t>
  </si>
  <si>
    <t xml:space="preserve">   MCRSGA</t>
  </si>
  <si>
    <t>Based on previous years (moved from committee)</t>
  </si>
  <si>
    <t xml:space="preserve">   5054</t>
  </si>
  <si>
    <t xml:space="preserve">   Minority Scholars Program</t>
  </si>
  <si>
    <t xml:space="preserve">   5064</t>
  </si>
  <si>
    <t xml:space="preserve">   ACT-SO NAACP</t>
  </si>
  <si>
    <t xml:space="preserve">   Compostology</t>
  </si>
  <si>
    <t>Based on estimate from organization</t>
  </si>
  <si>
    <t xml:space="preserve">   5074</t>
  </si>
  <si>
    <t xml:space="preserve">   EveryMind Run</t>
  </si>
  <si>
    <t>Total 5014 - Programs</t>
  </si>
  <si>
    <t>5015</t>
  </si>
  <si>
    <t>Delegates Assembly Childcare - Food</t>
  </si>
  <si>
    <t xml:space="preserve">   5055</t>
  </si>
  <si>
    <t xml:space="preserve">   DA Child Care</t>
  </si>
  <si>
    <t xml:space="preserve">   5056</t>
  </si>
  <si>
    <t xml:space="preserve">   DA Food</t>
  </si>
  <si>
    <t>Total 5015 - Delegates Assembly Childcare - Food</t>
  </si>
  <si>
    <t>5500</t>
  </si>
  <si>
    <t>End Fiscal Year Cash Carry Over</t>
  </si>
  <si>
    <t>(to balance income statement)</t>
  </si>
  <si>
    <t>5501</t>
  </si>
  <si>
    <t>PayPal Expense Surcharge/Fee</t>
  </si>
  <si>
    <t>Total General &amp; Administrative Expenses</t>
  </si>
  <si>
    <t>Leadership Training</t>
  </si>
  <si>
    <t>5101</t>
  </si>
  <si>
    <t>MCCPTA Training</t>
  </si>
  <si>
    <t>5102</t>
  </si>
  <si>
    <t>PTA Convention</t>
  </si>
  <si>
    <t>5103</t>
  </si>
  <si>
    <t>National PTA Convention</t>
  </si>
  <si>
    <t>5104</t>
  </si>
  <si>
    <t>Other National/FS PTA Events</t>
  </si>
  <si>
    <t>5300</t>
  </si>
  <si>
    <t>Total Leadership Training</t>
  </si>
  <si>
    <t>Committee Expenses</t>
  </si>
  <si>
    <t>5201</t>
  </si>
  <si>
    <t>Advocacy Committee</t>
  </si>
  <si>
    <t>5202</t>
  </si>
  <si>
    <t>Areas/Clusters</t>
  </si>
  <si>
    <t>5203</t>
  </si>
  <si>
    <t>Awards &amp; Honors</t>
  </si>
  <si>
    <t>5204</t>
  </si>
  <si>
    <t>CIP</t>
  </si>
  <si>
    <t>5205</t>
  </si>
  <si>
    <t>Cultural Arts</t>
  </si>
  <si>
    <t>Green Schools</t>
  </si>
  <si>
    <t xml:space="preserve">   5225</t>
  </si>
  <si>
    <t xml:space="preserve">   Reflections</t>
  </si>
  <si>
    <t xml:space="preserve">   5235</t>
  </si>
  <si>
    <t xml:space="preserve">   Other Cultural Arts</t>
  </si>
  <si>
    <t>Total 5205 - Cultural Arts</t>
  </si>
  <si>
    <t>5206</t>
  </si>
  <si>
    <t>Curriculum Committee</t>
  </si>
  <si>
    <t>5207</t>
  </si>
  <si>
    <t>5208</t>
  </si>
  <si>
    <t>5209</t>
  </si>
  <si>
    <t>5210</t>
  </si>
  <si>
    <t xml:space="preserve">Based on spreadsheet plus 260 carry over cost from last year. </t>
  </si>
  <si>
    <t>5211</t>
  </si>
  <si>
    <t>5212</t>
  </si>
  <si>
    <t>5214</t>
  </si>
  <si>
    <t>5215</t>
  </si>
  <si>
    <t>5216</t>
  </si>
  <si>
    <t>5217</t>
  </si>
  <si>
    <t>5218</t>
  </si>
  <si>
    <t>5219</t>
  </si>
  <si>
    <t>Resortive Justice Committee</t>
  </si>
  <si>
    <t>5220</t>
  </si>
  <si>
    <t>5221</t>
  </si>
  <si>
    <t>Academic Calendar Committee</t>
  </si>
  <si>
    <t>5223</t>
  </si>
  <si>
    <t>Total Committee Expenses</t>
  </si>
  <si>
    <t>Payroll Expenses</t>
  </si>
  <si>
    <t>5401</t>
  </si>
  <si>
    <t>Payroll (Including Taxes)</t>
  </si>
  <si>
    <t>5402</t>
  </si>
  <si>
    <t>Payroll Service</t>
  </si>
  <si>
    <t>Total Payroll Expenses</t>
  </si>
  <si>
    <t>Organizational Advocacy</t>
  </si>
  <si>
    <t>5301</t>
  </si>
  <si>
    <t>Committee for Montgomery</t>
  </si>
  <si>
    <t>Based on BOD discussions and previous years</t>
  </si>
  <si>
    <t>5302</t>
  </si>
  <si>
    <t>MCBRE (Montgomery County Business Roundtable for Education)</t>
  </si>
  <si>
    <t>5303</t>
  </si>
  <si>
    <t>MLK Breakfast</t>
  </si>
  <si>
    <t>5304</t>
  </si>
  <si>
    <t>Other Organization Memberships</t>
  </si>
  <si>
    <t>5305</t>
  </si>
  <si>
    <t>Representational Events</t>
  </si>
  <si>
    <t>Total Organizational Advocacy</t>
  </si>
  <si>
    <t>Total Expense</t>
  </si>
  <si>
    <t>Net Income (Loss)</t>
  </si>
  <si>
    <t>New category</t>
  </si>
  <si>
    <t xml:space="preserve"> New category</t>
  </si>
  <si>
    <t>Includes "Mental Health &amp; Wellness, Substance Use &amp; Prevention, Environmental, School Food &amp; Nutrition"</t>
  </si>
  <si>
    <t>Proposed Budget 07/01/2021 to 07/31/2022</t>
  </si>
  <si>
    <t>Gifted Education Committee</t>
  </si>
  <si>
    <t>ESOL Committee</t>
  </si>
  <si>
    <t>Health &amp; Wellness Committee</t>
  </si>
  <si>
    <t>Membership &amp; Engagement Committee</t>
  </si>
  <si>
    <t>Diversity, Equity, &amp; Inclusion Committee</t>
  </si>
  <si>
    <t>Special Education Committee</t>
  </si>
  <si>
    <t>Operating Budget Committee</t>
  </si>
  <si>
    <t>Student Business Achievement Challenge Committee</t>
  </si>
  <si>
    <t>School Climate &amp; Safety Committee</t>
  </si>
  <si>
    <t>Safe Routes Committee</t>
  </si>
  <si>
    <t>Safe Technology Committee</t>
  </si>
  <si>
    <t>Communications Committee</t>
  </si>
  <si>
    <t>LGBTQ Committee</t>
  </si>
  <si>
    <t>Bylaws Committee</t>
  </si>
  <si>
    <t>Finance Committee</t>
  </si>
  <si>
    <t>Nominating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</si>
</sst>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4" fontId="0" fillId="0" borderId="0" xfId="0" applyNumberFormat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0" fillId="2" borderId="1" xfId="0" applyNumberForma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Alignment="1">
      <alignment horizontal="left"/>
    </xf>
    <xf numFmtId="0" fontId="0" fillId="0" borderId="0" xfId="0"/>
    <xf numFmtId="4" fontId="5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8"/>
  <sheetViews>
    <sheetView tabSelected="1" topLeftCell="B1" zoomScale="106" zoomScaleNormal="106" workbookViewId="0">
      <pane ySplit="5" topLeftCell="A6" activePane="bottomLeft" state="frozen"/>
      <selection pane="bottomLeft" activeCell="L5" sqref="L5"/>
    </sheetView>
  </sheetViews>
  <sheetFormatPr defaultRowHeight="12.75" x14ac:dyDescent="0.2"/>
  <cols>
    <col min="1" max="1" width="20" hidden="1" customWidth="1"/>
    <col min="2" max="2" width="58.42578125" style="14" bestFit="1" customWidth="1"/>
    <col min="3" max="3" width="18.28515625" hidden="1" customWidth="1"/>
    <col min="4" max="4" width="20" hidden="1" customWidth="1"/>
    <col min="5" max="5" width="27.85546875" hidden="1" customWidth="1"/>
    <col min="6" max="6" width="27.85546875" style="14" bestFit="1" customWidth="1"/>
    <col min="7" max="7" width="10.85546875" hidden="1" customWidth="1"/>
    <col min="8" max="8" width="114" style="6" hidden="1" customWidth="1"/>
  </cols>
  <sheetData>
    <row r="2" spans="1:8" ht="18" x14ac:dyDescent="0.25">
      <c r="A2" s="20" t="s">
        <v>184</v>
      </c>
      <c r="B2" s="19"/>
      <c r="C2" s="19"/>
      <c r="D2" s="19"/>
      <c r="E2" s="19"/>
      <c r="F2" s="19"/>
      <c r="G2" s="19"/>
    </row>
    <row r="3" spans="1:8" x14ac:dyDescent="0.2">
      <c r="A3" s="19"/>
      <c r="B3" s="19"/>
      <c r="C3" s="19"/>
      <c r="D3" s="19"/>
      <c r="E3" s="19"/>
      <c r="F3" s="19"/>
      <c r="G3" s="19"/>
    </row>
    <row r="5" spans="1:8" x14ac:dyDescent="0.2">
      <c r="A5" s="1" t="s">
        <v>0</v>
      </c>
      <c r="B5" s="1" t="s">
        <v>1</v>
      </c>
      <c r="C5" s="5" t="s">
        <v>2</v>
      </c>
      <c r="D5" s="5" t="s">
        <v>3</v>
      </c>
      <c r="E5" s="5" t="s">
        <v>4</v>
      </c>
      <c r="F5" s="5" t="s">
        <v>4</v>
      </c>
      <c r="G5" s="5" t="s">
        <v>5</v>
      </c>
      <c r="H5" s="7" t="s">
        <v>6</v>
      </c>
    </row>
    <row r="6" spans="1:8" x14ac:dyDescent="0.2">
      <c r="A6" s="21" t="s">
        <v>7</v>
      </c>
      <c r="B6" s="19"/>
      <c r="C6" s="19"/>
      <c r="D6" s="19"/>
      <c r="E6" s="19"/>
      <c r="F6" s="19"/>
      <c r="G6" s="19"/>
    </row>
    <row r="7" spans="1:8" x14ac:dyDescent="0.2">
      <c r="A7" s="22" t="s">
        <v>8</v>
      </c>
      <c r="B7" s="19"/>
      <c r="C7" s="19"/>
      <c r="D7" s="19"/>
      <c r="E7" s="19"/>
      <c r="F7" s="19"/>
      <c r="G7" s="19"/>
    </row>
    <row r="8" spans="1:8" x14ac:dyDescent="0.2">
      <c r="A8" s="16" t="s">
        <v>9</v>
      </c>
      <c r="B8" s="14" t="s">
        <v>10</v>
      </c>
      <c r="C8" s="2">
        <v>24220</v>
      </c>
      <c r="D8" s="2">
        <v>0</v>
      </c>
      <c r="E8" s="2">
        <v>35000</v>
      </c>
      <c r="F8" s="23">
        <v>35000</v>
      </c>
      <c r="G8" s="2">
        <v>0</v>
      </c>
      <c r="H8" s="8" t="s">
        <v>11</v>
      </c>
    </row>
    <row r="9" spans="1:8" x14ac:dyDescent="0.2">
      <c r="A9" s="16" t="s">
        <v>12</v>
      </c>
      <c r="B9" s="14" t="s">
        <v>13</v>
      </c>
      <c r="C9" s="2">
        <v>0</v>
      </c>
      <c r="D9" s="2">
        <v>0</v>
      </c>
      <c r="E9" s="2">
        <v>0</v>
      </c>
      <c r="F9" s="23">
        <v>0</v>
      </c>
      <c r="G9" s="2">
        <v>0</v>
      </c>
      <c r="H9" s="8"/>
    </row>
    <row r="10" spans="1:8" x14ac:dyDescent="0.2">
      <c r="A10" s="18" t="s">
        <v>14</v>
      </c>
      <c r="B10" s="19"/>
      <c r="C10" s="3">
        <v>24220</v>
      </c>
      <c r="D10" s="3">
        <v>0</v>
      </c>
      <c r="E10" s="3">
        <f>SUM(E8:E9)</f>
        <v>35000</v>
      </c>
      <c r="F10" s="24">
        <f>SUM(F8:F9)</f>
        <v>35000</v>
      </c>
      <c r="G10" s="3">
        <v>0</v>
      </c>
      <c r="H10" s="9"/>
    </row>
    <row r="11" spans="1:8" x14ac:dyDescent="0.2">
      <c r="A11" s="22" t="s">
        <v>15</v>
      </c>
      <c r="B11" s="19"/>
      <c r="C11" s="19"/>
      <c r="D11" s="19"/>
      <c r="E11" s="19"/>
      <c r="F11" s="19"/>
      <c r="G11" s="19"/>
    </row>
    <row r="12" spans="1:8" x14ac:dyDescent="0.2">
      <c r="A12" s="16" t="s">
        <v>16</v>
      </c>
      <c r="B12" s="14" t="s">
        <v>17</v>
      </c>
      <c r="C12" s="2">
        <v>0</v>
      </c>
      <c r="D12" s="2">
        <v>0</v>
      </c>
      <c r="E12" s="2">
        <v>61447.37</v>
      </c>
      <c r="F12" s="23">
        <v>61447.37</v>
      </c>
      <c r="G12" s="2">
        <v>-5540.5</v>
      </c>
      <c r="H12" s="8" t="s">
        <v>18</v>
      </c>
    </row>
    <row r="13" spans="1:8" x14ac:dyDescent="0.2">
      <c r="A13" s="16" t="s">
        <v>19</v>
      </c>
      <c r="B13" s="14" t="s">
        <v>20</v>
      </c>
      <c r="C13" s="2">
        <v>1469</v>
      </c>
      <c r="D13" s="2">
        <v>32</v>
      </c>
      <c r="E13" s="2">
        <v>400</v>
      </c>
      <c r="F13" s="23">
        <v>400</v>
      </c>
      <c r="G13" s="2">
        <v>32</v>
      </c>
      <c r="H13" s="8" t="s">
        <v>21</v>
      </c>
    </row>
    <row r="14" spans="1:8" x14ac:dyDescent="0.2">
      <c r="A14" s="16" t="s">
        <v>22</v>
      </c>
      <c r="B14" s="14" t="s">
        <v>23</v>
      </c>
      <c r="C14" s="2">
        <v>0.66</v>
      </c>
      <c r="D14" s="2">
        <v>0</v>
      </c>
      <c r="E14" s="2">
        <v>5</v>
      </c>
      <c r="F14" s="23">
        <v>5</v>
      </c>
      <c r="G14" s="2">
        <v>0</v>
      </c>
      <c r="H14" s="8" t="s">
        <v>24</v>
      </c>
    </row>
    <row r="15" spans="1:8" x14ac:dyDescent="0.2">
      <c r="A15" s="16" t="s">
        <v>25</v>
      </c>
      <c r="B15" s="14" t="s">
        <v>26</v>
      </c>
      <c r="C15" s="2">
        <v>0</v>
      </c>
      <c r="D15" s="2">
        <v>0</v>
      </c>
      <c r="E15" s="2">
        <v>0</v>
      </c>
      <c r="F15" s="23">
        <v>0</v>
      </c>
      <c r="G15" s="2">
        <v>0</v>
      </c>
      <c r="H15" s="8"/>
    </row>
    <row r="16" spans="1:8" x14ac:dyDescent="0.2">
      <c r="A16" s="16" t="s">
        <v>27</v>
      </c>
      <c r="B16" s="14" t="s">
        <v>28</v>
      </c>
      <c r="C16" s="2">
        <v>772.05</v>
      </c>
      <c r="D16" s="2">
        <v>0</v>
      </c>
      <c r="E16" s="2">
        <v>4000</v>
      </c>
      <c r="F16" s="23">
        <v>4000</v>
      </c>
      <c r="G16" s="2">
        <v>0</v>
      </c>
      <c r="H16" s="8" t="s">
        <v>29</v>
      </c>
    </row>
    <row r="17" spans="1:8" x14ac:dyDescent="0.2">
      <c r="A17" s="16" t="s">
        <v>30</v>
      </c>
      <c r="B17" s="14" t="s">
        <v>31</v>
      </c>
      <c r="C17" s="2">
        <v>0</v>
      </c>
      <c r="D17" s="2">
        <v>0</v>
      </c>
      <c r="E17" s="2">
        <v>0</v>
      </c>
      <c r="F17" s="23">
        <v>0</v>
      </c>
      <c r="G17" s="2">
        <v>0</v>
      </c>
      <c r="H17" s="8"/>
    </row>
    <row r="18" spans="1:8" x14ac:dyDescent="0.2">
      <c r="A18" s="16" t="s">
        <v>32</v>
      </c>
      <c r="B18" s="14" t="s">
        <v>33</v>
      </c>
      <c r="C18" s="2">
        <v>0</v>
      </c>
      <c r="D18" s="2">
        <v>0</v>
      </c>
      <c r="E18" s="2">
        <v>0</v>
      </c>
      <c r="F18" s="23">
        <v>0</v>
      </c>
      <c r="G18" s="2">
        <v>0</v>
      </c>
      <c r="H18" s="8"/>
    </row>
    <row r="19" spans="1:8" x14ac:dyDescent="0.2">
      <c r="A19" s="18" t="s">
        <v>34</v>
      </c>
      <c r="B19" s="19"/>
      <c r="C19" s="3">
        <v>2241.71</v>
      </c>
      <c r="D19" s="3">
        <v>32</v>
      </c>
      <c r="E19" s="3">
        <f>SUM(E12:E18)</f>
        <v>65852.37</v>
      </c>
      <c r="F19" s="24">
        <f>SUM(F12:F18)</f>
        <v>65852.37</v>
      </c>
      <c r="G19" s="3">
        <v>-5508.5</v>
      </c>
      <c r="H19" s="9"/>
    </row>
    <row r="20" spans="1:8" x14ac:dyDescent="0.2">
      <c r="A20" s="18" t="s">
        <v>35</v>
      </c>
      <c r="B20" s="19"/>
      <c r="C20" s="4">
        <v>26461.71</v>
      </c>
      <c r="D20" s="4">
        <v>32</v>
      </c>
      <c r="E20" s="4">
        <f>E19+E10</f>
        <v>100852.37</v>
      </c>
      <c r="F20" s="4">
        <f>F19+F10</f>
        <v>100852.37</v>
      </c>
      <c r="G20" s="4">
        <v>-5508.5</v>
      </c>
      <c r="H20" s="10"/>
    </row>
    <row r="21" spans="1:8" x14ac:dyDescent="0.2">
      <c r="A21" s="21" t="s">
        <v>36</v>
      </c>
      <c r="B21" s="19"/>
      <c r="C21" s="19"/>
      <c r="D21" s="19"/>
      <c r="E21" s="19"/>
      <c r="F21" s="19"/>
      <c r="G21" s="19"/>
    </row>
    <row r="22" spans="1:8" x14ac:dyDescent="0.2">
      <c r="A22" s="22" t="s">
        <v>37</v>
      </c>
      <c r="B22" s="19"/>
      <c r="C22" s="19"/>
      <c r="D22" s="19"/>
      <c r="E22" s="19"/>
      <c r="F22" s="19"/>
      <c r="G22" s="19"/>
    </row>
    <row r="23" spans="1:8" x14ac:dyDescent="0.2">
      <c r="A23" s="16" t="s">
        <v>38</v>
      </c>
      <c r="B23" s="14" t="s">
        <v>39</v>
      </c>
      <c r="C23" s="2">
        <v>0</v>
      </c>
      <c r="D23" s="2">
        <v>0</v>
      </c>
      <c r="E23" s="2">
        <v>600</v>
      </c>
      <c r="F23" s="23">
        <v>600</v>
      </c>
      <c r="G23" s="2">
        <v>0</v>
      </c>
      <c r="H23" s="8" t="s">
        <v>40</v>
      </c>
    </row>
    <row r="24" spans="1:8" x14ac:dyDescent="0.2">
      <c r="A24" s="16" t="s">
        <v>41</v>
      </c>
      <c r="B24" s="14" t="s">
        <v>42</v>
      </c>
      <c r="C24" s="2">
        <v>0</v>
      </c>
      <c r="D24" s="2">
        <v>0</v>
      </c>
      <c r="E24" s="2">
        <v>0</v>
      </c>
      <c r="F24" s="23">
        <v>0</v>
      </c>
      <c r="G24" s="2">
        <v>0</v>
      </c>
      <c r="H24" s="8"/>
    </row>
    <row r="25" spans="1:8" x14ac:dyDescent="0.2">
      <c r="A25" s="16" t="s">
        <v>43</v>
      </c>
      <c r="B25" s="14" t="s">
        <v>44</v>
      </c>
      <c r="C25" s="2">
        <v>129</v>
      </c>
      <c r="D25" s="2">
        <v>0</v>
      </c>
      <c r="E25" s="2">
        <v>200</v>
      </c>
      <c r="F25" s="23">
        <v>200</v>
      </c>
      <c r="G25" s="2">
        <v>0</v>
      </c>
      <c r="H25" s="8" t="s">
        <v>40</v>
      </c>
    </row>
    <row r="26" spans="1:8" x14ac:dyDescent="0.2">
      <c r="A26" s="16" t="s">
        <v>45</v>
      </c>
      <c r="B26" s="14" t="s">
        <v>46</v>
      </c>
      <c r="C26" s="2">
        <v>1811</v>
      </c>
      <c r="D26" s="2">
        <v>0</v>
      </c>
      <c r="E26" s="2">
        <v>1200</v>
      </c>
      <c r="F26" s="23">
        <v>1200</v>
      </c>
      <c r="G26" s="2">
        <v>0</v>
      </c>
      <c r="H26" s="8" t="s">
        <v>40</v>
      </c>
    </row>
    <row r="27" spans="1:8" x14ac:dyDescent="0.2">
      <c r="A27" s="16" t="s">
        <v>47</v>
      </c>
      <c r="B27" s="14" t="s">
        <v>48</v>
      </c>
      <c r="C27" s="2">
        <v>0</v>
      </c>
      <c r="D27" s="2">
        <v>0</v>
      </c>
      <c r="E27" s="2">
        <v>0</v>
      </c>
      <c r="F27" s="23">
        <v>0</v>
      </c>
      <c r="G27" s="2">
        <v>0</v>
      </c>
      <c r="H27" s="8"/>
    </row>
    <row r="28" spans="1:8" x14ac:dyDescent="0.2">
      <c r="A28" s="16" t="s">
        <v>49</v>
      </c>
      <c r="B28" s="14" t="s">
        <v>50</v>
      </c>
      <c r="C28" s="2">
        <v>0</v>
      </c>
      <c r="D28" s="2">
        <v>0</v>
      </c>
      <c r="E28" s="2">
        <v>0</v>
      </c>
      <c r="F28" s="23">
        <v>0</v>
      </c>
      <c r="G28" s="2">
        <v>0</v>
      </c>
      <c r="H28" s="8"/>
    </row>
    <row r="29" spans="1:8" x14ac:dyDescent="0.2">
      <c r="A29" s="16" t="s">
        <v>51</v>
      </c>
      <c r="B29" s="14" t="s">
        <v>52</v>
      </c>
      <c r="C29" s="2">
        <v>0</v>
      </c>
      <c r="D29" s="2">
        <v>0</v>
      </c>
      <c r="E29" s="2">
        <v>0</v>
      </c>
      <c r="F29" s="23">
        <v>0</v>
      </c>
      <c r="G29" s="2">
        <v>0</v>
      </c>
      <c r="H29" s="8"/>
    </row>
    <row r="30" spans="1:8" x14ac:dyDescent="0.2">
      <c r="A30" s="16" t="s">
        <v>53</v>
      </c>
      <c r="B30" s="14" t="s">
        <v>54</v>
      </c>
      <c r="C30" s="2">
        <v>1027</v>
      </c>
      <c r="D30" s="2">
        <v>0</v>
      </c>
      <c r="E30" s="2">
        <v>1030</v>
      </c>
      <c r="F30" s="23">
        <v>1030</v>
      </c>
      <c r="G30" s="2">
        <v>0</v>
      </c>
      <c r="H30" s="8" t="s">
        <v>40</v>
      </c>
    </row>
    <row r="31" spans="1:8" x14ac:dyDescent="0.2">
      <c r="A31" s="16" t="s">
        <v>55</v>
      </c>
      <c r="B31" s="14" t="s">
        <v>56</v>
      </c>
      <c r="C31" s="2">
        <v>0</v>
      </c>
      <c r="D31" s="2">
        <v>0</v>
      </c>
      <c r="E31" s="2">
        <v>500</v>
      </c>
      <c r="F31" s="23">
        <v>500</v>
      </c>
      <c r="G31" s="2">
        <v>-41.67</v>
      </c>
      <c r="H31" s="8" t="s">
        <v>40</v>
      </c>
    </row>
    <row r="32" spans="1:8" x14ac:dyDescent="0.2">
      <c r="A32" s="16" t="s">
        <v>57</v>
      </c>
      <c r="B32" s="14" t="s">
        <v>58</v>
      </c>
      <c r="C32" s="2">
        <v>0</v>
      </c>
      <c r="D32" s="2">
        <v>0</v>
      </c>
      <c r="E32" s="2">
        <v>500</v>
      </c>
      <c r="F32" s="23">
        <v>500</v>
      </c>
      <c r="G32" s="2">
        <v>0</v>
      </c>
      <c r="H32" s="8" t="s">
        <v>40</v>
      </c>
    </row>
    <row r="33" spans="1:8" x14ac:dyDescent="0.2">
      <c r="A33" s="16" t="s">
        <v>59</v>
      </c>
      <c r="B33" s="14" t="s">
        <v>60</v>
      </c>
      <c r="C33" s="2">
        <v>0</v>
      </c>
      <c r="D33" s="2">
        <v>0</v>
      </c>
      <c r="E33" s="2">
        <v>0</v>
      </c>
      <c r="F33" s="23">
        <v>0</v>
      </c>
      <c r="G33" s="2">
        <v>0</v>
      </c>
      <c r="H33" s="8"/>
    </row>
    <row r="34" spans="1:8" x14ac:dyDescent="0.2">
      <c r="A34" s="18" t="s">
        <v>61</v>
      </c>
      <c r="B34" s="19"/>
      <c r="C34" s="3">
        <v>0</v>
      </c>
      <c r="D34" s="3">
        <v>0</v>
      </c>
      <c r="E34" s="3">
        <f>SUM(E23:E33)</f>
        <v>4030</v>
      </c>
      <c r="F34" s="24">
        <f>SUM(F23:F33)</f>
        <v>4030</v>
      </c>
      <c r="G34" s="3">
        <v>0</v>
      </c>
      <c r="H34" s="9"/>
    </row>
    <row r="35" spans="1:8" x14ac:dyDescent="0.2">
      <c r="A35" s="16" t="s">
        <v>62</v>
      </c>
      <c r="B35" s="14" t="s">
        <v>63</v>
      </c>
      <c r="C35" s="2">
        <v>186</v>
      </c>
      <c r="D35" s="2">
        <v>0</v>
      </c>
      <c r="E35" s="2">
        <v>200</v>
      </c>
      <c r="F35" s="23">
        <v>200</v>
      </c>
      <c r="G35" s="2">
        <v>0</v>
      </c>
      <c r="H35" s="8" t="s">
        <v>40</v>
      </c>
    </row>
    <row r="36" spans="1:8" x14ac:dyDescent="0.2">
      <c r="A36" s="16" t="s">
        <v>64</v>
      </c>
      <c r="B36" s="14" t="s">
        <v>65</v>
      </c>
      <c r="C36" s="2">
        <v>708</v>
      </c>
      <c r="D36" s="2">
        <v>0</v>
      </c>
      <c r="E36" s="2">
        <v>750</v>
      </c>
      <c r="F36" s="23">
        <v>750</v>
      </c>
      <c r="G36" s="2">
        <v>-20</v>
      </c>
      <c r="H36" s="8" t="s">
        <v>40</v>
      </c>
    </row>
    <row r="37" spans="1:8" x14ac:dyDescent="0.2">
      <c r="A37" s="16" t="s">
        <v>66</v>
      </c>
      <c r="B37" s="14" t="s">
        <v>67</v>
      </c>
      <c r="C37" s="2">
        <v>0</v>
      </c>
      <c r="D37" s="2">
        <v>0</v>
      </c>
      <c r="E37" s="2">
        <v>0</v>
      </c>
      <c r="F37" s="23">
        <v>0</v>
      </c>
      <c r="G37" s="2">
        <v>0</v>
      </c>
      <c r="H37" s="8"/>
    </row>
    <row r="38" spans="1:8" x14ac:dyDescent="0.2">
      <c r="A38" s="16" t="s">
        <v>68</v>
      </c>
      <c r="B38" s="14" t="s">
        <v>69</v>
      </c>
      <c r="C38" s="2">
        <v>2080.87</v>
      </c>
      <c r="D38" s="2">
        <v>0</v>
      </c>
      <c r="E38" s="2">
        <v>2100</v>
      </c>
      <c r="F38" s="23">
        <v>2100</v>
      </c>
      <c r="G38" s="2">
        <v>-54.17</v>
      </c>
      <c r="H38" s="8" t="s">
        <v>40</v>
      </c>
    </row>
    <row r="39" spans="1:8" x14ac:dyDescent="0.2">
      <c r="A39" s="16"/>
      <c r="B39" s="14" t="s">
        <v>70</v>
      </c>
      <c r="C39" s="2">
        <v>0</v>
      </c>
      <c r="D39" s="2"/>
      <c r="E39" s="2">
        <v>1000</v>
      </c>
      <c r="F39" s="23">
        <v>1000</v>
      </c>
      <c r="G39" s="2"/>
      <c r="H39" s="8" t="s">
        <v>71</v>
      </c>
    </row>
    <row r="40" spans="1:8" x14ac:dyDescent="0.2">
      <c r="A40" s="16" t="s">
        <v>72</v>
      </c>
      <c r="B40" s="14" t="s">
        <v>73</v>
      </c>
      <c r="C40" s="2">
        <v>2078.54</v>
      </c>
      <c r="D40" s="2">
        <v>0</v>
      </c>
      <c r="E40" s="2">
        <v>1000</v>
      </c>
      <c r="F40" s="23">
        <v>2850</v>
      </c>
      <c r="G40" s="2">
        <v>-22.92</v>
      </c>
      <c r="H40" s="8" t="s">
        <v>74</v>
      </c>
    </row>
    <row r="41" spans="1:8" x14ac:dyDescent="0.2">
      <c r="A41" s="18" t="s">
        <v>75</v>
      </c>
      <c r="B41" s="19"/>
      <c r="C41" s="3">
        <v>4159.41</v>
      </c>
      <c r="D41" s="3">
        <v>0</v>
      </c>
      <c r="E41" s="3">
        <f>SUM(E35:E40)</f>
        <v>5050</v>
      </c>
      <c r="F41" s="24">
        <f>SUM(F35:F40)</f>
        <v>6900</v>
      </c>
      <c r="G41" s="3">
        <v>-77.09</v>
      </c>
      <c r="H41" s="9"/>
    </row>
    <row r="42" spans="1:8" x14ac:dyDescent="0.2">
      <c r="A42" s="16" t="s">
        <v>76</v>
      </c>
      <c r="B42" s="13" t="s">
        <v>77</v>
      </c>
      <c r="C42" s="11">
        <v>0</v>
      </c>
      <c r="D42" s="11">
        <v>0</v>
      </c>
      <c r="E42" s="11">
        <v>0</v>
      </c>
      <c r="F42" s="25">
        <v>0</v>
      </c>
      <c r="G42" s="11">
        <v>0</v>
      </c>
      <c r="H42" s="12"/>
    </row>
    <row r="43" spans="1:8" x14ac:dyDescent="0.2">
      <c r="A43" s="16" t="s">
        <v>78</v>
      </c>
      <c r="B43" s="13" t="s">
        <v>79</v>
      </c>
      <c r="C43" s="11">
        <v>0</v>
      </c>
      <c r="D43" s="11">
        <v>0</v>
      </c>
      <c r="E43" s="11">
        <v>0</v>
      </c>
      <c r="F43" s="25">
        <v>0</v>
      </c>
      <c r="G43" s="11">
        <v>0</v>
      </c>
      <c r="H43" s="12"/>
    </row>
    <row r="44" spans="1:8" x14ac:dyDescent="0.2">
      <c r="A44" s="16" t="s">
        <v>80</v>
      </c>
      <c r="B44" s="13" t="s">
        <v>81</v>
      </c>
      <c r="C44" s="11">
        <v>650</v>
      </c>
      <c r="D44" s="11">
        <v>0</v>
      </c>
      <c r="E44" s="11">
        <v>650</v>
      </c>
      <c r="F44" s="25">
        <v>650</v>
      </c>
      <c r="G44" s="11">
        <v>0</v>
      </c>
      <c r="H44" s="12" t="s">
        <v>82</v>
      </c>
    </row>
    <row r="45" spans="1:8" x14ac:dyDescent="0.2">
      <c r="A45" s="16" t="s">
        <v>83</v>
      </c>
      <c r="B45" s="13" t="s">
        <v>84</v>
      </c>
      <c r="C45" s="11">
        <v>1500</v>
      </c>
      <c r="D45" s="11">
        <v>0</v>
      </c>
      <c r="E45" s="11">
        <v>1500</v>
      </c>
      <c r="F45" s="25">
        <v>1500</v>
      </c>
      <c r="G45" s="11">
        <v>-125</v>
      </c>
      <c r="H45" s="12" t="s">
        <v>85</v>
      </c>
    </row>
    <row r="46" spans="1:8" x14ac:dyDescent="0.2">
      <c r="A46" s="16" t="s">
        <v>86</v>
      </c>
      <c r="B46" s="13" t="s">
        <v>87</v>
      </c>
      <c r="C46" s="11">
        <v>0</v>
      </c>
      <c r="D46" s="11">
        <v>0</v>
      </c>
      <c r="E46" s="11">
        <v>1500</v>
      </c>
      <c r="F46" s="25">
        <v>1500</v>
      </c>
      <c r="G46" s="11">
        <v>0</v>
      </c>
      <c r="H46" s="12" t="s">
        <v>88</v>
      </c>
    </row>
    <row r="47" spans="1:8" x14ac:dyDescent="0.2">
      <c r="A47" s="16" t="s">
        <v>89</v>
      </c>
      <c r="B47" s="13" t="s">
        <v>90</v>
      </c>
      <c r="C47" s="11">
        <v>1500</v>
      </c>
      <c r="D47" s="11">
        <v>0</v>
      </c>
      <c r="E47" s="11">
        <v>1500</v>
      </c>
      <c r="F47" s="25">
        <v>1500</v>
      </c>
      <c r="G47" s="11">
        <v>0</v>
      </c>
      <c r="H47" s="12" t="s">
        <v>40</v>
      </c>
    </row>
    <row r="48" spans="1:8" x14ac:dyDescent="0.2">
      <c r="A48" s="16" t="s">
        <v>91</v>
      </c>
      <c r="B48" s="14" t="s">
        <v>92</v>
      </c>
      <c r="C48" s="2">
        <v>0</v>
      </c>
      <c r="D48" s="2">
        <v>0</v>
      </c>
      <c r="E48" s="2">
        <v>1500</v>
      </c>
      <c r="F48" s="23">
        <v>1500</v>
      </c>
      <c r="G48" s="2">
        <v>0</v>
      </c>
      <c r="H48" s="8" t="s">
        <v>40</v>
      </c>
    </row>
    <row r="49" spans="1:8" x14ac:dyDescent="0.2">
      <c r="A49" s="16"/>
      <c r="B49" s="14" t="s">
        <v>93</v>
      </c>
      <c r="C49" s="2">
        <v>0</v>
      </c>
      <c r="D49" s="2"/>
      <c r="E49" s="2">
        <v>2000</v>
      </c>
      <c r="F49" s="23">
        <v>2000</v>
      </c>
      <c r="G49" s="2"/>
      <c r="H49" s="8" t="s">
        <v>94</v>
      </c>
    </row>
    <row r="50" spans="1:8" x14ac:dyDescent="0.2">
      <c r="A50" s="16" t="s">
        <v>95</v>
      </c>
      <c r="B50" s="14" t="s">
        <v>96</v>
      </c>
      <c r="C50" s="2">
        <v>0</v>
      </c>
      <c r="D50" s="2">
        <v>0</v>
      </c>
      <c r="E50" s="11">
        <v>2500</v>
      </c>
      <c r="F50" s="25">
        <v>2500</v>
      </c>
      <c r="G50" s="2">
        <v>0</v>
      </c>
      <c r="H50" s="8" t="s">
        <v>40</v>
      </c>
    </row>
    <row r="51" spans="1:8" x14ac:dyDescent="0.2">
      <c r="A51" s="18" t="s">
        <v>97</v>
      </c>
      <c r="B51" s="19"/>
      <c r="C51" s="3">
        <v>3650</v>
      </c>
      <c r="D51" s="3">
        <v>0</v>
      </c>
      <c r="E51" s="3">
        <f>SUM(E42:E50)</f>
        <v>11150</v>
      </c>
      <c r="F51" s="24">
        <f>SUM(F42:F50)</f>
        <v>11150</v>
      </c>
      <c r="G51" s="3">
        <v>-125</v>
      </c>
      <c r="H51" s="9"/>
    </row>
    <row r="52" spans="1:8" x14ac:dyDescent="0.2">
      <c r="A52" s="16" t="s">
        <v>98</v>
      </c>
      <c r="B52" s="14" t="s">
        <v>99</v>
      </c>
      <c r="C52" s="2">
        <v>0</v>
      </c>
      <c r="D52" s="2">
        <v>0</v>
      </c>
      <c r="E52" s="2">
        <v>0</v>
      </c>
      <c r="F52" s="23"/>
      <c r="G52" s="2">
        <v>0</v>
      </c>
      <c r="H52" s="8"/>
    </row>
    <row r="53" spans="1:8" x14ac:dyDescent="0.2">
      <c r="A53" s="16" t="s">
        <v>100</v>
      </c>
      <c r="B53" s="14" t="s">
        <v>101</v>
      </c>
      <c r="C53" s="2">
        <v>0</v>
      </c>
      <c r="D53" s="2">
        <v>0</v>
      </c>
      <c r="E53" s="2">
        <v>0</v>
      </c>
      <c r="F53" s="23"/>
      <c r="G53" s="2">
        <v>0</v>
      </c>
      <c r="H53" s="8"/>
    </row>
    <row r="54" spans="1:8" x14ac:dyDescent="0.2">
      <c r="A54" s="16" t="s">
        <v>102</v>
      </c>
      <c r="B54" s="14" t="s">
        <v>103</v>
      </c>
      <c r="C54" s="2">
        <v>0</v>
      </c>
      <c r="D54" s="2">
        <v>0</v>
      </c>
      <c r="E54" s="2">
        <v>0</v>
      </c>
      <c r="F54" s="23"/>
      <c r="G54" s="2">
        <v>0</v>
      </c>
      <c r="H54" s="8"/>
    </row>
    <row r="55" spans="1:8" x14ac:dyDescent="0.2">
      <c r="A55" s="18" t="s">
        <v>104</v>
      </c>
      <c r="B55" s="19"/>
      <c r="C55" s="3">
        <v>0</v>
      </c>
      <c r="D55" s="3">
        <v>0</v>
      </c>
      <c r="E55" s="3">
        <f>SUM(E52:E54)</f>
        <v>0</v>
      </c>
      <c r="F55" s="24"/>
      <c r="G55" s="3">
        <v>0</v>
      </c>
      <c r="H55" s="9"/>
    </row>
    <row r="56" spans="1:8" x14ac:dyDescent="0.2">
      <c r="A56" s="16" t="s">
        <v>105</v>
      </c>
      <c r="B56" s="14" t="s">
        <v>106</v>
      </c>
      <c r="C56" s="2">
        <v>0</v>
      </c>
      <c r="D56" s="2">
        <v>0</v>
      </c>
      <c r="E56" s="2">
        <f>38472.37-260</f>
        <v>38212.370000000003</v>
      </c>
      <c r="F56" s="23">
        <f>38472.37-260+4300-1850-13233.34-600</f>
        <v>26829.030000000002</v>
      </c>
      <c r="G56" s="2">
        <v>-4740.08</v>
      </c>
      <c r="H56" s="8" t="s">
        <v>107</v>
      </c>
    </row>
    <row r="57" spans="1:8" x14ac:dyDescent="0.2">
      <c r="A57" s="16" t="s">
        <v>108</v>
      </c>
      <c r="B57" s="14" t="s">
        <v>109</v>
      </c>
      <c r="C57" s="2">
        <v>22.69</v>
      </c>
      <c r="D57" s="2">
        <v>0</v>
      </c>
      <c r="E57" s="2">
        <v>100</v>
      </c>
      <c r="F57" s="23">
        <v>100</v>
      </c>
      <c r="G57" s="2">
        <v>0</v>
      </c>
      <c r="H57" s="8" t="s">
        <v>40</v>
      </c>
    </row>
    <row r="58" spans="1:8" x14ac:dyDescent="0.2">
      <c r="A58" s="18" t="s">
        <v>110</v>
      </c>
      <c r="B58" s="19"/>
      <c r="C58" s="3">
        <v>11693.1</v>
      </c>
      <c r="D58" s="3">
        <v>0</v>
      </c>
      <c r="E58" s="3">
        <f>SUM(E56:E57)</f>
        <v>38312.370000000003</v>
      </c>
      <c r="F58" s="24">
        <f>SUM(F56:F57)</f>
        <v>26929.030000000002</v>
      </c>
      <c r="G58" s="3">
        <v>-5003.84</v>
      </c>
      <c r="H58" s="9"/>
    </row>
    <row r="59" spans="1:8" x14ac:dyDescent="0.2">
      <c r="A59" s="22" t="s">
        <v>111</v>
      </c>
      <c r="B59" s="19"/>
      <c r="C59" s="19"/>
      <c r="D59" s="19"/>
      <c r="E59" s="19"/>
      <c r="F59" s="19"/>
      <c r="G59" s="19"/>
    </row>
    <row r="60" spans="1:8" x14ac:dyDescent="0.2">
      <c r="A60" s="16" t="s">
        <v>112</v>
      </c>
      <c r="B60" s="14" t="s">
        <v>113</v>
      </c>
      <c r="C60" s="2">
        <v>0</v>
      </c>
      <c r="D60" s="2">
        <v>0</v>
      </c>
      <c r="E60" s="2">
        <v>1500</v>
      </c>
      <c r="F60" s="23">
        <v>1500</v>
      </c>
      <c r="G60" s="2">
        <v>-83.33</v>
      </c>
      <c r="H60" s="8" t="s">
        <v>40</v>
      </c>
    </row>
    <row r="61" spans="1:8" x14ac:dyDescent="0.2">
      <c r="A61" s="16" t="s">
        <v>114</v>
      </c>
      <c r="B61" s="14" t="s">
        <v>115</v>
      </c>
      <c r="C61" s="2">
        <v>150</v>
      </c>
      <c r="D61" s="2">
        <v>0</v>
      </c>
      <c r="E61" s="11">
        <v>1000</v>
      </c>
      <c r="F61" s="25">
        <v>1000</v>
      </c>
      <c r="G61" s="2">
        <v>-83.33</v>
      </c>
      <c r="H61" s="8" t="s">
        <v>40</v>
      </c>
    </row>
    <row r="62" spans="1:8" x14ac:dyDescent="0.2">
      <c r="A62" s="16" t="s">
        <v>116</v>
      </c>
      <c r="B62" s="14" t="s">
        <v>117</v>
      </c>
      <c r="C62" s="2">
        <v>475</v>
      </c>
      <c r="D62" s="2">
        <v>0</v>
      </c>
      <c r="E62" s="11">
        <v>2000</v>
      </c>
      <c r="F62" s="25">
        <v>2000</v>
      </c>
      <c r="G62" s="2">
        <v>0</v>
      </c>
      <c r="H62" s="8" t="s">
        <v>40</v>
      </c>
    </row>
    <row r="63" spans="1:8" x14ac:dyDescent="0.2">
      <c r="A63" s="16" t="s">
        <v>118</v>
      </c>
      <c r="B63" s="14" t="s">
        <v>119</v>
      </c>
      <c r="C63" s="2">
        <v>0</v>
      </c>
      <c r="D63" s="2">
        <v>0</v>
      </c>
      <c r="E63" s="2">
        <v>0</v>
      </c>
      <c r="F63" s="23">
        <v>0</v>
      </c>
      <c r="G63" s="2">
        <v>0</v>
      </c>
      <c r="H63" s="8"/>
    </row>
    <row r="64" spans="1:8" x14ac:dyDescent="0.2">
      <c r="A64" s="16" t="s">
        <v>120</v>
      </c>
      <c r="B64" s="14" t="s">
        <v>58</v>
      </c>
      <c r="C64" s="2">
        <v>0</v>
      </c>
      <c r="D64" s="2">
        <v>0</v>
      </c>
      <c r="E64" s="2">
        <v>0</v>
      </c>
      <c r="F64" s="23">
        <v>0</v>
      </c>
      <c r="G64" s="2">
        <v>0</v>
      </c>
      <c r="H64" s="8"/>
    </row>
    <row r="65" spans="1:8" x14ac:dyDescent="0.2">
      <c r="A65" s="18" t="s">
        <v>121</v>
      </c>
      <c r="B65" s="19"/>
      <c r="C65" s="3">
        <v>625</v>
      </c>
      <c r="D65" s="3">
        <v>0</v>
      </c>
      <c r="E65" s="3">
        <f>SUM(E60:E64)</f>
        <v>4500</v>
      </c>
      <c r="F65" s="24">
        <f>SUM(F60:F64)</f>
        <v>4500</v>
      </c>
      <c r="G65" s="3">
        <v>-166.66</v>
      </c>
      <c r="H65" s="9"/>
    </row>
    <row r="66" spans="1:8" x14ac:dyDescent="0.2">
      <c r="A66" s="22" t="s">
        <v>122</v>
      </c>
      <c r="B66" s="19"/>
      <c r="C66" s="19"/>
      <c r="D66" s="19"/>
      <c r="E66" s="19"/>
      <c r="F66" s="19"/>
      <c r="G66" s="19"/>
    </row>
    <row r="67" spans="1:8" x14ac:dyDescent="0.2">
      <c r="A67" s="16" t="s">
        <v>123</v>
      </c>
      <c r="B67" s="14" t="s">
        <v>124</v>
      </c>
      <c r="C67" s="2">
        <v>0</v>
      </c>
      <c r="D67" s="2">
        <v>0</v>
      </c>
      <c r="E67" s="2">
        <v>2000</v>
      </c>
      <c r="F67" s="23">
        <v>1100</v>
      </c>
      <c r="G67" s="2">
        <v>0</v>
      </c>
      <c r="H67" s="8"/>
    </row>
    <row r="68" spans="1:8" x14ac:dyDescent="0.2">
      <c r="A68" s="16" t="s">
        <v>125</v>
      </c>
      <c r="B68" s="14" t="s">
        <v>126</v>
      </c>
      <c r="C68" s="2">
        <v>0</v>
      </c>
      <c r="D68" s="2">
        <v>0</v>
      </c>
      <c r="E68" s="11">
        <v>3000</v>
      </c>
      <c r="F68" s="25">
        <v>3000</v>
      </c>
      <c r="G68" s="2">
        <v>-83.33</v>
      </c>
      <c r="H68" s="8" t="s">
        <v>40</v>
      </c>
    </row>
    <row r="69" spans="1:8" x14ac:dyDescent="0.2">
      <c r="A69" s="16" t="s">
        <v>127</v>
      </c>
      <c r="B69" s="14" t="s">
        <v>128</v>
      </c>
      <c r="C69" s="2">
        <v>200</v>
      </c>
      <c r="D69" s="2">
        <v>0</v>
      </c>
      <c r="E69" s="2">
        <v>1000</v>
      </c>
      <c r="F69" s="23">
        <v>3000</v>
      </c>
      <c r="G69" s="2">
        <v>0</v>
      </c>
      <c r="H69" s="8" t="s">
        <v>40</v>
      </c>
    </row>
    <row r="70" spans="1:8" x14ac:dyDescent="0.2">
      <c r="A70" s="16" t="s">
        <v>129</v>
      </c>
      <c r="B70" s="14" t="s">
        <v>130</v>
      </c>
      <c r="C70" s="2">
        <v>0</v>
      </c>
      <c r="D70" s="2">
        <v>0</v>
      </c>
      <c r="E70" s="2">
        <v>0</v>
      </c>
      <c r="F70" s="23">
        <v>200</v>
      </c>
      <c r="G70" s="2">
        <v>0</v>
      </c>
      <c r="H70" s="8"/>
    </row>
    <row r="71" spans="1:8" x14ac:dyDescent="0.2">
      <c r="A71" s="16" t="s">
        <v>131</v>
      </c>
      <c r="B71" s="14" t="s">
        <v>132</v>
      </c>
      <c r="C71" s="2">
        <v>0</v>
      </c>
      <c r="D71" s="2">
        <v>0</v>
      </c>
      <c r="E71" s="2">
        <v>500</v>
      </c>
      <c r="F71" s="23">
        <v>0</v>
      </c>
      <c r="G71" s="2">
        <v>0</v>
      </c>
      <c r="H71" s="8"/>
    </row>
    <row r="72" spans="1:8" x14ac:dyDescent="0.2">
      <c r="A72" s="16"/>
      <c r="B72" s="13" t="s">
        <v>133</v>
      </c>
      <c r="C72" s="11"/>
      <c r="D72" s="11"/>
      <c r="E72" s="11">
        <v>500</v>
      </c>
      <c r="F72" s="25">
        <v>500</v>
      </c>
      <c r="G72" s="11"/>
      <c r="H72" s="12"/>
    </row>
    <row r="73" spans="1:8" x14ac:dyDescent="0.2">
      <c r="A73" s="16" t="s">
        <v>134</v>
      </c>
      <c r="B73" s="14" t="s">
        <v>135</v>
      </c>
      <c r="C73" s="2">
        <v>400.22</v>
      </c>
      <c r="D73" s="2">
        <v>0</v>
      </c>
      <c r="E73" s="2">
        <v>600</v>
      </c>
      <c r="F73" s="23">
        <v>600</v>
      </c>
      <c r="G73" s="2">
        <v>0</v>
      </c>
      <c r="H73" s="8"/>
    </row>
    <row r="74" spans="1:8" x14ac:dyDescent="0.2">
      <c r="A74" s="16" t="s">
        <v>136</v>
      </c>
      <c r="B74" s="14" t="s">
        <v>137</v>
      </c>
      <c r="C74" s="2">
        <v>0</v>
      </c>
      <c r="D74" s="2">
        <v>0</v>
      </c>
      <c r="E74" s="2">
        <v>0</v>
      </c>
      <c r="F74" s="23">
        <v>0</v>
      </c>
      <c r="G74" s="2">
        <v>0</v>
      </c>
      <c r="H74" s="8"/>
    </row>
    <row r="75" spans="1:8" x14ac:dyDescent="0.2">
      <c r="A75" s="18" t="s">
        <v>138</v>
      </c>
      <c r="B75" s="19"/>
      <c r="C75" s="3">
        <v>400.22</v>
      </c>
      <c r="D75" s="3">
        <v>0</v>
      </c>
      <c r="E75" s="3">
        <f>SUM(E67:E74)</f>
        <v>7600</v>
      </c>
      <c r="F75" s="24">
        <f>SUM(F67:G74)</f>
        <v>8316.67</v>
      </c>
      <c r="G75" s="3">
        <v>0</v>
      </c>
      <c r="H75" s="17"/>
    </row>
    <row r="76" spans="1:8" x14ac:dyDescent="0.2">
      <c r="A76" s="16" t="s">
        <v>139</v>
      </c>
      <c r="B76" s="13" t="s">
        <v>140</v>
      </c>
      <c r="C76" s="2">
        <v>0</v>
      </c>
      <c r="D76" s="2">
        <v>0</v>
      </c>
      <c r="E76" s="2">
        <v>0</v>
      </c>
      <c r="F76" s="23">
        <v>0</v>
      </c>
      <c r="G76" s="2">
        <v>0</v>
      </c>
      <c r="H76" s="8"/>
    </row>
    <row r="77" spans="1:8" x14ac:dyDescent="0.2">
      <c r="A77" s="16" t="s">
        <v>141</v>
      </c>
      <c r="B77" s="13" t="s">
        <v>185</v>
      </c>
      <c r="C77" s="2">
        <v>0</v>
      </c>
      <c r="D77" s="2">
        <v>0</v>
      </c>
      <c r="E77" s="2">
        <v>500</v>
      </c>
      <c r="F77" s="23">
        <v>0</v>
      </c>
      <c r="G77" s="2">
        <v>0</v>
      </c>
      <c r="H77" s="15"/>
    </row>
    <row r="78" spans="1:8" x14ac:dyDescent="0.2">
      <c r="A78" s="16" t="s">
        <v>142</v>
      </c>
      <c r="B78" s="13" t="s">
        <v>186</v>
      </c>
      <c r="C78" s="2">
        <v>0</v>
      </c>
      <c r="D78" s="2">
        <v>0</v>
      </c>
      <c r="E78" s="2">
        <v>1000</v>
      </c>
      <c r="F78" s="23">
        <v>1000</v>
      </c>
      <c r="G78" s="2">
        <v>0</v>
      </c>
      <c r="H78" s="15"/>
    </row>
    <row r="79" spans="1:8" x14ac:dyDescent="0.2">
      <c r="A79" s="16" t="s">
        <v>143</v>
      </c>
      <c r="B79" s="13" t="s">
        <v>187</v>
      </c>
      <c r="C79" s="2">
        <v>102.91</v>
      </c>
      <c r="D79" s="2">
        <v>0</v>
      </c>
      <c r="E79" s="2">
        <v>2000</v>
      </c>
      <c r="F79" s="23">
        <v>2100</v>
      </c>
      <c r="G79" s="2">
        <v>0</v>
      </c>
      <c r="H79" s="8" t="s">
        <v>183</v>
      </c>
    </row>
    <row r="80" spans="1:8" x14ac:dyDescent="0.2">
      <c r="A80" s="16" t="s">
        <v>144</v>
      </c>
      <c r="B80" s="13" t="s">
        <v>188</v>
      </c>
      <c r="C80" s="2">
        <v>280</v>
      </c>
      <c r="D80" s="2">
        <v>0</v>
      </c>
      <c r="E80" s="11">
        <f>3000+260</f>
        <v>3260</v>
      </c>
      <c r="F80" s="25">
        <f>1200+260</f>
        <v>1460</v>
      </c>
      <c r="G80" s="2">
        <v>0</v>
      </c>
      <c r="H80" s="15" t="s">
        <v>145</v>
      </c>
    </row>
    <row r="81" spans="1:8" x14ac:dyDescent="0.2">
      <c r="A81" s="16" t="s">
        <v>146</v>
      </c>
      <c r="B81" s="13" t="s">
        <v>189</v>
      </c>
      <c r="C81" s="2">
        <v>811.25</v>
      </c>
      <c r="D81" s="2">
        <v>0</v>
      </c>
      <c r="E81" s="2">
        <v>1000</v>
      </c>
      <c r="F81" s="23">
        <v>1000</v>
      </c>
      <c r="G81" s="2">
        <v>0</v>
      </c>
      <c r="H81" s="15"/>
    </row>
    <row r="82" spans="1:8" x14ac:dyDescent="0.2">
      <c r="A82" s="16" t="s">
        <v>147</v>
      </c>
      <c r="B82" s="13" t="s">
        <v>190</v>
      </c>
      <c r="C82" s="2">
        <v>0</v>
      </c>
      <c r="D82" s="2">
        <v>0</v>
      </c>
      <c r="E82" s="2">
        <v>500</v>
      </c>
      <c r="F82" s="23">
        <v>1000</v>
      </c>
      <c r="G82" s="2">
        <v>0</v>
      </c>
      <c r="H82" s="15"/>
    </row>
    <row r="83" spans="1:8" x14ac:dyDescent="0.2">
      <c r="A83" s="16" t="s">
        <v>148</v>
      </c>
      <c r="B83" s="13" t="s">
        <v>191</v>
      </c>
      <c r="C83" s="2">
        <v>0</v>
      </c>
      <c r="D83" s="2">
        <v>0</v>
      </c>
      <c r="E83" s="11">
        <v>500</v>
      </c>
      <c r="F83" s="25">
        <v>1000</v>
      </c>
      <c r="G83" s="2">
        <v>0</v>
      </c>
      <c r="H83" s="15"/>
    </row>
    <row r="84" spans="1:8" x14ac:dyDescent="0.2">
      <c r="A84" s="16" t="s">
        <v>149</v>
      </c>
      <c r="B84" s="13" t="s">
        <v>192</v>
      </c>
      <c r="C84" s="2">
        <v>0</v>
      </c>
      <c r="D84" s="2">
        <v>0</v>
      </c>
      <c r="E84" s="2">
        <v>4000</v>
      </c>
      <c r="F84" s="23">
        <v>4000</v>
      </c>
      <c r="G84" s="2">
        <v>0</v>
      </c>
      <c r="H84" s="15"/>
    </row>
    <row r="85" spans="1:8" x14ac:dyDescent="0.2">
      <c r="A85" s="16" t="s">
        <v>150</v>
      </c>
      <c r="B85" s="13" t="s">
        <v>193</v>
      </c>
      <c r="C85" s="2">
        <v>0</v>
      </c>
      <c r="D85" s="2">
        <v>0</v>
      </c>
      <c r="E85" s="2">
        <v>0</v>
      </c>
      <c r="F85" s="23">
        <v>0</v>
      </c>
      <c r="G85" s="2">
        <v>0</v>
      </c>
      <c r="H85" s="8"/>
    </row>
    <row r="86" spans="1:8" x14ac:dyDescent="0.2">
      <c r="A86" s="16" t="s">
        <v>151</v>
      </c>
      <c r="B86" s="13" t="s">
        <v>194</v>
      </c>
      <c r="C86" s="2">
        <v>0</v>
      </c>
      <c r="D86" s="2">
        <v>0</v>
      </c>
      <c r="E86" s="2">
        <v>500</v>
      </c>
      <c r="F86" s="23">
        <v>500</v>
      </c>
      <c r="G86" s="2">
        <v>0</v>
      </c>
      <c r="H86" s="15"/>
    </row>
    <row r="87" spans="1:8" x14ac:dyDescent="0.2">
      <c r="A87" s="16" t="s">
        <v>152</v>
      </c>
      <c r="B87" s="13" t="s">
        <v>195</v>
      </c>
      <c r="C87" s="2">
        <v>500</v>
      </c>
      <c r="D87" s="2">
        <v>0</v>
      </c>
      <c r="E87" s="2">
        <v>500</v>
      </c>
      <c r="F87" s="23">
        <v>500</v>
      </c>
      <c r="G87" s="2">
        <v>0</v>
      </c>
      <c r="H87" s="15"/>
    </row>
    <row r="88" spans="1:8" x14ac:dyDescent="0.2">
      <c r="A88" s="16" t="s">
        <v>153</v>
      </c>
      <c r="B88" s="13" t="s">
        <v>196</v>
      </c>
      <c r="C88" s="2">
        <v>1860</v>
      </c>
      <c r="D88" s="2">
        <v>0</v>
      </c>
      <c r="E88" s="11">
        <v>0</v>
      </c>
      <c r="F88" s="25">
        <v>1000</v>
      </c>
      <c r="G88" s="2">
        <v>0</v>
      </c>
      <c r="H88" s="8"/>
    </row>
    <row r="89" spans="1:8" x14ac:dyDescent="0.2">
      <c r="A89" s="16"/>
      <c r="B89" s="13" t="s">
        <v>197</v>
      </c>
      <c r="C89" s="11"/>
      <c r="D89" s="11"/>
      <c r="E89" s="11">
        <v>1900</v>
      </c>
      <c r="F89" s="25">
        <v>1600</v>
      </c>
      <c r="G89" s="11"/>
      <c r="H89" s="15" t="s">
        <v>181</v>
      </c>
    </row>
    <row r="90" spans="1:8" x14ac:dyDescent="0.2">
      <c r="A90" s="16"/>
      <c r="B90" s="13" t="s">
        <v>154</v>
      </c>
      <c r="C90" s="11">
        <v>0</v>
      </c>
      <c r="D90" s="11"/>
      <c r="E90" s="11">
        <v>0</v>
      </c>
      <c r="F90" s="25">
        <v>1000</v>
      </c>
      <c r="G90" s="11"/>
      <c r="H90" s="15" t="s">
        <v>181</v>
      </c>
    </row>
    <row r="91" spans="1:8" x14ac:dyDescent="0.2">
      <c r="A91" s="16" t="s">
        <v>155</v>
      </c>
      <c r="B91" s="13" t="s">
        <v>198</v>
      </c>
      <c r="C91" s="11">
        <v>0</v>
      </c>
      <c r="D91" s="11">
        <v>0</v>
      </c>
      <c r="E91" s="11">
        <v>0</v>
      </c>
      <c r="F91" s="25">
        <v>0</v>
      </c>
      <c r="G91" s="11">
        <v>0</v>
      </c>
      <c r="H91" s="12"/>
    </row>
    <row r="92" spans="1:8" x14ac:dyDescent="0.2">
      <c r="A92" s="16" t="s">
        <v>156</v>
      </c>
      <c r="B92" s="13" t="s">
        <v>199</v>
      </c>
      <c r="C92" s="11">
        <v>0</v>
      </c>
      <c r="D92" s="11">
        <v>0</v>
      </c>
      <c r="E92" s="11">
        <v>0</v>
      </c>
      <c r="F92" s="25">
        <v>0</v>
      </c>
      <c r="G92" s="11">
        <v>0</v>
      </c>
      <c r="H92" s="12"/>
    </row>
    <row r="93" spans="1:8" x14ac:dyDescent="0.2">
      <c r="A93" s="16"/>
      <c r="B93" s="13" t="s">
        <v>157</v>
      </c>
      <c r="C93" s="11"/>
      <c r="D93" s="11"/>
      <c r="E93" s="11">
        <v>0</v>
      </c>
      <c r="F93" s="25">
        <v>0</v>
      </c>
      <c r="G93" s="11"/>
      <c r="H93" s="15" t="s">
        <v>182</v>
      </c>
    </row>
    <row r="94" spans="1:8" x14ac:dyDescent="0.2">
      <c r="A94" s="16" t="s">
        <v>158</v>
      </c>
      <c r="B94" s="14" t="s">
        <v>200</v>
      </c>
      <c r="C94" s="2">
        <v>0</v>
      </c>
      <c r="D94" s="2">
        <v>0</v>
      </c>
      <c r="E94" s="2">
        <v>0</v>
      </c>
      <c r="F94" s="23">
        <v>0</v>
      </c>
      <c r="G94" s="2">
        <v>0</v>
      </c>
      <c r="H94" s="8"/>
    </row>
    <row r="95" spans="1:8" x14ac:dyDescent="0.2">
      <c r="A95" s="18" t="s">
        <v>159</v>
      </c>
      <c r="B95" s="19"/>
      <c r="C95" s="3">
        <v>4154.38</v>
      </c>
      <c r="D95" s="3">
        <v>0</v>
      </c>
      <c r="E95" s="3">
        <f>SUM(E76:E94)</f>
        <v>15660</v>
      </c>
      <c r="F95" s="24">
        <f>SUM(F76:F94)+F75</f>
        <v>24476.67</v>
      </c>
      <c r="G95" s="3">
        <v>-83.33</v>
      </c>
      <c r="H95" s="9"/>
    </row>
    <row r="96" spans="1:8" x14ac:dyDescent="0.2">
      <c r="A96" s="22" t="s">
        <v>160</v>
      </c>
      <c r="B96" s="19"/>
      <c r="C96" s="19"/>
      <c r="D96" s="19"/>
      <c r="E96" s="19"/>
      <c r="F96" s="19"/>
      <c r="G96" s="19"/>
    </row>
    <row r="97" spans="1:8" x14ac:dyDescent="0.2">
      <c r="A97" s="16" t="s">
        <v>161</v>
      </c>
      <c r="B97" s="14" t="s">
        <v>162</v>
      </c>
      <c r="C97" s="2">
        <v>10597.87</v>
      </c>
      <c r="D97" s="2">
        <v>0</v>
      </c>
      <c r="E97" s="2">
        <v>10600</v>
      </c>
      <c r="F97" s="23">
        <v>10600</v>
      </c>
      <c r="G97" s="2">
        <v>-266.67</v>
      </c>
      <c r="H97" s="15" t="s">
        <v>40</v>
      </c>
    </row>
    <row r="98" spans="1:8" x14ac:dyDescent="0.2">
      <c r="A98" s="16" t="s">
        <v>163</v>
      </c>
      <c r="B98" s="14" t="s">
        <v>164</v>
      </c>
      <c r="C98" s="2">
        <v>1596.6</v>
      </c>
      <c r="D98" s="2">
        <v>0</v>
      </c>
      <c r="E98" s="2">
        <v>1600</v>
      </c>
      <c r="F98" s="23">
        <v>1600</v>
      </c>
      <c r="G98" s="2">
        <v>-20</v>
      </c>
      <c r="H98" s="15" t="s">
        <v>40</v>
      </c>
    </row>
    <row r="99" spans="1:8" x14ac:dyDescent="0.2">
      <c r="A99" s="18" t="s">
        <v>165</v>
      </c>
      <c r="B99" s="19"/>
      <c r="C99" s="3">
        <v>12194.47</v>
      </c>
      <c r="D99" s="3">
        <v>0</v>
      </c>
      <c r="E99" s="3">
        <f>SUM(E97:E98)</f>
        <v>12200</v>
      </c>
      <c r="F99" s="24">
        <f>SUM(F97:F98)</f>
        <v>12200</v>
      </c>
      <c r="G99" s="3">
        <v>-286.67</v>
      </c>
      <c r="H99" s="9"/>
    </row>
    <row r="100" spans="1:8" x14ac:dyDescent="0.2">
      <c r="A100" s="22" t="s">
        <v>166</v>
      </c>
      <c r="B100" s="19"/>
      <c r="C100" s="19"/>
      <c r="D100" s="19"/>
      <c r="E100" s="19"/>
      <c r="F100" s="19"/>
      <c r="G100" s="19"/>
    </row>
    <row r="101" spans="1:8" x14ac:dyDescent="0.2">
      <c r="A101" s="16" t="s">
        <v>167</v>
      </c>
      <c r="B101" s="14" t="s">
        <v>168</v>
      </c>
      <c r="C101" s="2">
        <v>0</v>
      </c>
      <c r="D101" s="2">
        <v>0</v>
      </c>
      <c r="E101" s="2">
        <v>750</v>
      </c>
      <c r="F101" s="23">
        <v>750</v>
      </c>
      <c r="G101" s="2">
        <v>0</v>
      </c>
      <c r="H101" s="15" t="s">
        <v>169</v>
      </c>
    </row>
    <row r="102" spans="1:8" x14ac:dyDescent="0.2">
      <c r="A102" s="16" t="s">
        <v>170</v>
      </c>
      <c r="B102" s="14" t="s">
        <v>171</v>
      </c>
      <c r="C102" s="2">
        <v>0</v>
      </c>
      <c r="D102" s="2">
        <v>0</v>
      </c>
      <c r="E102" s="2">
        <v>0</v>
      </c>
      <c r="F102" s="23">
        <v>0</v>
      </c>
      <c r="G102" s="2">
        <v>0</v>
      </c>
      <c r="H102" s="8"/>
    </row>
    <row r="103" spans="1:8" x14ac:dyDescent="0.2">
      <c r="A103" s="16" t="s">
        <v>172</v>
      </c>
      <c r="B103" s="14" t="s">
        <v>173</v>
      </c>
      <c r="C103" s="2">
        <v>0</v>
      </c>
      <c r="D103" s="2">
        <v>0</v>
      </c>
      <c r="E103" s="2">
        <v>900</v>
      </c>
      <c r="F103" s="23">
        <v>900</v>
      </c>
      <c r="G103" s="2">
        <v>0</v>
      </c>
      <c r="H103" s="15" t="s">
        <v>169</v>
      </c>
    </row>
    <row r="104" spans="1:8" x14ac:dyDescent="0.2">
      <c r="A104" s="16" t="s">
        <v>174</v>
      </c>
      <c r="B104" s="14" t="s">
        <v>175</v>
      </c>
      <c r="C104" s="2">
        <v>700</v>
      </c>
      <c r="D104" s="2">
        <v>0</v>
      </c>
      <c r="E104" s="2">
        <v>700</v>
      </c>
      <c r="F104" s="23">
        <v>700</v>
      </c>
      <c r="G104" s="2">
        <v>0</v>
      </c>
      <c r="H104" s="15" t="s">
        <v>169</v>
      </c>
    </row>
    <row r="105" spans="1:8" x14ac:dyDescent="0.2">
      <c r="A105" s="16" t="s">
        <v>176</v>
      </c>
      <c r="B105" s="14" t="s">
        <v>177</v>
      </c>
      <c r="C105" s="2">
        <v>0</v>
      </c>
      <c r="D105" s="2">
        <v>0</v>
      </c>
      <c r="E105" s="2">
        <v>0</v>
      </c>
      <c r="F105" s="23">
        <v>0</v>
      </c>
      <c r="G105" s="2">
        <v>0</v>
      </c>
      <c r="H105" s="8"/>
    </row>
    <row r="106" spans="1:8" x14ac:dyDescent="0.2">
      <c r="A106" s="18" t="s">
        <v>178</v>
      </c>
      <c r="B106" s="19"/>
      <c r="C106" s="3">
        <v>700</v>
      </c>
      <c r="D106" s="3">
        <v>0</v>
      </c>
      <c r="E106" s="3">
        <f>SUM(E101:E105)</f>
        <v>2350</v>
      </c>
      <c r="F106" s="24">
        <f>SUM(F101:F105)</f>
        <v>2350</v>
      </c>
      <c r="G106" s="3">
        <v>0</v>
      </c>
      <c r="H106" s="9"/>
    </row>
    <row r="107" spans="1:8" x14ac:dyDescent="0.2">
      <c r="A107" s="18" t="s">
        <v>179</v>
      </c>
      <c r="B107" s="19"/>
      <c r="C107" s="4">
        <v>29366.95</v>
      </c>
      <c r="D107" s="4">
        <v>0</v>
      </c>
      <c r="E107" s="4">
        <f>E106+E99+E95+E75+E65+E58+E55+E51+E41+E34</f>
        <v>100852.37</v>
      </c>
      <c r="F107" s="4">
        <f>F106+F99+F95+F75+F65+F58+F55+F51+F41+F34</f>
        <v>100852.37</v>
      </c>
      <c r="G107" s="4">
        <v>-5540.5</v>
      </c>
      <c r="H107" s="10"/>
    </row>
    <row r="108" spans="1:8" x14ac:dyDescent="0.2">
      <c r="A108" s="18" t="s">
        <v>180</v>
      </c>
      <c r="B108" s="19"/>
      <c r="C108" s="4">
        <v>-2905.24</v>
      </c>
      <c r="D108" s="4">
        <v>32</v>
      </c>
      <c r="E108" s="4">
        <f>E20-E107</f>
        <v>0</v>
      </c>
      <c r="F108" s="4">
        <f>F20-F107</f>
        <v>0</v>
      </c>
      <c r="G108" s="4">
        <v>32</v>
      </c>
      <c r="H108" s="10"/>
    </row>
  </sheetData>
  <mergeCells count="26">
    <mergeCell ref="A107:B107"/>
    <mergeCell ref="A108:B108"/>
    <mergeCell ref="A66:G66"/>
    <mergeCell ref="A75:B75"/>
    <mergeCell ref="A95:B95"/>
    <mergeCell ref="A96:G96"/>
    <mergeCell ref="A99:B99"/>
    <mergeCell ref="A100:G100"/>
    <mergeCell ref="A106:B106"/>
    <mergeCell ref="A51:B51"/>
    <mergeCell ref="A55:B55"/>
    <mergeCell ref="A58:B58"/>
    <mergeCell ref="A59:G59"/>
    <mergeCell ref="A65:B65"/>
    <mergeCell ref="A41:B41"/>
    <mergeCell ref="A2:G2"/>
    <mergeCell ref="A3:G3"/>
    <mergeCell ref="A6:G6"/>
    <mergeCell ref="A7:G7"/>
    <mergeCell ref="A10:B10"/>
    <mergeCell ref="A11:G11"/>
    <mergeCell ref="A19:B19"/>
    <mergeCell ref="A20:B20"/>
    <mergeCell ref="A21:G21"/>
    <mergeCell ref="A22:G22"/>
    <mergeCell ref="A34:B34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Year to 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Paganini, Francesco</dc:creator>
  <cp:keywords/>
  <dc:description/>
  <cp:lastModifiedBy>Paganini, Francesco</cp:lastModifiedBy>
  <cp:revision/>
  <dcterms:created xsi:type="dcterms:W3CDTF">2021-07-31T17:09:08Z</dcterms:created>
  <dcterms:modified xsi:type="dcterms:W3CDTF">2021-08-26T01:13:09Z</dcterms:modified>
  <cp:category/>
  <cp:contentStatus/>
</cp:coreProperties>
</file>