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CC3" lockStructure="1"/>
  <bookViews>
    <workbookView xWindow="120" yWindow="120" windowWidth="15180" windowHeight="88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30" i="1" l="1"/>
  <c r="L31" i="1" s="1"/>
  <c r="C20" i="1" s="1"/>
  <c r="D104" i="1" s="1"/>
  <c r="B30" i="1"/>
  <c r="N13" i="1"/>
  <c r="N14" i="1"/>
  <c r="O18" i="1"/>
  <c r="O11" i="1" s="1"/>
  <c r="A31" i="1"/>
  <c r="A32" i="1"/>
  <c r="A33" i="1"/>
  <c r="A34" i="1"/>
  <c r="A35" i="1"/>
  <c r="A36" i="1"/>
  <c r="A37" i="1"/>
  <c r="A38" i="1"/>
  <c r="A39" i="1"/>
  <c r="A40" i="1"/>
  <c r="A41" i="1"/>
  <c r="A42" i="1"/>
  <c r="H15" i="1"/>
  <c r="I30" i="1" s="1"/>
  <c r="F29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C112" i="1"/>
  <c r="D238" i="1"/>
  <c r="D30" i="1"/>
  <c r="D55" i="1"/>
  <c r="D79" i="1"/>
  <c r="D131" i="1"/>
  <c r="D117" i="1"/>
  <c r="C189" i="1"/>
  <c r="D268" i="1"/>
  <c r="D57" i="1"/>
  <c r="C71" i="1"/>
  <c r="D77" i="1"/>
  <c r="D203" i="1"/>
  <c r="D183" i="1"/>
  <c r="C179" i="1"/>
  <c r="C140" i="1"/>
  <c r="C62" i="1"/>
  <c r="C81" i="1"/>
  <c r="D34" i="1"/>
  <c r="D89" i="1"/>
  <c r="C260" i="1"/>
  <c r="C154" i="1"/>
  <c r="D253" i="1"/>
  <c r="C46" i="1"/>
  <c r="D254" i="1"/>
  <c r="D199" i="1"/>
  <c r="D236" i="1"/>
  <c r="D241" i="1"/>
  <c r="C100" i="1"/>
  <c r="D200" i="1"/>
  <c r="C48" i="1"/>
  <c r="D171" i="1"/>
  <c r="C236" i="1"/>
  <c r="D143" i="1"/>
  <c r="D156" i="1"/>
  <c r="C61" i="1"/>
  <c r="C44" i="1"/>
  <c r="C142" i="1"/>
  <c r="C113" i="1"/>
  <c r="C190" i="1"/>
  <c r="D159" i="1"/>
  <c r="D92" i="1"/>
  <c r="C211" i="1"/>
  <c r="D82" i="1"/>
  <c r="C243" i="1"/>
  <c r="D223" i="1"/>
  <c r="D265" i="1"/>
  <c r="D247" i="1"/>
  <c r="C222" i="1"/>
  <c r="D128" i="1"/>
  <c r="D61" i="1"/>
  <c r="D213" i="1"/>
  <c r="D175" i="1"/>
  <c r="C102" i="1"/>
  <c r="D218" i="1"/>
  <c r="D176" i="1"/>
  <c r="D101" i="1"/>
  <c r="D173" i="1"/>
  <c r="D160" i="1"/>
  <c r="D96" i="1"/>
  <c r="D80" i="1"/>
  <c r="D167" i="1"/>
  <c r="C264" i="1"/>
  <c r="C84" i="1"/>
  <c r="C209" i="1"/>
  <c r="D70" i="1"/>
  <c r="D208" i="1"/>
  <c r="D66" i="1"/>
  <c r="C106" i="1"/>
  <c r="C107" i="1"/>
  <c r="C170" i="1"/>
  <c r="C45" i="1"/>
  <c r="C93" i="1"/>
  <c r="C233" i="1"/>
  <c r="D269" i="1"/>
  <c r="D141" i="1"/>
  <c r="C269" i="1"/>
  <c r="C143" i="1"/>
  <c r="C250" i="1"/>
  <c r="D212" i="1"/>
  <c r="D169" i="1"/>
  <c r="D102" i="1"/>
  <c r="C78" i="1"/>
  <c r="C58" i="1"/>
  <c r="D187" i="1"/>
  <c r="E30" i="1"/>
  <c r="O13" i="1"/>
  <c r="E31" i="1"/>
  <c r="E32" i="1" s="1"/>
  <c r="E33" i="1" s="1"/>
  <c r="H30" i="1"/>
  <c r="J30" i="1" s="1"/>
  <c r="C39" i="1" l="1"/>
  <c r="C203" i="1"/>
  <c r="C130" i="1"/>
  <c r="C244" i="1"/>
  <c r="D179" i="1"/>
  <c r="D140" i="1"/>
  <c r="D259" i="1"/>
  <c r="D181" i="1"/>
  <c r="C68" i="1"/>
  <c r="D36" i="1"/>
  <c r="C98" i="1"/>
  <c r="C263" i="1"/>
  <c r="C178" i="1"/>
  <c r="D154" i="1"/>
  <c r="D165" i="1"/>
  <c r="D210" i="1"/>
  <c r="C186" i="1"/>
  <c r="D202" i="1"/>
  <c r="C83" i="1"/>
  <c r="C115" i="1"/>
  <c r="D177" i="1"/>
  <c r="C195" i="1"/>
  <c r="C255" i="1"/>
  <c r="D192" i="1"/>
  <c r="C150" i="1"/>
  <c r="C79" i="1"/>
  <c r="D216" i="1"/>
  <c r="C145" i="1"/>
  <c r="C40" i="1"/>
  <c r="D113" i="1"/>
  <c r="D189" i="1"/>
  <c r="C77" i="1"/>
  <c r="D198" i="1"/>
  <c r="D266" i="1"/>
  <c r="C174" i="1"/>
  <c r="C249" i="1"/>
  <c r="C238" i="1"/>
  <c r="C167" i="1"/>
  <c r="D148" i="1"/>
  <c r="D129" i="1"/>
  <c r="C185" i="1"/>
  <c r="D40" i="1"/>
  <c r="D71" i="1"/>
  <c r="C67" i="1"/>
  <c r="D267" i="1"/>
  <c r="C191" i="1"/>
  <c r="D201" i="1"/>
  <c r="D43" i="1"/>
  <c r="C75" i="1"/>
  <c r="C128" i="1"/>
  <c r="C175" i="1"/>
  <c r="D115" i="1"/>
  <c r="C225" i="1"/>
  <c r="C197" i="1"/>
  <c r="C168" i="1"/>
  <c r="C41" i="1"/>
  <c r="C122" i="1"/>
  <c r="C230" i="1"/>
  <c r="C252" i="1"/>
  <c r="C223" i="1"/>
  <c r="D251" i="1"/>
  <c r="C131" i="1"/>
  <c r="D81" i="1"/>
  <c r="D262" i="1"/>
  <c r="D135" i="1"/>
  <c r="C76" i="1"/>
  <c r="D88" i="1"/>
  <c r="C133" i="1"/>
  <c r="D112" i="1"/>
  <c r="D67" i="1"/>
  <c r="D46" i="1"/>
  <c r="C31" i="1"/>
  <c r="F31" i="1" s="1"/>
  <c r="C135" i="1"/>
  <c r="C108" i="1"/>
  <c r="C220" i="1"/>
  <c r="D83" i="1"/>
  <c r="D114" i="1"/>
  <c r="D145" i="1"/>
  <c r="C104" i="1"/>
  <c r="C55" i="1"/>
  <c r="D56" i="1"/>
  <c r="D235" i="1"/>
  <c r="D214" i="1"/>
  <c r="D252" i="1"/>
  <c r="D105" i="1"/>
  <c r="D58" i="1"/>
  <c r="D144" i="1"/>
  <c r="C149" i="1"/>
  <c r="D72" i="1"/>
  <c r="O14" i="1"/>
  <c r="D220" i="1"/>
  <c r="D153" i="1"/>
  <c r="D95" i="1"/>
  <c r="C99" i="1"/>
  <c r="C85" i="1"/>
  <c r="C176" i="1"/>
  <c r="C95" i="1"/>
  <c r="C234" i="1"/>
  <c r="D190" i="1"/>
  <c r="C261" i="1"/>
  <c r="C137" i="1"/>
  <c r="D54" i="1"/>
  <c r="D109" i="1"/>
  <c r="C97" i="1"/>
  <c r="C52" i="1"/>
  <c r="D191" i="1"/>
  <c r="D245" i="1"/>
  <c r="C38" i="1"/>
  <c r="D168" i="1"/>
  <c r="C49" i="1"/>
  <c r="D42" i="1"/>
  <c r="C208" i="1"/>
  <c r="C56" i="1"/>
  <c r="C267" i="1"/>
  <c r="D48" i="1"/>
  <c r="C87" i="1"/>
  <c r="D97" i="1"/>
  <c r="C96" i="1"/>
  <c r="D31" i="1"/>
  <c r="C120" i="1"/>
  <c r="D242" i="1"/>
  <c r="C251" i="1"/>
  <c r="D137" i="1"/>
  <c r="C205" i="1"/>
  <c r="D45" i="1"/>
  <c r="D99" i="1"/>
  <c r="D240" i="1"/>
  <c r="D166" i="1"/>
  <c r="D68" i="1"/>
  <c r="C134" i="1"/>
  <c r="D121" i="1"/>
  <c r="D260" i="1"/>
  <c r="D258" i="1"/>
  <c r="D73" i="1"/>
  <c r="C235" i="1"/>
  <c r="C254" i="1"/>
  <c r="D69" i="1"/>
  <c r="C146" i="1"/>
  <c r="C217" i="1"/>
  <c r="D32" i="1"/>
  <c r="C148" i="1"/>
  <c r="D134" i="1"/>
  <c r="D255" i="1"/>
  <c r="C219" i="1"/>
  <c r="D184" i="1"/>
  <c r="C164" i="1"/>
  <c r="D188" i="1"/>
  <c r="D64" i="1"/>
  <c r="C213" i="1"/>
  <c r="D111" i="1"/>
  <c r="C111" i="1"/>
  <c r="C37" i="1"/>
  <c r="C33" i="1"/>
  <c r="C256" i="1"/>
  <c r="C72" i="1"/>
  <c r="C86" i="1"/>
  <c r="D76" i="1"/>
  <c r="C153" i="1"/>
  <c r="C218" i="1"/>
  <c r="D59" i="1"/>
  <c r="C162" i="1"/>
  <c r="C69" i="1"/>
  <c r="C165" i="1"/>
  <c r="D237" i="1"/>
  <c r="C169" i="1"/>
  <c r="D239" i="1"/>
  <c r="C156" i="1"/>
  <c r="C257" i="1"/>
  <c r="D205" i="1"/>
  <c r="D39" i="1"/>
  <c r="C105" i="1"/>
  <c r="C47" i="1"/>
  <c r="C30" i="1"/>
  <c r="C50" i="1"/>
  <c r="D75" i="1"/>
  <c r="C80" i="1"/>
  <c r="D116" i="1"/>
  <c r="D49" i="1"/>
  <c r="D110" i="1"/>
  <c r="D162" i="1"/>
  <c r="D215" i="1"/>
  <c r="D123" i="1"/>
  <c r="C138" i="1"/>
  <c r="C206" i="1"/>
  <c r="D93" i="1"/>
  <c r="D157" i="1"/>
  <c r="D248" i="1"/>
  <c r="C204" i="1"/>
  <c r="D264" i="1"/>
  <c r="D51" i="1"/>
  <c r="C57" i="1"/>
  <c r="D50" i="1"/>
  <c r="C121" i="1"/>
  <c r="C187" i="1"/>
  <c r="D142" i="1"/>
  <c r="C173" i="1"/>
  <c r="C228" i="1"/>
  <c r="C202" i="1"/>
  <c r="D186" i="1"/>
  <c r="C182" i="1"/>
  <c r="D130" i="1"/>
  <c r="C110" i="1"/>
  <c r="C123" i="1"/>
  <c r="C65" i="1"/>
  <c r="C51" i="1"/>
  <c r="D91" i="1"/>
  <c r="C221" i="1"/>
  <c r="C136" i="1"/>
  <c r="D84" i="1"/>
  <c r="D118" i="1"/>
  <c r="D170" i="1"/>
  <c r="C242" i="1"/>
  <c r="C237" i="1"/>
  <c r="D230" i="1"/>
  <c r="C139" i="1"/>
  <c r="D132" i="1"/>
  <c r="C144" i="1"/>
  <c r="C199" i="1"/>
  <c r="C214" i="1"/>
  <c r="C201" i="1"/>
  <c r="C101" i="1"/>
  <c r="D209" i="1"/>
  <c r="D152" i="1"/>
  <c r="D78" i="1"/>
  <c r="C240" i="1"/>
  <c r="C224" i="1"/>
  <c r="C119" i="1"/>
  <c r="D164" i="1"/>
  <c r="D119" i="1"/>
  <c r="D178" i="1"/>
  <c r="D94" i="1"/>
  <c r="D98" i="1"/>
  <c r="D124" i="1"/>
  <c r="C70" i="1"/>
  <c r="C262" i="1"/>
  <c r="C32" i="1"/>
  <c r="F32" i="1" s="1"/>
  <c r="C103" i="1"/>
  <c r="D103" i="1"/>
  <c r="C166" i="1"/>
  <c r="D228" i="1"/>
  <c r="C88" i="1"/>
  <c r="D174" i="1"/>
  <c r="C94" i="1"/>
  <c r="C171" i="1"/>
  <c r="D229" i="1"/>
  <c r="D100" i="1"/>
  <c r="D231" i="1"/>
  <c r="C129" i="1"/>
  <c r="C248" i="1"/>
  <c r="C183" i="1"/>
  <c r="C64" i="1"/>
  <c r="C91" i="1"/>
  <c r="C74" i="1"/>
  <c r="D47" i="1"/>
  <c r="D35" i="1"/>
  <c r="D85" i="1"/>
  <c r="D122" i="1"/>
  <c r="C63" i="1"/>
  <c r="C127" i="1"/>
  <c r="C177" i="1"/>
  <c r="D221" i="1"/>
  <c r="C34" i="1"/>
  <c r="C161" i="1"/>
  <c r="C216" i="1"/>
  <c r="C109" i="1"/>
  <c r="D172" i="1"/>
  <c r="C239" i="1"/>
  <c r="D194" i="1"/>
  <c r="C253" i="1"/>
  <c r="C147" i="1"/>
  <c r="C266" i="1"/>
  <c r="C229" i="1"/>
  <c r="C159" i="1"/>
  <c r="C212" i="1"/>
  <c r="D225" i="1"/>
  <c r="D234" i="1"/>
  <c r="D261" i="1"/>
  <c r="D139" i="1"/>
  <c r="C124" i="1"/>
  <c r="C226" i="1"/>
  <c r="C193" i="1"/>
  <c r="C232" i="1"/>
  <c r="D108" i="1"/>
  <c r="C258" i="1"/>
  <c r="D146" i="1"/>
  <c r="D197" i="1"/>
  <c r="D263" i="1"/>
  <c r="C125" i="1"/>
  <c r="D63" i="1"/>
  <c r="D151" i="1"/>
  <c r="C163" i="1"/>
  <c r="D244" i="1"/>
  <c r="C196" i="1"/>
  <c r="D196" i="1"/>
  <c r="D207" i="1"/>
  <c r="D180" i="1"/>
  <c r="C151" i="1"/>
  <c r="D185" i="1"/>
  <c r="D232" i="1"/>
  <c r="D195" i="1"/>
  <c r="C132" i="1"/>
  <c r="C54" i="1"/>
  <c r="D226" i="1"/>
  <c r="D233" i="1"/>
  <c r="D106" i="1"/>
  <c r="C247" i="1"/>
  <c r="D257" i="1"/>
  <c r="C92" i="1"/>
  <c r="D158" i="1"/>
  <c r="D52" i="1"/>
  <c r="C158" i="1"/>
  <c r="D74" i="1"/>
  <c r="C43" i="1"/>
  <c r="C89" i="1"/>
  <c r="D38" i="1"/>
  <c r="D41" i="1"/>
  <c r="C53" i="1"/>
  <c r="C126" i="1"/>
  <c r="D120" i="1"/>
  <c r="C181" i="1"/>
  <c r="D65" i="1"/>
  <c r="C116" i="1"/>
  <c r="C207" i="1"/>
  <c r="D217" i="1"/>
  <c r="C157" i="1"/>
  <c r="C246" i="1"/>
  <c r="D127" i="1"/>
  <c r="C155" i="1"/>
  <c r="C227" i="1"/>
  <c r="C66" i="1"/>
  <c r="C59" i="1"/>
  <c r="D147" i="1"/>
  <c r="C188" i="1"/>
  <c r="D86" i="1"/>
  <c r="D62" i="1"/>
  <c r="D163" i="1"/>
  <c r="C82" i="1"/>
  <c r="C265" i="1"/>
  <c r="D44" i="1"/>
  <c r="C42" i="1"/>
  <c r="D136" i="1"/>
  <c r="C35" i="1"/>
  <c r="C172" i="1"/>
  <c r="D138" i="1"/>
  <c r="C231" i="1"/>
  <c r="D193" i="1"/>
  <c r="C180" i="1"/>
  <c r="D60" i="1"/>
  <c r="D250" i="1"/>
  <c r="C152" i="1"/>
  <c r="C118" i="1"/>
  <c r="D155" i="1"/>
  <c r="C60" i="1"/>
  <c r="D227" i="1"/>
  <c r="D149" i="1"/>
  <c r="C141" i="1"/>
  <c r="D107" i="1"/>
  <c r="D126" i="1"/>
  <c r="C210" i="1"/>
  <c r="C194" i="1"/>
  <c r="C184" i="1"/>
  <c r="D182" i="1"/>
  <c r="C245" i="1"/>
  <c r="C200" i="1"/>
  <c r="D150" i="1"/>
  <c r="D53" i="1"/>
  <c r="D90" i="1"/>
  <c r="C192" i="1"/>
  <c r="D87" i="1"/>
  <c r="D224" i="1"/>
  <c r="D37" i="1"/>
  <c r="D133" i="1"/>
  <c r="C114" i="1"/>
  <c r="D33" i="1"/>
  <c r="D243" i="1"/>
  <c r="C241" i="1"/>
  <c r="D256" i="1"/>
  <c r="C90" i="1"/>
  <c r="D204" i="1"/>
  <c r="D161" i="1"/>
  <c r="D246" i="1"/>
  <c r="D222" i="1"/>
  <c r="C36" i="1"/>
  <c r="C117" i="1"/>
  <c r="D219" i="1"/>
  <c r="D249" i="1"/>
  <c r="C268" i="1"/>
  <c r="C73" i="1"/>
  <c r="D206" i="1"/>
  <c r="D211" i="1"/>
  <c r="C198" i="1"/>
  <c r="C215" i="1"/>
  <c r="C259" i="1"/>
  <c r="C160" i="1"/>
  <c r="D125" i="1"/>
  <c r="H16" i="1"/>
  <c r="E34" i="1"/>
  <c r="F33" i="1"/>
  <c r="H17" i="1" l="1"/>
  <c r="G30" i="1"/>
  <c r="B31" i="1" s="1"/>
  <c r="F30" i="1"/>
  <c r="F15" i="1" s="1"/>
  <c r="F34" i="1"/>
  <c r="E35" i="1"/>
  <c r="I31" i="1" l="1"/>
  <c r="G31" i="1"/>
  <c r="B32" i="1" s="1"/>
  <c r="H18" i="1"/>
  <c r="H31" i="1"/>
  <c r="J31" i="1" s="1"/>
  <c r="E36" i="1"/>
  <c r="F35" i="1"/>
  <c r="I32" i="1" l="1"/>
  <c r="G32" i="1"/>
  <c r="B33" i="1" s="1"/>
  <c r="H32" i="1"/>
  <c r="J32" i="1" s="1"/>
  <c r="H19" i="1"/>
  <c r="F36" i="1"/>
  <c r="E37" i="1"/>
  <c r="I33" i="1" l="1"/>
  <c r="G33" i="1"/>
  <c r="B34" i="1" s="1"/>
  <c r="H33" i="1"/>
  <c r="J33" i="1" s="1"/>
  <c r="H20" i="1"/>
  <c r="F37" i="1"/>
  <c r="E38" i="1"/>
  <c r="G34" i="1" l="1"/>
  <c r="B35" i="1" s="1"/>
  <c r="I34" i="1"/>
  <c r="H34" i="1"/>
  <c r="J34" i="1" s="1"/>
  <c r="H21" i="1"/>
  <c r="F38" i="1"/>
  <c r="E39" i="1"/>
  <c r="I35" i="1" l="1"/>
  <c r="J15" i="1" s="1"/>
  <c r="G35" i="1"/>
  <c r="B36" i="1" s="1"/>
  <c r="H35" i="1"/>
  <c r="J35" i="1" s="1"/>
  <c r="H22" i="1"/>
  <c r="F39" i="1"/>
  <c r="E40" i="1"/>
  <c r="G36" i="1" l="1"/>
  <c r="B37" i="1" s="1"/>
  <c r="I36" i="1"/>
  <c r="H36" i="1"/>
  <c r="J36" i="1" s="1"/>
  <c r="H23" i="1"/>
  <c r="F40" i="1"/>
  <c r="E41" i="1"/>
  <c r="I37" i="1" l="1"/>
  <c r="G37" i="1"/>
  <c r="B38" i="1" s="1"/>
  <c r="H37" i="1"/>
  <c r="J37" i="1" s="1"/>
  <c r="H24" i="1"/>
  <c r="E42" i="1"/>
  <c r="F41" i="1"/>
  <c r="I38" i="1" l="1"/>
  <c r="G38" i="1"/>
  <c r="B39" i="1" s="1"/>
  <c r="H38" i="1"/>
  <c r="J38" i="1" s="1"/>
  <c r="F42" i="1"/>
  <c r="E43" i="1"/>
  <c r="G39" i="1" l="1"/>
  <c r="B40" i="1" s="1"/>
  <c r="I39" i="1"/>
  <c r="H39" i="1"/>
  <c r="J39" i="1" s="1"/>
  <c r="E44" i="1"/>
  <c r="F43" i="1"/>
  <c r="G40" i="1" l="1"/>
  <c r="B41" i="1" s="1"/>
  <c r="I40" i="1"/>
  <c r="H40" i="1"/>
  <c r="J40" i="1" s="1"/>
  <c r="E45" i="1"/>
  <c r="F44" i="1"/>
  <c r="I41" i="1" l="1"/>
  <c r="J16" i="1" s="1"/>
  <c r="G41" i="1"/>
  <c r="B42" i="1" s="1"/>
  <c r="H41" i="1"/>
  <c r="J41" i="1" s="1"/>
  <c r="F45" i="1"/>
  <c r="E46" i="1"/>
  <c r="G42" i="1" l="1"/>
  <c r="B43" i="1" s="1"/>
  <c r="I42" i="1"/>
  <c r="H42" i="1"/>
  <c r="J42" i="1" s="1"/>
  <c r="E47" i="1"/>
  <c r="F46" i="1"/>
  <c r="G43" i="1" l="1"/>
  <c r="B44" i="1" s="1"/>
  <c r="I43" i="1"/>
  <c r="H43" i="1"/>
  <c r="J43" i="1" s="1"/>
  <c r="F47" i="1"/>
  <c r="E48" i="1"/>
  <c r="G44" i="1" l="1"/>
  <c r="B45" i="1" s="1"/>
  <c r="I44" i="1"/>
  <c r="H44" i="1"/>
  <c r="J44" i="1" s="1"/>
  <c r="F48" i="1"/>
  <c r="E49" i="1"/>
  <c r="G45" i="1" l="1"/>
  <c r="B46" i="1" s="1"/>
  <c r="I45" i="1"/>
  <c r="H45" i="1"/>
  <c r="J45" i="1" s="1"/>
  <c r="F49" i="1"/>
  <c r="E50" i="1"/>
  <c r="G46" i="1" l="1"/>
  <c r="B47" i="1" s="1"/>
  <c r="I46" i="1"/>
  <c r="H46" i="1"/>
  <c r="J46" i="1" s="1"/>
  <c r="F50" i="1"/>
  <c r="E51" i="1"/>
  <c r="G47" i="1" l="1"/>
  <c r="B48" i="1" s="1"/>
  <c r="I47" i="1"/>
  <c r="J17" i="1" s="1"/>
  <c r="H47" i="1"/>
  <c r="J47" i="1" s="1"/>
  <c r="F51" i="1"/>
  <c r="E52" i="1"/>
  <c r="G48" i="1" l="1"/>
  <c r="B49" i="1" s="1"/>
  <c r="I48" i="1"/>
  <c r="H48" i="1"/>
  <c r="J48" i="1" s="1"/>
  <c r="E53" i="1"/>
  <c r="F52" i="1"/>
  <c r="G49" i="1" l="1"/>
  <c r="B50" i="1" s="1"/>
  <c r="I49" i="1"/>
  <c r="H49" i="1"/>
  <c r="J49" i="1" s="1"/>
  <c r="F53" i="1"/>
  <c r="E54" i="1"/>
  <c r="G50" i="1" l="1"/>
  <c r="B51" i="1" s="1"/>
  <c r="I50" i="1"/>
  <c r="H50" i="1"/>
  <c r="J50" i="1" s="1"/>
  <c r="F54" i="1"/>
  <c r="E55" i="1"/>
  <c r="G51" i="1" l="1"/>
  <c r="B52" i="1" s="1"/>
  <c r="I51" i="1"/>
  <c r="H51" i="1"/>
  <c r="J51" i="1" s="1"/>
  <c r="E56" i="1"/>
  <c r="F55" i="1"/>
  <c r="G52" i="1" l="1"/>
  <c r="B53" i="1" s="1"/>
  <c r="I52" i="1"/>
  <c r="H52" i="1"/>
  <c r="J52" i="1" s="1"/>
  <c r="E57" i="1"/>
  <c r="F56" i="1"/>
  <c r="G53" i="1" l="1"/>
  <c r="B54" i="1" s="1"/>
  <c r="I53" i="1"/>
  <c r="J18" i="1" s="1"/>
  <c r="H53" i="1"/>
  <c r="J53" i="1" s="1"/>
  <c r="F57" i="1"/>
  <c r="E58" i="1"/>
  <c r="G54" i="1" l="1"/>
  <c r="B55" i="1" s="1"/>
  <c r="I54" i="1"/>
  <c r="H54" i="1"/>
  <c r="J54" i="1" s="1"/>
  <c r="F58" i="1"/>
  <c r="E59" i="1"/>
  <c r="G55" i="1" l="1"/>
  <c r="B56" i="1" s="1"/>
  <c r="I55" i="1"/>
  <c r="H55" i="1"/>
  <c r="J55" i="1" s="1"/>
  <c r="E60" i="1"/>
  <c r="F59" i="1"/>
  <c r="G56" i="1" l="1"/>
  <c r="B57" i="1" s="1"/>
  <c r="I56" i="1"/>
  <c r="H56" i="1"/>
  <c r="J56" i="1" s="1"/>
  <c r="F60" i="1"/>
  <c r="E61" i="1"/>
  <c r="G57" i="1" l="1"/>
  <c r="B58" i="1" s="1"/>
  <c r="I57" i="1"/>
  <c r="H57" i="1"/>
  <c r="J57" i="1" s="1"/>
  <c r="F61" i="1"/>
  <c r="E62" i="1"/>
  <c r="G58" i="1" l="1"/>
  <c r="B59" i="1" s="1"/>
  <c r="I58" i="1"/>
  <c r="H58" i="1"/>
  <c r="J58" i="1" s="1"/>
  <c r="E63" i="1"/>
  <c r="F62" i="1"/>
  <c r="G59" i="1" l="1"/>
  <c r="B60" i="1" s="1"/>
  <c r="I59" i="1"/>
  <c r="J19" i="1" s="1"/>
  <c r="H59" i="1"/>
  <c r="J59" i="1" s="1"/>
  <c r="F63" i="1"/>
  <c r="E64" i="1"/>
  <c r="G60" i="1" l="1"/>
  <c r="B61" i="1" s="1"/>
  <c r="I60" i="1"/>
  <c r="H60" i="1"/>
  <c r="J60" i="1" s="1"/>
  <c r="F64" i="1"/>
  <c r="E65" i="1"/>
  <c r="G61" i="1" l="1"/>
  <c r="B62" i="1" s="1"/>
  <c r="I61" i="1"/>
  <c r="H61" i="1"/>
  <c r="J61" i="1" s="1"/>
  <c r="F65" i="1"/>
  <c r="E66" i="1"/>
  <c r="G62" i="1" l="1"/>
  <c r="B63" i="1" s="1"/>
  <c r="I62" i="1"/>
  <c r="H62" i="1"/>
  <c r="J62" i="1" s="1"/>
  <c r="F66" i="1"/>
  <c r="E67" i="1"/>
  <c r="G63" i="1" l="1"/>
  <c r="B64" i="1" s="1"/>
  <c r="I63" i="1"/>
  <c r="H63" i="1"/>
  <c r="J63" i="1" s="1"/>
  <c r="F67" i="1"/>
  <c r="E68" i="1"/>
  <c r="G64" i="1" l="1"/>
  <c r="B65" i="1" s="1"/>
  <c r="I64" i="1"/>
  <c r="H64" i="1"/>
  <c r="J64" i="1" s="1"/>
  <c r="E69" i="1"/>
  <c r="F68" i="1"/>
  <c r="G65" i="1" l="1"/>
  <c r="B66" i="1" s="1"/>
  <c r="I65" i="1"/>
  <c r="J20" i="1" s="1"/>
  <c r="H65" i="1"/>
  <c r="J65" i="1" s="1"/>
  <c r="F69" i="1"/>
  <c r="E70" i="1"/>
  <c r="G66" i="1" l="1"/>
  <c r="B67" i="1" s="1"/>
  <c r="I66" i="1"/>
  <c r="H66" i="1"/>
  <c r="J66" i="1" s="1"/>
  <c r="E71" i="1"/>
  <c r="F70" i="1"/>
  <c r="G67" i="1" l="1"/>
  <c r="B68" i="1" s="1"/>
  <c r="I67" i="1"/>
  <c r="H67" i="1"/>
  <c r="J67" i="1" s="1"/>
  <c r="F71" i="1"/>
  <c r="E72" i="1"/>
  <c r="G68" i="1" l="1"/>
  <c r="B69" i="1" s="1"/>
  <c r="I68" i="1"/>
  <c r="H68" i="1"/>
  <c r="J68" i="1" s="1"/>
  <c r="E73" i="1"/>
  <c r="F72" i="1"/>
  <c r="G69" i="1" l="1"/>
  <c r="B70" i="1" s="1"/>
  <c r="I69" i="1"/>
  <c r="H69" i="1"/>
  <c r="J69" i="1" s="1"/>
  <c r="F73" i="1"/>
  <c r="E74" i="1"/>
  <c r="G70" i="1" l="1"/>
  <c r="B71" i="1" s="1"/>
  <c r="I70" i="1"/>
  <c r="H70" i="1"/>
  <c r="J70" i="1" s="1"/>
  <c r="E75" i="1"/>
  <c r="F74" i="1"/>
  <c r="G71" i="1" l="1"/>
  <c r="B72" i="1" s="1"/>
  <c r="I71" i="1"/>
  <c r="J21" i="1" s="1"/>
  <c r="H71" i="1"/>
  <c r="J71" i="1" s="1"/>
  <c r="E76" i="1"/>
  <c r="F75" i="1"/>
  <c r="G72" i="1" l="1"/>
  <c r="B73" i="1" s="1"/>
  <c r="I72" i="1"/>
  <c r="H72" i="1"/>
  <c r="J72" i="1" s="1"/>
  <c r="F76" i="1"/>
  <c r="E77" i="1"/>
  <c r="G73" i="1" l="1"/>
  <c r="B74" i="1" s="1"/>
  <c r="I73" i="1"/>
  <c r="H73" i="1"/>
  <c r="J73" i="1" s="1"/>
  <c r="E78" i="1"/>
  <c r="F77" i="1"/>
  <c r="G74" i="1" l="1"/>
  <c r="B75" i="1" s="1"/>
  <c r="I74" i="1"/>
  <c r="H74" i="1"/>
  <c r="J74" i="1" s="1"/>
  <c r="F78" i="1"/>
  <c r="E79" i="1"/>
  <c r="G75" i="1" l="1"/>
  <c r="B76" i="1" s="1"/>
  <c r="I75" i="1"/>
  <c r="H75" i="1"/>
  <c r="J75" i="1" s="1"/>
  <c r="E80" i="1"/>
  <c r="F79" i="1"/>
  <c r="G76" i="1" l="1"/>
  <c r="B77" i="1" s="1"/>
  <c r="I76" i="1"/>
  <c r="H76" i="1"/>
  <c r="J76" i="1" s="1"/>
  <c r="F80" i="1"/>
  <c r="E81" i="1"/>
  <c r="G77" i="1" l="1"/>
  <c r="B78" i="1" s="1"/>
  <c r="I77" i="1"/>
  <c r="J22" i="1" s="1"/>
  <c r="H77" i="1"/>
  <c r="J77" i="1" s="1"/>
  <c r="F81" i="1"/>
  <c r="E82" i="1"/>
  <c r="G78" i="1" l="1"/>
  <c r="B79" i="1" s="1"/>
  <c r="I78" i="1"/>
  <c r="H78" i="1"/>
  <c r="J78" i="1" s="1"/>
  <c r="F82" i="1"/>
  <c r="E83" i="1"/>
  <c r="G79" i="1" l="1"/>
  <c r="B80" i="1" s="1"/>
  <c r="I79" i="1"/>
  <c r="H79" i="1"/>
  <c r="J79" i="1" s="1"/>
  <c r="E84" i="1"/>
  <c r="F83" i="1"/>
  <c r="G80" i="1" l="1"/>
  <c r="B81" i="1" s="1"/>
  <c r="I80" i="1"/>
  <c r="H80" i="1"/>
  <c r="J80" i="1" s="1"/>
  <c r="E85" i="1"/>
  <c r="F84" i="1"/>
  <c r="G81" i="1" l="1"/>
  <c r="B82" i="1" s="1"/>
  <c r="I81" i="1"/>
  <c r="H81" i="1"/>
  <c r="J81" i="1" s="1"/>
  <c r="E86" i="1"/>
  <c r="F85" i="1"/>
  <c r="G82" i="1" l="1"/>
  <c r="B83" i="1" s="1"/>
  <c r="I82" i="1"/>
  <c r="H82" i="1"/>
  <c r="J82" i="1" s="1"/>
  <c r="F86" i="1"/>
  <c r="E87" i="1"/>
  <c r="G83" i="1" l="1"/>
  <c r="B84" i="1" s="1"/>
  <c r="I83" i="1"/>
  <c r="J23" i="1" s="1"/>
  <c r="H83" i="1"/>
  <c r="J83" i="1" s="1"/>
  <c r="F87" i="1"/>
  <c r="E88" i="1"/>
  <c r="G84" i="1" l="1"/>
  <c r="B85" i="1" s="1"/>
  <c r="I84" i="1"/>
  <c r="H84" i="1"/>
  <c r="J84" i="1" s="1"/>
  <c r="E89" i="1"/>
  <c r="F88" i="1"/>
  <c r="G85" i="1" l="1"/>
  <c r="B86" i="1" s="1"/>
  <c r="I85" i="1"/>
  <c r="H85" i="1"/>
  <c r="J85" i="1" s="1"/>
  <c r="F89" i="1"/>
  <c r="G86" i="1" l="1"/>
  <c r="B87" i="1" s="1"/>
  <c r="I86" i="1"/>
  <c r="H86" i="1"/>
  <c r="J86" i="1" s="1"/>
  <c r="G87" i="1" l="1"/>
  <c r="B88" i="1" s="1"/>
  <c r="I87" i="1"/>
  <c r="H87" i="1"/>
  <c r="J87" i="1" s="1"/>
  <c r="G88" i="1" l="1"/>
  <c r="B89" i="1" s="1"/>
  <c r="I88" i="1"/>
  <c r="H88" i="1"/>
  <c r="J88" i="1" s="1"/>
  <c r="G89" i="1" l="1"/>
  <c r="B90" i="1" s="1"/>
  <c r="I89" i="1"/>
  <c r="J24" i="1" s="1"/>
  <c r="H89" i="1"/>
  <c r="J89" i="1" s="1"/>
  <c r="E90" i="1" l="1"/>
  <c r="G90" i="1"/>
  <c r="B91" i="1" s="1"/>
  <c r="I90" i="1"/>
  <c r="E15" i="1"/>
  <c r="E21" i="1" s="1"/>
  <c r="G91" i="1" l="1"/>
  <c r="B92" i="1" s="1"/>
  <c r="I91" i="1"/>
  <c r="E91" i="1"/>
  <c r="H90" i="1"/>
  <c r="J90" i="1" s="1"/>
  <c r="F90" i="1"/>
  <c r="F16" i="1" s="1"/>
  <c r="F91" i="1" l="1"/>
  <c r="E92" i="1"/>
  <c r="H91" i="1"/>
  <c r="J91" i="1" s="1"/>
  <c r="G92" i="1"/>
  <c r="B93" i="1" s="1"/>
  <c r="I92" i="1"/>
  <c r="G93" i="1" l="1"/>
  <c r="B94" i="1" s="1"/>
  <c r="I93" i="1"/>
  <c r="F92" i="1"/>
  <c r="E93" i="1"/>
  <c r="H92" i="1"/>
  <c r="J92" i="1" s="1"/>
  <c r="G94" i="1" l="1"/>
  <c r="B95" i="1" s="1"/>
  <c r="I94" i="1"/>
  <c r="H93" i="1"/>
  <c r="J93" i="1" s="1"/>
  <c r="E94" i="1"/>
  <c r="F93" i="1"/>
  <c r="E95" i="1" l="1"/>
  <c r="F94" i="1"/>
  <c r="H94" i="1"/>
  <c r="J94" i="1" s="1"/>
  <c r="G95" i="1"/>
  <c r="B96" i="1" s="1"/>
  <c r="I95" i="1"/>
  <c r="L15" i="1" s="1"/>
  <c r="G96" i="1" l="1"/>
  <c r="B97" i="1" s="1"/>
  <c r="I96" i="1"/>
  <c r="F95" i="1"/>
  <c r="H95" i="1"/>
  <c r="J95" i="1" s="1"/>
  <c r="E96" i="1"/>
  <c r="F96" i="1" l="1"/>
  <c r="E97" i="1"/>
  <c r="H96" i="1"/>
  <c r="J96" i="1" s="1"/>
  <c r="G97" i="1"/>
  <c r="B98" i="1" s="1"/>
  <c r="I97" i="1"/>
  <c r="E98" i="1" l="1"/>
  <c r="H97" i="1"/>
  <c r="J97" i="1" s="1"/>
  <c r="F97" i="1"/>
  <c r="G98" i="1"/>
  <c r="B99" i="1" s="1"/>
  <c r="I98" i="1"/>
  <c r="G99" i="1" l="1"/>
  <c r="B100" i="1" s="1"/>
  <c r="I99" i="1"/>
  <c r="F98" i="1"/>
  <c r="H98" i="1"/>
  <c r="J98" i="1" s="1"/>
  <c r="E99" i="1"/>
  <c r="F99" i="1" l="1"/>
  <c r="H99" i="1"/>
  <c r="J99" i="1" s="1"/>
  <c r="E100" i="1"/>
  <c r="G100" i="1"/>
  <c r="B101" i="1" s="1"/>
  <c r="I100" i="1"/>
  <c r="F100" i="1" l="1"/>
  <c r="E101" i="1"/>
  <c r="H100" i="1"/>
  <c r="J100" i="1" s="1"/>
  <c r="G101" i="1"/>
  <c r="B102" i="1" s="1"/>
  <c r="I101" i="1"/>
  <c r="L16" i="1" s="1"/>
  <c r="G102" i="1" l="1"/>
  <c r="B103" i="1" s="1"/>
  <c r="I102" i="1"/>
  <c r="F101" i="1"/>
  <c r="E102" i="1"/>
  <c r="H101" i="1"/>
  <c r="J101" i="1" s="1"/>
  <c r="E103" i="1" l="1"/>
  <c r="H102" i="1"/>
  <c r="J102" i="1" s="1"/>
  <c r="F102" i="1"/>
  <c r="G103" i="1"/>
  <c r="B104" i="1" s="1"/>
  <c r="I103" i="1"/>
  <c r="G104" i="1" l="1"/>
  <c r="B105" i="1" s="1"/>
  <c r="I104" i="1"/>
  <c r="H103" i="1"/>
  <c r="J103" i="1" s="1"/>
  <c r="E104" i="1"/>
  <c r="F103" i="1"/>
  <c r="H104" i="1" l="1"/>
  <c r="J104" i="1" s="1"/>
  <c r="E105" i="1"/>
  <c r="F104" i="1"/>
  <c r="G105" i="1"/>
  <c r="B106" i="1" s="1"/>
  <c r="I105" i="1"/>
  <c r="H105" i="1" l="1"/>
  <c r="J105" i="1" s="1"/>
  <c r="F105" i="1"/>
  <c r="E106" i="1"/>
  <c r="G106" i="1"/>
  <c r="B107" i="1" s="1"/>
  <c r="I106" i="1"/>
  <c r="G107" i="1" l="1"/>
  <c r="B108" i="1" s="1"/>
  <c r="I107" i="1"/>
  <c r="L17" i="1" s="1"/>
  <c r="H106" i="1"/>
  <c r="J106" i="1" s="1"/>
  <c r="E107" i="1"/>
  <c r="F106" i="1"/>
  <c r="F107" i="1" l="1"/>
  <c r="H107" i="1"/>
  <c r="J107" i="1" s="1"/>
  <c r="E108" i="1"/>
  <c r="G108" i="1"/>
  <c r="B109" i="1" s="1"/>
  <c r="I108" i="1"/>
  <c r="E109" i="1" l="1"/>
  <c r="H108" i="1"/>
  <c r="J108" i="1" s="1"/>
  <c r="F108" i="1"/>
  <c r="G109" i="1"/>
  <c r="B110" i="1" s="1"/>
  <c r="I109" i="1"/>
  <c r="G110" i="1" l="1"/>
  <c r="B111" i="1" s="1"/>
  <c r="I110" i="1"/>
  <c r="H109" i="1"/>
  <c r="J109" i="1" s="1"/>
  <c r="E110" i="1"/>
  <c r="F109" i="1"/>
  <c r="F110" i="1" l="1"/>
  <c r="E111" i="1"/>
  <c r="H110" i="1"/>
  <c r="J110" i="1" s="1"/>
  <c r="G111" i="1"/>
  <c r="B112" i="1" s="1"/>
  <c r="I111" i="1"/>
  <c r="H111" i="1" l="1"/>
  <c r="J111" i="1" s="1"/>
  <c r="F111" i="1"/>
  <c r="E112" i="1"/>
  <c r="G112" i="1"/>
  <c r="B113" i="1" s="1"/>
  <c r="I112" i="1"/>
  <c r="G113" i="1" l="1"/>
  <c r="B114" i="1" s="1"/>
  <c r="I113" i="1"/>
  <c r="L18" i="1" s="1"/>
  <c r="E113" i="1"/>
  <c r="F112" i="1"/>
  <c r="H112" i="1"/>
  <c r="J112" i="1" s="1"/>
  <c r="H113" i="1" l="1"/>
  <c r="J113" i="1" s="1"/>
  <c r="E114" i="1"/>
  <c r="F113" i="1"/>
  <c r="G114" i="1"/>
  <c r="B115" i="1" s="1"/>
  <c r="I114" i="1"/>
  <c r="F114" i="1" l="1"/>
  <c r="E115" i="1"/>
  <c r="H114" i="1"/>
  <c r="J114" i="1" s="1"/>
  <c r="G115" i="1"/>
  <c r="B116" i="1" s="1"/>
  <c r="I115" i="1"/>
  <c r="G116" i="1" l="1"/>
  <c r="B117" i="1" s="1"/>
  <c r="I116" i="1"/>
  <c r="F115" i="1"/>
  <c r="E116" i="1"/>
  <c r="H115" i="1"/>
  <c r="J115" i="1" s="1"/>
  <c r="F116" i="1" l="1"/>
  <c r="E117" i="1"/>
  <c r="H116" i="1"/>
  <c r="J116" i="1" s="1"/>
  <c r="G117" i="1"/>
  <c r="B118" i="1" s="1"/>
  <c r="I117" i="1"/>
  <c r="G118" i="1" l="1"/>
  <c r="B119" i="1" s="1"/>
  <c r="I118" i="1"/>
  <c r="F117" i="1"/>
  <c r="E118" i="1"/>
  <c r="H117" i="1"/>
  <c r="J117" i="1" s="1"/>
  <c r="F118" i="1" l="1"/>
  <c r="E119" i="1"/>
  <c r="H118" i="1"/>
  <c r="J118" i="1" s="1"/>
  <c r="G119" i="1"/>
  <c r="B120" i="1" s="1"/>
  <c r="I119" i="1"/>
  <c r="L19" i="1" s="1"/>
  <c r="F119" i="1" l="1"/>
  <c r="H119" i="1"/>
  <c r="J119" i="1" s="1"/>
  <c r="E120" i="1"/>
  <c r="G120" i="1"/>
  <c r="B121" i="1" s="1"/>
  <c r="I120" i="1"/>
  <c r="H120" i="1" l="1"/>
  <c r="J120" i="1" s="1"/>
  <c r="E121" i="1"/>
  <c r="F120" i="1"/>
  <c r="G121" i="1"/>
  <c r="B122" i="1" s="1"/>
  <c r="I121" i="1"/>
  <c r="G122" i="1" l="1"/>
  <c r="B123" i="1" s="1"/>
  <c r="I122" i="1"/>
  <c r="F121" i="1"/>
  <c r="H121" i="1"/>
  <c r="J121" i="1" s="1"/>
  <c r="E122" i="1"/>
  <c r="E123" i="1" l="1"/>
  <c r="F122" i="1"/>
  <c r="H122" i="1"/>
  <c r="J122" i="1" s="1"/>
  <c r="G123" i="1"/>
  <c r="B124" i="1" s="1"/>
  <c r="I123" i="1"/>
  <c r="G124" i="1" l="1"/>
  <c r="B125" i="1" s="1"/>
  <c r="I124" i="1"/>
  <c r="E124" i="1"/>
  <c r="F123" i="1"/>
  <c r="H123" i="1"/>
  <c r="J123" i="1" s="1"/>
  <c r="E125" i="1" l="1"/>
  <c r="F124" i="1"/>
  <c r="H124" i="1"/>
  <c r="J124" i="1" s="1"/>
  <c r="G125" i="1"/>
  <c r="B126" i="1" s="1"/>
  <c r="I125" i="1"/>
  <c r="L20" i="1" s="1"/>
  <c r="G126" i="1" l="1"/>
  <c r="B127" i="1" s="1"/>
  <c r="I126" i="1"/>
  <c r="F125" i="1"/>
  <c r="H125" i="1"/>
  <c r="J125" i="1" s="1"/>
  <c r="E126" i="1"/>
  <c r="F126" i="1" l="1"/>
  <c r="E127" i="1"/>
  <c r="H126" i="1"/>
  <c r="J126" i="1" s="1"/>
  <c r="G127" i="1"/>
  <c r="B128" i="1" s="1"/>
  <c r="I127" i="1"/>
  <c r="G128" i="1" l="1"/>
  <c r="B129" i="1" s="1"/>
  <c r="I128" i="1"/>
  <c r="F127" i="1"/>
  <c r="H127" i="1"/>
  <c r="J127" i="1" s="1"/>
  <c r="E128" i="1"/>
  <c r="H128" i="1" l="1"/>
  <c r="J128" i="1" s="1"/>
  <c r="E129" i="1"/>
  <c r="F128" i="1"/>
  <c r="G129" i="1"/>
  <c r="B130" i="1" s="1"/>
  <c r="I129" i="1"/>
  <c r="G130" i="1" l="1"/>
  <c r="B131" i="1" s="1"/>
  <c r="I130" i="1"/>
  <c r="F129" i="1"/>
  <c r="E130" i="1"/>
  <c r="H129" i="1"/>
  <c r="J129" i="1" s="1"/>
  <c r="E131" i="1" l="1"/>
  <c r="H130" i="1"/>
  <c r="J130" i="1" s="1"/>
  <c r="F130" i="1"/>
  <c r="G131" i="1"/>
  <c r="B132" i="1" s="1"/>
  <c r="I131" i="1"/>
  <c r="L21" i="1" s="1"/>
  <c r="G132" i="1" l="1"/>
  <c r="B133" i="1" s="1"/>
  <c r="I132" i="1"/>
  <c r="E132" i="1"/>
  <c r="H131" i="1"/>
  <c r="J131" i="1" s="1"/>
  <c r="F131" i="1"/>
  <c r="F132" i="1" l="1"/>
  <c r="E133" i="1"/>
  <c r="H132" i="1"/>
  <c r="J132" i="1" s="1"/>
  <c r="G133" i="1"/>
  <c r="B134" i="1" s="1"/>
  <c r="I133" i="1"/>
  <c r="G134" i="1" l="1"/>
  <c r="B135" i="1" s="1"/>
  <c r="I134" i="1"/>
  <c r="E134" i="1"/>
  <c r="H133" i="1"/>
  <c r="J133" i="1" s="1"/>
  <c r="F133" i="1"/>
  <c r="E135" i="1" l="1"/>
  <c r="H134" i="1"/>
  <c r="J134" i="1" s="1"/>
  <c r="F134" i="1"/>
  <c r="G135" i="1"/>
  <c r="B136" i="1" s="1"/>
  <c r="I135" i="1"/>
  <c r="G136" i="1" l="1"/>
  <c r="B137" i="1" s="1"/>
  <c r="I136" i="1"/>
  <c r="H135" i="1"/>
  <c r="J135" i="1" s="1"/>
  <c r="E136" i="1"/>
  <c r="F135" i="1"/>
  <c r="F136" i="1" l="1"/>
  <c r="H136" i="1"/>
  <c r="J136" i="1" s="1"/>
  <c r="E137" i="1"/>
  <c r="G137" i="1"/>
  <c r="B138" i="1" s="1"/>
  <c r="I137" i="1"/>
  <c r="L22" i="1" s="1"/>
  <c r="F137" i="1" l="1"/>
  <c r="E138" i="1"/>
  <c r="H137" i="1"/>
  <c r="J137" i="1" s="1"/>
  <c r="G138" i="1"/>
  <c r="B139" i="1" s="1"/>
  <c r="I138" i="1"/>
  <c r="G139" i="1" l="1"/>
  <c r="B140" i="1" s="1"/>
  <c r="I139" i="1"/>
  <c r="H138" i="1"/>
  <c r="J138" i="1" s="1"/>
  <c r="E139" i="1"/>
  <c r="F138" i="1"/>
  <c r="E140" i="1" l="1"/>
  <c r="F139" i="1"/>
  <c r="H139" i="1"/>
  <c r="J139" i="1" s="1"/>
  <c r="G140" i="1"/>
  <c r="B141" i="1" s="1"/>
  <c r="I140" i="1"/>
  <c r="G141" i="1" l="1"/>
  <c r="B142" i="1" s="1"/>
  <c r="I141" i="1"/>
  <c r="H140" i="1"/>
  <c r="J140" i="1" s="1"/>
  <c r="E141" i="1"/>
  <c r="F140" i="1"/>
  <c r="H141" i="1" l="1"/>
  <c r="J141" i="1" s="1"/>
  <c r="E142" i="1"/>
  <c r="F141" i="1"/>
  <c r="G142" i="1"/>
  <c r="B143" i="1" s="1"/>
  <c r="I142" i="1"/>
  <c r="G143" i="1" l="1"/>
  <c r="B144" i="1" s="1"/>
  <c r="I143" i="1"/>
  <c r="L23" i="1" s="1"/>
  <c r="E143" i="1"/>
  <c r="H142" i="1"/>
  <c r="J142" i="1" s="1"/>
  <c r="F142" i="1"/>
  <c r="E144" i="1" l="1"/>
  <c r="H143" i="1"/>
  <c r="J143" i="1" s="1"/>
  <c r="F143" i="1"/>
  <c r="G144" i="1"/>
  <c r="B145" i="1" s="1"/>
  <c r="I144" i="1"/>
  <c r="G145" i="1" l="1"/>
  <c r="B146" i="1" s="1"/>
  <c r="I145" i="1"/>
  <c r="H144" i="1"/>
  <c r="J144" i="1" s="1"/>
  <c r="F144" i="1"/>
  <c r="E145" i="1"/>
  <c r="E146" i="1" l="1"/>
  <c r="H145" i="1"/>
  <c r="J145" i="1" s="1"/>
  <c r="F145" i="1"/>
  <c r="G146" i="1"/>
  <c r="B147" i="1" s="1"/>
  <c r="I146" i="1"/>
  <c r="G147" i="1" l="1"/>
  <c r="B148" i="1" s="1"/>
  <c r="I147" i="1"/>
  <c r="E147" i="1"/>
  <c r="H146" i="1"/>
  <c r="J146" i="1" s="1"/>
  <c r="F146" i="1"/>
  <c r="H147" i="1" l="1"/>
  <c r="J147" i="1" s="1"/>
  <c r="E148" i="1"/>
  <c r="F147" i="1"/>
  <c r="G148" i="1"/>
  <c r="B149" i="1" s="1"/>
  <c r="I148" i="1"/>
  <c r="G149" i="1" l="1"/>
  <c r="B150" i="1" s="1"/>
  <c r="I149" i="1"/>
  <c r="L24" i="1" s="1"/>
  <c r="H148" i="1"/>
  <c r="J148" i="1" s="1"/>
  <c r="F148" i="1"/>
  <c r="E149" i="1"/>
  <c r="F149" i="1" l="1"/>
  <c r="H149" i="1"/>
  <c r="J149" i="1" s="1"/>
  <c r="G150" i="1"/>
  <c r="B151" i="1" s="1"/>
  <c r="G151" i="1" s="1"/>
  <c r="B152" i="1" s="1"/>
  <c r="G152" i="1" s="1"/>
  <c r="B153" i="1" s="1"/>
  <c r="E150" i="1"/>
  <c r="G153" i="1" l="1"/>
  <c r="B154" i="1" s="1"/>
  <c r="G154" i="1" s="1"/>
  <c r="B155" i="1" s="1"/>
  <c r="E151" i="1"/>
  <c r="F150" i="1"/>
  <c r="F17" i="1" s="1"/>
  <c r="H150" i="1"/>
  <c r="J150" i="1" s="1"/>
  <c r="E22" i="1"/>
  <c r="E16" i="1"/>
  <c r="F151" i="1" l="1"/>
  <c r="E152" i="1"/>
  <c r="H151" i="1"/>
  <c r="J151" i="1" s="1"/>
  <c r="G155" i="1"/>
  <c r="B156" i="1" s="1"/>
  <c r="H152" i="1" l="1"/>
  <c r="J152" i="1" s="1"/>
  <c r="E153" i="1"/>
  <c r="F152" i="1"/>
  <c r="G156" i="1"/>
  <c r="B157" i="1" s="1"/>
  <c r="G157" i="1" s="1"/>
  <c r="B158" i="1" s="1"/>
  <c r="G158" i="1" s="1"/>
  <c r="B159" i="1" s="1"/>
  <c r="G159" i="1" s="1"/>
  <c r="B160" i="1" s="1"/>
  <c r="G160" i="1" s="1"/>
  <c r="B161" i="1" s="1"/>
  <c r="G161" i="1" s="1"/>
  <c r="B162" i="1" s="1"/>
  <c r="G162" i="1" s="1"/>
  <c r="B163" i="1" s="1"/>
  <c r="G163" i="1" s="1"/>
  <c r="B164" i="1" s="1"/>
  <c r="G164" i="1" s="1"/>
  <c r="B165" i="1" s="1"/>
  <c r="G165" i="1" s="1"/>
  <c r="B166" i="1" s="1"/>
  <c r="G166" i="1" s="1"/>
  <c r="B167" i="1" s="1"/>
  <c r="G167" i="1" s="1"/>
  <c r="B168" i="1" s="1"/>
  <c r="G168" i="1" s="1"/>
  <c r="B169" i="1" s="1"/>
  <c r="G169" i="1" s="1"/>
  <c r="B170" i="1" s="1"/>
  <c r="G170" i="1" s="1"/>
  <c r="B171" i="1" s="1"/>
  <c r="G171" i="1" s="1"/>
  <c r="B172" i="1" s="1"/>
  <c r="G172" i="1" s="1"/>
  <c r="B173" i="1" s="1"/>
  <c r="G173" i="1" s="1"/>
  <c r="B174" i="1" s="1"/>
  <c r="G174" i="1" s="1"/>
  <c r="B175" i="1" s="1"/>
  <c r="G175" i="1" s="1"/>
  <c r="B176" i="1" s="1"/>
  <c r="G176" i="1" s="1"/>
  <c r="B177" i="1" s="1"/>
  <c r="G177" i="1" s="1"/>
  <c r="B178" i="1" s="1"/>
  <c r="G178" i="1" s="1"/>
  <c r="B179" i="1" s="1"/>
  <c r="G179" i="1" s="1"/>
  <c r="B180" i="1" s="1"/>
  <c r="G180" i="1" s="1"/>
  <c r="B181" i="1" s="1"/>
  <c r="G181" i="1" s="1"/>
  <c r="B182" i="1" s="1"/>
  <c r="G182" i="1" s="1"/>
  <c r="B183" i="1" s="1"/>
  <c r="G183" i="1" s="1"/>
  <c r="B184" i="1" s="1"/>
  <c r="G184" i="1" s="1"/>
  <c r="B185" i="1" s="1"/>
  <c r="G185" i="1" s="1"/>
  <c r="B186" i="1" s="1"/>
  <c r="G186" i="1" s="1"/>
  <c r="B187" i="1" s="1"/>
  <c r="G187" i="1" s="1"/>
  <c r="B188" i="1" s="1"/>
  <c r="G188" i="1" s="1"/>
  <c r="B189" i="1" s="1"/>
  <c r="G189" i="1" s="1"/>
  <c r="B190" i="1" s="1"/>
  <c r="G190" i="1" s="1"/>
  <c r="B191" i="1" s="1"/>
  <c r="G191" i="1" s="1"/>
  <c r="B192" i="1" s="1"/>
  <c r="G192" i="1" s="1"/>
  <c r="B193" i="1" s="1"/>
  <c r="G193" i="1" s="1"/>
  <c r="B194" i="1" s="1"/>
  <c r="G194" i="1" s="1"/>
  <c r="B195" i="1" s="1"/>
  <c r="G195" i="1" s="1"/>
  <c r="B196" i="1" s="1"/>
  <c r="G196" i="1" s="1"/>
  <c r="B197" i="1" s="1"/>
  <c r="G197" i="1" s="1"/>
  <c r="B198" i="1" s="1"/>
  <c r="G198" i="1" s="1"/>
  <c r="B199" i="1" s="1"/>
  <c r="G199" i="1" s="1"/>
  <c r="B200" i="1" s="1"/>
  <c r="G200" i="1" s="1"/>
  <c r="B201" i="1" s="1"/>
  <c r="G201" i="1" s="1"/>
  <c r="B202" i="1" s="1"/>
  <c r="G202" i="1" s="1"/>
  <c r="B203" i="1" s="1"/>
  <c r="G203" i="1" s="1"/>
  <c r="B204" i="1" s="1"/>
  <c r="G204" i="1" s="1"/>
  <c r="B205" i="1" s="1"/>
  <c r="G205" i="1" s="1"/>
  <c r="B206" i="1" s="1"/>
  <c r="G206" i="1" s="1"/>
  <c r="B207" i="1" s="1"/>
  <c r="G207" i="1" s="1"/>
  <c r="B208" i="1" s="1"/>
  <c r="G208" i="1" s="1"/>
  <c r="B209" i="1" s="1"/>
  <c r="G209" i="1" s="1"/>
  <c r="B210" i="1" s="1"/>
  <c r="F153" i="1" l="1"/>
  <c r="E154" i="1"/>
  <c r="H153" i="1"/>
  <c r="J153" i="1" s="1"/>
  <c r="G210" i="1"/>
  <c r="B211" i="1" s="1"/>
  <c r="G211" i="1" s="1"/>
  <c r="B212" i="1" s="1"/>
  <c r="G212" i="1" s="1"/>
  <c r="B213" i="1" s="1"/>
  <c r="G213" i="1" s="1"/>
  <c r="B214" i="1" s="1"/>
  <c r="G214" i="1" s="1"/>
  <c r="B215" i="1" s="1"/>
  <c r="G215" i="1" s="1"/>
  <c r="B216" i="1" s="1"/>
  <c r="G216" i="1" s="1"/>
  <c r="B217" i="1" s="1"/>
  <c r="G217" i="1" s="1"/>
  <c r="B218" i="1" s="1"/>
  <c r="G218" i="1" s="1"/>
  <c r="B219" i="1" s="1"/>
  <c r="G219" i="1" s="1"/>
  <c r="B220" i="1" s="1"/>
  <c r="G220" i="1" s="1"/>
  <c r="B221" i="1" s="1"/>
  <c r="G221" i="1" s="1"/>
  <c r="B222" i="1" s="1"/>
  <c r="G222" i="1" s="1"/>
  <c r="B223" i="1" s="1"/>
  <c r="G223" i="1" s="1"/>
  <c r="B224" i="1" s="1"/>
  <c r="G224" i="1" s="1"/>
  <c r="B225" i="1" s="1"/>
  <c r="G225" i="1" s="1"/>
  <c r="B226" i="1" s="1"/>
  <c r="G226" i="1" s="1"/>
  <c r="B227" i="1" s="1"/>
  <c r="G227" i="1" s="1"/>
  <c r="B228" i="1" s="1"/>
  <c r="G228" i="1" s="1"/>
  <c r="B229" i="1" s="1"/>
  <c r="G229" i="1" s="1"/>
  <c r="B230" i="1" s="1"/>
  <c r="G230" i="1" s="1"/>
  <c r="B231" i="1" s="1"/>
  <c r="G231" i="1" s="1"/>
  <c r="B232" i="1" s="1"/>
  <c r="G232" i="1" s="1"/>
  <c r="B233" i="1" s="1"/>
  <c r="G233" i="1" s="1"/>
  <c r="B234" i="1" s="1"/>
  <c r="G234" i="1" s="1"/>
  <c r="B235" i="1" s="1"/>
  <c r="G235" i="1" s="1"/>
  <c r="B236" i="1" s="1"/>
  <c r="G236" i="1" s="1"/>
  <c r="B237" i="1" s="1"/>
  <c r="G237" i="1" s="1"/>
  <c r="B238" i="1" s="1"/>
  <c r="G238" i="1" s="1"/>
  <c r="B239" i="1" s="1"/>
  <c r="G239" i="1" s="1"/>
  <c r="B240" i="1" s="1"/>
  <c r="G240" i="1" s="1"/>
  <c r="B241" i="1" s="1"/>
  <c r="G241" i="1" s="1"/>
  <c r="B242" i="1" s="1"/>
  <c r="G242" i="1" s="1"/>
  <c r="B243" i="1" s="1"/>
  <c r="G243" i="1" s="1"/>
  <c r="B244" i="1" s="1"/>
  <c r="G244" i="1" s="1"/>
  <c r="B245" i="1" s="1"/>
  <c r="G245" i="1" s="1"/>
  <c r="B246" i="1" s="1"/>
  <c r="G246" i="1" s="1"/>
  <c r="B247" i="1" s="1"/>
  <c r="G247" i="1" s="1"/>
  <c r="B248" i="1" s="1"/>
  <c r="G248" i="1" s="1"/>
  <c r="B249" i="1" s="1"/>
  <c r="G249" i="1" s="1"/>
  <c r="B250" i="1" s="1"/>
  <c r="G250" i="1" s="1"/>
  <c r="B251" i="1" s="1"/>
  <c r="G251" i="1" s="1"/>
  <c r="B252" i="1" s="1"/>
  <c r="G252" i="1" s="1"/>
  <c r="B253" i="1" s="1"/>
  <c r="G253" i="1" s="1"/>
  <c r="B254" i="1" s="1"/>
  <c r="G254" i="1" s="1"/>
  <c r="B255" i="1" s="1"/>
  <c r="G255" i="1" s="1"/>
  <c r="B256" i="1" s="1"/>
  <c r="G256" i="1" s="1"/>
  <c r="B257" i="1" s="1"/>
  <c r="G257" i="1" s="1"/>
  <c r="B258" i="1" s="1"/>
  <c r="G258" i="1" s="1"/>
  <c r="B259" i="1" s="1"/>
  <c r="G259" i="1" s="1"/>
  <c r="B260" i="1" s="1"/>
  <c r="G260" i="1" s="1"/>
  <c r="B261" i="1" s="1"/>
  <c r="G261" i="1" s="1"/>
  <c r="B262" i="1" s="1"/>
  <c r="G262" i="1" s="1"/>
  <c r="B263" i="1" s="1"/>
  <c r="G263" i="1" s="1"/>
  <c r="B264" i="1" s="1"/>
  <c r="G264" i="1" s="1"/>
  <c r="B265" i="1" s="1"/>
  <c r="G265" i="1" s="1"/>
  <c r="B266" i="1" s="1"/>
  <c r="G266" i="1" s="1"/>
  <c r="B267" i="1" s="1"/>
  <c r="G267" i="1" s="1"/>
  <c r="B268" i="1" s="1"/>
  <c r="G268" i="1" s="1"/>
  <c r="B269" i="1" s="1"/>
  <c r="G269" i="1" s="1"/>
  <c r="C21" i="1" s="1"/>
  <c r="E210" i="1"/>
  <c r="F154" i="1" l="1"/>
  <c r="E155" i="1"/>
  <c r="H154" i="1"/>
  <c r="J154" i="1" s="1"/>
  <c r="E211" i="1"/>
  <c r="H210" i="1"/>
  <c r="J210" i="1" s="1"/>
  <c r="F210" i="1"/>
  <c r="F18" i="1" s="1"/>
  <c r="F155" i="1" l="1"/>
  <c r="E156" i="1"/>
  <c r="H155" i="1"/>
  <c r="J155" i="1" s="1"/>
  <c r="E212" i="1"/>
  <c r="F211" i="1"/>
  <c r="H211" i="1"/>
  <c r="J211" i="1" s="1"/>
  <c r="F156" i="1" l="1"/>
  <c r="E157" i="1"/>
  <c r="H156" i="1"/>
  <c r="J156" i="1" s="1"/>
  <c r="H212" i="1"/>
  <c r="J212" i="1" s="1"/>
  <c r="E213" i="1"/>
  <c r="F212" i="1"/>
  <c r="H157" i="1" l="1"/>
  <c r="J157" i="1" s="1"/>
  <c r="E158" i="1"/>
  <c r="F157" i="1"/>
  <c r="F213" i="1"/>
  <c r="H213" i="1"/>
  <c r="J213" i="1" s="1"/>
  <c r="E214" i="1"/>
  <c r="E159" i="1" l="1"/>
  <c r="H158" i="1"/>
  <c r="J158" i="1" s="1"/>
  <c r="F158" i="1"/>
  <c r="H214" i="1"/>
  <c r="J214" i="1" s="1"/>
  <c r="F214" i="1"/>
  <c r="E215" i="1"/>
  <c r="H215" i="1" l="1"/>
  <c r="J215" i="1" s="1"/>
  <c r="F215" i="1"/>
  <c r="E216" i="1"/>
  <c r="E160" i="1"/>
  <c r="F159" i="1"/>
  <c r="H159" i="1"/>
  <c r="J159" i="1" s="1"/>
  <c r="H160" i="1" l="1"/>
  <c r="J160" i="1" s="1"/>
  <c r="E161" i="1"/>
  <c r="F160" i="1"/>
  <c r="F216" i="1"/>
  <c r="H216" i="1"/>
  <c r="J216" i="1" s="1"/>
  <c r="E217" i="1"/>
  <c r="E162" i="1" l="1"/>
  <c r="H161" i="1"/>
  <c r="J161" i="1" s="1"/>
  <c r="F161" i="1"/>
  <c r="F217" i="1"/>
  <c r="E218" i="1"/>
  <c r="H217" i="1"/>
  <c r="J217" i="1" s="1"/>
  <c r="H218" i="1" l="1"/>
  <c r="J218" i="1" s="1"/>
  <c r="F218" i="1"/>
  <c r="E219" i="1"/>
  <c r="E163" i="1"/>
  <c r="H162" i="1"/>
  <c r="J162" i="1" s="1"/>
  <c r="F162" i="1"/>
  <c r="H219" i="1" l="1"/>
  <c r="J219" i="1" s="1"/>
  <c r="F219" i="1"/>
  <c r="E220" i="1"/>
  <c r="E164" i="1"/>
  <c r="H163" i="1"/>
  <c r="J163" i="1" s="1"/>
  <c r="F163" i="1"/>
  <c r="F220" i="1" l="1"/>
  <c r="E221" i="1"/>
  <c r="H220" i="1"/>
  <c r="J220" i="1" s="1"/>
  <c r="E165" i="1"/>
  <c r="F164" i="1"/>
  <c r="H164" i="1"/>
  <c r="J164" i="1" s="1"/>
  <c r="F165" i="1" l="1"/>
  <c r="E166" i="1"/>
  <c r="H165" i="1"/>
  <c r="J165" i="1" s="1"/>
  <c r="E222" i="1"/>
  <c r="F221" i="1"/>
  <c r="H221" i="1"/>
  <c r="J221" i="1" s="1"/>
  <c r="H222" i="1" l="1"/>
  <c r="J222" i="1" s="1"/>
  <c r="E223" i="1"/>
  <c r="F222" i="1"/>
  <c r="E167" i="1"/>
  <c r="H166" i="1"/>
  <c r="J166" i="1" s="1"/>
  <c r="F166" i="1"/>
  <c r="F223" i="1" l="1"/>
  <c r="E224" i="1"/>
  <c r="H223" i="1"/>
  <c r="J223" i="1" s="1"/>
  <c r="E168" i="1"/>
  <c r="F167" i="1"/>
  <c r="H167" i="1"/>
  <c r="J167" i="1" s="1"/>
  <c r="F168" i="1" l="1"/>
  <c r="H168" i="1"/>
  <c r="J168" i="1" s="1"/>
  <c r="E169" i="1"/>
  <c r="E225" i="1"/>
  <c r="F224" i="1"/>
  <c r="H224" i="1"/>
  <c r="J224" i="1" s="1"/>
  <c r="E170" i="1" l="1"/>
  <c r="H169" i="1"/>
  <c r="J169" i="1" s="1"/>
  <c r="F169" i="1"/>
  <c r="F225" i="1"/>
  <c r="H225" i="1"/>
  <c r="J225" i="1" s="1"/>
  <c r="E226" i="1"/>
  <c r="H226" i="1" l="1"/>
  <c r="J226" i="1" s="1"/>
  <c r="F226" i="1"/>
  <c r="E227" i="1"/>
  <c r="F170" i="1"/>
  <c r="E171" i="1"/>
  <c r="H170" i="1"/>
  <c r="J170" i="1" s="1"/>
  <c r="F227" i="1" l="1"/>
  <c r="H227" i="1"/>
  <c r="J227" i="1" s="1"/>
  <c r="E228" i="1"/>
  <c r="H171" i="1"/>
  <c r="J171" i="1" s="1"/>
  <c r="F171" i="1"/>
  <c r="E172" i="1"/>
  <c r="F172" i="1" l="1"/>
  <c r="E173" i="1"/>
  <c r="H172" i="1"/>
  <c r="J172" i="1" s="1"/>
  <c r="E229" i="1"/>
  <c r="F228" i="1"/>
  <c r="H228" i="1"/>
  <c r="J228" i="1" s="1"/>
  <c r="F229" i="1" l="1"/>
  <c r="E230" i="1"/>
  <c r="H229" i="1"/>
  <c r="J229" i="1" s="1"/>
  <c r="E174" i="1"/>
  <c r="F173" i="1"/>
  <c r="H173" i="1"/>
  <c r="J173" i="1" s="1"/>
  <c r="F174" i="1" l="1"/>
  <c r="E175" i="1"/>
  <c r="H174" i="1"/>
  <c r="J174" i="1" s="1"/>
  <c r="H230" i="1"/>
  <c r="J230" i="1" s="1"/>
  <c r="F230" i="1"/>
  <c r="E231" i="1"/>
  <c r="F231" i="1" l="1"/>
  <c r="H231" i="1"/>
  <c r="J231" i="1" s="1"/>
  <c r="E232" i="1"/>
  <c r="F175" i="1"/>
  <c r="E176" i="1"/>
  <c r="H175" i="1"/>
  <c r="J175" i="1" s="1"/>
  <c r="F232" i="1" l="1"/>
  <c r="E233" i="1"/>
  <c r="H232" i="1"/>
  <c r="J232" i="1" s="1"/>
  <c r="E177" i="1"/>
  <c r="F176" i="1"/>
  <c r="H176" i="1"/>
  <c r="J176" i="1" s="1"/>
  <c r="H177" i="1" l="1"/>
  <c r="J177" i="1" s="1"/>
  <c r="E178" i="1"/>
  <c r="F177" i="1"/>
  <c r="H233" i="1"/>
  <c r="J233" i="1" s="1"/>
  <c r="F233" i="1"/>
  <c r="E234" i="1"/>
  <c r="F234" i="1" l="1"/>
  <c r="H234" i="1"/>
  <c r="J234" i="1" s="1"/>
  <c r="E235" i="1"/>
  <c r="F178" i="1"/>
  <c r="E179" i="1"/>
  <c r="H178" i="1"/>
  <c r="J178" i="1" s="1"/>
  <c r="F235" i="1" l="1"/>
  <c r="H235" i="1"/>
  <c r="J235" i="1" s="1"/>
  <c r="E236" i="1"/>
  <c r="F179" i="1"/>
  <c r="E180" i="1"/>
  <c r="H179" i="1"/>
  <c r="J179" i="1" s="1"/>
  <c r="E237" i="1" l="1"/>
  <c r="H236" i="1"/>
  <c r="J236" i="1" s="1"/>
  <c r="F236" i="1"/>
  <c r="H180" i="1"/>
  <c r="J180" i="1" s="1"/>
  <c r="F180" i="1"/>
  <c r="E181" i="1"/>
  <c r="E182" i="1" l="1"/>
  <c r="H181" i="1"/>
  <c r="J181" i="1" s="1"/>
  <c r="F181" i="1"/>
  <c r="F237" i="1"/>
  <c r="H237" i="1"/>
  <c r="J237" i="1" s="1"/>
  <c r="E238" i="1"/>
  <c r="F238" i="1" l="1"/>
  <c r="H238" i="1"/>
  <c r="J238" i="1" s="1"/>
  <c r="E239" i="1"/>
  <c r="E183" i="1"/>
  <c r="F182" i="1"/>
  <c r="H182" i="1"/>
  <c r="J182" i="1" s="1"/>
  <c r="H183" i="1" l="1"/>
  <c r="J183" i="1" s="1"/>
  <c r="F183" i="1"/>
  <c r="E184" i="1"/>
  <c r="H239" i="1"/>
  <c r="J239" i="1" s="1"/>
  <c r="F239" i="1"/>
  <c r="E240" i="1"/>
  <c r="H240" i="1" l="1"/>
  <c r="J240" i="1" s="1"/>
  <c r="E241" i="1"/>
  <c r="F240" i="1"/>
  <c r="E185" i="1"/>
  <c r="H184" i="1"/>
  <c r="J184" i="1" s="1"/>
  <c r="F184" i="1"/>
  <c r="E186" i="1" l="1"/>
  <c r="H185" i="1"/>
  <c r="J185" i="1" s="1"/>
  <c r="F185" i="1"/>
  <c r="F241" i="1"/>
  <c r="E242" i="1"/>
  <c r="H241" i="1"/>
  <c r="J241" i="1" s="1"/>
  <c r="H242" i="1" l="1"/>
  <c r="J242" i="1" s="1"/>
  <c r="E243" i="1"/>
  <c r="F242" i="1"/>
  <c r="H186" i="1"/>
  <c r="J186" i="1" s="1"/>
  <c r="F186" i="1"/>
  <c r="E187" i="1"/>
  <c r="F187" i="1" l="1"/>
  <c r="H187" i="1"/>
  <c r="J187" i="1" s="1"/>
  <c r="E188" i="1"/>
  <c r="E244" i="1"/>
  <c r="F243" i="1"/>
  <c r="H243" i="1"/>
  <c r="J243" i="1" s="1"/>
  <c r="F188" i="1" l="1"/>
  <c r="E189" i="1"/>
  <c r="H188" i="1"/>
  <c r="J188" i="1" s="1"/>
  <c r="E245" i="1"/>
  <c r="H244" i="1"/>
  <c r="J244" i="1" s="1"/>
  <c r="F244" i="1"/>
  <c r="F245" i="1" l="1"/>
  <c r="H245" i="1"/>
  <c r="J245" i="1" s="1"/>
  <c r="E246" i="1"/>
  <c r="F189" i="1"/>
  <c r="H189" i="1"/>
  <c r="J189" i="1" s="1"/>
  <c r="E190" i="1"/>
  <c r="H190" i="1" l="1"/>
  <c r="J190" i="1" s="1"/>
  <c r="F190" i="1"/>
  <c r="E191" i="1"/>
  <c r="F246" i="1"/>
  <c r="E247" i="1"/>
  <c r="H246" i="1"/>
  <c r="J246" i="1" s="1"/>
  <c r="E192" i="1" l="1"/>
  <c r="H191" i="1"/>
  <c r="J191" i="1" s="1"/>
  <c r="F191" i="1"/>
  <c r="F247" i="1"/>
  <c r="E248" i="1"/>
  <c r="H247" i="1"/>
  <c r="J247" i="1" s="1"/>
  <c r="E249" i="1" l="1"/>
  <c r="H248" i="1"/>
  <c r="J248" i="1" s="1"/>
  <c r="F248" i="1"/>
  <c r="E193" i="1"/>
  <c r="F192" i="1"/>
  <c r="H192" i="1"/>
  <c r="J192" i="1" s="1"/>
  <c r="E194" i="1" l="1"/>
  <c r="F193" i="1"/>
  <c r="H193" i="1"/>
  <c r="J193" i="1" s="1"/>
  <c r="H249" i="1"/>
  <c r="J249" i="1" s="1"/>
  <c r="F249" i="1"/>
  <c r="E250" i="1"/>
  <c r="E251" i="1" l="1"/>
  <c r="F250" i="1"/>
  <c r="H250" i="1"/>
  <c r="J250" i="1" s="1"/>
  <c r="H194" i="1"/>
  <c r="J194" i="1" s="1"/>
  <c r="F194" i="1"/>
  <c r="E195" i="1"/>
  <c r="H195" i="1" l="1"/>
  <c r="J195" i="1" s="1"/>
  <c r="F195" i="1"/>
  <c r="E196" i="1"/>
  <c r="F251" i="1"/>
  <c r="H251" i="1"/>
  <c r="J251" i="1" s="1"/>
  <c r="E252" i="1"/>
  <c r="F196" i="1" l="1"/>
  <c r="E197" i="1"/>
  <c r="H196" i="1"/>
  <c r="J196" i="1" s="1"/>
  <c r="H252" i="1"/>
  <c r="J252" i="1" s="1"/>
  <c r="F252" i="1"/>
  <c r="E253" i="1"/>
  <c r="H253" i="1" l="1"/>
  <c r="J253" i="1" s="1"/>
  <c r="F253" i="1"/>
  <c r="E254" i="1"/>
  <c r="E198" i="1"/>
  <c r="H197" i="1"/>
  <c r="J197" i="1" s="1"/>
  <c r="F197" i="1"/>
  <c r="F198" i="1" l="1"/>
  <c r="E199" i="1"/>
  <c r="H198" i="1"/>
  <c r="J198" i="1" s="1"/>
  <c r="E255" i="1"/>
  <c r="H254" i="1"/>
  <c r="J254" i="1" s="1"/>
  <c r="F254" i="1"/>
  <c r="E256" i="1" l="1"/>
  <c r="H255" i="1"/>
  <c r="J255" i="1" s="1"/>
  <c r="F255" i="1"/>
  <c r="E200" i="1"/>
  <c r="H199" i="1"/>
  <c r="J199" i="1" s="1"/>
  <c r="F199" i="1"/>
  <c r="F200" i="1" l="1"/>
  <c r="E201" i="1"/>
  <c r="H200" i="1"/>
  <c r="J200" i="1" s="1"/>
  <c r="H256" i="1"/>
  <c r="J256" i="1" s="1"/>
  <c r="F256" i="1"/>
  <c r="E257" i="1"/>
  <c r="H257" i="1" l="1"/>
  <c r="J257" i="1" s="1"/>
  <c r="F257" i="1"/>
  <c r="E258" i="1"/>
  <c r="E202" i="1"/>
  <c r="F201" i="1"/>
  <c r="H201" i="1"/>
  <c r="J201" i="1" s="1"/>
  <c r="E203" i="1" l="1"/>
  <c r="H202" i="1"/>
  <c r="J202" i="1" s="1"/>
  <c r="F202" i="1"/>
  <c r="F258" i="1"/>
  <c r="H258" i="1"/>
  <c r="J258" i="1" s="1"/>
  <c r="E259" i="1"/>
  <c r="H259" i="1" l="1"/>
  <c r="J259" i="1" s="1"/>
  <c r="E260" i="1"/>
  <c r="F259" i="1"/>
  <c r="E204" i="1"/>
  <c r="F203" i="1"/>
  <c r="H203" i="1"/>
  <c r="J203" i="1" s="1"/>
  <c r="F204" i="1" l="1"/>
  <c r="E205" i="1"/>
  <c r="H204" i="1"/>
  <c r="J204" i="1" s="1"/>
  <c r="F260" i="1"/>
  <c r="H260" i="1"/>
  <c r="J260" i="1" s="1"/>
  <c r="E261" i="1"/>
  <c r="E262" i="1" l="1"/>
  <c r="F261" i="1"/>
  <c r="H261" i="1"/>
  <c r="J261" i="1" s="1"/>
  <c r="E206" i="1"/>
  <c r="F205" i="1"/>
  <c r="H205" i="1"/>
  <c r="J205" i="1" s="1"/>
  <c r="H206" i="1" l="1"/>
  <c r="J206" i="1" s="1"/>
  <c r="E207" i="1"/>
  <c r="F206" i="1"/>
  <c r="H262" i="1"/>
  <c r="J262" i="1" s="1"/>
  <c r="F262" i="1"/>
  <c r="E263" i="1"/>
  <c r="H263" i="1" l="1"/>
  <c r="J263" i="1" s="1"/>
  <c r="E264" i="1"/>
  <c r="F263" i="1"/>
  <c r="H207" i="1"/>
  <c r="J207" i="1" s="1"/>
  <c r="E208" i="1"/>
  <c r="F207" i="1"/>
  <c r="E265" i="1" l="1"/>
  <c r="F264" i="1"/>
  <c r="H264" i="1"/>
  <c r="J264" i="1" s="1"/>
  <c r="H208" i="1"/>
  <c r="J208" i="1" s="1"/>
  <c r="E209" i="1"/>
  <c r="F208" i="1"/>
  <c r="F209" i="1" l="1"/>
  <c r="H209" i="1"/>
  <c r="J209" i="1" s="1"/>
  <c r="E266" i="1"/>
  <c r="H265" i="1"/>
  <c r="J265" i="1" s="1"/>
  <c r="F265" i="1"/>
  <c r="E23" i="1" l="1"/>
  <c r="E17" i="1"/>
  <c r="E267" i="1"/>
  <c r="H266" i="1"/>
  <c r="J266" i="1" s="1"/>
  <c r="F266" i="1"/>
  <c r="H267" i="1" l="1"/>
  <c r="J267" i="1" s="1"/>
  <c r="E268" i="1"/>
  <c r="F267" i="1"/>
  <c r="E269" i="1" l="1"/>
  <c r="F268" i="1"/>
  <c r="H268" i="1"/>
  <c r="J268" i="1" s="1"/>
  <c r="H269" i="1" l="1"/>
  <c r="J269" i="1" s="1"/>
  <c r="F269" i="1"/>
  <c r="E26" i="1"/>
  <c r="E19" i="1" l="1"/>
  <c r="E18" i="1"/>
  <c r="O15" i="1" l="1"/>
  <c r="E24" i="1"/>
</calcChain>
</file>

<file path=xl/sharedStrings.xml><?xml version="1.0" encoding="utf-8"?>
<sst xmlns="http://schemas.openxmlformats.org/spreadsheetml/2006/main" count="73" uniqueCount="66">
  <si>
    <t>Period</t>
  </si>
  <si>
    <t>Scheduled</t>
  </si>
  <si>
    <t>Principal</t>
  </si>
  <si>
    <t>Balance</t>
  </si>
  <si>
    <t>Beginning</t>
  </si>
  <si>
    <t>Interest</t>
  </si>
  <si>
    <t>total</t>
  </si>
  <si>
    <t>pmt</t>
  </si>
  <si>
    <t>Loan Amount</t>
  </si>
  <si>
    <t>Rate</t>
  </si>
  <si>
    <t>Monthly</t>
  </si>
  <si>
    <t>Fees</t>
  </si>
  <si>
    <t>Debenture Rate</t>
  </si>
  <si>
    <t>Note Rate</t>
  </si>
  <si>
    <t>Borrower fee</t>
  </si>
  <si>
    <t>CDC fee</t>
  </si>
  <si>
    <t>CSA fee</t>
  </si>
  <si>
    <t>2nd 5 Years</t>
  </si>
  <si>
    <t>Full Term</t>
  </si>
  <si>
    <t>Ending Balance</t>
  </si>
  <si>
    <t>openUPB*rate</t>
  </si>
  <si>
    <t>SA deb</t>
  </si>
  <si>
    <t>m/pmt</t>
  </si>
  <si>
    <t>Monthly Pmts.</t>
  </si>
  <si>
    <t>Effective Rates</t>
  </si>
  <si>
    <t>Estimated</t>
  </si>
  <si>
    <t>Year</t>
  </si>
  <si>
    <t>Penalty</t>
  </si>
  <si>
    <t>penalty</t>
  </si>
  <si>
    <t>Pmt #</t>
  </si>
  <si>
    <t>Amount</t>
  </si>
  <si>
    <t xml:space="preserve">   "Pmt#" is monthly payment number</t>
  </si>
  <si>
    <t>Enter debenture rate and fees as decimal values (e.g. 5% as .05)</t>
  </si>
  <si>
    <t>(CSA fee is fixed at 0.1%)</t>
  </si>
  <si>
    <t xml:space="preserve"> ===Estimated Penalty Amounts==</t>
  </si>
  <si>
    <t>REQUIRED INPUTS IN BLUE</t>
  </si>
  <si>
    <t>1st 10 Years</t>
  </si>
  <si>
    <t>1st 15 Years</t>
  </si>
  <si>
    <t>Term</t>
  </si>
  <si>
    <t>RESULTS IN GREEN</t>
  </si>
  <si>
    <t>NOTE:</t>
  </si>
  <si>
    <t xml:space="preserve">DISCLAIMER: The information herein has been obtained from sources that we believe to be reliable, but we do not guarantee its accuracy or completeness. </t>
  </si>
  <si>
    <t>20-Year 504 Estimated Payment and Effective Rates Calculator</t>
  </si>
  <si>
    <t xml:space="preserve">  =Penalty Schedule=</t>
  </si>
  <si>
    <t xml:space="preserve">This calculator ESTIMATES only.  For simplicity's sake, it ignores the partial 1st month effect on amortized principal and interest due. </t>
  </si>
  <si>
    <t>1st  5 Years</t>
  </si>
  <si>
    <t>1st   5 Years</t>
  </si>
  <si>
    <t>3rd  5 Years</t>
  </si>
  <si>
    <t>4th  5 Years</t>
  </si>
  <si>
    <t>Total upfront (%)</t>
  </si>
  <si>
    <t>Other fees ($)</t>
  </si>
  <si>
    <t>Other fees (%)</t>
  </si>
  <si>
    <t>Fixed fees (%)</t>
  </si>
  <si>
    <t>Upfront fee value.</t>
  </si>
  <si>
    <t>over life</t>
  </si>
  <si>
    <t>of loan</t>
  </si>
  <si>
    <t>Notes:</t>
  </si>
  <si>
    <t>S.A. payment =</t>
  </si>
  <si>
    <t>full term effective + total upfront</t>
  </si>
  <si>
    <t>Est. value</t>
  </si>
  <si>
    <t>Est. life all-in-cost</t>
  </si>
  <si>
    <t>Cumulative Effective Rate</t>
  </si>
  <si>
    <t>(fixed $ fees)</t>
  </si>
  <si>
    <t>Total fees ======&gt;</t>
  </si>
  <si>
    <t>National Association of Development Companies and Development Company Finance LLC, 2012</t>
  </si>
  <si>
    <t>It should be within a few BP of actual effective rates and close on payment amounts. The Central Servicing Agent's numbers are always official.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</si>
</sst>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.00000%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Protection="1"/>
    <xf numFmtId="1" fontId="2" fillId="0" borderId="0" xfId="0" applyNumberFormat="1" applyFont="1" applyProtection="1"/>
    <xf numFmtId="166" fontId="2" fillId="0" borderId="0" xfId="3" applyNumberFormat="1" applyFont="1" applyFill="1" applyProtection="1"/>
    <xf numFmtId="0" fontId="2" fillId="0" borderId="0" xfId="0" applyFont="1" applyFill="1" applyProtection="1"/>
    <xf numFmtId="4" fontId="2" fillId="0" borderId="0" xfId="0" applyNumberFormat="1" applyFont="1" applyFill="1" applyProtection="1"/>
    <xf numFmtId="0" fontId="5" fillId="0" borderId="0" xfId="0" applyFont="1" applyProtection="1"/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166" fontId="5" fillId="0" borderId="0" xfId="3" applyNumberFormat="1" applyFont="1" applyProtection="1"/>
    <xf numFmtId="39" fontId="0" fillId="0" borderId="0" xfId="0" applyNumberFormat="1" applyProtection="1"/>
    <xf numFmtId="0" fontId="0" fillId="0" borderId="0" xfId="0" applyFill="1" applyProtection="1"/>
    <xf numFmtId="43" fontId="0" fillId="0" borderId="0" xfId="1" applyNumberFormat="1" applyFont="1" applyProtection="1"/>
    <xf numFmtId="8" fontId="0" fillId="0" borderId="0" xfId="0" applyNumberFormat="1" applyProtection="1"/>
    <xf numFmtId="39" fontId="0" fillId="0" borderId="0" xfId="0" applyNumberFormat="1" applyFill="1" applyProtection="1"/>
    <xf numFmtId="10" fontId="0" fillId="0" borderId="0" xfId="0" applyNumberFormat="1" applyProtection="1"/>
    <xf numFmtId="43" fontId="0" fillId="0" borderId="0" xfId="1" applyFont="1" applyFill="1" applyProtection="1"/>
    <xf numFmtId="43" fontId="0" fillId="0" borderId="0" xfId="0" applyNumberFormat="1" applyProtection="1"/>
    <xf numFmtId="8" fontId="5" fillId="0" borderId="0" xfId="0" applyNumberFormat="1" applyFont="1" applyProtection="1"/>
    <xf numFmtId="43" fontId="0" fillId="0" borderId="0" xfId="0" applyNumberFormat="1" applyFill="1" applyProtection="1"/>
    <xf numFmtId="0" fontId="3" fillId="0" borderId="0" xfId="0" applyFont="1" applyFill="1"/>
    <xf numFmtId="0" fontId="2" fillId="0" borderId="0" xfId="0" applyFont="1" applyFill="1"/>
    <xf numFmtId="0" fontId="7" fillId="0" borderId="0" xfId="0" applyFont="1"/>
    <xf numFmtId="0" fontId="8" fillId="0" borderId="0" xfId="0" applyFont="1"/>
    <xf numFmtId="0" fontId="7" fillId="0" borderId="0" xfId="0" quotePrefix="1" applyFont="1"/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" fontId="8" fillId="0" borderId="0" xfId="0" applyNumberFormat="1" applyFont="1"/>
    <xf numFmtId="0" fontId="10" fillId="0" borderId="0" xfId="0" applyFont="1" applyAlignment="1">
      <alignment horizontal="right"/>
    </xf>
    <xf numFmtId="0" fontId="8" fillId="0" borderId="0" xfId="0" quotePrefix="1" applyFont="1"/>
    <xf numFmtId="0" fontId="8" fillId="2" borderId="0" xfId="0" applyFont="1" applyFill="1"/>
    <xf numFmtId="165" fontId="7" fillId="2" borderId="0" xfId="3" applyNumberFormat="1" applyFont="1" applyFill="1" applyProtection="1">
      <protection locked="0"/>
    </xf>
    <xf numFmtId="3" fontId="7" fillId="2" borderId="0" xfId="2" applyNumberFormat="1" applyFont="1" applyFill="1" applyProtection="1">
      <protection locked="0"/>
    </xf>
    <xf numFmtId="166" fontId="7" fillId="0" borderId="0" xfId="3" applyNumberFormat="1" applyFont="1" applyFill="1"/>
    <xf numFmtId="0" fontId="8" fillId="0" borderId="0" xfId="0" applyFont="1" applyFill="1"/>
    <xf numFmtId="4" fontId="7" fillId="0" borderId="0" xfId="0" applyNumberFormat="1" applyFont="1" applyFill="1"/>
    <xf numFmtId="0" fontId="6" fillId="3" borderId="0" xfId="0" applyFont="1" applyFill="1"/>
    <xf numFmtId="0" fontId="2" fillId="3" borderId="0" xfId="0" applyFont="1" applyFill="1"/>
    <xf numFmtId="0" fontId="7" fillId="3" borderId="0" xfId="0" applyFont="1" applyFill="1"/>
    <xf numFmtId="0" fontId="5" fillId="0" borderId="0" xfId="0" applyFont="1" applyAlignment="1">
      <alignment horizontal="left"/>
    </xf>
    <xf numFmtId="165" fontId="8" fillId="0" borderId="0" xfId="3" applyNumberFormat="1" applyFont="1" applyFill="1"/>
    <xf numFmtId="39" fontId="8" fillId="0" borderId="0" xfId="2" applyNumberFormat="1" applyFont="1" applyFill="1"/>
    <xf numFmtId="0" fontId="2" fillId="0" borderId="0" xfId="0" applyFont="1" applyFill="1" applyAlignment="1">
      <alignment horizontal="left"/>
    </xf>
    <xf numFmtId="0" fontId="11" fillId="3" borderId="0" xfId="0" applyFont="1" applyFill="1"/>
    <xf numFmtId="0" fontId="7" fillId="2" borderId="0" xfId="0" applyFont="1" applyFill="1"/>
    <xf numFmtId="166" fontId="8" fillId="3" borderId="0" xfId="3" applyNumberFormat="1" applyFont="1" applyFill="1"/>
    <xf numFmtId="4" fontId="8" fillId="3" borderId="0" xfId="0" applyNumberFormat="1" applyFont="1" applyFill="1"/>
    <xf numFmtId="39" fontId="8" fillId="3" borderId="0" xfId="2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2" fontId="9" fillId="0" borderId="0" xfId="0" applyNumberFormat="1" applyFont="1" applyFill="1" applyBorder="1" applyAlignment="1" applyProtection="1">
      <alignment horizontal="left"/>
      <protection locked="0"/>
    </xf>
    <xf numFmtId="0" fontId="12" fillId="0" borderId="0" xfId="0" applyFont="1"/>
    <xf numFmtId="8" fontId="0" fillId="0" borderId="0" xfId="0" applyNumberFormat="1"/>
    <xf numFmtId="167" fontId="8" fillId="0" borderId="0" xfId="3" applyNumberFormat="1" applyFont="1" applyFill="1"/>
    <xf numFmtId="165" fontId="8" fillId="3" borderId="0" xfId="3" applyNumberFormat="1" applyFont="1" applyFill="1"/>
    <xf numFmtId="165" fontId="7" fillId="2" borderId="0" xfId="3" applyNumberFormat="1" applyFont="1" applyFill="1"/>
    <xf numFmtId="164" fontId="7" fillId="2" borderId="0" xfId="1" applyNumberFormat="1" applyFont="1" applyFill="1"/>
    <xf numFmtId="0" fontId="5" fillId="0" borderId="0" xfId="0" applyFont="1"/>
    <xf numFmtId="0" fontId="10" fillId="0" borderId="0" xfId="0" applyFont="1"/>
    <xf numFmtId="165" fontId="10" fillId="3" borderId="0" xfId="0" applyNumberFormat="1" applyFont="1" applyFill="1"/>
    <xf numFmtId="10" fontId="12" fillId="3" borderId="0" xfId="0" applyNumberFormat="1" applyFont="1" applyFill="1"/>
    <xf numFmtId="10" fontId="13" fillId="3" borderId="0" xfId="0" applyNumberFormat="1" applyFont="1" applyFill="1"/>
    <xf numFmtId="10" fontId="7" fillId="3" borderId="0" xfId="0" applyNumberFormat="1" applyFont="1" applyFill="1"/>
    <xf numFmtId="39" fontId="2" fillId="0" borderId="0" xfId="0" applyNumberFormat="1" applyFont="1" applyProtection="1"/>
    <xf numFmtId="0" fontId="7" fillId="0" borderId="0" xfId="0" applyFont="1" applyAlignment="1" applyProtection="1">
      <alignment horizontal="right"/>
    </xf>
    <xf numFmtId="165" fontId="8" fillId="3" borderId="0" xfId="0" applyNumberFormat="1" applyFont="1" applyFill="1" applyAlignment="1">
      <alignment horizontal="center"/>
    </xf>
    <xf numFmtId="165" fontId="8" fillId="3" borderId="0" xfId="3" applyNumberFormat="1" applyFont="1" applyFill="1" applyAlignment="1">
      <alignment horizontal="center"/>
    </xf>
    <xf numFmtId="165" fontId="10" fillId="3" borderId="0" xfId="3" applyNumberFormat="1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9"/>
  <sheetViews>
    <sheetView tabSelected="1" workbookViewId="0"/>
  </sheetViews>
  <sheetFormatPr defaultRowHeight="12.75" x14ac:dyDescent="0.2"/>
  <cols>
    <col min="2" max="2" width="21.42578125" customWidth="1"/>
    <col min="3" max="3" width="17.42578125" customWidth="1"/>
    <col min="4" max="5" width="19.28515625" customWidth="1"/>
    <col min="6" max="6" width="17.5703125" customWidth="1"/>
    <col min="7" max="7" width="15.28515625" customWidth="1"/>
    <col min="8" max="8" width="11.5703125" customWidth="1"/>
    <col min="9" max="9" width="11.28515625" customWidth="1"/>
    <col min="10" max="10" width="14.28515625" bestFit="1" customWidth="1"/>
    <col min="11" max="11" width="9.42578125" customWidth="1"/>
    <col min="12" max="12" width="15.42578125" customWidth="1"/>
    <col min="13" max="13" width="16.85546875" customWidth="1"/>
    <col min="14" max="14" width="8.7109375" customWidth="1"/>
    <col min="15" max="15" width="12.7109375" customWidth="1"/>
    <col min="16" max="16" width="11.140625" customWidth="1"/>
    <col min="17" max="17" width="10.28515625" customWidth="1"/>
  </cols>
  <sheetData>
    <row r="1" spans="1:16" ht="15.75" x14ac:dyDescent="0.25">
      <c r="A1" s="50" t="s">
        <v>42</v>
      </c>
      <c r="B1" s="43"/>
      <c r="C1" s="43"/>
      <c r="D1" s="43"/>
      <c r="E1" s="43"/>
      <c r="F1" s="44"/>
    </row>
    <row r="2" spans="1:16" x14ac:dyDescent="0.2">
      <c r="A2" s="2"/>
      <c r="F2" s="1"/>
    </row>
    <row r="3" spans="1:16" x14ac:dyDescent="0.2">
      <c r="A3" s="1" t="s">
        <v>40</v>
      </c>
      <c r="B3" s="46" t="s">
        <v>44</v>
      </c>
      <c r="F3" s="1"/>
    </row>
    <row r="4" spans="1:16" x14ac:dyDescent="0.2">
      <c r="A4" s="46" t="s">
        <v>65</v>
      </c>
      <c r="F4" s="1"/>
    </row>
    <row r="5" spans="1:16" x14ac:dyDescent="0.2">
      <c r="A5" s="3"/>
      <c r="F5" s="1"/>
    </row>
    <row r="6" spans="1:16" x14ac:dyDescent="0.2">
      <c r="A6" s="49" t="s">
        <v>41</v>
      </c>
    </row>
    <row r="7" spans="1:16" x14ac:dyDescent="0.2">
      <c r="A7" s="1" t="s">
        <v>64</v>
      </c>
      <c r="B7" s="25"/>
      <c r="C7" s="25"/>
      <c r="D7" s="25"/>
      <c r="E7" s="24"/>
      <c r="F7" s="25"/>
    </row>
    <row r="8" spans="1:16" ht="15" x14ac:dyDescent="0.25">
      <c r="B8" s="25"/>
      <c r="C8" s="25"/>
      <c r="D8" s="25"/>
      <c r="E8" s="24"/>
      <c r="F8" s="25"/>
      <c r="G8" s="1"/>
      <c r="H8" s="1"/>
      <c r="I8" s="1"/>
      <c r="J8" s="1"/>
      <c r="O8" s="26" t="s">
        <v>59</v>
      </c>
    </row>
    <row r="9" spans="1:16" ht="15" x14ac:dyDescent="0.25">
      <c r="B9" s="25"/>
      <c r="C9" s="25"/>
      <c r="D9" s="25"/>
      <c r="E9" s="24"/>
      <c r="F9" s="25"/>
      <c r="G9" s="1"/>
      <c r="H9" s="1"/>
      <c r="I9" s="1"/>
      <c r="J9" s="1"/>
      <c r="M9" s="30" t="s">
        <v>53</v>
      </c>
      <c r="O9" s="26" t="s">
        <v>54</v>
      </c>
    </row>
    <row r="10" spans="1:16" ht="15" x14ac:dyDescent="0.25">
      <c r="A10" s="51" t="s">
        <v>35</v>
      </c>
      <c r="B10" s="37"/>
      <c r="C10" s="37"/>
      <c r="D10" s="27"/>
      <c r="E10" s="45" t="s">
        <v>39</v>
      </c>
      <c r="F10" s="45"/>
      <c r="G10" s="1"/>
      <c r="H10" s="1"/>
      <c r="I10" s="1"/>
      <c r="J10" s="1"/>
      <c r="M10" s="1"/>
      <c r="O10" s="30" t="s">
        <v>55</v>
      </c>
    </row>
    <row r="11" spans="1:16" ht="15" x14ac:dyDescent="0.25">
      <c r="M11" s="27" t="s">
        <v>52</v>
      </c>
      <c r="N11" s="61">
        <v>6.4999999999999997E-3</v>
      </c>
      <c r="O11" s="66">
        <f>RATE(40,O$18,(1-N11)*-C$15)*2-C$14</f>
        <v>6.9350065903460434E-4</v>
      </c>
    </row>
    <row r="12" spans="1:16" ht="15" x14ac:dyDescent="0.25">
      <c r="A12" s="1" t="s">
        <v>32</v>
      </c>
      <c r="B12" s="27"/>
      <c r="C12" s="27"/>
      <c r="D12" s="27"/>
      <c r="E12" s="27"/>
      <c r="F12" s="27"/>
      <c r="G12" s="27"/>
      <c r="H12" s="27"/>
      <c r="I12" s="28" t="s">
        <v>34</v>
      </c>
      <c r="J12" s="27"/>
      <c r="K12" s="27"/>
      <c r="L12" s="27"/>
      <c r="M12" s="27" t="s">
        <v>50</v>
      </c>
      <c r="N12" s="62">
        <v>0</v>
      </c>
      <c r="O12" s="66" t="s">
        <v>62</v>
      </c>
    </row>
    <row r="13" spans="1:16" ht="15" x14ac:dyDescent="0.25">
      <c r="A13" s="27"/>
      <c r="B13" s="27"/>
      <c r="C13" s="27"/>
      <c r="D13" s="26"/>
      <c r="E13" s="29" t="s">
        <v>25</v>
      </c>
      <c r="F13" s="29" t="s">
        <v>25</v>
      </c>
      <c r="G13" s="55" t="s">
        <v>43</v>
      </c>
      <c r="H13" s="56"/>
      <c r="I13" s="27" t="s">
        <v>31</v>
      </c>
      <c r="J13" s="26"/>
      <c r="K13" s="26"/>
      <c r="L13" s="26"/>
      <c r="M13" s="27" t="s">
        <v>51</v>
      </c>
      <c r="N13" s="60">
        <f>N12/C15</f>
        <v>0</v>
      </c>
      <c r="O13" s="66">
        <f>RATE(40,O$18,(1-N13)*-C$15)*2-C$14</f>
        <v>9.1246454836380053E-16</v>
      </c>
    </row>
    <row r="14" spans="1:16" ht="15" x14ac:dyDescent="0.25">
      <c r="A14" s="27" t="s">
        <v>12</v>
      </c>
      <c r="B14" s="27"/>
      <c r="C14" s="38">
        <v>2.2100000000000002E-2</v>
      </c>
      <c r="D14" s="31" t="s">
        <v>38</v>
      </c>
      <c r="E14" s="30" t="s">
        <v>24</v>
      </c>
      <c r="F14" s="31" t="s">
        <v>23</v>
      </c>
      <c r="G14" s="32" t="s">
        <v>26</v>
      </c>
      <c r="H14" s="31" t="s">
        <v>27</v>
      </c>
      <c r="I14" s="32" t="s">
        <v>29</v>
      </c>
      <c r="J14" s="31" t="s">
        <v>30</v>
      </c>
      <c r="K14" s="32" t="s">
        <v>29</v>
      </c>
      <c r="L14" s="31" t="s">
        <v>30</v>
      </c>
      <c r="M14" s="64" t="s">
        <v>49</v>
      </c>
      <c r="N14" s="65">
        <f>N11+N13</f>
        <v>6.4999999999999997E-3</v>
      </c>
      <c r="O14" s="67">
        <f>RATE(40,O$18,(1-N14)*-C$15)*2-C$14</f>
        <v>6.9350065903460434E-4</v>
      </c>
    </row>
    <row r="15" spans="1:16" ht="15" x14ac:dyDescent="0.25">
      <c r="A15" s="27" t="s">
        <v>8</v>
      </c>
      <c r="B15" s="27"/>
      <c r="C15" s="39">
        <v>500000</v>
      </c>
      <c r="D15" s="33" t="s">
        <v>45</v>
      </c>
      <c r="E15" s="72">
        <f>SUM(J30:J89)/SUM(B30:B89)</f>
        <v>3.7699592772345865E-2</v>
      </c>
      <c r="F15" s="54">
        <f>-F30</f>
        <v>3158.4449999999865</v>
      </c>
      <c r="G15" s="34">
        <v>1</v>
      </c>
      <c r="H15" s="52">
        <f>+C14</f>
        <v>2.2100000000000002E-2</v>
      </c>
      <c r="I15" s="27">
        <v>6</v>
      </c>
      <c r="J15" s="53">
        <f>I35</f>
        <v>10866.804609953237</v>
      </c>
      <c r="K15" s="27">
        <v>66</v>
      </c>
      <c r="L15" s="53">
        <f>I95</f>
        <v>4264.6462427709603</v>
      </c>
      <c r="M15" s="26" t="s">
        <v>60</v>
      </c>
      <c r="O15" s="68">
        <f>E19+O14</f>
        <v>3.9911742552921722E-2</v>
      </c>
      <c r="P15" t="s">
        <v>58</v>
      </c>
    </row>
    <row r="16" spans="1:16" ht="15" x14ac:dyDescent="0.25">
      <c r="A16" s="27" t="s">
        <v>15</v>
      </c>
      <c r="B16" s="27"/>
      <c r="C16" s="38">
        <v>6.2500000000000003E-3</v>
      </c>
      <c r="D16" s="33" t="s">
        <v>17</v>
      </c>
      <c r="E16" s="72">
        <f>SUM(J90:J149)/SUM(B90:B149)</f>
        <v>3.8445013004290006E-2</v>
      </c>
      <c r="F16" s="54">
        <f>-F90</f>
        <v>3039.0784834067322</v>
      </c>
      <c r="G16" s="34">
        <v>2</v>
      </c>
      <c r="H16" s="52">
        <f t="shared" ref="H16:H24" si="0">H15-(C$14/10)</f>
        <v>1.9890000000000001E-2</v>
      </c>
      <c r="I16" s="27">
        <v>12</v>
      </c>
      <c r="J16" s="53">
        <f>I41</f>
        <v>10644.693917380662</v>
      </c>
      <c r="K16" s="27">
        <v>72</v>
      </c>
      <c r="L16" s="53">
        <f>I101</f>
        <v>4140.3850175126036</v>
      </c>
      <c r="M16" s="63"/>
      <c r="O16" s="57"/>
    </row>
    <row r="17" spans="1:15" ht="15" x14ac:dyDescent="0.25">
      <c r="A17" s="27" t="s">
        <v>14</v>
      </c>
      <c r="B17" s="27"/>
      <c r="C17" s="38">
        <v>6.4200000000000004E-3</v>
      </c>
      <c r="D17" s="33" t="s">
        <v>47</v>
      </c>
      <c r="E17" s="72">
        <f>SUM(J150:J209)/SUM(B150:B209)</f>
        <v>4.0191071590885995E-2</v>
      </c>
      <c r="F17" s="54">
        <f>-F150</f>
        <v>2905.5177850459054</v>
      </c>
      <c r="G17" s="34">
        <v>3</v>
      </c>
      <c r="H17" s="52">
        <f t="shared" si="0"/>
        <v>1.7680000000000001E-2</v>
      </c>
      <c r="I17" s="27">
        <v>18</v>
      </c>
      <c r="J17" s="53">
        <f>I47</f>
        <v>9378.0662186571553</v>
      </c>
      <c r="K17" s="27">
        <v>78</v>
      </c>
      <c r="L17" s="53">
        <f>I107</f>
        <v>3211.7758028711278</v>
      </c>
      <c r="M17" s="27" t="s">
        <v>56</v>
      </c>
    </row>
    <row r="18" spans="1:15" ht="14.25" x14ac:dyDescent="0.2">
      <c r="A18" s="27" t="s">
        <v>16</v>
      </c>
      <c r="B18" s="27"/>
      <c r="C18" s="47">
        <v>1E-3</v>
      </c>
      <c r="D18" s="35" t="s">
        <v>48</v>
      </c>
      <c r="E18" s="73">
        <f>SUM(J210:J269)/SUM(B210:B269)</f>
        <v>4.8898184534461174E-2</v>
      </c>
      <c r="F18" s="54">
        <f>-F210</f>
        <v>2756.0750379863025</v>
      </c>
      <c r="G18" s="34">
        <v>4</v>
      </c>
      <c r="H18" s="52">
        <f t="shared" si="0"/>
        <v>1.5470000000000001E-2</v>
      </c>
      <c r="I18" s="27">
        <v>24</v>
      </c>
      <c r="J18" s="53">
        <f>I53</f>
        <v>9173.6237069333802</v>
      </c>
      <c r="K18" s="27">
        <v>84</v>
      </c>
      <c r="L18" s="53">
        <f>I113</f>
        <v>3110.1076693134355</v>
      </c>
      <c r="M18" s="27" t="s">
        <v>57</v>
      </c>
      <c r="O18" s="58">
        <f>PMT(C14/2,40,-C15)</f>
        <v>15533.175232738105</v>
      </c>
    </row>
    <row r="19" spans="1:15" ht="14.25" x14ac:dyDescent="0.2">
      <c r="A19" s="36" t="s">
        <v>33</v>
      </c>
      <c r="B19" s="27"/>
      <c r="C19" s="27"/>
      <c r="D19" s="33" t="s">
        <v>18</v>
      </c>
      <c r="E19" s="72">
        <f>SUM(J30:J269)/SUM(B30:B269)</f>
        <v>3.9218241893887118E-2</v>
      </c>
      <c r="F19" s="27"/>
      <c r="G19" s="34">
        <v>5</v>
      </c>
      <c r="H19" s="52">
        <f t="shared" si="0"/>
        <v>1.3260000000000001E-2</v>
      </c>
      <c r="I19" s="27">
        <v>30</v>
      </c>
      <c r="J19" s="53">
        <f>I59</f>
        <v>7970.5521609228736</v>
      </c>
      <c r="K19" s="27">
        <v>90</v>
      </c>
      <c r="L19" s="53">
        <f>I119</f>
        <v>2255.4680838362224</v>
      </c>
    </row>
    <row r="20" spans="1:15" ht="15" x14ac:dyDescent="0.25">
      <c r="A20" s="27" t="s">
        <v>13</v>
      </c>
      <c r="B20" s="27"/>
      <c r="C20" s="59">
        <f>RATE(240,L31,-C15,0,0,C14/12)*12</f>
        <v>2.24925159740238E-2</v>
      </c>
      <c r="D20" s="26" t="s">
        <v>61</v>
      </c>
      <c r="F20" s="27"/>
      <c r="G20" s="34">
        <v>6</v>
      </c>
      <c r="H20" s="52">
        <f t="shared" si="0"/>
        <v>1.1050000000000001E-2</v>
      </c>
      <c r="I20" s="27">
        <v>36</v>
      </c>
      <c r="J20" s="53">
        <f>I65</f>
        <v>7784.6955910360839</v>
      </c>
      <c r="K20" s="27">
        <v>96</v>
      </c>
      <c r="L20" s="53">
        <f>I125</f>
        <v>2177.4841127733407</v>
      </c>
    </row>
    <row r="21" spans="1:15" ht="14.25" x14ac:dyDescent="0.2">
      <c r="A21" s="27" t="s">
        <v>19</v>
      </c>
      <c r="B21" s="27"/>
      <c r="C21" s="48">
        <f>ROUND(G269,2)</f>
        <v>0</v>
      </c>
      <c r="D21" s="33" t="s">
        <v>46</v>
      </c>
      <c r="E21" s="71">
        <f>E15</f>
        <v>3.7699592772345865E-2</v>
      </c>
      <c r="F21" s="27"/>
      <c r="G21" s="34">
        <v>7</v>
      </c>
      <c r="H21" s="52">
        <f t="shared" si="0"/>
        <v>8.8400000000000006E-3</v>
      </c>
      <c r="I21" s="27">
        <v>42</v>
      </c>
      <c r="J21" s="53">
        <f>I71</f>
        <v>6647.1466347931437</v>
      </c>
      <c r="K21" s="27">
        <v>102</v>
      </c>
      <c r="L21" s="53">
        <f>I131</f>
        <v>1399.0793292447383</v>
      </c>
    </row>
    <row r="22" spans="1:15" ht="14.25" x14ac:dyDescent="0.2">
      <c r="D22" s="33" t="s">
        <v>36</v>
      </c>
      <c r="E22" s="72">
        <f>SUM(J30:J149)/SUM(B30:B149)</f>
        <v>3.8019908058467958E-2</v>
      </c>
      <c r="F22" s="27"/>
      <c r="G22" s="34">
        <v>8</v>
      </c>
      <c r="H22" s="52">
        <f t="shared" si="0"/>
        <v>6.6300000000000005E-3</v>
      </c>
      <c r="I22" s="27">
        <v>48</v>
      </c>
      <c r="J22" s="53">
        <f>I77</f>
        <v>6480.8263565424186</v>
      </c>
      <c r="K22" s="27">
        <v>108</v>
      </c>
      <c r="L22" s="53">
        <f>I137</f>
        <v>1345.9085139663077</v>
      </c>
    </row>
    <row r="23" spans="1:15" ht="14.25" x14ac:dyDescent="0.2">
      <c r="D23" s="33" t="s">
        <v>37</v>
      </c>
      <c r="E23" s="72">
        <f>SUM(J30:J209)/SUM(B30:B209)</f>
        <v>3.8484740819917478E-2</v>
      </c>
      <c r="F23" s="27"/>
      <c r="G23" s="34">
        <v>9</v>
      </c>
      <c r="H23" s="52">
        <f t="shared" si="0"/>
        <v>4.4200000000000003E-3</v>
      </c>
      <c r="I23" s="27">
        <v>54</v>
      </c>
      <c r="J23" s="53">
        <f>I83</f>
        <v>5410.8229805450819</v>
      </c>
      <c r="K23" s="27">
        <v>114</v>
      </c>
      <c r="L23" s="53">
        <f>I143</f>
        <v>646.06845845223768</v>
      </c>
    </row>
    <row r="24" spans="1:15" ht="14.25" x14ac:dyDescent="0.2">
      <c r="D24" s="33" t="s">
        <v>18</v>
      </c>
      <c r="E24" s="71">
        <f>E19</f>
        <v>3.9218241893887118E-2</v>
      </c>
      <c r="F24" s="27"/>
      <c r="G24" s="34">
        <v>10</v>
      </c>
      <c r="H24" s="52">
        <f t="shared" si="0"/>
        <v>2.2100000000000002E-3</v>
      </c>
      <c r="I24" s="27">
        <v>60</v>
      </c>
      <c r="J24" s="53">
        <f>I89</f>
        <v>5265.0229397664425</v>
      </c>
      <c r="K24" s="27">
        <v>120</v>
      </c>
      <c r="L24" s="53">
        <f>I149</f>
        <v>618.87887488614774</v>
      </c>
    </row>
    <row r="25" spans="1:15" ht="15" x14ac:dyDescent="0.25">
      <c r="D25" s="27"/>
      <c r="E25" s="27"/>
      <c r="F25" s="27"/>
      <c r="G25" s="34"/>
      <c r="H25" s="40"/>
      <c r="I25" s="41"/>
      <c r="J25" s="42"/>
      <c r="K25" s="41"/>
      <c r="L25" s="42"/>
    </row>
    <row r="26" spans="1:15" ht="15" x14ac:dyDescent="0.25">
      <c r="A26" s="4"/>
      <c r="B26" s="4"/>
      <c r="C26" s="4"/>
      <c r="D26" s="70" t="s">
        <v>63</v>
      </c>
      <c r="E26" s="69">
        <f>SUM(E30:E269)</f>
        <v>-90220.178386339088</v>
      </c>
      <c r="F26" s="4"/>
      <c r="G26" s="5"/>
      <c r="H26" s="6"/>
      <c r="I26" s="7"/>
      <c r="J26" s="8"/>
      <c r="K26" s="7"/>
      <c r="L26" s="8"/>
    </row>
    <row r="27" spans="1:15" x14ac:dyDescent="0.2">
      <c r="A27" s="9" t="s">
        <v>10</v>
      </c>
      <c r="B27" s="10" t="s">
        <v>4</v>
      </c>
      <c r="C27" s="10" t="s">
        <v>1</v>
      </c>
      <c r="D27" s="10" t="s">
        <v>1</v>
      </c>
      <c r="E27" s="10" t="s">
        <v>10</v>
      </c>
      <c r="F27" s="10" t="s">
        <v>6</v>
      </c>
      <c r="G27" s="4"/>
      <c r="H27" s="4"/>
      <c r="I27" s="4"/>
      <c r="J27" s="4"/>
      <c r="K27" s="4"/>
      <c r="L27" s="4"/>
    </row>
    <row r="28" spans="1:15" x14ac:dyDescent="0.2">
      <c r="A28" s="11" t="s">
        <v>0</v>
      </c>
      <c r="B28" s="11" t="s">
        <v>2</v>
      </c>
      <c r="C28" s="11" t="s">
        <v>2</v>
      </c>
      <c r="D28" s="11" t="s">
        <v>5</v>
      </c>
      <c r="E28" s="11" t="s">
        <v>11</v>
      </c>
      <c r="F28" s="11" t="s">
        <v>7</v>
      </c>
      <c r="G28" s="11" t="s">
        <v>3</v>
      </c>
      <c r="H28" s="11" t="s">
        <v>9</v>
      </c>
      <c r="I28" s="12" t="s">
        <v>28</v>
      </c>
      <c r="J28" s="4"/>
      <c r="K28" s="13"/>
      <c r="L28" s="4"/>
    </row>
    <row r="29" spans="1:15" x14ac:dyDescent="0.2">
      <c r="A29" s="4">
        <v>0</v>
      </c>
      <c r="B29" s="4"/>
      <c r="C29" s="4"/>
      <c r="D29" s="4"/>
      <c r="E29" s="4"/>
      <c r="F29" s="14">
        <f>+C15</f>
        <v>500000</v>
      </c>
      <c r="G29" s="4"/>
      <c r="H29" s="4"/>
      <c r="I29" s="15"/>
      <c r="J29" s="4" t="s">
        <v>20</v>
      </c>
      <c r="K29" s="4"/>
      <c r="L29" s="4"/>
    </row>
    <row r="30" spans="1:15" x14ac:dyDescent="0.2">
      <c r="A30" s="4">
        <v>1</v>
      </c>
      <c r="B30" s="16">
        <f>+C15</f>
        <v>500000</v>
      </c>
      <c r="C30" s="17">
        <f t="shared" ref="C30:C93" si="1">PPMT(C$20/12,A30,240,C$15)</f>
        <v>-1651.6735010823277</v>
      </c>
      <c r="D30" s="17">
        <f t="shared" ref="D30:D93" si="2">IPMT(C$20/12,A30,240,C$15)</f>
        <v>-937.18816558432513</v>
      </c>
      <c r="E30" s="18">
        <f>-(SUM(C$16:C$18)/12*B30)</f>
        <v>-569.58333333333337</v>
      </c>
      <c r="F30" s="17">
        <f>C30+D30+E30</f>
        <v>-3158.4449999999865</v>
      </c>
      <c r="G30" s="16">
        <f>SUM(B30:C30)</f>
        <v>498348.32649891765</v>
      </c>
      <c r="H30" s="19">
        <f>(D30+E30)/-B30*12</f>
        <v>3.6162515974023798E-2</v>
      </c>
      <c r="I30" s="20">
        <f t="shared" ref="I30:I41" si="3">H$15*B30</f>
        <v>11050</v>
      </c>
      <c r="J30" s="21">
        <f>B30*H30</f>
        <v>18081.257987011901</v>
      </c>
      <c r="K30" s="9" t="s">
        <v>21</v>
      </c>
      <c r="L30" s="22">
        <f>TRUNC(PMT(C14/2,40,-C15),2)</f>
        <v>15533.17</v>
      </c>
    </row>
    <row r="31" spans="1:15" x14ac:dyDescent="0.2">
      <c r="A31" s="4">
        <f>A30+1</f>
        <v>2</v>
      </c>
      <c r="B31" s="21">
        <f>G30</f>
        <v>498348.32649891765</v>
      </c>
      <c r="C31" s="17">
        <f t="shared" si="1"/>
        <v>-1654.7693587995748</v>
      </c>
      <c r="D31" s="17">
        <f t="shared" si="2"/>
        <v>-934.09230786707792</v>
      </c>
      <c r="E31" s="23">
        <f>E30</f>
        <v>-569.58333333333337</v>
      </c>
      <c r="F31" s="17">
        <f t="shared" ref="F31:F94" si="4">C31+D31+E31</f>
        <v>-3158.4449999999861</v>
      </c>
      <c r="G31" s="16">
        <f t="shared" ref="G31:G94" si="5">SUM(B31:C31)</f>
        <v>496693.55714011809</v>
      </c>
      <c r="H31" s="19">
        <f t="shared" ref="H31:H94" si="6">(D31+E31)/-B31*12</f>
        <v>3.6207822390357976E-2</v>
      </c>
      <c r="I31" s="20">
        <f t="shared" si="3"/>
        <v>11013.498015626081</v>
      </c>
      <c r="J31" s="21">
        <f t="shared" ref="J31:J94" si="7">B31*H31</f>
        <v>18044.107694404938</v>
      </c>
      <c r="K31" s="9" t="s">
        <v>22</v>
      </c>
      <c r="L31" s="22">
        <f>L30/6</f>
        <v>2588.8616666666667</v>
      </c>
    </row>
    <row r="32" spans="1:15" x14ac:dyDescent="0.2">
      <c r="A32" s="4">
        <f t="shared" ref="A32:A95" si="8">A31+1</f>
        <v>3</v>
      </c>
      <c r="B32" s="21">
        <f t="shared" ref="B32:B95" si="9">G31</f>
        <v>496693.55714011809</v>
      </c>
      <c r="C32" s="17">
        <f t="shared" si="1"/>
        <v>-1657.8710193192519</v>
      </c>
      <c r="D32" s="17">
        <f t="shared" si="2"/>
        <v>-930.99064734740068</v>
      </c>
      <c r="E32" s="23">
        <f t="shared" ref="E32:E89" si="10">E31</f>
        <v>-569.58333333333337</v>
      </c>
      <c r="F32" s="17">
        <f t="shared" si="4"/>
        <v>-3158.4449999999861</v>
      </c>
      <c r="G32" s="16">
        <f t="shared" si="5"/>
        <v>495035.68612079887</v>
      </c>
      <c r="H32" s="19">
        <f t="shared" si="6"/>
        <v>3.6253515893883509E-2</v>
      </c>
      <c r="I32" s="20">
        <f t="shared" si="3"/>
        <v>10976.927612796611</v>
      </c>
      <c r="J32" s="21">
        <f t="shared" si="7"/>
        <v>18006.887768168806</v>
      </c>
      <c r="K32" s="4"/>
      <c r="L32" s="4"/>
    </row>
    <row r="33" spans="1:12" x14ac:dyDescent="0.2">
      <c r="A33" s="4">
        <f t="shared" si="8"/>
        <v>4</v>
      </c>
      <c r="B33" s="21">
        <f t="shared" si="9"/>
        <v>495035.68612079887</v>
      </c>
      <c r="C33" s="17">
        <f t="shared" si="1"/>
        <v>-1660.9784935179944</v>
      </c>
      <c r="D33" s="17">
        <f t="shared" si="2"/>
        <v>-927.88317314865844</v>
      </c>
      <c r="E33" s="23">
        <f t="shared" si="10"/>
        <v>-569.58333333333337</v>
      </c>
      <c r="F33" s="17">
        <f t="shared" si="4"/>
        <v>-3158.4449999999865</v>
      </c>
      <c r="G33" s="16">
        <f t="shared" si="5"/>
        <v>493374.70762728085</v>
      </c>
      <c r="H33" s="19">
        <f t="shared" si="6"/>
        <v>3.6299601385502853E-2</v>
      </c>
      <c r="I33" s="20">
        <f t="shared" si="3"/>
        <v>10940.288663269655</v>
      </c>
      <c r="J33" s="21">
        <f t="shared" si="7"/>
        <v>17969.598077783907</v>
      </c>
      <c r="K33" s="4"/>
      <c r="L33" s="4"/>
    </row>
    <row r="34" spans="1:12" x14ac:dyDescent="0.2">
      <c r="A34" s="4">
        <f t="shared" si="8"/>
        <v>5</v>
      </c>
      <c r="B34" s="21">
        <f t="shared" si="9"/>
        <v>493374.70762728085</v>
      </c>
      <c r="C34" s="17">
        <f t="shared" si="1"/>
        <v>-1664.0917922928247</v>
      </c>
      <c r="D34" s="17">
        <f t="shared" si="2"/>
        <v>-924.76987437382809</v>
      </c>
      <c r="E34" s="23">
        <f t="shared" si="10"/>
        <v>-569.58333333333337</v>
      </c>
      <c r="F34" s="17">
        <f t="shared" si="4"/>
        <v>-3158.4449999999865</v>
      </c>
      <c r="G34" s="16">
        <f t="shared" si="5"/>
        <v>491710.61583498801</v>
      </c>
      <c r="H34" s="19">
        <f t="shared" si="6"/>
        <v>3.6346083849180241E-2</v>
      </c>
      <c r="I34" s="20">
        <f t="shared" si="3"/>
        <v>10903.581038562908</v>
      </c>
      <c r="J34" s="21">
        <f t="shared" si="7"/>
        <v>17932.238492485936</v>
      </c>
      <c r="K34" s="4"/>
      <c r="L34" s="4"/>
    </row>
    <row r="35" spans="1:12" x14ac:dyDescent="0.2">
      <c r="A35" s="4">
        <f t="shared" si="8"/>
        <v>6</v>
      </c>
      <c r="B35" s="21">
        <f t="shared" si="9"/>
        <v>491710.61583498801</v>
      </c>
      <c r="C35" s="17">
        <f t="shared" si="1"/>
        <v>-1667.2109265611905</v>
      </c>
      <c r="D35" s="17">
        <f t="shared" si="2"/>
        <v>-921.65074010546243</v>
      </c>
      <c r="E35" s="23">
        <f t="shared" si="10"/>
        <v>-569.58333333333337</v>
      </c>
      <c r="F35" s="17">
        <f t="shared" si="4"/>
        <v>-3158.4449999999865</v>
      </c>
      <c r="G35" s="16">
        <f t="shared" si="5"/>
        <v>490043.4049084268</v>
      </c>
      <c r="H35" s="19">
        <f t="shared" si="6"/>
        <v>3.6392968353709143E-2</v>
      </c>
      <c r="I35" s="20">
        <f t="shared" si="3"/>
        <v>10866.804609953237</v>
      </c>
      <c r="J35" s="21">
        <f t="shared" si="7"/>
        <v>17894.808881265551</v>
      </c>
      <c r="K35" s="4"/>
      <c r="L35" s="4"/>
    </row>
    <row r="36" spans="1:12" x14ac:dyDescent="0.2">
      <c r="A36" s="4">
        <f t="shared" si="8"/>
        <v>7</v>
      </c>
      <c r="B36" s="21">
        <f t="shared" si="9"/>
        <v>490043.4049084268</v>
      </c>
      <c r="C36" s="17">
        <f t="shared" si="1"/>
        <v>-1670.3359072610021</v>
      </c>
      <c r="D36" s="17">
        <f t="shared" si="2"/>
        <v>-918.52575940565032</v>
      </c>
      <c r="E36" s="23">
        <f t="shared" si="10"/>
        <v>-569.58333333333337</v>
      </c>
      <c r="F36" s="17">
        <f t="shared" si="4"/>
        <v>-3158.4449999999861</v>
      </c>
      <c r="G36" s="16">
        <f t="shared" si="5"/>
        <v>488373.0690011658</v>
      </c>
      <c r="H36" s="19">
        <f t="shared" si="6"/>
        <v>3.6440260054524672E-2</v>
      </c>
      <c r="I36" s="20">
        <f t="shared" si="3"/>
        <v>10829.959248476232</v>
      </c>
      <c r="J36" s="21">
        <f t="shared" si="7"/>
        <v>17857.309112867806</v>
      </c>
      <c r="K36" s="4"/>
      <c r="L36" s="4"/>
    </row>
    <row r="37" spans="1:12" x14ac:dyDescent="0.2">
      <c r="A37" s="4">
        <f t="shared" si="8"/>
        <v>8</v>
      </c>
      <c r="B37" s="21">
        <f t="shared" si="9"/>
        <v>488373.0690011658</v>
      </c>
      <c r="C37" s="17">
        <f t="shared" si="1"/>
        <v>-1673.4667453506736</v>
      </c>
      <c r="D37" s="17">
        <f t="shared" si="2"/>
        <v>-915.3949213159791</v>
      </c>
      <c r="E37" s="23">
        <f t="shared" si="10"/>
        <v>-569.58333333333337</v>
      </c>
      <c r="F37" s="17">
        <f t="shared" si="4"/>
        <v>-3158.4449999999861</v>
      </c>
      <c r="G37" s="16">
        <f t="shared" si="5"/>
        <v>486699.60225581512</v>
      </c>
      <c r="H37" s="19">
        <f t="shared" si="6"/>
        <v>3.6487964195562987E-2</v>
      </c>
      <c r="I37" s="20">
        <f t="shared" si="3"/>
        <v>10793.044824925764</v>
      </c>
      <c r="J37" s="21">
        <f t="shared" si="7"/>
        <v>17819.73905579175</v>
      </c>
      <c r="K37" s="4"/>
      <c r="L37" s="4"/>
    </row>
    <row r="38" spans="1:12" x14ac:dyDescent="0.2">
      <c r="A38" s="4">
        <f t="shared" si="8"/>
        <v>9</v>
      </c>
      <c r="B38" s="21">
        <f t="shared" si="9"/>
        <v>486699.60225581512</v>
      </c>
      <c r="C38" s="17">
        <f t="shared" si="1"/>
        <v>-1676.6034518091567</v>
      </c>
      <c r="D38" s="17">
        <f t="shared" si="2"/>
        <v>-912.25821485749623</v>
      </c>
      <c r="E38" s="23">
        <f t="shared" si="10"/>
        <v>-569.58333333333337</v>
      </c>
      <c r="F38" s="17">
        <f t="shared" si="4"/>
        <v>-3158.4449999999865</v>
      </c>
      <c r="G38" s="16">
        <f t="shared" si="5"/>
        <v>485022.99880400597</v>
      </c>
      <c r="H38" s="19">
        <f t="shared" si="6"/>
        <v>3.653608611116857E-2</v>
      </c>
      <c r="I38" s="20">
        <f t="shared" si="3"/>
        <v>10756.061209853515</v>
      </c>
      <c r="J38" s="21">
        <f t="shared" si="7"/>
        <v>17782.098578289955</v>
      </c>
      <c r="K38" s="4"/>
      <c r="L38" s="4"/>
    </row>
    <row r="39" spans="1:12" x14ac:dyDescent="0.2">
      <c r="A39" s="4">
        <f t="shared" si="8"/>
        <v>10</v>
      </c>
      <c r="B39" s="21">
        <f t="shared" si="9"/>
        <v>485022.99880400597</v>
      </c>
      <c r="C39" s="17">
        <f t="shared" si="1"/>
        <v>-1679.7460376359834</v>
      </c>
      <c r="D39" s="17">
        <f t="shared" si="2"/>
        <v>-909.11562903066931</v>
      </c>
      <c r="E39" s="23">
        <f t="shared" si="10"/>
        <v>-569.58333333333337</v>
      </c>
      <c r="F39" s="17">
        <f t="shared" si="4"/>
        <v>-3158.4449999999861</v>
      </c>
      <c r="G39" s="16">
        <f t="shared" si="5"/>
        <v>483343.25276636996</v>
      </c>
      <c r="H39" s="19">
        <f t="shared" si="6"/>
        <v>3.6584631228051112E-2</v>
      </c>
      <c r="I39" s="20">
        <f t="shared" si="3"/>
        <v>10719.008273568532</v>
      </c>
      <c r="J39" s="21">
        <f t="shared" si="7"/>
        <v>17744.387548368035</v>
      </c>
      <c r="K39" s="4"/>
      <c r="L39" s="4"/>
    </row>
    <row r="40" spans="1:12" x14ac:dyDescent="0.2">
      <c r="A40" s="4">
        <f t="shared" si="8"/>
        <v>11</v>
      </c>
      <c r="B40" s="21">
        <f t="shared" si="9"/>
        <v>483343.25276636996</v>
      </c>
      <c r="C40" s="17">
        <f t="shared" si="1"/>
        <v>-1682.8945138513025</v>
      </c>
      <c r="D40" s="17">
        <f t="shared" si="2"/>
        <v>-905.96715281535012</v>
      </c>
      <c r="E40" s="23">
        <f t="shared" si="10"/>
        <v>-569.58333333333337</v>
      </c>
      <c r="F40" s="17">
        <f t="shared" si="4"/>
        <v>-3158.4449999999861</v>
      </c>
      <c r="G40" s="16">
        <f t="shared" si="5"/>
        <v>481660.35825251864</v>
      </c>
      <c r="H40" s="19">
        <f t="shared" si="6"/>
        <v>3.6633605067293469E-2</v>
      </c>
      <c r="I40" s="20">
        <f t="shared" si="3"/>
        <v>10681.885886136777</v>
      </c>
      <c r="J40" s="21">
        <f t="shared" si="7"/>
        <v>17706.605833784197</v>
      </c>
      <c r="K40" s="4"/>
      <c r="L40" s="4"/>
    </row>
    <row r="41" spans="1:12" x14ac:dyDescent="0.2">
      <c r="A41" s="4">
        <f t="shared" si="8"/>
        <v>12</v>
      </c>
      <c r="B41" s="21">
        <f t="shared" si="9"/>
        <v>481660.35825251864</v>
      </c>
      <c r="C41" s="17">
        <f t="shared" si="1"/>
        <v>-1686.0488914959192</v>
      </c>
      <c r="D41" s="17">
        <f t="shared" si="2"/>
        <v>-902.81277517073374</v>
      </c>
      <c r="E41" s="23">
        <f t="shared" si="10"/>
        <v>-569.58333333333337</v>
      </c>
      <c r="F41" s="17">
        <f t="shared" si="4"/>
        <v>-3158.4449999999865</v>
      </c>
      <c r="G41" s="16">
        <f t="shared" si="5"/>
        <v>479974.30936102272</v>
      </c>
      <c r="H41" s="19">
        <f t="shared" si="6"/>
        <v>3.6683013246412238E-2</v>
      </c>
      <c r="I41" s="20">
        <f t="shared" si="3"/>
        <v>10644.693917380662</v>
      </c>
      <c r="J41" s="21">
        <f t="shared" si="7"/>
        <v>17668.753302048804</v>
      </c>
      <c r="K41" s="4"/>
      <c r="L41" s="4"/>
    </row>
    <row r="42" spans="1:12" x14ac:dyDescent="0.2">
      <c r="A42" s="4">
        <f t="shared" si="8"/>
        <v>13</v>
      </c>
      <c r="B42" s="21">
        <f t="shared" si="9"/>
        <v>479974.30936102272</v>
      </c>
      <c r="C42" s="17">
        <f t="shared" si="1"/>
        <v>-1689.2091816313321</v>
      </c>
      <c r="D42" s="17">
        <f t="shared" si="2"/>
        <v>-899.65248503532075</v>
      </c>
      <c r="E42" s="18">
        <f>E41</f>
        <v>-569.58333333333337</v>
      </c>
      <c r="F42" s="17">
        <f t="shared" si="4"/>
        <v>-3158.4449999999865</v>
      </c>
      <c r="G42" s="16">
        <f t="shared" si="5"/>
        <v>478285.10017939139</v>
      </c>
      <c r="H42" s="19">
        <f t="shared" si="6"/>
        <v>3.6732861481472444E-2</v>
      </c>
      <c r="I42" s="20">
        <f t="shared" ref="I42:I53" si="11">H$16*B42</f>
        <v>9546.6890131907421</v>
      </c>
      <c r="J42" s="21">
        <f t="shared" si="7"/>
        <v>17630.829820423849</v>
      </c>
      <c r="K42" s="4"/>
      <c r="L42" s="4"/>
    </row>
    <row r="43" spans="1:12" x14ac:dyDescent="0.2">
      <c r="A43" s="4">
        <f t="shared" si="8"/>
        <v>14</v>
      </c>
      <c r="B43" s="21">
        <f t="shared" si="9"/>
        <v>478285.10017939139</v>
      </c>
      <c r="C43" s="17">
        <f t="shared" si="1"/>
        <v>-1692.3753953397747</v>
      </c>
      <c r="D43" s="17">
        <f t="shared" si="2"/>
        <v>-896.48627132687807</v>
      </c>
      <c r="E43" s="23">
        <f t="shared" si="10"/>
        <v>-569.58333333333337</v>
      </c>
      <c r="F43" s="17">
        <f t="shared" si="4"/>
        <v>-3158.4449999999865</v>
      </c>
      <c r="G43" s="16">
        <f t="shared" si="5"/>
        <v>476592.72478405159</v>
      </c>
      <c r="H43" s="19">
        <f t="shared" si="6"/>
        <v>3.6783155589258279E-2</v>
      </c>
      <c r="I43" s="20">
        <f t="shared" si="11"/>
        <v>9513.0906425680951</v>
      </c>
      <c r="J43" s="21">
        <f t="shared" si="7"/>
        <v>17592.835255922535</v>
      </c>
      <c r="K43" s="4"/>
      <c r="L43" s="4"/>
    </row>
    <row r="44" spans="1:12" x14ac:dyDescent="0.2">
      <c r="A44" s="4">
        <f t="shared" si="8"/>
        <v>15</v>
      </c>
      <c r="B44" s="21">
        <f t="shared" si="9"/>
        <v>476592.72478405159</v>
      </c>
      <c r="C44" s="17">
        <f t="shared" si="1"/>
        <v>-1695.5475437242517</v>
      </c>
      <c r="D44" s="17">
        <f t="shared" si="2"/>
        <v>-893.3141229424009</v>
      </c>
      <c r="E44" s="23">
        <f t="shared" si="10"/>
        <v>-569.58333333333337</v>
      </c>
      <c r="F44" s="17">
        <f t="shared" si="4"/>
        <v>-3158.4449999999861</v>
      </c>
      <c r="G44" s="16">
        <f t="shared" si="5"/>
        <v>474897.17724032735</v>
      </c>
      <c r="H44" s="19">
        <f t="shared" si="6"/>
        <v>3.6833901489501414E-2</v>
      </c>
      <c r="I44" s="20">
        <f t="shared" si="11"/>
        <v>9479.4292959547874</v>
      </c>
      <c r="J44" s="21">
        <f t="shared" si="7"/>
        <v>17554.769475308814</v>
      </c>
      <c r="K44" s="4"/>
      <c r="L44" s="4"/>
    </row>
    <row r="45" spans="1:12" x14ac:dyDescent="0.2">
      <c r="A45" s="4">
        <f t="shared" si="8"/>
        <v>16</v>
      </c>
      <c r="B45" s="21">
        <f t="shared" si="9"/>
        <v>474897.17724032735</v>
      </c>
      <c r="C45" s="17">
        <f t="shared" si="1"/>
        <v>-1698.7256379085798</v>
      </c>
      <c r="D45" s="17">
        <f t="shared" si="2"/>
        <v>-890.13602875807317</v>
      </c>
      <c r="E45" s="23">
        <f t="shared" si="10"/>
        <v>-569.58333333333337</v>
      </c>
      <c r="F45" s="17">
        <f t="shared" si="4"/>
        <v>-3158.4449999999865</v>
      </c>
      <c r="G45" s="16">
        <f t="shared" si="5"/>
        <v>473198.45160241879</v>
      </c>
      <c r="H45" s="19">
        <f t="shared" si="6"/>
        <v>3.6885105207168624E-2</v>
      </c>
      <c r="I45" s="20">
        <f t="shared" si="11"/>
        <v>9445.7048553101122</v>
      </c>
      <c r="J45" s="21">
        <f t="shared" si="7"/>
        <v>17516.632345096878</v>
      </c>
      <c r="K45" s="4"/>
      <c r="L45" s="4"/>
    </row>
    <row r="46" spans="1:12" x14ac:dyDescent="0.2">
      <c r="A46" s="4">
        <f t="shared" si="8"/>
        <v>17</v>
      </c>
      <c r="B46" s="21">
        <f t="shared" si="9"/>
        <v>473198.45160241879</v>
      </c>
      <c r="C46" s="17">
        <f t="shared" si="1"/>
        <v>-1701.9096890374246</v>
      </c>
      <c r="D46" s="17">
        <f t="shared" si="2"/>
        <v>-886.95197762922794</v>
      </c>
      <c r="E46" s="23">
        <f t="shared" si="10"/>
        <v>-569.58333333333337</v>
      </c>
      <c r="F46" s="17">
        <f t="shared" si="4"/>
        <v>-3158.4449999999861</v>
      </c>
      <c r="G46" s="16">
        <f t="shared" si="5"/>
        <v>471496.54191338137</v>
      </c>
      <c r="H46" s="19">
        <f t="shared" si="6"/>
        <v>3.6936772874810883E-2</v>
      </c>
      <c r="I46" s="20">
        <f t="shared" si="11"/>
        <v>9411.9172023721112</v>
      </c>
      <c r="J46" s="21">
        <f t="shared" si="7"/>
        <v>17478.423731550734</v>
      </c>
      <c r="K46" s="4"/>
      <c r="L46" s="4"/>
    </row>
    <row r="47" spans="1:12" x14ac:dyDescent="0.2">
      <c r="A47" s="4">
        <f t="shared" si="8"/>
        <v>18</v>
      </c>
      <c r="B47" s="21">
        <f t="shared" si="9"/>
        <v>471496.54191338137</v>
      </c>
      <c r="C47" s="17">
        <f t="shared" si="1"/>
        <v>-1705.0997082763431</v>
      </c>
      <c r="D47" s="17">
        <f t="shared" si="2"/>
        <v>-883.76195839030959</v>
      </c>
      <c r="E47" s="23">
        <f t="shared" si="10"/>
        <v>-569.58333333333337</v>
      </c>
      <c r="F47" s="17">
        <f t="shared" si="4"/>
        <v>-3158.4449999999861</v>
      </c>
      <c r="G47" s="16">
        <f t="shared" si="5"/>
        <v>469791.44220510504</v>
      </c>
      <c r="H47" s="19">
        <f t="shared" si="6"/>
        <v>3.6988910734975539E-2</v>
      </c>
      <c r="I47" s="20">
        <f t="shared" si="11"/>
        <v>9378.0662186571553</v>
      </c>
      <c r="J47" s="21">
        <f t="shared" si="7"/>
        <v>17440.143500683716</v>
      </c>
      <c r="K47" s="4"/>
      <c r="L47" s="4"/>
    </row>
    <row r="48" spans="1:12" x14ac:dyDescent="0.2">
      <c r="A48" s="4">
        <f t="shared" si="8"/>
        <v>19</v>
      </c>
      <c r="B48" s="21">
        <f t="shared" si="9"/>
        <v>469791.44220510504</v>
      </c>
      <c r="C48" s="17">
        <f t="shared" si="1"/>
        <v>-1708.2957068118189</v>
      </c>
      <c r="D48" s="17">
        <f t="shared" si="2"/>
        <v>-880.56595985483386</v>
      </c>
      <c r="E48" s="23">
        <f t="shared" si="10"/>
        <v>-569.58333333333337</v>
      </c>
      <c r="F48" s="17">
        <f t="shared" si="4"/>
        <v>-3158.4449999999865</v>
      </c>
      <c r="G48" s="16">
        <f t="shared" si="5"/>
        <v>468083.14649829321</v>
      </c>
      <c r="H48" s="19">
        <f t="shared" si="6"/>
        <v>3.7041525142683634E-2</v>
      </c>
      <c r="I48" s="20">
        <f t="shared" si="11"/>
        <v>9344.1517854595404</v>
      </c>
      <c r="J48" s="21">
        <f t="shared" si="7"/>
        <v>17401.791518258004</v>
      </c>
      <c r="K48" s="4"/>
      <c r="L48" s="4"/>
    </row>
    <row r="49" spans="1:12" x14ac:dyDescent="0.2">
      <c r="A49" s="4">
        <f t="shared" si="8"/>
        <v>20</v>
      </c>
      <c r="B49" s="21">
        <f t="shared" si="9"/>
        <v>468083.14649829321</v>
      </c>
      <c r="C49" s="17">
        <f t="shared" si="1"/>
        <v>-1711.4976958513039</v>
      </c>
      <c r="D49" s="17">
        <f t="shared" si="2"/>
        <v>-877.36397081534881</v>
      </c>
      <c r="E49" s="23">
        <f t="shared" si="10"/>
        <v>-569.58333333333337</v>
      </c>
      <c r="F49" s="17">
        <f t="shared" si="4"/>
        <v>-3158.4449999999861</v>
      </c>
      <c r="G49" s="16">
        <f t="shared" si="5"/>
        <v>466371.64880244189</v>
      </c>
      <c r="H49" s="19">
        <f t="shared" si="6"/>
        <v>3.7094622567974682E-2</v>
      </c>
      <c r="I49" s="20">
        <f t="shared" si="11"/>
        <v>9310.1737838510526</v>
      </c>
      <c r="J49" s="21">
        <f t="shared" si="7"/>
        <v>17363.367649784188</v>
      </c>
      <c r="K49" s="4"/>
      <c r="L49" s="4"/>
    </row>
    <row r="50" spans="1:12" x14ac:dyDescent="0.2">
      <c r="A50" s="4">
        <f t="shared" si="8"/>
        <v>21</v>
      </c>
      <c r="B50" s="21">
        <f t="shared" si="9"/>
        <v>466371.64880244189</v>
      </c>
      <c r="C50" s="17">
        <f t="shared" si="1"/>
        <v>-1714.7056866232574</v>
      </c>
      <c r="D50" s="17">
        <f t="shared" si="2"/>
        <v>-874.1559800433954</v>
      </c>
      <c r="E50" s="23">
        <f t="shared" si="10"/>
        <v>-569.58333333333337</v>
      </c>
      <c r="F50" s="17">
        <f t="shared" si="4"/>
        <v>-3158.4449999999865</v>
      </c>
      <c r="G50" s="16">
        <f t="shared" si="5"/>
        <v>464656.94311581866</v>
      </c>
      <c r="H50" s="19">
        <f t="shared" si="6"/>
        <v>3.7148209598520589E-2</v>
      </c>
      <c r="I50" s="20">
        <f t="shared" si="11"/>
        <v>9276.1320946805699</v>
      </c>
      <c r="J50" s="21">
        <f t="shared" si="7"/>
        <v>17324.871760520746</v>
      </c>
      <c r="K50" s="4"/>
      <c r="L50" s="4"/>
    </row>
    <row r="51" spans="1:12" x14ac:dyDescent="0.2">
      <c r="A51" s="4">
        <f t="shared" si="8"/>
        <v>22</v>
      </c>
      <c r="B51" s="21">
        <f t="shared" si="9"/>
        <v>464656.94311581866</v>
      </c>
      <c r="C51" s="17">
        <f t="shared" si="1"/>
        <v>-1717.9196903771842</v>
      </c>
      <c r="D51" s="17">
        <f t="shared" si="2"/>
        <v>-870.94197628946858</v>
      </c>
      <c r="E51" s="23">
        <f t="shared" si="10"/>
        <v>-569.58333333333337</v>
      </c>
      <c r="F51" s="17">
        <f t="shared" si="4"/>
        <v>-3158.4449999999865</v>
      </c>
      <c r="G51" s="16">
        <f t="shared" si="5"/>
        <v>462939.02342544147</v>
      </c>
      <c r="H51" s="19">
        <f t="shared" si="6"/>
        <v>3.7202292942311435E-2</v>
      </c>
      <c r="I51" s="20">
        <f t="shared" si="11"/>
        <v>9242.0265985736332</v>
      </c>
      <c r="J51" s="21">
        <f t="shared" si="7"/>
        <v>17286.303715473627</v>
      </c>
      <c r="K51" s="4"/>
      <c r="L51" s="4"/>
    </row>
    <row r="52" spans="1:12" x14ac:dyDescent="0.2">
      <c r="A52" s="4">
        <f t="shared" si="8"/>
        <v>23</v>
      </c>
      <c r="B52" s="21">
        <f t="shared" si="9"/>
        <v>462939.02342544147</v>
      </c>
      <c r="C52" s="17">
        <f t="shared" si="1"/>
        <v>-1721.1397183836757</v>
      </c>
      <c r="D52" s="17">
        <f t="shared" si="2"/>
        <v>-867.72194828297677</v>
      </c>
      <c r="E52" s="23">
        <f t="shared" si="10"/>
        <v>-569.58333333333337</v>
      </c>
      <c r="F52" s="17">
        <f t="shared" si="4"/>
        <v>-3158.4449999999861</v>
      </c>
      <c r="G52" s="16">
        <f t="shared" si="5"/>
        <v>461217.8837070578</v>
      </c>
      <c r="H52" s="19">
        <f t="shared" si="6"/>
        <v>3.725687943041496E-2</v>
      </c>
      <c r="I52" s="20">
        <f t="shared" si="11"/>
        <v>9207.8571759320312</v>
      </c>
      <c r="J52" s="21">
        <f t="shared" si="7"/>
        <v>17247.663379395719</v>
      </c>
      <c r="K52" s="4"/>
      <c r="L52" s="4"/>
    </row>
    <row r="53" spans="1:12" x14ac:dyDescent="0.2">
      <c r="A53" s="4">
        <f t="shared" si="8"/>
        <v>24</v>
      </c>
      <c r="B53" s="21">
        <f t="shared" si="9"/>
        <v>461217.8837070578</v>
      </c>
      <c r="C53" s="17">
        <f t="shared" si="1"/>
        <v>-1724.3657819344485</v>
      </c>
      <c r="D53" s="17">
        <f t="shared" si="2"/>
        <v>-864.49588473220433</v>
      </c>
      <c r="E53" s="23">
        <f t="shared" si="10"/>
        <v>-569.58333333333337</v>
      </c>
      <c r="F53" s="17">
        <f t="shared" si="4"/>
        <v>-3158.4449999999865</v>
      </c>
      <c r="G53" s="16">
        <f t="shared" si="5"/>
        <v>459493.51792512333</v>
      </c>
      <c r="H53" s="19">
        <f t="shared" si="6"/>
        <v>3.7311976019812586E-2</v>
      </c>
      <c r="I53" s="20">
        <f t="shared" si="11"/>
        <v>9173.6237069333802</v>
      </c>
      <c r="J53" s="21">
        <f t="shared" si="7"/>
        <v>17208.950616786449</v>
      </c>
      <c r="K53" s="4"/>
      <c r="L53" s="4"/>
    </row>
    <row r="54" spans="1:12" x14ac:dyDescent="0.2">
      <c r="A54" s="4">
        <f t="shared" si="8"/>
        <v>25</v>
      </c>
      <c r="B54" s="21">
        <f t="shared" si="9"/>
        <v>459493.51792512333</v>
      </c>
      <c r="C54" s="17">
        <f t="shared" si="1"/>
        <v>-1727.5978923423836</v>
      </c>
      <c r="D54" s="17">
        <f t="shared" si="2"/>
        <v>-861.26377432426898</v>
      </c>
      <c r="E54" s="23">
        <f t="shared" si="10"/>
        <v>-569.58333333333337</v>
      </c>
      <c r="F54" s="17">
        <f t="shared" si="4"/>
        <v>-3158.4449999999861</v>
      </c>
      <c r="G54" s="16">
        <f t="shared" si="5"/>
        <v>457765.92003278097</v>
      </c>
      <c r="H54" s="19">
        <f t="shared" si="6"/>
        <v>3.7367589796313931E-2</v>
      </c>
      <c r="I54" s="20">
        <f t="shared" ref="I54:I65" si="12">H$17*B54</f>
        <v>8123.845396916181</v>
      </c>
      <c r="J54" s="21">
        <f t="shared" si="7"/>
        <v>17170.16529189123</v>
      </c>
      <c r="K54" s="4"/>
      <c r="L54" s="4"/>
    </row>
    <row r="55" spans="1:12" x14ac:dyDescent="0.2">
      <c r="A55" s="4">
        <f t="shared" si="8"/>
        <v>26</v>
      </c>
      <c r="B55" s="21">
        <f t="shared" si="9"/>
        <v>457765.92003278097</v>
      </c>
      <c r="C55" s="17">
        <f t="shared" si="1"/>
        <v>-1730.8360609415668</v>
      </c>
      <c r="D55" s="17">
        <f t="shared" si="2"/>
        <v>-858.0256057250856</v>
      </c>
      <c r="E55" s="23">
        <f t="shared" si="10"/>
        <v>-569.58333333333337</v>
      </c>
      <c r="F55" s="17">
        <f t="shared" si="4"/>
        <v>-3158.4449999999856</v>
      </c>
      <c r="G55" s="16">
        <f t="shared" si="5"/>
        <v>456035.0839718394</v>
      </c>
      <c r="H55" s="19">
        <f t="shared" si="6"/>
        <v>3.7423727977552897E-2</v>
      </c>
      <c r="I55" s="20">
        <f t="shared" si="12"/>
        <v>8093.3014661795678</v>
      </c>
      <c r="J55" s="21">
        <f t="shared" si="7"/>
        <v>17131.307268701028</v>
      </c>
      <c r="K55" s="4"/>
      <c r="L55" s="4"/>
    </row>
    <row r="56" spans="1:12" x14ac:dyDescent="0.2">
      <c r="A56" s="4">
        <f t="shared" si="8"/>
        <v>27</v>
      </c>
      <c r="B56" s="21">
        <f t="shared" si="9"/>
        <v>456035.0839718394</v>
      </c>
      <c r="C56" s="17">
        <f t="shared" si="1"/>
        <v>-1734.080299087329</v>
      </c>
      <c r="D56" s="17">
        <f t="shared" si="2"/>
        <v>-854.78136757932373</v>
      </c>
      <c r="E56" s="23">
        <f t="shared" si="10"/>
        <v>-569.58333333333337</v>
      </c>
      <c r="F56" s="17">
        <f t="shared" si="4"/>
        <v>-3158.4449999999861</v>
      </c>
      <c r="G56" s="16">
        <f t="shared" si="5"/>
        <v>454301.00367275206</v>
      </c>
      <c r="H56" s="19">
        <f t="shared" si="6"/>
        <v>3.7480397916067693E-2</v>
      </c>
      <c r="I56" s="20">
        <f t="shared" si="12"/>
        <v>8062.7002846221212</v>
      </c>
      <c r="J56" s="21">
        <f t="shared" si="7"/>
        <v>17092.376410951885</v>
      </c>
      <c r="K56" s="4"/>
      <c r="L56" s="4"/>
    </row>
    <row r="57" spans="1:12" x14ac:dyDescent="0.2">
      <c r="A57" s="4">
        <f t="shared" si="8"/>
        <v>28</v>
      </c>
      <c r="B57" s="21">
        <f t="shared" si="9"/>
        <v>454301.00367275206</v>
      </c>
      <c r="C57" s="17">
        <f t="shared" si="1"/>
        <v>-1737.3306181562841</v>
      </c>
      <c r="D57" s="17">
        <f t="shared" si="2"/>
        <v>-851.53104851036858</v>
      </c>
      <c r="E57" s="23">
        <f t="shared" si="10"/>
        <v>-569.58333333333337</v>
      </c>
      <c r="F57" s="17">
        <f t="shared" si="4"/>
        <v>-3158.4449999999861</v>
      </c>
      <c r="G57" s="16">
        <f t="shared" si="5"/>
        <v>452563.67305459577</v>
      </c>
      <c r="H57" s="19">
        <f t="shared" si="6"/>
        <v>3.7537607102467528E-2</v>
      </c>
      <c r="I57" s="20">
        <f t="shared" si="12"/>
        <v>8032.0417449342567</v>
      </c>
      <c r="J57" s="21">
        <f t="shared" si="7"/>
        <v>17053.372582124426</v>
      </c>
      <c r="K57" s="4"/>
      <c r="L57" s="4"/>
    </row>
    <row r="58" spans="1:12" x14ac:dyDescent="0.2">
      <c r="A58" s="4">
        <f t="shared" si="8"/>
        <v>29</v>
      </c>
      <c r="B58" s="21">
        <f t="shared" si="9"/>
        <v>452563.67305459577</v>
      </c>
      <c r="C58" s="17">
        <f t="shared" si="1"/>
        <v>-1740.5870295463708</v>
      </c>
      <c r="D58" s="17">
        <f t="shared" si="2"/>
        <v>-848.27463712028191</v>
      </c>
      <c r="E58" s="23">
        <f t="shared" si="10"/>
        <v>-569.58333333333337</v>
      </c>
      <c r="F58" s="17">
        <f t="shared" si="4"/>
        <v>-3158.4449999999861</v>
      </c>
      <c r="G58" s="16">
        <f t="shared" si="5"/>
        <v>450823.08602504939</v>
      </c>
      <c r="H58" s="19">
        <f t="shared" si="6"/>
        <v>3.7595363168689055E-2</v>
      </c>
      <c r="I58" s="20">
        <f t="shared" si="12"/>
        <v>8001.3257396052541</v>
      </c>
      <c r="J58" s="21">
        <f t="shared" si="7"/>
        <v>17014.295645443384</v>
      </c>
      <c r="K58" s="4"/>
      <c r="L58" s="4"/>
    </row>
    <row r="59" spans="1:12" x14ac:dyDescent="0.2">
      <c r="A59" s="4">
        <f t="shared" si="8"/>
        <v>30</v>
      </c>
      <c r="B59" s="21">
        <f t="shared" si="9"/>
        <v>450823.08602504939</v>
      </c>
      <c r="C59" s="17">
        <f t="shared" si="1"/>
        <v>-1743.8495446768916</v>
      </c>
      <c r="D59" s="17">
        <f t="shared" si="2"/>
        <v>-845.012121989761</v>
      </c>
      <c r="E59" s="23">
        <f t="shared" si="10"/>
        <v>-569.58333333333337</v>
      </c>
      <c r="F59" s="17">
        <f t="shared" si="4"/>
        <v>-3158.4449999999861</v>
      </c>
      <c r="G59" s="16">
        <f t="shared" si="5"/>
        <v>449079.23648037249</v>
      </c>
      <c r="H59" s="19">
        <f t="shared" si="6"/>
        <v>3.7653673891345336E-2</v>
      </c>
      <c r="I59" s="20">
        <f t="shared" si="12"/>
        <v>7970.5521609228736</v>
      </c>
      <c r="J59" s="21">
        <f t="shared" si="7"/>
        <v>16975.145463877136</v>
      </c>
      <c r="K59" s="4"/>
      <c r="L59" s="4"/>
    </row>
    <row r="60" spans="1:12" x14ac:dyDescent="0.2">
      <c r="A60" s="4">
        <f t="shared" si="8"/>
        <v>31</v>
      </c>
      <c r="B60" s="21">
        <f t="shared" si="9"/>
        <v>449079.23648037249</v>
      </c>
      <c r="C60" s="17">
        <f t="shared" si="1"/>
        <v>-1747.1181749885534</v>
      </c>
      <c r="D60" s="17">
        <f t="shared" si="2"/>
        <v>-841.7434916780993</v>
      </c>
      <c r="E60" s="23">
        <f t="shared" si="10"/>
        <v>-569.58333333333337</v>
      </c>
      <c r="F60" s="17">
        <f t="shared" si="4"/>
        <v>-3158.4449999999861</v>
      </c>
      <c r="G60" s="16">
        <f t="shared" si="5"/>
        <v>447332.11830538395</v>
      </c>
      <c r="H60" s="19">
        <f t="shared" si="6"/>
        <v>3.7712547195170525E-2</v>
      </c>
      <c r="I60" s="20">
        <f t="shared" si="12"/>
        <v>7939.7209009729859</v>
      </c>
      <c r="J60" s="21">
        <f t="shared" si="7"/>
        <v>16935.921900137193</v>
      </c>
      <c r="K60" s="4"/>
      <c r="L60" s="4"/>
    </row>
    <row r="61" spans="1:12" x14ac:dyDescent="0.2">
      <c r="A61" s="4">
        <f t="shared" si="8"/>
        <v>32</v>
      </c>
      <c r="B61" s="21">
        <f t="shared" si="9"/>
        <v>447332.11830538395</v>
      </c>
      <c r="C61" s="17">
        <f t="shared" si="1"/>
        <v>-1750.3929319435065</v>
      </c>
      <c r="D61" s="17">
        <f t="shared" si="2"/>
        <v>-838.46873472314633</v>
      </c>
      <c r="E61" s="23">
        <f t="shared" si="10"/>
        <v>-569.58333333333337</v>
      </c>
      <c r="F61" s="17">
        <f t="shared" si="4"/>
        <v>-3158.4449999999865</v>
      </c>
      <c r="G61" s="16">
        <f t="shared" si="5"/>
        <v>445581.72537344042</v>
      </c>
      <c r="H61" s="19">
        <f t="shared" si="6"/>
        <v>3.7771991156563448E-2</v>
      </c>
      <c r="I61" s="20">
        <f t="shared" si="12"/>
        <v>7908.8318516391892</v>
      </c>
      <c r="J61" s="21">
        <f t="shared" si="7"/>
        <v>16896.624816677755</v>
      </c>
      <c r="K61" s="4"/>
      <c r="L61" s="4"/>
    </row>
    <row r="62" spans="1:12" x14ac:dyDescent="0.2">
      <c r="A62" s="4">
        <f t="shared" si="8"/>
        <v>33</v>
      </c>
      <c r="B62" s="21">
        <f t="shared" si="9"/>
        <v>445581.72537344042</v>
      </c>
      <c r="C62" s="17">
        <f t="shared" si="1"/>
        <v>-1753.6738270253863</v>
      </c>
      <c r="D62" s="17">
        <f t="shared" si="2"/>
        <v>-835.18783964126635</v>
      </c>
      <c r="E62" s="23">
        <f t="shared" si="10"/>
        <v>-569.58333333333337</v>
      </c>
      <c r="F62" s="17">
        <f t="shared" si="4"/>
        <v>-3158.4449999999861</v>
      </c>
      <c r="G62" s="16">
        <f t="shared" si="5"/>
        <v>443828.05154641502</v>
      </c>
      <c r="H62" s="19">
        <f t="shared" si="6"/>
        <v>3.7832014007233336E-2</v>
      </c>
      <c r="I62" s="20">
        <f t="shared" si="12"/>
        <v>7877.884904602427</v>
      </c>
      <c r="J62" s="21">
        <f t="shared" si="7"/>
        <v>16857.254075695197</v>
      </c>
      <c r="K62" s="4"/>
      <c r="L62" s="4"/>
    </row>
    <row r="63" spans="1:12" x14ac:dyDescent="0.2">
      <c r="A63" s="4">
        <f t="shared" si="8"/>
        <v>34</v>
      </c>
      <c r="B63" s="21">
        <f t="shared" si="9"/>
        <v>443828.05154641502</v>
      </c>
      <c r="C63" s="17">
        <f t="shared" si="1"/>
        <v>-1756.9608717393526</v>
      </c>
      <c r="D63" s="17">
        <f t="shared" si="2"/>
        <v>-831.90079492730001</v>
      </c>
      <c r="E63" s="23">
        <f t="shared" si="10"/>
        <v>-569.58333333333337</v>
      </c>
      <c r="F63" s="17">
        <f t="shared" si="4"/>
        <v>-3158.4449999999861</v>
      </c>
      <c r="G63" s="16">
        <f t="shared" si="5"/>
        <v>442071.09067467565</v>
      </c>
      <c r="H63" s="19">
        <f t="shared" si="6"/>
        <v>3.7892624137951345E-2</v>
      </c>
      <c r="I63" s="20">
        <f t="shared" si="12"/>
        <v>7846.8799513406184</v>
      </c>
      <c r="J63" s="21">
        <f t="shared" si="7"/>
        <v>16817.8095391276</v>
      </c>
      <c r="K63" s="4"/>
      <c r="L63" s="4"/>
    </row>
    <row r="64" spans="1:12" x14ac:dyDescent="0.2">
      <c r="A64" s="4">
        <f t="shared" si="8"/>
        <v>35</v>
      </c>
      <c r="B64" s="21">
        <f t="shared" si="9"/>
        <v>442071.09067467565</v>
      </c>
      <c r="C64" s="17">
        <f t="shared" si="1"/>
        <v>-1760.25407761213</v>
      </c>
      <c r="D64" s="17">
        <f t="shared" si="2"/>
        <v>-828.60758905452246</v>
      </c>
      <c r="E64" s="23">
        <f t="shared" si="10"/>
        <v>-569.58333333333337</v>
      </c>
      <c r="F64" s="17">
        <f t="shared" si="4"/>
        <v>-3158.4449999999861</v>
      </c>
      <c r="G64" s="16">
        <f t="shared" si="5"/>
        <v>440310.83659706352</v>
      </c>
      <c r="H64" s="19">
        <f t="shared" si="6"/>
        <v>3.7953830102411233E-2</v>
      </c>
      <c r="I64" s="20">
        <f t="shared" si="12"/>
        <v>7815.8168831282665</v>
      </c>
      <c r="J64" s="21">
        <f t="shared" si="7"/>
        <v>16778.291068654271</v>
      </c>
      <c r="K64" s="4"/>
      <c r="L64" s="4"/>
    </row>
    <row r="65" spans="1:12" x14ac:dyDescent="0.2">
      <c r="A65" s="4">
        <f t="shared" si="8"/>
        <v>36</v>
      </c>
      <c r="B65" s="21">
        <f t="shared" si="9"/>
        <v>440310.83659706352</v>
      </c>
      <c r="C65" s="17">
        <f t="shared" si="1"/>
        <v>-1763.5534561920495</v>
      </c>
      <c r="D65" s="17">
        <f t="shared" si="2"/>
        <v>-825.30821047460313</v>
      </c>
      <c r="E65" s="23">
        <f t="shared" si="10"/>
        <v>-569.58333333333337</v>
      </c>
      <c r="F65" s="17">
        <f t="shared" si="4"/>
        <v>-3158.4449999999861</v>
      </c>
      <c r="G65" s="16">
        <f t="shared" si="5"/>
        <v>438547.2831408715</v>
      </c>
      <c r="H65" s="19">
        <f t="shared" si="6"/>
        <v>3.8015640621203078E-2</v>
      </c>
      <c r="I65" s="20">
        <f t="shared" si="12"/>
        <v>7784.6955910360839</v>
      </c>
      <c r="J65" s="21">
        <f t="shared" si="7"/>
        <v>16738.698525695239</v>
      </c>
      <c r="K65" s="4"/>
      <c r="L65" s="4"/>
    </row>
    <row r="66" spans="1:12" x14ac:dyDescent="0.2">
      <c r="A66" s="4">
        <f t="shared" si="8"/>
        <v>37</v>
      </c>
      <c r="B66" s="21">
        <f t="shared" si="9"/>
        <v>438547.2831408715</v>
      </c>
      <c r="C66" s="17">
        <f t="shared" si="1"/>
        <v>-1766.8590190490866</v>
      </c>
      <c r="D66" s="17">
        <f t="shared" si="2"/>
        <v>-822.00264761756614</v>
      </c>
      <c r="E66" s="23">
        <f t="shared" si="10"/>
        <v>-569.58333333333337</v>
      </c>
      <c r="F66" s="17">
        <f t="shared" si="4"/>
        <v>-3158.4449999999861</v>
      </c>
      <c r="G66" s="16">
        <f t="shared" si="5"/>
        <v>436780.42412182241</v>
      </c>
      <c r="H66" s="19">
        <f t="shared" si="6"/>
        <v>3.807806458590391E-2</v>
      </c>
      <c r="I66" s="20">
        <f t="shared" ref="I66:I77" si="13">H$18*B66</f>
        <v>6784.3264701892822</v>
      </c>
      <c r="J66" s="21">
        <f t="shared" si="7"/>
        <v>16699.031771410795</v>
      </c>
      <c r="K66" s="4"/>
      <c r="L66" s="4"/>
    </row>
    <row r="67" spans="1:12" x14ac:dyDescent="0.2">
      <c r="A67" s="4">
        <f t="shared" si="8"/>
        <v>38</v>
      </c>
      <c r="B67" s="21">
        <f t="shared" si="9"/>
        <v>436780.42412182241</v>
      </c>
      <c r="C67" s="17">
        <f t="shared" si="1"/>
        <v>-1770.1707777749039</v>
      </c>
      <c r="D67" s="17">
        <f t="shared" si="2"/>
        <v>-818.69088889174861</v>
      </c>
      <c r="E67" s="23">
        <f t="shared" si="10"/>
        <v>-569.58333333333337</v>
      </c>
      <c r="F67" s="17">
        <f t="shared" si="4"/>
        <v>-3158.4449999999861</v>
      </c>
      <c r="G67" s="16">
        <f t="shared" si="5"/>
        <v>435010.25334404752</v>
      </c>
      <c r="H67" s="19">
        <f t="shared" si="6"/>
        <v>3.8141111063289185E-2</v>
      </c>
      <c r="I67" s="20">
        <f t="shared" si="13"/>
        <v>6756.9931611645934</v>
      </c>
      <c r="J67" s="21">
        <f t="shared" si="7"/>
        <v>16659.290666700981</v>
      </c>
      <c r="K67" s="4"/>
      <c r="L67" s="4"/>
    </row>
    <row r="68" spans="1:12" x14ac:dyDescent="0.2">
      <c r="A68" s="4">
        <f t="shared" si="8"/>
        <v>39</v>
      </c>
      <c r="B68" s="21">
        <f t="shared" si="9"/>
        <v>435010.25334404752</v>
      </c>
      <c r="C68" s="17">
        <f t="shared" si="1"/>
        <v>-1773.4887439828915</v>
      </c>
      <c r="D68" s="17">
        <f t="shared" si="2"/>
        <v>-815.37292268376086</v>
      </c>
      <c r="E68" s="23">
        <f t="shared" si="10"/>
        <v>-569.58333333333337</v>
      </c>
      <c r="F68" s="17">
        <f t="shared" si="4"/>
        <v>-3158.4449999999856</v>
      </c>
      <c r="G68" s="16">
        <f t="shared" si="5"/>
        <v>433236.76460006461</v>
      </c>
      <c r="H68" s="19">
        <f t="shared" si="6"/>
        <v>3.8204789299669376E-2</v>
      </c>
      <c r="I68" s="20">
        <f t="shared" si="13"/>
        <v>6729.6086192324155</v>
      </c>
      <c r="J68" s="21">
        <f t="shared" si="7"/>
        <v>16619.475072205132</v>
      </c>
      <c r="K68" s="4"/>
      <c r="L68" s="4"/>
    </row>
    <row r="69" spans="1:12" x14ac:dyDescent="0.2">
      <c r="A69" s="4">
        <f t="shared" si="8"/>
        <v>40</v>
      </c>
      <c r="B69" s="21">
        <f t="shared" si="9"/>
        <v>433236.76460006461</v>
      </c>
      <c r="C69" s="17">
        <f t="shared" si="1"/>
        <v>-1776.8129293082072</v>
      </c>
      <c r="D69" s="17">
        <f t="shared" si="2"/>
        <v>-812.04873735844558</v>
      </c>
      <c r="E69" s="23">
        <f t="shared" si="10"/>
        <v>-569.58333333333337</v>
      </c>
      <c r="F69" s="17">
        <f t="shared" si="4"/>
        <v>-3158.4449999999865</v>
      </c>
      <c r="G69" s="16">
        <f t="shared" si="5"/>
        <v>431459.95167075639</v>
      </c>
      <c r="H69" s="19">
        <f t="shared" si="6"/>
        <v>3.8269108725356028E-2</v>
      </c>
      <c r="I69" s="20">
        <f t="shared" si="13"/>
        <v>6702.1727483630002</v>
      </c>
      <c r="J69" s="21">
        <f t="shared" si="7"/>
        <v>16579.584848301347</v>
      </c>
      <c r="K69" s="4"/>
      <c r="L69" s="4"/>
    </row>
    <row r="70" spans="1:12" x14ac:dyDescent="0.2">
      <c r="A70" s="4">
        <f t="shared" si="8"/>
        <v>41</v>
      </c>
      <c r="B70" s="21">
        <f t="shared" si="9"/>
        <v>431459.95167075639</v>
      </c>
      <c r="C70" s="17">
        <f t="shared" si="1"/>
        <v>-1780.1433454078169</v>
      </c>
      <c r="D70" s="17">
        <f t="shared" si="2"/>
        <v>-808.71832125883577</v>
      </c>
      <c r="E70" s="23">
        <f t="shared" si="10"/>
        <v>-569.58333333333337</v>
      </c>
      <c r="F70" s="17">
        <f t="shared" si="4"/>
        <v>-3158.4449999999861</v>
      </c>
      <c r="G70" s="16">
        <f t="shared" si="5"/>
        <v>429679.8083253486</v>
      </c>
      <c r="H70" s="19">
        <f t="shared" si="6"/>
        <v>3.833407895926174E-2</v>
      </c>
      <c r="I70" s="20">
        <f t="shared" si="13"/>
        <v>6674.6854523466018</v>
      </c>
      <c r="J70" s="21">
        <f t="shared" si="7"/>
        <v>16539.61985510603</v>
      </c>
      <c r="K70" s="4"/>
      <c r="L70" s="4"/>
    </row>
    <row r="71" spans="1:12" x14ac:dyDescent="0.2">
      <c r="A71" s="4">
        <f t="shared" si="8"/>
        <v>42</v>
      </c>
      <c r="B71" s="21">
        <f t="shared" si="9"/>
        <v>429679.8083253486</v>
      </c>
      <c r="C71" s="17">
        <f t="shared" si="1"/>
        <v>-1783.4800039605368</v>
      </c>
      <c r="D71" s="17">
        <f t="shared" si="2"/>
        <v>-805.38166270611589</v>
      </c>
      <c r="E71" s="23">
        <f t="shared" si="10"/>
        <v>-569.58333333333337</v>
      </c>
      <c r="F71" s="17">
        <f t="shared" si="4"/>
        <v>-3158.4449999999861</v>
      </c>
      <c r="G71" s="16">
        <f t="shared" si="5"/>
        <v>427896.32832138805</v>
      </c>
      <c r="H71" s="19">
        <f t="shared" si="6"/>
        <v>3.8399709813638945E-2</v>
      </c>
      <c r="I71" s="20">
        <f t="shared" si="13"/>
        <v>6647.1466347931437</v>
      </c>
      <c r="J71" s="21">
        <f t="shared" si="7"/>
        <v>16499.579952473388</v>
      </c>
      <c r="K71" s="4"/>
      <c r="L71" s="4"/>
    </row>
    <row r="72" spans="1:12" x14ac:dyDescent="0.2">
      <c r="A72" s="4">
        <f t="shared" si="8"/>
        <v>43</v>
      </c>
      <c r="B72" s="21">
        <f t="shared" si="9"/>
        <v>427896.32832138805</v>
      </c>
      <c r="C72" s="17">
        <f t="shared" si="1"/>
        <v>-1786.8229166670728</v>
      </c>
      <c r="D72" s="17">
        <f t="shared" si="2"/>
        <v>-802.03874999957975</v>
      </c>
      <c r="E72" s="23">
        <f t="shared" si="10"/>
        <v>-569.58333333333337</v>
      </c>
      <c r="F72" s="17">
        <f t="shared" si="4"/>
        <v>-3158.4449999999861</v>
      </c>
      <c r="G72" s="16">
        <f t="shared" si="5"/>
        <v>426109.50540472096</v>
      </c>
      <c r="H72" s="19">
        <f t="shared" si="6"/>
        <v>3.846601129896221E-2</v>
      </c>
      <c r="I72" s="20">
        <f t="shared" si="13"/>
        <v>6619.5561991318737</v>
      </c>
      <c r="J72" s="21">
        <f t="shared" si="7"/>
        <v>16459.464999994958</v>
      </c>
      <c r="K72" s="4"/>
      <c r="L72" s="4"/>
    </row>
    <row r="73" spans="1:12" x14ac:dyDescent="0.2">
      <c r="A73" s="4">
        <f t="shared" si="8"/>
        <v>44</v>
      </c>
      <c r="B73" s="21">
        <f t="shared" si="9"/>
        <v>426109.50540472096</v>
      </c>
      <c r="C73" s="17">
        <f t="shared" si="1"/>
        <v>-1790.1720952500634</v>
      </c>
      <c r="D73" s="17">
        <f t="shared" si="2"/>
        <v>-798.68957141658916</v>
      </c>
      <c r="E73" s="23">
        <f t="shared" si="10"/>
        <v>-569.58333333333337</v>
      </c>
      <c r="F73" s="17">
        <f t="shared" si="4"/>
        <v>-3158.4449999999861</v>
      </c>
      <c r="G73" s="16">
        <f t="shared" si="5"/>
        <v>424319.33330947091</v>
      </c>
      <c r="H73" s="19">
        <f t="shared" si="6"/>
        <v>3.8532993628959206E-2</v>
      </c>
      <c r="I73" s="20">
        <f t="shared" si="13"/>
        <v>6591.9140486110336</v>
      </c>
      <c r="J73" s="21">
        <f t="shared" si="7"/>
        <v>16419.274856999069</v>
      </c>
      <c r="K73" s="4"/>
      <c r="L73" s="4"/>
    </row>
    <row r="74" spans="1:12" x14ac:dyDescent="0.2">
      <c r="A74" s="4">
        <f t="shared" si="8"/>
        <v>45</v>
      </c>
      <c r="B74" s="21">
        <f t="shared" si="9"/>
        <v>424319.33330947091</v>
      </c>
      <c r="C74" s="17">
        <f t="shared" si="1"/>
        <v>-1793.5275514541188</v>
      </c>
      <c r="D74" s="17">
        <f t="shared" si="2"/>
        <v>-795.33411521253402</v>
      </c>
      <c r="E74" s="23">
        <f t="shared" si="10"/>
        <v>-569.58333333333337</v>
      </c>
      <c r="F74" s="17">
        <f t="shared" si="4"/>
        <v>-3158.4449999999865</v>
      </c>
      <c r="G74" s="16">
        <f t="shared" si="5"/>
        <v>422525.80575801677</v>
      </c>
      <c r="H74" s="19">
        <f t="shared" si="6"/>
        <v>3.8600667225795783E-2</v>
      </c>
      <c r="I74" s="20">
        <f t="shared" si="13"/>
        <v>6564.2200862975151</v>
      </c>
      <c r="J74" s="21">
        <f t="shared" si="7"/>
        <v>16379.00938255041</v>
      </c>
      <c r="K74" s="4"/>
      <c r="L74" s="4"/>
    </row>
    <row r="75" spans="1:12" x14ac:dyDescent="0.2">
      <c r="A75" s="4">
        <f t="shared" si="8"/>
        <v>46</v>
      </c>
      <c r="B75" s="21">
        <f t="shared" si="9"/>
        <v>422525.80575801677</v>
      </c>
      <c r="C75" s="17">
        <f t="shared" si="1"/>
        <v>-1796.8892970458633</v>
      </c>
      <c r="D75" s="17">
        <f t="shared" si="2"/>
        <v>-791.97236962078955</v>
      </c>
      <c r="E75" s="23">
        <f t="shared" si="10"/>
        <v>-569.58333333333337</v>
      </c>
      <c r="F75" s="17">
        <f t="shared" si="4"/>
        <v>-3158.4449999999865</v>
      </c>
      <c r="G75" s="16">
        <f t="shared" si="5"/>
        <v>420728.91646097088</v>
      </c>
      <c r="H75" s="19">
        <f t="shared" si="6"/>
        <v>3.8669042725420502E-2</v>
      </c>
      <c r="I75" s="20">
        <f t="shared" si="13"/>
        <v>6536.4742150765196</v>
      </c>
      <c r="J75" s="21">
        <f t="shared" si="7"/>
        <v>16338.668435449474</v>
      </c>
      <c r="K75" s="4"/>
      <c r="L75" s="4"/>
    </row>
    <row r="76" spans="1:12" x14ac:dyDescent="0.2">
      <c r="A76" s="4">
        <f t="shared" si="8"/>
        <v>47</v>
      </c>
      <c r="B76" s="21">
        <f t="shared" si="9"/>
        <v>420728.91646097088</v>
      </c>
      <c r="C76" s="17">
        <f t="shared" si="1"/>
        <v>-1800.2573438139761</v>
      </c>
      <c r="D76" s="17">
        <f t="shared" si="2"/>
        <v>-788.60432285267643</v>
      </c>
      <c r="E76" s="23">
        <f t="shared" si="10"/>
        <v>-569.58333333333337</v>
      </c>
      <c r="F76" s="17">
        <f t="shared" si="4"/>
        <v>-3158.4449999999861</v>
      </c>
      <c r="G76" s="16">
        <f t="shared" si="5"/>
        <v>418928.65911715693</v>
      </c>
      <c r="H76" s="19">
        <f t="shared" si="6"/>
        <v>3.8738130983074548E-2</v>
      </c>
      <c r="I76" s="20">
        <f t="shared" si="13"/>
        <v>6508.6763376512199</v>
      </c>
      <c r="J76" s="21">
        <f t="shared" si="7"/>
        <v>16298.251874232119</v>
      </c>
      <c r="K76" s="4"/>
      <c r="L76" s="4"/>
    </row>
    <row r="77" spans="1:12" x14ac:dyDescent="0.2">
      <c r="A77" s="4">
        <f t="shared" si="8"/>
        <v>48</v>
      </c>
      <c r="B77" s="21">
        <f t="shared" si="9"/>
        <v>418928.65911715693</v>
      </c>
      <c r="C77" s="17">
        <f t="shared" si="1"/>
        <v>-1803.6317035692339</v>
      </c>
      <c r="D77" s="17">
        <f t="shared" si="2"/>
        <v>-785.22996309741904</v>
      </c>
      <c r="E77" s="23">
        <f t="shared" si="10"/>
        <v>-569.58333333333337</v>
      </c>
      <c r="F77" s="17">
        <f t="shared" si="4"/>
        <v>-3158.4449999999865</v>
      </c>
      <c r="G77" s="16">
        <f t="shared" si="5"/>
        <v>417125.02741358767</v>
      </c>
      <c r="H77" s="19">
        <f t="shared" si="6"/>
        <v>3.8807943078972812E-2</v>
      </c>
      <c r="I77" s="20">
        <f t="shared" si="13"/>
        <v>6480.8263565424186</v>
      </c>
      <c r="J77" s="21">
        <f t="shared" si="7"/>
        <v>16257.759557169031</v>
      </c>
      <c r="K77" s="4"/>
      <c r="L77" s="4"/>
    </row>
    <row r="78" spans="1:12" x14ac:dyDescent="0.2">
      <c r="A78" s="4">
        <f t="shared" si="8"/>
        <v>49</v>
      </c>
      <c r="B78" s="21">
        <f t="shared" si="9"/>
        <v>417125.02741358767</v>
      </c>
      <c r="C78" s="17">
        <f t="shared" si="1"/>
        <v>-1807.0123881445493</v>
      </c>
      <c r="D78" s="17">
        <f t="shared" si="2"/>
        <v>-781.84927852210342</v>
      </c>
      <c r="E78" s="23">
        <f t="shared" si="10"/>
        <v>-569.58333333333337</v>
      </c>
      <c r="F78" s="17">
        <f t="shared" si="4"/>
        <v>-3158.4449999999861</v>
      </c>
      <c r="G78" s="16">
        <f t="shared" si="5"/>
        <v>415318.01502544311</v>
      </c>
      <c r="H78" s="19">
        <f t="shared" si="6"/>
        <v>3.8878490324162636E-2</v>
      </c>
      <c r="I78" s="20">
        <f t="shared" ref="I78:I89" si="14">H$19*B78</f>
        <v>5531.0778635041725</v>
      </c>
      <c r="J78" s="21">
        <f t="shared" si="7"/>
        <v>16217.191342265243</v>
      </c>
      <c r="K78" s="4"/>
      <c r="L78" s="4"/>
    </row>
    <row r="79" spans="1:12" x14ac:dyDescent="0.2">
      <c r="A79" s="4">
        <f t="shared" si="8"/>
        <v>50</v>
      </c>
      <c r="B79" s="21">
        <f t="shared" si="9"/>
        <v>415318.01502544311</v>
      </c>
      <c r="C79" s="17">
        <f t="shared" si="1"/>
        <v>-1810.3994093950159</v>
      </c>
      <c r="D79" s="17">
        <f t="shared" si="2"/>
        <v>-778.46225727163653</v>
      </c>
      <c r="E79" s="23">
        <f t="shared" si="10"/>
        <v>-569.58333333333337</v>
      </c>
      <c r="F79" s="17">
        <f t="shared" si="4"/>
        <v>-3158.4449999999861</v>
      </c>
      <c r="G79" s="16">
        <f t="shared" si="5"/>
        <v>413507.6156160481</v>
      </c>
      <c r="H79" s="19">
        <f t="shared" si="6"/>
        <v>3.8949784266566513E-2</v>
      </c>
      <c r="I79" s="20">
        <f t="shared" si="14"/>
        <v>5507.1168792373755</v>
      </c>
      <c r="J79" s="21">
        <f t="shared" si="7"/>
        <v>16176.547087259638</v>
      </c>
      <c r="K79" s="4"/>
      <c r="L79" s="4"/>
    </row>
    <row r="80" spans="1:12" x14ac:dyDescent="0.2">
      <c r="A80" s="4">
        <f t="shared" si="8"/>
        <v>51</v>
      </c>
      <c r="B80" s="21">
        <f t="shared" si="9"/>
        <v>413507.6156160481</v>
      </c>
      <c r="C80" s="17">
        <f t="shared" si="1"/>
        <v>-1813.7927791979475</v>
      </c>
      <c r="D80" s="17">
        <f t="shared" si="2"/>
        <v>-775.06888746870482</v>
      </c>
      <c r="E80" s="23">
        <f t="shared" si="10"/>
        <v>-569.58333333333337</v>
      </c>
      <c r="F80" s="17">
        <f t="shared" si="4"/>
        <v>-3158.4449999999856</v>
      </c>
      <c r="G80" s="16">
        <f t="shared" si="5"/>
        <v>411693.82283685013</v>
      </c>
      <c r="H80" s="19">
        <f t="shared" si="6"/>
        <v>3.9021836697215678E-2</v>
      </c>
      <c r="I80" s="20">
        <f t="shared" si="14"/>
        <v>5483.1109830687983</v>
      </c>
      <c r="J80" s="21">
        <f t="shared" si="7"/>
        <v>16135.826649624461</v>
      </c>
      <c r="K80" s="4"/>
      <c r="L80" s="4"/>
    </row>
    <row r="81" spans="1:12" x14ac:dyDescent="0.2">
      <c r="A81" s="4">
        <f t="shared" si="8"/>
        <v>52</v>
      </c>
      <c r="B81" s="21">
        <f t="shared" si="9"/>
        <v>411693.82283685013</v>
      </c>
      <c r="C81" s="17">
        <f t="shared" si="1"/>
        <v>-1817.1925094529211</v>
      </c>
      <c r="D81" s="17">
        <f t="shared" si="2"/>
        <v>-771.66915721373164</v>
      </c>
      <c r="E81" s="23">
        <f t="shared" si="10"/>
        <v>-569.58333333333337</v>
      </c>
      <c r="F81" s="17">
        <f t="shared" si="4"/>
        <v>-3158.4449999999861</v>
      </c>
      <c r="G81" s="16">
        <f t="shared" si="5"/>
        <v>409876.6303273972</v>
      </c>
      <c r="H81" s="19">
        <f t="shared" si="6"/>
        <v>3.9094659656681491E-2</v>
      </c>
      <c r="I81" s="20">
        <f t="shared" si="14"/>
        <v>5459.0600908166334</v>
      </c>
      <c r="J81" s="21">
        <f t="shared" si="7"/>
        <v>16095.029886564782</v>
      </c>
      <c r="K81" s="4"/>
      <c r="L81" s="4"/>
    </row>
    <row r="82" spans="1:12" x14ac:dyDescent="0.2">
      <c r="A82" s="4">
        <f t="shared" si="8"/>
        <v>53</v>
      </c>
      <c r="B82" s="21">
        <f t="shared" si="9"/>
        <v>409876.6303273972</v>
      </c>
      <c r="C82" s="17">
        <f t="shared" si="1"/>
        <v>-1820.5986120818163</v>
      </c>
      <c r="D82" s="17">
        <f t="shared" si="2"/>
        <v>-768.26305458483614</v>
      </c>
      <c r="E82" s="23">
        <f t="shared" si="10"/>
        <v>-569.58333333333337</v>
      </c>
      <c r="F82" s="17">
        <f t="shared" si="4"/>
        <v>-3158.4449999999861</v>
      </c>
      <c r="G82" s="16">
        <f t="shared" si="5"/>
        <v>408056.03171531536</v>
      </c>
      <c r="H82" s="19">
        <f t="shared" si="6"/>
        <v>3.9168265441712188E-2</v>
      </c>
      <c r="I82" s="20">
        <f t="shared" si="14"/>
        <v>5434.9641181412871</v>
      </c>
      <c r="J82" s="21">
        <f t="shared" si="7"/>
        <v>16054.156655018034</v>
      </c>
      <c r="K82" s="4"/>
      <c r="L82" s="4"/>
    </row>
    <row r="83" spans="1:12" x14ac:dyDescent="0.2">
      <c r="A83" s="4">
        <f t="shared" si="8"/>
        <v>54</v>
      </c>
      <c r="B83" s="21">
        <f t="shared" si="9"/>
        <v>408056.03171531536</v>
      </c>
      <c r="C83" s="17">
        <f t="shared" si="1"/>
        <v>-1824.0110990288611</v>
      </c>
      <c r="D83" s="17">
        <f t="shared" si="2"/>
        <v>-764.85056763779153</v>
      </c>
      <c r="E83" s="23">
        <f t="shared" si="10"/>
        <v>-569.58333333333337</v>
      </c>
      <c r="F83" s="17">
        <f t="shared" si="4"/>
        <v>-3158.4449999999861</v>
      </c>
      <c r="G83" s="16">
        <f t="shared" si="5"/>
        <v>406232.02061628649</v>
      </c>
      <c r="H83" s="19">
        <f t="shared" si="6"/>
        <v>3.9242666612082533E-2</v>
      </c>
      <c r="I83" s="20">
        <f t="shared" si="14"/>
        <v>5410.8229805450819</v>
      </c>
      <c r="J83" s="21">
        <f t="shared" si="7"/>
        <v>16013.206811653497</v>
      </c>
      <c r="K83" s="4"/>
      <c r="L83" s="4"/>
    </row>
    <row r="84" spans="1:12" x14ac:dyDescent="0.2">
      <c r="A84" s="4">
        <f t="shared" si="8"/>
        <v>55</v>
      </c>
      <c r="B84" s="21">
        <f t="shared" si="9"/>
        <v>406232.02061628649</v>
      </c>
      <c r="C84" s="17">
        <f t="shared" si="1"/>
        <v>-1827.4299822606697</v>
      </c>
      <c r="D84" s="17">
        <f t="shared" si="2"/>
        <v>-761.43168440598299</v>
      </c>
      <c r="E84" s="23">
        <f t="shared" si="10"/>
        <v>-569.58333333333337</v>
      </c>
      <c r="F84" s="17">
        <f t="shared" si="4"/>
        <v>-3158.4449999999861</v>
      </c>
      <c r="G84" s="16">
        <f t="shared" si="5"/>
        <v>404404.59063402581</v>
      </c>
      <c r="H84" s="19">
        <f t="shared" si="6"/>
        <v>3.9317875997664391E-2</v>
      </c>
      <c r="I84" s="20">
        <f t="shared" si="14"/>
        <v>5386.636593371959</v>
      </c>
      <c r="J84" s="21">
        <f t="shared" si="7"/>
        <v>15972.180212871797</v>
      </c>
      <c r="K84" s="4"/>
      <c r="L84" s="4"/>
    </row>
    <row r="85" spans="1:12" x14ac:dyDescent="0.2">
      <c r="A85" s="4">
        <f t="shared" si="8"/>
        <v>56</v>
      </c>
      <c r="B85" s="21">
        <f t="shared" si="9"/>
        <v>404404.59063402581</v>
      </c>
      <c r="C85" s="17">
        <f t="shared" si="1"/>
        <v>-1830.8552737662872</v>
      </c>
      <c r="D85" s="17">
        <f t="shared" si="2"/>
        <v>-758.00639290036554</v>
      </c>
      <c r="E85" s="23">
        <f t="shared" si="10"/>
        <v>-569.58333333333337</v>
      </c>
      <c r="F85" s="17">
        <f t="shared" si="4"/>
        <v>-3158.4449999999861</v>
      </c>
      <c r="G85" s="16">
        <f t="shared" si="5"/>
        <v>402573.73536025954</v>
      </c>
      <c r="H85" s="19">
        <f t="shared" si="6"/>
        <v>3.9393906705726643E-2</v>
      </c>
      <c r="I85" s="20">
        <f t="shared" si="14"/>
        <v>5362.4048718071826</v>
      </c>
      <c r="J85" s="21">
        <f t="shared" si="7"/>
        <v>15931.076714804387</v>
      </c>
      <c r="K85" s="4"/>
      <c r="L85" s="4"/>
    </row>
    <row r="86" spans="1:12" x14ac:dyDescent="0.2">
      <c r="A86" s="4">
        <f t="shared" si="8"/>
        <v>57</v>
      </c>
      <c r="B86" s="21">
        <f t="shared" si="9"/>
        <v>402573.73536025954</v>
      </c>
      <c r="C86" s="17">
        <f t="shared" si="1"/>
        <v>-1834.2869855572299</v>
      </c>
      <c r="D86" s="17">
        <f t="shared" si="2"/>
        <v>-754.57468110942273</v>
      </c>
      <c r="E86" s="23">
        <f t="shared" si="10"/>
        <v>-569.58333333333337</v>
      </c>
      <c r="F86" s="17">
        <f t="shared" si="4"/>
        <v>-3158.4449999999861</v>
      </c>
      <c r="G86" s="16">
        <f t="shared" si="5"/>
        <v>400739.4483747023</v>
      </c>
      <c r="H86" s="19">
        <f t="shared" si="6"/>
        <v>3.9470772128473192E-2</v>
      </c>
      <c r="I86" s="20">
        <f t="shared" si="14"/>
        <v>5338.1277308770423</v>
      </c>
      <c r="J86" s="21">
        <f t="shared" si="7"/>
        <v>15889.896173313075</v>
      </c>
      <c r="K86" s="4"/>
      <c r="L86" s="4"/>
    </row>
    <row r="87" spans="1:12" x14ac:dyDescent="0.2">
      <c r="A87" s="4">
        <f t="shared" si="8"/>
        <v>58</v>
      </c>
      <c r="B87" s="21">
        <f t="shared" si="9"/>
        <v>400739.4483747023</v>
      </c>
      <c r="C87" s="17">
        <f t="shared" si="1"/>
        <v>-1837.725129667529</v>
      </c>
      <c r="D87" s="17">
        <f t="shared" si="2"/>
        <v>-751.13653699912356</v>
      </c>
      <c r="E87" s="23">
        <f t="shared" si="10"/>
        <v>-569.58333333333337</v>
      </c>
      <c r="F87" s="17">
        <f t="shared" si="4"/>
        <v>-3158.4449999999861</v>
      </c>
      <c r="G87" s="16">
        <f t="shared" si="5"/>
        <v>398901.72324503475</v>
      </c>
      <c r="H87" s="19">
        <f t="shared" si="6"/>
        <v>3.9548485950828022E-2</v>
      </c>
      <c r="I87" s="20">
        <f t="shared" si="14"/>
        <v>5313.8050854485527</v>
      </c>
      <c r="J87" s="21">
        <f t="shared" si="7"/>
        <v>15848.638443989485</v>
      </c>
      <c r="K87" s="4"/>
      <c r="L87" s="4"/>
    </row>
    <row r="88" spans="1:12" x14ac:dyDescent="0.2">
      <c r="A88" s="4">
        <f t="shared" si="8"/>
        <v>59</v>
      </c>
      <c r="B88" s="21">
        <f t="shared" si="9"/>
        <v>398901.72324503475</v>
      </c>
      <c r="C88" s="17">
        <f t="shared" si="1"/>
        <v>-1841.1697181537718</v>
      </c>
      <c r="D88" s="17">
        <f t="shared" si="2"/>
        <v>-747.69194851288103</v>
      </c>
      <c r="E88" s="23">
        <f t="shared" si="10"/>
        <v>-569.58333333333337</v>
      </c>
      <c r="F88" s="17">
        <f t="shared" si="4"/>
        <v>-3158.4449999999865</v>
      </c>
      <c r="G88" s="16">
        <f t="shared" si="5"/>
        <v>397060.55352688098</v>
      </c>
      <c r="H88" s="19">
        <f t="shared" si="6"/>
        <v>3.9627062158476979E-2</v>
      </c>
      <c r="I88" s="20">
        <f t="shared" si="14"/>
        <v>5289.4368502291609</v>
      </c>
      <c r="J88" s="21">
        <f t="shared" si="7"/>
        <v>15807.303382154574</v>
      </c>
      <c r="K88" s="4"/>
      <c r="L88" s="4"/>
    </row>
    <row r="89" spans="1:12" x14ac:dyDescent="0.2">
      <c r="A89" s="4">
        <f t="shared" si="8"/>
        <v>60</v>
      </c>
      <c r="B89" s="21">
        <f t="shared" si="9"/>
        <v>397060.55352688098</v>
      </c>
      <c r="C89" s="17">
        <f t="shared" si="1"/>
        <v>-1844.6207630951437</v>
      </c>
      <c r="D89" s="17">
        <f t="shared" si="2"/>
        <v>-744.24090357150908</v>
      </c>
      <c r="E89" s="23">
        <f t="shared" si="10"/>
        <v>-569.58333333333337</v>
      </c>
      <c r="F89" s="17">
        <f t="shared" si="4"/>
        <v>-3158.4449999999865</v>
      </c>
      <c r="G89" s="16">
        <f t="shared" si="5"/>
        <v>395215.93276378582</v>
      </c>
      <c r="H89" s="19">
        <f t="shared" si="6"/>
        <v>3.9706515046176102E-2</v>
      </c>
      <c r="I89" s="20">
        <f t="shared" si="14"/>
        <v>5265.0229397664425</v>
      </c>
      <c r="J89" s="21">
        <f t="shared" si="7"/>
        <v>15765.890842858111</v>
      </c>
      <c r="K89" s="4"/>
      <c r="L89" s="4"/>
    </row>
    <row r="90" spans="1:12" x14ac:dyDescent="0.2">
      <c r="A90" s="4">
        <f t="shared" si="8"/>
        <v>61</v>
      </c>
      <c r="B90" s="21">
        <f t="shared" si="9"/>
        <v>395215.93276378582</v>
      </c>
      <c r="C90" s="17">
        <f t="shared" si="1"/>
        <v>-1848.0782765934714</v>
      </c>
      <c r="D90" s="17">
        <f t="shared" si="2"/>
        <v>-740.78339007318129</v>
      </c>
      <c r="E90" s="18">
        <f>-(SUM(C$16:C$18)/12*B90)</f>
        <v>-450.21681674007942</v>
      </c>
      <c r="F90" s="17">
        <f t="shared" si="4"/>
        <v>-3039.0784834067322</v>
      </c>
      <c r="G90" s="16">
        <f t="shared" si="5"/>
        <v>393367.85448719235</v>
      </c>
      <c r="H90" s="19">
        <f t="shared" si="6"/>
        <v>3.6162515974023819E-2</v>
      </c>
      <c r="I90" s="20">
        <f t="shared" ref="I90:I101" si="15">H$20*B90</f>
        <v>4367.1360570398338</v>
      </c>
      <c r="J90" s="21">
        <f t="shared" si="7"/>
        <v>14292.002481759129</v>
      </c>
      <c r="K90" s="4"/>
      <c r="L90" s="4"/>
    </row>
    <row r="91" spans="1:12" x14ac:dyDescent="0.2">
      <c r="A91" s="4">
        <f t="shared" si="8"/>
        <v>62</v>
      </c>
      <c r="B91" s="21">
        <f t="shared" si="9"/>
        <v>393367.85448719235</v>
      </c>
      <c r="C91" s="17">
        <f t="shared" si="1"/>
        <v>-1851.5422707732653</v>
      </c>
      <c r="D91" s="17">
        <f t="shared" si="2"/>
        <v>-737.31939589338742</v>
      </c>
      <c r="E91" s="23">
        <f>E90</f>
        <v>-450.21681674007942</v>
      </c>
      <c r="F91" s="17">
        <f t="shared" si="4"/>
        <v>-3039.0784834067322</v>
      </c>
      <c r="G91" s="16">
        <f t="shared" si="5"/>
        <v>391516.31221641909</v>
      </c>
      <c r="H91" s="19">
        <f t="shared" si="6"/>
        <v>3.6226738888410069E-2</v>
      </c>
      <c r="I91" s="20">
        <f t="shared" si="15"/>
        <v>4346.7147920834759</v>
      </c>
      <c r="J91" s="21">
        <f t="shared" si="7"/>
        <v>14250.434551601604</v>
      </c>
      <c r="K91" s="4"/>
      <c r="L91" s="4"/>
    </row>
    <row r="92" spans="1:12" x14ac:dyDescent="0.2">
      <c r="A92" s="4">
        <f t="shared" si="8"/>
        <v>63</v>
      </c>
      <c r="B92" s="21">
        <f t="shared" si="9"/>
        <v>391516.31221641909</v>
      </c>
      <c r="C92" s="17">
        <f t="shared" si="1"/>
        <v>-1855.0127577817609</v>
      </c>
      <c r="D92" s="17">
        <f t="shared" si="2"/>
        <v>-733.8489088848919</v>
      </c>
      <c r="E92" s="23">
        <f t="shared" ref="E92:E155" si="16">E91</f>
        <v>-450.21681674007942</v>
      </c>
      <c r="F92" s="17">
        <f t="shared" si="4"/>
        <v>-3039.0784834067326</v>
      </c>
      <c r="G92" s="16">
        <f t="shared" si="5"/>
        <v>389661.29945863731</v>
      </c>
      <c r="H92" s="19">
        <f t="shared" si="6"/>
        <v>3.6291690190536532E-2</v>
      </c>
      <c r="I92" s="20">
        <f t="shared" si="15"/>
        <v>4326.2552499914309</v>
      </c>
      <c r="J92" s="21">
        <f t="shared" si="7"/>
        <v>14208.788707499654</v>
      </c>
      <c r="K92" s="4"/>
      <c r="L92" s="4"/>
    </row>
    <row r="93" spans="1:12" x14ac:dyDescent="0.2">
      <c r="A93" s="4">
        <f t="shared" si="8"/>
        <v>64</v>
      </c>
      <c r="B93" s="21">
        <f t="shared" si="9"/>
        <v>389661.29945863731</v>
      </c>
      <c r="C93" s="17">
        <f t="shared" si="1"/>
        <v>-1858.4897497889629</v>
      </c>
      <c r="D93" s="17">
        <f t="shared" si="2"/>
        <v>-730.37191687768996</v>
      </c>
      <c r="E93" s="23">
        <f t="shared" si="16"/>
        <v>-450.21681674007942</v>
      </c>
      <c r="F93" s="17">
        <f t="shared" si="4"/>
        <v>-3039.0784834067326</v>
      </c>
      <c r="G93" s="16">
        <f t="shared" si="5"/>
        <v>387802.80970884836</v>
      </c>
      <c r="H93" s="19">
        <f t="shared" si="6"/>
        <v>3.635738222681021E-2</v>
      </c>
      <c r="I93" s="20">
        <f t="shared" si="15"/>
        <v>4305.7573590179427</v>
      </c>
      <c r="J93" s="21">
        <f t="shared" si="7"/>
        <v>14167.064803413232</v>
      </c>
      <c r="K93" s="4"/>
      <c r="L93" s="4"/>
    </row>
    <row r="94" spans="1:12" x14ac:dyDescent="0.2">
      <c r="A94" s="4">
        <f t="shared" si="8"/>
        <v>65</v>
      </c>
      <c r="B94" s="21">
        <f t="shared" si="9"/>
        <v>387802.80970884836</v>
      </c>
      <c r="C94" s="17">
        <f t="shared" ref="C94:C157" si="17">PPMT(C$20/12,A94,240,C$15)</f>
        <v>-1861.9732589876867</v>
      </c>
      <c r="D94" s="17">
        <f t="shared" ref="D94:D157" si="18">IPMT(C$20/12,A94,240,C$15)</f>
        <v>-726.8884076789659</v>
      </c>
      <c r="E94" s="23">
        <f t="shared" si="16"/>
        <v>-450.21681674007942</v>
      </c>
      <c r="F94" s="17">
        <f t="shared" si="4"/>
        <v>-3039.0784834067322</v>
      </c>
      <c r="G94" s="16">
        <f t="shared" si="5"/>
        <v>385940.83644986065</v>
      </c>
      <c r="H94" s="19">
        <f t="shared" si="6"/>
        <v>3.6423827624233567E-2</v>
      </c>
      <c r="I94" s="20">
        <f t="shared" si="15"/>
        <v>4285.2210472827746</v>
      </c>
      <c r="J94" s="21">
        <f t="shared" si="7"/>
        <v>14125.262693028544</v>
      </c>
      <c r="K94" s="4"/>
      <c r="L94" s="4"/>
    </row>
    <row r="95" spans="1:12" x14ac:dyDescent="0.2">
      <c r="A95" s="4">
        <f t="shared" si="8"/>
        <v>66</v>
      </c>
      <c r="B95" s="21">
        <f t="shared" si="9"/>
        <v>385940.83644986065</v>
      </c>
      <c r="C95" s="17">
        <f t="shared" si="17"/>
        <v>-1865.4632975936024</v>
      </c>
      <c r="D95" s="17">
        <f t="shared" si="18"/>
        <v>-723.3983690730505</v>
      </c>
      <c r="E95" s="23">
        <f t="shared" si="16"/>
        <v>-450.21681674007942</v>
      </c>
      <c r="F95" s="17">
        <f t="shared" ref="F95:F158" si="19">C95+D95+E95</f>
        <v>-3039.0784834067326</v>
      </c>
      <c r="G95" s="16">
        <f t="shared" ref="G95:G158" si="20">SUM(B95:C95)</f>
        <v>384075.37315226707</v>
      </c>
      <c r="H95" s="19">
        <f t="shared" ref="H95:H158" si="21">(D95+E95)/-B95*12</f>
        <v>3.6491039298421582E-2</v>
      </c>
      <c r="I95" s="20">
        <f t="shared" si="15"/>
        <v>4264.6462427709603</v>
      </c>
      <c r="J95" s="21">
        <f t="shared" ref="J95:J158" si="22">B95*H95</f>
        <v>14083.382229757563</v>
      </c>
      <c r="K95" s="4"/>
      <c r="L95" s="4"/>
    </row>
    <row r="96" spans="1:12" x14ac:dyDescent="0.2">
      <c r="A96" s="4">
        <f t="shared" ref="A96:A159" si="23">A95+1</f>
        <v>67</v>
      </c>
      <c r="B96" s="21">
        <f t="shared" ref="B96:B159" si="24">G95</f>
        <v>384075.37315226707</v>
      </c>
      <c r="C96" s="17">
        <f t="shared" si="17"/>
        <v>-1868.9598778452755</v>
      </c>
      <c r="D96" s="17">
        <f t="shared" si="18"/>
        <v>-719.90178882137718</v>
      </c>
      <c r="E96" s="23">
        <f t="shared" si="16"/>
        <v>-450.21681674007942</v>
      </c>
      <c r="F96" s="17">
        <f t="shared" si="19"/>
        <v>-3039.0784834067322</v>
      </c>
      <c r="G96" s="16">
        <f t="shared" si="20"/>
        <v>382206.41327442182</v>
      </c>
      <c r="H96" s="19">
        <f t="shared" si="21"/>
        <v>3.6559030461895153E-2</v>
      </c>
      <c r="I96" s="20">
        <f t="shared" si="15"/>
        <v>4244.0328733325514</v>
      </c>
      <c r="J96" s="21">
        <f t="shared" si="22"/>
        <v>14041.42326673748</v>
      </c>
      <c r="K96" s="4"/>
      <c r="L96" s="4"/>
    </row>
    <row r="97" spans="1:12" x14ac:dyDescent="0.2">
      <c r="A97" s="4">
        <f t="shared" si="23"/>
        <v>68</v>
      </c>
      <c r="B97" s="21">
        <f t="shared" si="24"/>
        <v>382206.41327442182</v>
      </c>
      <c r="C97" s="17">
        <f t="shared" si="17"/>
        <v>-1872.4630120042127</v>
      </c>
      <c r="D97" s="17">
        <f t="shared" si="18"/>
        <v>-716.39865466244021</v>
      </c>
      <c r="E97" s="23">
        <f t="shared" si="16"/>
        <v>-450.21681674007942</v>
      </c>
      <c r="F97" s="17">
        <f t="shared" si="19"/>
        <v>-3039.0784834067326</v>
      </c>
      <c r="G97" s="16">
        <f t="shared" si="20"/>
        <v>380333.95026241761</v>
      </c>
      <c r="H97" s="19">
        <f t="shared" si="21"/>
        <v>3.6627814632662285E-2</v>
      </c>
      <c r="I97" s="20">
        <f t="shared" si="15"/>
        <v>4223.3808666823616</v>
      </c>
      <c r="J97" s="21">
        <f t="shared" si="22"/>
        <v>13999.385656830236</v>
      </c>
      <c r="K97" s="4"/>
      <c r="L97" s="4"/>
    </row>
    <row r="98" spans="1:12" x14ac:dyDescent="0.2">
      <c r="A98" s="4">
        <f t="shared" si="23"/>
        <v>69</v>
      </c>
      <c r="B98" s="21">
        <f t="shared" si="24"/>
        <v>380333.95026241761</v>
      </c>
      <c r="C98" s="17">
        <f t="shared" si="17"/>
        <v>-1875.9727123549021</v>
      </c>
      <c r="D98" s="17">
        <f t="shared" si="18"/>
        <v>-712.88895431175058</v>
      </c>
      <c r="E98" s="23">
        <f t="shared" si="16"/>
        <v>-450.21681674007942</v>
      </c>
      <c r="F98" s="17">
        <f t="shared" si="19"/>
        <v>-3039.0784834067322</v>
      </c>
      <c r="G98" s="16">
        <f t="shared" si="20"/>
        <v>378457.9775500627</v>
      </c>
      <c r="H98" s="19">
        <f t="shared" si="21"/>
        <v>3.6697405643098424E-2</v>
      </c>
      <c r="I98" s="20">
        <f t="shared" si="15"/>
        <v>4202.6901503997151</v>
      </c>
      <c r="J98" s="21">
        <f t="shared" si="22"/>
        <v>13957.26925262196</v>
      </c>
      <c r="K98" s="4"/>
      <c r="L98" s="4"/>
    </row>
    <row r="99" spans="1:12" x14ac:dyDescent="0.2">
      <c r="A99" s="4">
        <f t="shared" si="23"/>
        <v>70</v>
      </c>
      <c r="B99" s="21">
        <f t="shared" si="24"/>
        <v>378457.9775500627</v>
      </c>
      <c r="C99" s="17">
        <f t="shared" si="17"/>
        <v>-1879.4889912048584</v>
      </c>
      <c r="D99" s="17">
        <f t="shared" si="18"/>
        <v>-709.37267546179442</v>
      </c>
      <c r="E99" s="23">
        <f t="shared" si="16"/>
        <v>-450.21681674007942</v>
      </c>
      <c r="F99" s="17">
        <f t="shared" si="19"/>
        <v>-3039.0784834067326</v>
      </c>
      <c r="G99" s="16">
        <f t="shared" si="20"/>
        <v>376578.48855885782</v>
      </c>
      <c r="H99" s="19">
        <f t="shared" si="21"/>
        <v>3.6767817649138571E-2</v>
      </c>
      <c r="I99" s="20">
        <f t="shared" si="15"/>
        <v>4181.9606519281933</v>
      </c>
      <c r="J99" s="21">
        <f t="shared" si="22"/>
        <v>13915.073906422484</v>
      </c>
      <c r="K99" s="4"/>
      <c r="L99" s="4"/>
    </row>
    <row r="100" spans="1:12" x14ac:dyDescent="0.2">
      <c r="A100" s="4">
        <f t="shared" si="23"/>
        <v>71</v>
      </c>
      <c r="B100" s="21">
        <f t="shared" si="24"/>
        <v>376578.48855885782</v>
      </c>
      <c r="C100" s="17">
        <f t="shared" si="17"/>
        <v>-1883.0118608846647</v>
      </c>
      <c r="D100" s="17">
        <f t="shared" si="18"/>
        <v>-705.84980578198781</v>
      </c>
      <c r="E100" s="23">
        <f t="shared" si="16"/>
        <v>-450.21681674007942</v>
      </c>
      <c r="F100" s="17">
        <f t="shared" si="19"/>
        <v>-3039.0784834067322</v>
      </c>
      <c r="G100" s="16">
        <f t="shared" si="20"/>
        <v>374695.47669797315</v>
      </c>
      <c r="H100" s="19">
        <f t="shared" si="21"/>
        <v>3.6839065139793667E-2</v>
      </c>
      <c r="I100" s="20">
        <f t="shared" si="15"/>
        <v>4161.192298575379</v>
      </c>
      <c r="J100" s="21">
        <f t="shared" si="22"/>
        <v>13872.799470264807</v>
      </c>
      <c r="K100" s="4"/>
      <c r="L100" s="4"/>
    </row>
    <row r="101" spans="1:12" x14ac:dyDescent="0.2">
      <c r="A101" s="4">
        <f t="shared" si="23"/>
        <v>72</v>
      </c>
      <c r="B101" s="21">
        <f t="shared" si="24"/>
        <v>374695.47669797315</v>
      </c>
      <c r="C101" s="17">
        <f t="shared" si="17"/>
        <v>-1886.5413337480168</v>
      </c>
      <c r="D101" s="17">
        <f t="shared" si="18"/>
        <v>-702.32033291863604</v>
      </c>
      <c r="E101" s="23">
        <f t="shared" si="16"/>
        <v>-450.21681674007942</v>
      </c>
      <c r="F101" s="17">
        <f t="shared" si="19"/>
        <v>-3039.0784834067326</v>
      </c>
      <c r="G101" s="16">
        <f t="shared" si="20"/>
        <v>372808.93536422512</v>
      </c>
      <c r="H101" s="19">
        <f t="shared" si="21"/>
        <v>3.6911162947004958E-2</v>
      </c>
      <c r="I101" s="20">
        <f t="shared" si="15"/>
        <v>4140.3850175126036</v>
      </c>
      <c r="J101" s="21">
        <f t="shared" si="22"/>
        <v>13830.445795904587</v>
      </c>
      <c r="K101" s="4"/>
      <c r="L101" s="4"/>
    </row>
    <row r="102" spans="1:12" x14ac:dyDescent="0.2">
      <c r="A102" s="4">
        <f t="shared" si="23"/>
        <v>73</v>
      </c>
      <c r="B102" s="21">
        <f t="shared" si="24"/>
        <v>372808.93536422512</v>
      </c>
      <c r="C102" s="17">
        <f t="shared" si="17"/>
        <v>-1890.0774221717652</v>
      </c>
      <c r="D102" s="17">
        <f t="shared" si="18"/>
        <v>-698.78424449488728</v>
      </c>
      <c r="E102" s="23">
        <f t="shared" si="16"/>
        <v>-450.21681674007942</v>
      </c>
      <c r="F102" s="17">
        <f t="shared" si="19"/>
        <v>-3039.0784834067322</v>
      </c>
      <c r="G102" s="16">
        <f t="shared" si="20"/>
        <v>370918.85794205335</v>
      </c>
      <c r="H102" s="19">
        <f t="shared" si="21"/>
        <v>3.6984126255850208E-2</v>
      </c>
      <c r="I102" s="20">
        <f t="shared" ref="I102:I113" si="25">H$21*B102</f>
        <v>3295.6309886197505</v>
      </c>
      <c r="J102" s="21">
        <f t="shared" si="22"/>
        <v>13788.012734819602</v>
      </c>
      <c r="K102" s="4"/>
      <c r="L102" s="4"/>
    </row>
    <row r="103" spans="1:12" x14ac:dyDescent="0.2">
      <c r="A103" s="4">
        <f t="shared" si="23"/>
        <v>74</v>
      </c>
      <c r="B103" s="21">
        <f t="shared" si="24"/>
        <v>370918.85794205335</v>
      </c>
      <c r="C103" s="17">
        <f t="shared" si="17"/>
        <v>-1893.6201385559605</v>
      </c>
      <c r="D103" s="17">
        <f t="shared" si="18"/>
        <v>-695.24152811069223</v>
      </c>
      <c r="E103" s="23">
        <f t="shared" si="16"/>
        <v>-450.21681674007942</v>
      </c>
      <c r="F103" s="17">
        <f t="shared" si="19"/>
        <v>-3039.0784834067322</v>
      </c>
      <c r="G103" s="16">
        <f t="shared" si="20"/>
        <v>369025.23780349741</v>
      </c>
      <c r="H103" s="19">
        <f t="shared" si="21"/>
        <v>3.7057970615116703E-2</v>
      </c>
      <c r="I103" s="20">
        <f t="shared" si="25"/>
        <v>3278.9227042077518</v>
      </c>
      <c r="J103" s="21">
        <f t="shared" si="22"/>
        <v>13745.50013820926</v>
      </c>
      <c r="K103" s="4"/>
      <c r="L103" s="4"/>
    </row>
    <row r="104" spans="1:12" x14ac:dyDescent="0.2">
      <c r="A104" s="4">
        <f t="shared" si="23"/>
        <v>75</v>
      </c>
      <c r="B104" s="21">
        <f t="shared" si="24"/>
        <v>369025.23780349741</v>
      </c>
      <c r="C104" s="17">
        <f t="shared" si="17"/>
        <v>-1897.1694953238941</v>
      </c>
      <c r="D104" s="17">
        <f t="shared" si="18"/>
        <v>-691.69217134275868</v>
      </c>
      <c r="E104" s="23">
        <f t="shared" si="16"/>
        <v>-450.21681674007942</v>
      </c>
      <c r="F104" s="17">
        <f t="shared" si="19"/>
        <v>-3039.0784834067326</v>
      </c>
      <c r="G104" s="16">
        <f t="shared" si="20"/>
        <v>367128.0683081735</v>
      </c>
      <c r="H104" s="19">
        <f t="shared" si="21"/>
        <v>3.7132711948256313E-2</v>
      </c>
      <c r="I104" s="20">
        <f t="shared" si="25"/>
        <v>3262.1831021829175</v>
      </c>
      <c r="J104" s="21">
        <f t="shared" si="22"/>
        <v>13702.907856994056</v>
      </c>
      <c r="K104" s="4"/>
      <c r="L104" s="4"/>
    </row>
    <row r="105" spans="1:12" x14ac:dyDescent="0.2">
      <c r="A105" s="4">
        <f t="shared" si="23"/>
        <v>76</v>
      </c>
      <c r="B105" s="21">
        <f t="shared" si="24"/>
        <v>367128.0683081735</v>
      </c>
      <c r="C105" s="17">
        <f t="shared" si="17"/>
        <v>-1900.7255049221444</v>
      </c>
      <c r="D105" s="17">
        <f t="shared" si="18"/>
        <v>-688.1361617445084</v>
      </c>
      <c r="E105" s="23">
        <f t="shared" si="16"/>
        <v>-450.21681674007942</v>
      </c>
      <c r="F105" s="17">
        <f t="shared" si="19"/>
        <v>-3039.0784834067326</v>
      </c>
      <c r="G105" s="16">
        <f t="shared" si="20"/>
        <v>365227.34280325135</v>
      </c>
      <c r="H105" s="19">
        <f t="shared" si="21"/>
        <v>3.7208366564738984E-2</v>
      </c>
      <c r="I105" s="20">
        <f t="shared" si="25"/>
        <v>3245.412123844254</v>
      </c>
      <c r="J105" s="21">
        <f t="shared" si="22"/>
        <v>13660.235741815053</v>
      </c>
      <c r="K105" s="4"/>
      <c r="L105" s="4"/>
    </row>
    <row r="106" spans="1:12" x14ac:dyDescent="0.2">
      <c r="A106" s="4">
        <f t="shared" si="23"/>
        <v>77</v>
      </c>
      <c r="B106" s="21">
        <f t="shared" si="24"/>
        <v>365227.34280325135</v>
      </c>
      <c r="C106" s="17">
        <f t="shared" si="17"/>
        <v>-1904.288179820619</v>
      </c>
      <c r="D106" s="17">
        <f t="shared" si="18"/>
        <v>-684.57348684603369</v>
      </c>
      <c r="E106" s="23">
        <f t="shared" si="16"/>
        <v>-450.21681674007942</v>
      </c>
      <c r="F106" s="17">
        <f t="shared" si="19"/>
        <v>-3039.0784834067322</v>
      </c>
      <c r="G106" s="16">
        <f t="shared" si="20"/>
        <v>363323.05462343071</v>
      </c>
      <c r="H106" s="19">
        <f t="shared" si="21"/>
        <v>3.7284951171821554E-2</v>
      </c>
      <c r="I106" s="20">
        <f t="shared" si="25"/>
        <v>3228.6097103807419</v>
      </c>
      <c r="J106" s="21">
        <f t="shared" si="22"/>
        <v>13617.483643033358</v>
      </c>
      <c r="K106" s="4"/>
      <c r="L106" s="4"/>
    </row>
    <row r="107" spans="1:12" x14ac:dyDescent="0.2">
      <c r="A107" s="4">
        <f t="shared" si="23"/>
        <v>78</v>
      </c>
      <c r="B107" s="21">
        <f t="shared" si="24"/>
        <v>363323.05462343071</v>
      </c>
      <c r="C107" s="17">
        <f t="shared" si="17"/>
        <v>-1907.8575325125989</v>
      </c>
      <c r="D107" s="17">
        <f t="shared" si="18"/>
        <v>-681.00413415405365</v>
      </c>
      <c r="E107" s="23">
        <f t="shared" si="16"/>
        <v>-450.21681674007942</v>
      </c>
      <c r="F107" s="17">
        <f t="shared" si="19"/>
        <v>-3039.0784834067322</v>
      </c>
      <c r="G107" s="16">
        <f t="shared" si="20"/>
        <v>361415.19709091814</v>
      </c>
      <c r="H107" s="19">
        <f t="shared" si="21"/>
        <v>3.7362482886749808E-2</v>
      </c>
      <c r="I107" s="20">
        <f t="shared" si="25"/>
        <v>3211.7758028711278</v>
      </c>
      <c r="J107" s="21">
        <f t="shared" si="22"/>
        <v>13574.651410729595</v>
      </c>
      <c r="K107" s="4"/>
      <c r="L107" s="4"/>
    </row>
    <row r="108" spans="1:12" x14ac:dyDescent="0.2">
      <c r="A108" s="4">
        <f t="shared" si="23"/>
        <v>79</v>
      </c>
      <c r="B108" s="21">
        <f t="shared" si="24"/>
        <v>361415.19709091814</v>
      </c>
      <c r="C108" s="17">
        <f t="shared" si="17"/>
        <v>-1911.4335755147824</v>
      </c>
      <c r="D108" s="17">
        <f t="shared" si="18"/>
        <v>-677.42809115187026</v>
      </c>
      <c r="E108" s="23">
        <f t="shared" si="16"/>
        <v>-450.21681674007942</v>
      </c>
      <c r="F108" s="17">
        <f t="shared" si="19"/>
        <v>-3039.0784834067322</v>
      </c>
      <c r="G108" s="16">
        <f t="shared" si="20"/>
        <v>359503.76351540338</v>
      </c>
      <c r="H108" s="19">
        <f t="shared" si="21"/>
        <v>3.7440979249412504E-2</v>
      </c>
      <c r="I108" s="20">
        <f t="shared" si="25"/>
        <v>3194.9103422837165</v>
      </c>
      <c r="J108" s="21">
        <f t="shared" si="22"/>
        <v>13531.738894703396</v>
      </c>
      <c r="K108" s="4"/>
      <c r="L108" s="4"/>
    </row>
    <row r="109" spans="1:12" x14ac:dyDescent="0.2">
      <c r="A109" s="4">
        <f t="shared" si="23"/>
        <v>80</v>
      </c>
      <c r="B109" s="21">
        <f t="shared" si="24"/>
        <v>359503.76351540338</v>
      </c>
      <c r="C109" s="17">
        <f t="shared" si="17"/>
        <v>-1915.0163213673286</v>
      </c>
      <c r="D109" s="17">
        <f t="shared" si="18"/>
        <v>-673.84534529932432</v>
      </c>
      <c r="E109" s="23">
        <f t="shared" si="16"/>
        <v>-450.21681674007942</v>
      </c>
      <c r="F109" s="17">
        <f t="shared" si="19"/>
        <v>-3039.0784834067326</v>
      </c>
      <c r="G109" s="16">
        <f t="shared" si="20"/>
        <v>357588.74719403603</v>
      </c>
      <c r="H109" s="19">
        <f t="shared" si="21"/>
        <v>3.7520458235466854E-2</v>
      </c>
      <c r="I109" s="20">
        <f t="shared" si="25"/>
        <v>3178.013269476166</v>
      </c>
      <c r="J109" s="21">
        <f t="shared" si="22"/>
        <v>13488.745944472845</v>
      </c>
      <c r="K109" s="4"/>
      <c r="L109" s="4"/>
    </row>
    <row r="110" spans="1:12" x14ac:dyDescent="0.2">
      <c r="A110" s="4">
        <f t="shared" si="23"/>
        <v>81</v>
      </c>
      <c r="B110" s="21">
        <f t="shared" si="24"/>
        <v>357588.74719403603</v>
      </c>
      <c r="C110" s="17">
        <f t="shared" si="17"/>
        <v>-1918.6057826339011</v>
      </c>
      <c r="D110" s="17">
        <f t="shared" si="18"/>
        <v>-670.25588403275174</v>
      </c>
      <c r="E110" s="23">
        <f t="shared" si="16"/>
        <v>-450.21681674007942</v>
      </c>
      <c r="F110" s="17">
        <f t="shared" si="19"/>
        <v>-3039.0784834067326</v>
      </c>
      <c r="G110" s="16">
        <f t="shared" si="20"/>
        <v>355670.14141140215</v>
      </c>
      <c r="H110" s="19">
        <f t="shared" si="21"/>
        <v>3.7600938269956349E-2</v>
      </c>
      <c r="I110" s="20">
        <f t="shared" si="25"/>
        <v>3161.0845251952787</v>
      </c>
      <c r="J110" s="21">
        <f t="shared" si="22"/>
        <v>13445.672409273975</v>
      </c>
      <c r="K110" s="4"/>
      <c r="L110" s="4"/>
    </row>
    <row r="111" spans="1:12" x14ac:dyDescent="0.2">
      <c r="A111" s="4">
        <f t="shared" si="23"/>
        <v>82</v>
      </c>
      <c r="B111" s="21">
        <f t="shared" si="24"/>
        <v>355670.14141140215</v>
      </c>
      <c r="C111" s="17">
        <f t="shared" si="17"/>
        <v>-1922.2019719017133</v>
      </c>
      <c r="D111" s="17">
        <f t="shared" si="18"/>
        <v>-666.65969476493945</v>
      </c>
      <c r="E111" s="23">
        <f t="shared" si="16"/>
        <v>-450.21681674007942</v>
      </c>
      <c r="F111" s="17">
        <f t="shared" si="19"/>
        <v>-3039.0784834067322</v>
      </c>
      <c r="G111" s="16">
        <f t="shared" si="20"/>
        <v>353747.93943950045</v>
      </c>
      <c r="H111" s="19">
        <f t="shared" si="21"/>
        <v>3.7682438241442351E-2</v>
      </c>
      <c r="I111" s="20">
        <f t="shared" si="25"/>
        <v>3144.1240500767954</v>
      </c>
      <c r="J111" s="21">
        <f t="shared" si="22"/>
        <v>13402.51813806023</v>
      </c>
      <c r="K111" s="4"/>
      <c r="L111" s="4"/>
    </row>
    <row r="112" spans="1:12" x14ac:dyDescent="0.2">
      <c r="A112" s="4">
        <f t="shared" si="23"/>
        <v>83</v>
      </c>
      <c r="B112" s="21">
        <f t="shared" si="24"/>
        <v>353747.93943950045</v>
      </c>
      <c r="C112" s="17">
        <f t="shared" si="17"/>
        <v>-1925.8049017815715</v>
      </c>
      <c r="D112" s="17">
        <f t="shared" si="18"/>
        <v>-663.05676488508118</v>
      </c>
      <c r="E112" s="23">
        <f t="shared" si="16"/>
        <v>-450.21681674007942</v>
      </c>
      <c r="F112" s="17">
        <f t="shared" si="19"/>
        <v>-3039.0784834067322</v>
      </c>
      <c r="G112" s="16">
        <f t="shared" si="20"/>
        <v>351822.1345377189</v>
      </c>
      <c r="H112" s="19">
        <f t="shared" si="21"/>
        <v>3.7764977516672411E-2</v>
      </c>
      <c r="I112" s="20">
        <f t="shared" si="25"/>
        <v>3127.1317846451843</v>
      </c>
      <c r="J112" s="21">
        <f t="shared" si="22"/>
        <v>13359.282979501928</v>
      </c>
      <c r="K112" s="4"/>
      <c r="L112" s="4"/>
    </row>
    <row r="113" spans="1:12" x14ac:dyDescent="0.2">
      <c r="A113" s="4">
        <f t="shared" si="23"/>
        <v>84</v>
      </c>
      <c r="B113" s="21">
        <f t="shared" si="24"/>
        <v>351822.1345377189</v>
      </c>
      <c r="C113" s="17">
        <f t="shared" si="17"/>
        <v>-1929.4145849079196</v>
      </c>
      <c r="D113" s="17">
        <f t="shared" si="18"/>
        <v>-659.44708175873325</v>
      </c>
      <c r="E113" s="23">
        <f t="shared" si="16"/>
        <v>-450.21681674007942</v>
      </c>
      <c r="F113" s="17">
        <f t="shared" si="19"/>
        <v>-3039.0784834067326</v>
      </c>
      <c r="G113" s="16">
        <f t="shared" si="20"/>
        <v>349892.71995281096</v>
      </c>
      <c r="H113" s="19">
        <f t="shared" si="21"/>
        <v>3.7848575955809122E-2</v>
      </c>
      <c r="I113" s="20">
        <f t="shared" si="25"/>
        <v>3110.1076693134355</v>
      </c>
      <c r="J113" s="21">
        <f t="shared" si="22"/>
        <v>13315.96678198575</v>
      </c>
      <c r="K113" s="4"/>
      <c r="L113" s="4"/>
    </row>
    <row r="114" spans="1:12" x14ac:dyDescent="0.2">
      <c r="A114" s="4">
        <f t="shared" si="23"/>
        <v>85</v>
      </c>
      <c r="B114" s="21">
        <f t="shared" si="24"/>
        <v>349892.71995281096</v>
      </c>
      <c r="C114" s="17">
        <f t="shared" si="17"/>
        <v>-1933.0310339388827</v>
      </c>
      <c r="D114" s="17">
        <f t="shared" si="18"/>
        <v>-655.83063272777031</v>
      </c>
      <c r="E114" s="23">
        <f t="shared" si="16"/>
        <v>-450.21681674007942</v>
      </c>
      <c r="F114" s="17">
        <f t="shared" si="19"/>
        <v>-3039.0784834067326</v>
      </c>
      <c r="G114" s="16">
        <f t="shared" si="20"/>
        <v>347959.6889188721</v>
      </c>
      <c r="H114" s="19">
        <f t="shared" si="21"/>
        <v>3.7933253928244717E-2</v>
      </c>
      <c r="I114" s="20">
        <f t="shared" ref="I114:I125" si="26">H$22*B114</f>
        <v>2319.7887332871369</v>
      </c>
      <c r="J114" s="21">
        <f t="shared" si="22"/>
        <v>13272.569393614196</v>
      </c>
      <c r="K114" s="4"/>
      <c r="L114" s="4"/>
    </row>
    <row r="115" spans="1:12" x14ac:dyDescent="0.2">
      <c r="A115" s="4">
        <f t="shared" si="23"/>
        <v>86</v>
      </c>
      <c r="B115" s="21">
        <f t="shared" si="24"/>
        <v>347959.6889188721</v>
      </c>
      <c r="C115" s="17">
        <f t="shared" si="17"/>
        <v>-1936.6542615563119</v>
      </c>
      <c r="D115" s="17">
        <f t="shared" si="18"/>
        <v>-652.20740511034069</v>
      </c>
      <c r="E115" s="23">
        <f t="shared" si="16"/>
        <v>-450.21681674007942</v>
      </c>
      <c r="F115" s="17">
        <f t="shared" si="19"/>
        <v>-3039.0784834067322</v>
      </c>
      <c r="G115" s="16">
        <f t="shared" si="20"/>
        <v>346023.03465731576</v>
      </c>
      <c r="H115" s="19">
        <f t="shared" si="21"/>
        <v>3.8019032329027758E-2</v>
      </c>
      <c r="I115" s="20">
        <f t="shared" si="26"/>
        <v>2306.9727375321222</v>
      </c>
      <c r="J115" s="21">
        <f t="shared" si="22"/>
        <v>13229.090662205041</v>
      </c>
      <c r="K115" s="4"/>
      <c r="L115" s="4"/>
    </row>
    <row r="116" spans="1:12" x14ac:dyDescent="0.2">
      <c r="A116" s="4">
        <f t="shared" si="23"/>
        <v>87</v>
      </c>
      <c r="B116" s="21">
        <f t="shared" si="24"/>
        <v>346023.03465731576</v>
      </c>
      <c r="C116" s="17">
        <f t="shared" si="17"/>
        <v>-1940.2842804658301</v>
      </c>
      <c r="D116" s="17">
        <f t="shared" si="18"/>
        <v>-648.57738620082262</v>
      </c>
      <c r="E116" s="23">
        <f t="shared" si="16"/>
        <v>-450.21681674007942</v>
      </c>
      <c r="F116" s="17">
        <f t="shared" si="19"/>
        <v>-3039.0784834067322</v>
      </c>
      <c r="G116" s="16">
        <f t="shared" si="20"/>
        <v>344082.7503768499</v>
      </c>
      <c r="H116" s="19">
        <f t="shared" si="21"/>
        <v>3.8105932595930002E-2</v>
      </c>
      <c r="I116" s="20">
        <f t="shared" si="26"/>
        <v>2294.1327197780038</v>
      </c>
      <c r="J116" s="21">
        <f t="shared" si="22"/>
        <v>13185.530435290826</v>
      </c>
      <c r="K116" s="4"/>
      <c r="L116" s="4"/>
    </row>
    <row r="117" spans="1:12" x14ac:dyDescent="0.2">
      <c r="A117" s="4">
        <f t="shared" si="23"/>
        <v>88</v>
      </c>
      <c r="B117" s="21">
        <f t="shared" si="24"/>
        <v>344082.7503768499</v>
      </c>
      <c r="C117" s="17">
        <f t="shared" si="17"/>
        <v>-1943.9211033968736</v>
      </c>
      <c r="D117" s="17">
        <f t="shared" si="18"/>
        <v>-644.94056326977886</v>
      </c>
      <c r="E117" s="23">
        <f t="shared" si="16"/>
        <v>-450.21681674007942</v>
      </c>
      <c r="F117" s="17">
        <f t="shared" si="19"/>
        <v>-3039.0784834067322</v>
      </c>
      <c r="G117" s="16">
        <f t="shared" si="20"/>
        <v>342138.82927345304</v>
      </c>
      <c r="H117" s="19">
        <f t="shared" si="21"/>
        <v>3.8193976727182354E-2</v>
      </c>
      <c r="I117" s="20">
        <f t="shared" si="26"/>
        <v>2281.2686349985152</v>
      </c>
      <c r="J117" s="21">
        <f t="shared" si="22"/>
        <v>13141.888560118301</v>
      </c>
      <c r="K117" s="4"/>
      <c r="L117" s="4"/>
    </row>
    <row r="118" spans="1:12" x14ac:dyDescent="0.2">
      <c r="A118" s="4">
        <f t="shared" si="23"/>
        <v>89</v>
      </c>
      <c r="B118" s="21">
        <f t="shared" si="24"/>
        <v>342138.82927345304</v>
      </c>
      <c r="C118" s="17">
        <f t="shared" si="17"/>
        <v>-1947.5647431027401</v>
      </c>
      <c r="D118" s="17">
        <f t="shared" si="18"/>
        <v>-641.29692356391263</v>
      </c>
      <c r="E118" s="23">
        <f t="shared" si="16"/>
        <v>-450.21681674007942</v>
      </c>
      <c r="F118" s="17">
        <f t="shared" si="19"/>
        <v>-3039.0784834067322</v>
      </c>
      <c r="G118" s="16">
        <f t="shared" si="20"/>
        <v>340191.26453035028</v>
      </c>
      <c r="H118" s="19">
        <f t="shared" si="21"/>
        <v>3.8283187299911085E-2</v>
      </c>
      <c r="I118" s="20">
        <f t="shared" si="26"/>
        <v>2268.3804380829938</v>
      </c>
      <c r="J118" s="21">
        <f t="shared" si="22"/>
        <v>13098.164883647905</v>
      </c>
      <c r="K118" s="4"/>
      <c r="L118" s="4"/>
    </row>
    <row r="119" spans="1:12" x14ac:dyDescent="0.2">
      <c r="A119" s="4">
        <f t="shared" si="23"/>
        <v>90</v>
      </c>
      <c r="B119" s="21">
        <f t="shared" si="24"/>
        <v>340191.26453035028</v>
      </c>
      <c r="C119" s="17">
        <f t="shared" si="17"/>
        <v>-1951.2152123606304</v>
      </c>
      <c r="D119" s="17">
        <f t="shared" si="18"/>
        <v>-637.64645430602218</v>
      </c>
      <c r="E119" s="23">
        <f t="shared" si="16"/>
        <v>-450.21681674007942</v>
      </c>
      <c r="F119" s="17">
        <f t="shared" si="19"/>
        <v>-3039.0784834067322</v>
      </c>
      <c r="G119" s="16">
        <f t="shared" si="20"/>
        <v>338240.04931798967</v>
      </c>
      <c r="H119" s="19">
        <f t="shared" si="21"/>
        <v>3.8373587489306533E-2</v>
      </c>
      <c r="I119" s="20">
        <f t="shared" si="26"/>
        <v>2255.4680838362224</v>
      </c>
      <c r="J119" s="21">
        <f t="shared" si="22"/>
        <v>13054.359252553219</v>
      </c>
      <c r="K119" s="4"/>
      <c r="L119" s="4"/>
    </row>
    <row r="120" spans="1:12" x14ac:dyDescent="0.2">
      <c r="A120" s="4">
        <f t="shared" si="23"/>
        <v>91</v>
      </c>
      <c r="B120" s="21">
        <f t="shared" si="24"/>
        <v>338240.04931798967</v>
      </c>
      <c r="C120" s="17">
        <f t="shared" si="17"/>
        <v>-1954.8725239716955</v>
      </c>
      <c r="D120" s="17">
        <f t="shared" si="18"/>
        <v>-633.9891426949572</v>
      </c>
      <c r="E120" s="23">
        <f t="shared" si="16"/>
        <v>-450.21681674007942</v>
      </c>
      <c r="F120" s="17">
        <f t="shared" si="19"/>
        <v>-3039.0784834067322</v>
      </c>
      <c r="G120" s="16">
        <f t="shared" si="20"/>
        <v>336285.17679401796</v>
      </c>
      <c r="H120" s="19">
        <f t="shared" si="21"/>
        <v>3.8465201088558568E-2</v>
      </c>
      <c r="I120" s="20">
        <f t="shared" si="26"/>
        <v>2242.5315269782718</v>
      </c>
      <c r="J120" s="21">
        <f t="shared" si="22"/>
        <v>13010.47151322044</v>
      </c>
      <c r="K120" s="4"/>
      <c r="L120" s="4"/>
    </row>
    <row r="121" spans="1:12" x14ac:dyDescent="0.2">
      <c r="A121" s="4">
        <f t="shared" si="23"/>
        <v>92</v>
      </c>
      <c r="B121" s="21">
        <f t="shared" si="24"/>
        <v>336285.17679401796</v>
      </c>
      <c r="C121" s="17">
        <f t="shared" si="17"/>
        <v>-1958.5366907610799</v>
      </c>
      <c r="D121" s="17">
        <f t="shared" si="18"/>
        <v>-630.32497590557296</v>
      </c>
      <c r="E121" s="23">
        <f t="shared" si="16"/>
        <v>-450.21681674007942</v>
      </c>
      <c r="F121" s="17">
        <f t="shared" si="19"/>
        <v>-3039.0784834067326</v>
      </c>
      <c r="G121" s="16">
        <f t="shared" si="20"/>
        <v>334326.64010325685</v>
      </c>
      <c r="H121" s="19">
        <f t="shared" si="21"/>
        <v>3.8558052529594822E-2</v>
      </c>
      <c r="I121" s="20">
        <f t="shared" si="26"/>
        <v>2229.570722144339</v>
      </c>
      <c r="J121" s="21">
        <f t="shared" si="22"/>
        <v>12966.501511747825</v>
      </c>
      <c r="K121" s="4"/>
      <c r="L121" s="4"/>
    </row>
    <row r="122" spans="1:12" x14ac:dyDescent="0.2">
      <c r="A122" s="4">
        <f t="shared" si="23"/>
        <v>93</v>
      </c>
      <c r="B122" s="21">
        <f t="shared" si="24"/>
        <v>334326.64010325685</v>
      </c>
      <c r="C122" s="17">
        <f t="shared" si="17"/>
        <v>-1962.2077255779677</v>
      </c>
      <c r="D122" s="17">
        <f t="shared" si="18"/>
        <v>-626.65394108868486</v>
      </c>
      <c r="E122" s="23">
        <f t="shared" si="16"/>
        <v>-450.21681674007942</v>
      </c>
      <c r="F122" s="17">
        <f t="shared" si="19"/>
        <v>-3039.0784834067322</v>
      </c>
      <c r="G122" s="16">
        <f t="shared" si="20"/>
        <v>332364.43237767887</v>
      </c>
      <c r="H122" s="19">
        <f t="shared" si="21"/>
        <v>3.8652166904659675E-2</v>
      </c>
      <c r="I122" s="20">
        <f t="shared" si="26"/>
        <v>2216.5856238845931</v>
      </c>
      <c r="J122" s="21">
        <f t="shared" si="22"/>
        <v>12922.44909394517</v>
      </c>
      <c r="K122" s="4"/>
      <c r="L122" s="4"/>
    </row>
    <row r="123" spans="1:12" x14ac:dyDescent="0.2">
      <c r="A123" s="4">
        <f t="shared" si="23"/>
        <v>94</v>
      </c>
      <c r="B123" s="21">
        <f t="shared" si="24"/>
        <v>332364.43237767887</v>
      </c>
      <c r="C123" s="17">
        <f t="shared" si="17"/>
        <v>-1965.8856412956272</v>
      </c>
      <c r="D123" s="17">
        <f t="shared" si="18"/>
        <v>-622.97602537102523</v>
      </c>
      <c r="E123" s="23">
        <f t="shared" si="16"/>
        <v>-450.21681674007942</v>
      </c>
      <c r="F123" s="17">
        <f t="shared" si="19"/>
        <v>-3039.0784834067322</v>
      </c>
      <c r="G123" s="16">
        <f t="shared" si="20"/>
        <v>330398.54673638323</v>
      </c>
      <c r="H123" s="19">
        <f t="shared" si="21"/>
        <v>3.8747569988774003E-2</v>
      </c>
      <c r="I123" s="20">
        <f t="shared" si="26"/>
        <v>2203.5761866640109</v>
      </c>
      <c r="J123" s="21">
        <f t="shared" si="22"/>
        <v>12878.314105333257</v>
      </c>
      <c r="K123" s="4"/>
      <c r="L123" s="4"/>
    </row>
    <row r="124" spans="1:12" x14ac:dyDescent="0.2">
      <c r="A124" s="4">
        <f t="shared" si="23"/>
        <v>95</v>
      </c>
      <c r="B124" s="21">
        <f t="shared" si="24"/>
        <v>330398.54673638323</v>
      </c>
      <c r="C124" s="17">
        <f t="shared" si="17"/>
        <v>-1969.5704508114563</v>
      </c>
      <c r="D124" s="17">
        <f t="shared" si="18"/>
        <v>-619.29121585519658</v>
      </c>
      <c r="E124" s="23">
        <f t="shared" si="16"/>
        <v>-450.21681674007942</v>
      </c>
      <c r="F124" s="17">
        <f t="shared" si="19"/>
        <v>-3039.0784834067326</v>
      </c>
      <c r="G124" s="16">
        <f t="shared" si="20"/>
        <v>328428.97628557176</v>
      </c>
      <c r="H124" s="19">
        <f t="shared" si="21"/>
        <v>3.8844288263117935E-2</v>
      </c>
      <c r="I124" s="20">
        <f t="shared" si="26"/>
        <v>2190.5423648622209</v>
      </c>
      <c r="J124" s="21">
        <f t="shared" si="22"/>
        <v>12834.096391143314</v>
      </c>
      <c r="K124" s="4"/>
      <c r="L124" s="4"/>
    </row>
    <row r="125" spans="1:12" x14ac:dyDescent="0.2">
      <c r="A125" s="4">
        <f t="shared" si="23"/>
        <v>96</v>
      </c>
      <c r="B125" s="21">
        <f t="shared" si="24"/>
        <v>328428.97628557176</v>
      </c>
      <c r="C125" s="17">
        <f t="shared" si="17"/>
        <v>-1973.2621670470264</v>
      </c>
      <c r="D125" s="17">
        <f t="shared" si="18"/>
        <v>-615.59949961962627</v>
      </c>
      <c r="E125" s="23">
        <f t="shared" si="16"/>
        <v>-450.21681674007942</v>
      </c>
      <c r="F125" s="17">
        <f t="shared" si="19"/>
        <v>-3039.0784834067322</v>
      </c>
      <c r="G125" s="16">
        <f t="shared" si="20"/>
        <v>326455.71411852475</v>
      </c>
      <c r="H125" s="19">
        <f t="shared" si="21"/>
        <v>3.8942348939381137E-2</v>
      </c>
      <c r="I125" s="20">
        <f t="shared" si="26"/>
        <v>2177.4841127733407</v>
      </c>
      <c r="J125" s="21">
        <f t="shared" si="22"/>
        <v>12789.795796316468</v>
      </c>
      <c r="K125" s="4"/>
      <c r="L125" s="4"/>
    </row>
    <row r="126" spans="1:12" x14ac:dyDescent="0.2">
      <c r="A126" s="4">
        <f t="shared" si="23"/>
        <v>97</v>
      </c>
      <c r="B126" s="21">
        <f t="shared" si="24"/>
        <v>326455.71411852475</v>
      </c>
      <c r="C126" s="17">
        <f t="shared" si="17"/>
        <v>-1976.9608029481303</v>
      </c>
      <c r="D126" s="17">
        <f t="shared" si="18"/>
        <v>-611.90086371852271</v>
      </c>
      <c r="E126" s="23">
        <f t="shared" si="16"/>
        <v>-450.21681674007942</v>
      </c>
      <c r="F126" s="17">
        <f t="shared" si="19"/>
        <v>-3039.0784834067326</v>
      </c>
      <c r="G126" s="16">
        <f t="shared" si="20"/>
        <v>324478.75331557664</v>
      </c>
      <c r="H126" s="19">
        <f t="shared" si="21"/>
        <v>3.9041779985127811E-2</v>
      </c>
      <c r="I126" s="20">
        <f t="shared" ref="I126:I137" si="27">H$23*B126</f>
        <v>1442.9342564038795</v>
      </c>
      <c r="J126" s="21">
        <f t="shared" si="22"/>
        <v>12745.412165503227</v>
      </c>
      <c r="K126" s="4"/>
      <c r="L126" s="4"/>
    </row>
    <row r="127" spans="1:12" x14ac:dyDescent="0.2">
      <c r="A127" s="4">
        <f t="shared" si="23"/>
        <v>98</v>
      </c>
      <c r="B127" s="21">
        <f t="shared" si="24"/>
        <v>324478.75331557664</v>
      </c>
      <c r="C127" s="17">
        <f t="shared" si="17"/>
        <v>-1980.6663714848244</v>
      </c>
      <c r="D127" s="17">
        <f t="shared" si="18"/>
        <v>-608.19529518182867</v>
      </c>
      <c r="E127" s="23">
        <f t="shared" si="16"/>
        <v>-450.21681674007942</v>
      </c>
      <c r="F127" s="17">
        <f t="shared" si="19"/>
        <v>-3039.0784834067326</v>
      </c>
      <c r="G127" s="16">
        <f t="shared" si="20"/>
        <v>322498.08694409183</v>
      </c>
      <c r="H127" s="19">
        <f t="shared" si="21"/>
        <v>3.9142610150225778E-2</v>
      </c>
      <c r="I127" s="20">
        <f t="shared" si="27"/>
        <v>1434.1960896548489</v>
      </c>
      <c r="J127" s="21">
        <f t="shared" si="22"/>
        <v>12700.945343062896</v>
      </c>
      <c r="K127" s="4"/>
      <c r="L127" s="4"/>
    </row>
    <row r="128" spans="1:12" x14ac:dyDescent="0.2">
      <c r="A128" s="4">
        <f t="shared" si="23"/>
        <v>99</v>
      </c>
      <c r="B128" s="21">
        <f t="shared" si="24"/>
        <v>322498.08694409183</v>
      </c>
      <c r="C128" s="17">
        <f t="shared" si="17"/>
        <v>-1984.378885651477</v>
      </c>
      <c r="D128" s="17">
        <f t="shared" si="18"/>
        <v>-604.48278101517587</v>
      </c>
      <c r="E128" s="23">
        <f t="shared" si="16"/>
        <v>-450.21681674007942</v>
      </c>
      <c r="F128" s="17">
        <f t="shared" si="19"/>
        <v>-3039.0784834067326</v>
      </c>
      <c r="G128" s="16">
        <f t="shared" si="20"/>
        <v>320513.70805844036</v>
      </c>
      <c r="H128" s="19">
        <f t="shared" si="21"/>
        <v>3.9244868994392432E-2</v>
      </c>
      <c r="I128" s="20">
        <f t="shared" si="27"/>
        <v>1425.441544292886</v>
      </c>
      <c r="J128" s="21">
        <f t="shared" si="22"/>
        <v>12656.395173063063</v>
      </c>
      <c r="K128" s="4"/>
      <c r="L128" s="4"/>
    </row>
    <row r="129" spans="1:12" x14ac:dyDescent="0.2">
      <c r="A129" s="4">
        <f t="shared" si="23"/>
        <v>100</v>
      </c>
      <c r="B129" s="21">
        <f t="shared" si="24"/>
        <v>320513.70805844036</v>
      </c>
      <c r="C129" s="17">
        <f t="shared" si="17"/>
        <v>-1988.0983584668131</v>
      </c>
      <c r="D129" s="17">
        <f t="shared" si="18"/>
        <v>-600.76330819983991</v>
      </c>
      <c r="E129" s="23">
        <f t="shared" si="16"/>
        <v>-450.21681674007942</v>
      </c>
      <c r="F129" s="17">
        <f t="shared" si="19"/>
        <v>-3039.0784834067326</v>
      </c>
      <c r="G129" s="16">
        <f t="shared" si="20"/>
        <v>318525.60969997355</v>
      </c>
      <c r="H129" s="19">
        <f t="shared" si="21"/>
        <v>3.9348586915912767E-2</v>
      </c>
      <c r="I129" s="20">
        <f t="shared" si="27"/>
        <v>1416.6705896183064</v>
      </c>
      <c r="J129" s="21">
        <f t="shared" si="22"/>
        <v>12611.761499279031</v>
      </c>
      <c r="K129" s="4"/>
      <c r="L129" s="4"/>
    </row>
    <row r="130" spans="1:12" x14ac:dyDescent="0.2">
      <c r="A130" s="4">
        <f t="shared" si="23"/>
        <v>101</v>
      </c>
      <c r="B130" s="21">
        <f t="shared" si="24"/>
        <v>318525.60969997355</v>
      </c>
      <c r="C130" s="17">
        <f t="shared" si="17"/>
        <v>-1991.8248029739584</v>
      </c>
      <c r="D130" s="17">
        <f t="shared" si="18"/>
        <v>-597.0368636926944</v>
      </c>
      <c r="E130" s="23">
        <f t="shared" si="16"/>
        <v>-450.21681674007942</v>
      </c>
      <c r="F130" s="17">
        <f t="shared" si="19"/>
        <v>-3039.0784834067326</v>
      </c>
      <c r="G130" s="16">
        <f t="shared" si="20"/>
        <v>316533.7848969996</v>
      </c>
      <c r="H130" s="19">
        <f t="shared" si="21"/>
        <v>3.9453795181588279E-2</v>
      </c>
      <c r="I130" s="20">
        <f t="shared" si="27"/>
        <v>1407.8831948738832</v>
      </c>
      <c r="J130" s="21">
        <f t="shared" si="22"/>
        <v>12567.044165193285</v>
      </c>
      <c r="K130" s="4"/>
      <c r="L130" s="4"/>
    </row>
    <row r="131" spans="1:12" x14ac:dyDescent="0.2">
      <c r="A131" s="4">
        <f t="shared" si="23"/>
        <v>102</v>
      </c>
      <c r="B131" s="21">
        <f t="shared" si="24"/>
        <v>316533.7848969996</v>
      </c>
      <c r="C131" s="17">
        <f t="shared" si="17"/>
        <v>-1995.5582322404875</v>
      </c>
      <c r="D131" s="17">
        <f t="shared" si="18"/>
        <v>-593.30343442616538</v>
      </c>
      <c r="E131" s="23">
        <f t="shared" si="16"/>
        <v>-450.21681674007942</v>
      </c>
      <c r="F131" s="17">
        <f t="shared" si="19"/>
        <v>-3039.0784834067326</v>
      </c>
      <c r="G131" s="16">
        <f t="shared" si="20"/>
        <v>314538.2266647591</v>
      </c>
      <c r="H131" s="19">
        <f t="shared" si="21"/>
        <v>3.9560525957978515E-2</v>
      </c>
      <c r="I131" s="20">
        <f t="shared" si="27"/>
        <v>1399.0793292447383</v>
      </c>
      <c r="J131" s="21">
        <f t="shared" si="22"/>
        <v>12522.243013994941</v>
      </c>
      <c r="K131" s="4"/>
      <c r="L131" s="4"/>
    </row>
    <row r="132" spans="1:12" x14ac:dyDescent="0.2">
      <c r="A132" s="4">
        <f t="shared" si="23"/>
        <v>103</v>
      </c>
      <c r="B132" s="21">
        <f t="shared" si="24"/>
        <v>314538.2266647591</v>
      </c>
      <c r="C132" s="17">
        <f t="shared" si="17"/>
        <v>-1999.2986593584676</v>
      </c>
      <c r="D132" s="17">
        <f t="shared" si="18"/>
        <v>-589.56300730818509</v>
      </c>
      <c r="E132" s="23">
        <f t="shared" si="16"/>
        <v>-450.21681674007942</v>
      </c>
      <c r="F132" s="17">
        <f t="shared" si="19"/>
        <v>-3039.0784834067322</v>
      </c>
      <c r="G132" s="16">
        <f t="shared" si="20"/>
        <v>312538.92800540064</v>
      </c>
      <c r="H132" s="19">
        <f t="shared" si="21"/>
        <v>3.9668812344000978E-2</v>
      </c>
      <c r="I132" s="20">
        <f t="shared" si="27"/>
        <v>1390.2589618582354</v>
      </c>
      <c r="J132" s="21">
        <f t="shared" si="22"/>
        <v>12477.357888579174</v>
      </c>
      <c r="K132" s="4"/>
      <c r="L132" s="4"/>
    </row>
    <row r="133" spans="1:12" x14ac:dyDescent="0.2">
      <c r="A133" s="4">
        <f t="shared" si="23"/>
        <v>104</v>
      </c>
      <c r="B133" s="21">
        <f t="shared" si="24"/>
        <v>312538.92800540064</v>
      </c>
      <c r="C133" s="17">
        <f t="shared" si="17"/>
        <v>-2003.0460974445061</v>
      </c>
      <c r="D133" s="17">
        <f t="shared" si="18"/>
        <v>-585.81556922214622</v>
      </c>
      <c r="E133" s="23">
        <f t="shared" si="16"/>
        <v>-450.21681674007942</v>
      </c>
      <c r="F133" s="17">
        <f t="shared" si="19"/>
        <v>-3039.0784834067317</v>
      </c>
      <c r="G133" s="16">
        <f t="shared" si="20"/>
        <v>310535.88190795615</v>
      </c>
      <c r="H133" s="19">
        <f t="shared" si="21"/>
        <v>3.9778688404958878E-2</v>
      </c>
      <c r="I133" s="20">
        <f t="shared" si="27"/>
        <v>1381.422061783871</v>
      </c>
      <c r="J133" s="21">
        <f t="shared" si="22"/>
        <v>12432.388631546708</v>
      </c>
      <c r="K133" s="4"/>
      <c r="L133" s="4"/>
    </row>
    <row r="134" spans="1:12" x14ac:dyDescent="0.2">
      <c r="A134" s="4">
        <f t="shared" si="23"/>
        <v>105</v>
      </c>
      <c r="B134" s="21">
        <f t="shared" si="24"/>
        <v>310535.88190795615</v>
      </c>
      <c r="C134" s="17">
        <f t="shared" si="17"/>
        <v>-2006.8005596397961</v>
      </c>
      <c r="D134" s="17">
        <f t="shared" si="18"/>
        <v>-582.06110702685658</v>
      </c>
      <c r="E134" s="23">
        <f t="shared" si="16"/>
        <v>-450.21681674007942</v>
      </c>
      <c r="F134" s="17">
        <f t="shared" si="19"/>
        <v>-3039.0784834067322</v>
      </c>
      <c r="G134" s="16">
        <f t="shared" si="20"/>
        <v>308529.08134831634</v>
      </c>
      <c r="H134" s="19">
        <f t="shared" si="21"/>
        <v>3.9890189208069936E-2</v>
      </c>
      <c r="I134" s="20">
        <f t="shared" si="27"/>
        <v>1372.5685980331664</v>
      </c>
      <c r="J134" s="21">
        <f t="shared" si="22"/>
        <v>12387.335085203233</v>
      </c>
      <c r="K134" s="4"/>
      <c r="L134" s="4"/>
    </row>
    <row r="135" spans="1:12" x14ac:dyDescent="0.2">
      <c r="A135" s="4">
        <f t="shared" si="23"/>
        <v>106</v>
      </c>
      <c r="B135" s="21">
        <f t="shared" si="24"/>
        <v>308529.08134831634</v>
      </c>
      <c r="C135" s="17">
        <f t="shared" si="17"/>
        <v>-2010.5620591101608</v>
      </c>
      <c r="D135" s="17">
        <f t="shared" si="18"/>
        <v>-578.29960755649176</v>
      </c>
      <c r="E135" s="23">
        <f t="shared" si="16"/>
        <v>-450.21681674007942</v>
      </c>
      <c r="F135" s="17">
        <f t="shared" si="19"/>
        <v>-3039.0784834067322</v>
      </c>
      <c r="G135" s="16">
        <f t="shared" si="20"/>
        <v>306518.51928920619</v>
      </c>
      <c r="H135" s="19">
        <f t="shared" si="21"/>
        <v>4.0003350859574349E-2</v>
      </c>
      <c r="I135" s="20">
        <f t="shared" si="27"/>
        <v>1363.6985395595584</v>
      </c>
      <c r="J135" s="21">
        <f t="shared" si="22"/>
        <v>12342.197091558855</v>
      </c>
      <c r="K135" s="4"/>
      <c r="L135" s="4"/>
    </row>
    <row r="136" spans="1:12" x14ac:dyDescent="0.2">
      <c r="A136" s="4">
        <f t="shared" si="23"/>
        <v>107</v>
      </c>
      <c r="B136" s="21">
        <f t="shared" si="24"/>
        <v>306518.51928920619</v>
      </c>
      <c r="C136" s="17">
        <f t="shared" si="17"/>
        <v>-2014.3306090461028</v>
      </c>
      <c r="D136" s="17">
        <f t="shared" si="18"/>
        <v>-574.53105762054997</v>
      </c>
      <c r="E136" s="23">
        <f t="shared" si="16"/>
        <v>-450.21681674007942</v>
      </c>
      <c r="F136" s="17">
        <f t="shared" si="19"/>
        <v>-3039.0784834067326</v>
      </c>
      <c r="G136" s="16">
        <f t="shared" si="20"/>
        <v>304504.18868016009</v>
      </c>
      <c r="H136" s="19">
        <f t="shared" si="21"/>
        <v>4.0118210543504285E-2</v>
      </c>
      <c r="I136" s="20">
        <f t="shared" si="27"/>
        <v>1354.8118552582914</v>
      </c>
      <c r="J136" s="21">
        <f t="shared" si="22"/>
        <v>12296.974492327554</v>
      </c>
      <c r="K136" s="4"/>
      <c r="L136" s="4"/>
    </row>
    <row r="137" spans="1:12" x14ac:dyDescent="0.2">
      <c r="A137" s="4">
        <f t="shared" si="23"/>
        <v>108</v>
      </c>
      <c r="B137" s="21">
        <f t="shared" si="24"/>
        <v>304504.18868016009</v>
      </c>
      <c r="C137" s="17">
        <f t="shared" si="17"/>
        <v>-2018.1062226628474</v>
      </c>
      <c r="D137" s="17">
        <f t="shared" si="18"/>
        <v>-570.75544400380545</v>
      </c>
      <c r="E137" s="23">
        <f t="shared" si="16"/>
        <v>-450.21681674007942</v>
      </c>
      <c r="F137" s="17">
        <f t="shared" si="19"/>
        <v>-3039.0784834067326</v>
      </c>
      <c r="G137" s="16">
        <f t="shared" si="20"/>
        <v>302486.08245749725</v>
      </c>
      <c r="H137" s="19">
        <f t="shared" si="21"/>
        <v>4.023480656220238E-2</v>
      </c>
      <c r="I137" s="20">
        <f t="shared" si="27"/>
        <v>1345.9085139663077</v>
      </c>
      <c r="J137" s="21">
        <f t="shared" si="22"/>
        <v>12251.667128926618</v>
      </c>
      <c r="K137" s="4"/>
      <c r="L137" s="4"/>
    </row>
    <row r="138" spans="1:12" x14ac:dyDescent="0.2">
      <c r="A138" s="4">
        <f t="shared" si="23"/>
        <v>109</v>
      </c>
      <c r="B138" s="21">
        <f t="shared" si="24"/>
        <v>302486.08245749725</v>
      </c>
      <c r="C138" s="17">
        <f t="shared" si="17"/>
        <v>-2021.8889132003908</v>
      </c>
      <c r="D138" s="17">
        <f t="shared" si="18"/>
        <v>-566.97275346626202</v>
      </c>
      <c r="E138" s="23">
        <f t="shared" si="16"/>
        <v>-450.21681674007942</v>
      </c>
      <c r="F138" s="17">
        <f t="shared" si="19"/>
        <v>-3039.0784834067326</v>
      </c>
      <c r="G138" s="16">
        <f t="shared" si="20"/>
        <v>300464.19354429684</v>
      </c>
      <c r="H138" s="19">
        <f t="shared" si="21"/>
        <v>4.0353178378681992E-2</v>
      </c>
      <c r="I138" s="20">
        <f t="shared" ref="I138:I149" si="28">H$24*B138</f>
        <v>668.49424223106894</v>
      </c>
      <c r="J138" s="21">
        <f t="shared" si="22"/>
        <v>12206.274842476096</v>
      </c>
      <c r="K138" s="4"/>
      <c r="L138" s="4"/>
    </row>
    <row r="139" spans="1:12" x14ac:dyDescent="0.2">
      <c r="A139" s="4">
        <f t="shared" si="23"/>
        <v>110</v>
      </c>
      <c r="B139" s="21">
        <f t="shared" si="24"/>
        <v>300464.19354429684</v>
      </c>
      <c r="C139" s="17">
        <f t="shared" si="17"/>
        <v>-2025.678693923546</v>
      </c>
      <c r="D139" s="17">
        <f t="shared" si="18"/>
        <v>-563.1829727431068</v>
      </c>
      <c r="E139" s="23">
        <f t="shared" si="16"/>
        <v>-450.21681674007942</v>
      </c>
      <c r="F139" s="17">
        <f t="shared" si="19"/>
        <v>-3039.0784834067326</v>
      </c>
      <c r="G139" s="16">
        <f t="shared" si="20"/>
        <v>298438.51485037332</v>
      </c>
      <c r="H139" s="19">
        <f t="shared" si="21"/>
        <v>4.0473366660927573E-2</v>
      </c>
      <c r="I139" s="20">
        <f t="shared" si="28"/>
        <v>664.02586773289602</v>
      </c>
      <c r="J139" s="21">
        <f t="shared" si="22"/>
        <v>12160.797473798233</v>
      </c>
      <c r="K139" s="4"/>
      <c r="L139" s="4"/>
    </row>
    <row r="140" spans="1:12" x14ac:dyDescent="0.2">
      <c r="A140" s="4">
        <f t="shared" si="23"/>
        <v>111</v>
      </c>
      <c r="B140" s="21">
        <f t="shared" si="24"/>
        <v>298438.51485037332</v>
      </c>
      <c r="C140" s="17">
        <f t="shared" si="17"/>
        <v>-2029.4755781219887</v>
      </c>
      <c r="D140" s="17">
        <f t="shared" si="18"/>
        <v>-559.38608854466395</v>
      </c>
      <c r="E140" s="23">
        <f t="shared" si="16"/>
        <v>-450.21681674007942</v>
      </c>
      <c r="F140" s="17">
        <f t="shared" si="19"/>
        <v>-3039.0784834067322</v>
      </c>
      <c r="G140" s="16">
        <f t="shared" si="20"/>
        <v>296409.03927225131</v>
      </c>
      <c r="H140" s="19">
        <f t="shared" si="21"/>
        <v>4.0595413328239745E-2</v>
      </c>
      <c r="I140" s="20">
        <f t="shared" si="28"/>
        <v>659.54911781932503</v>
      </c>
      <c r="J140" s="21">
        <f t="shared" si="22"/>
        <v>12115.234863416919</v>
      </c>
      <c r="K140" s="4"/>
      <c r="L140" s="4"/>
    </row>
    <row r="141" spans="1:12" x14ac:dyDescent="0.2">
      <c r="A141" s="4">
        <f t="shared" si="23"/>
        <v>112</v>
      </c>
      <c r="B141" s="21">
        <f t="shared" si="24"/>
        <v>296409.03927225131</v>
      </c>
      <c r="C141" s="17">
        <f t="shared" si="17"/>
        <v>-2033.2795791103056</v>
      </c>
      <c r="D141" s="17">
        <f t="shared" si="18"/>
        <v>-555.58208755634723</v>
      </c>
      <c r="E141" s="23">
        <f t="shared" si="16"/>
        <v>-450.21681674007942</v>
      </c>
      <c r="F141" s="17">
        <f t="shared" si="19"/>
        <v>-3039.0784834067326</v>
      </c>
      <c r="G141" s="16">
        <f t="shared" si="20"/>
        <v>294375.75969314098</v>
      </c>
      <c r="H141" s="19">
        <f t="shared" si="21"/>
        <v>4.0719361599735895E-2</v>
      </c>
      <c r="I141" s="20">
        <f t="shared" si="28"/>
        <v>655.06397679167549</v>
      </c>
      <c r="J141" s="21">
        <f t="shared" si="22"/>
        <v>12069.586851557118</v>
      </c>
      <c r="K141" s="4"/>
      <c r="L141" s="4"/>
    </row>
    <row r="142" spans="1:12" x14ac:dyDescent="0.2">
      <c r="A142" s="4">
        <f t="shared" si="23"/>
        <v>113</v>
      </c>
      <c r="B142" s="21">
        <f t="shared" si="24"/>
        <v>294375.75969314098</v>
      </c>
      <c r="C142" s="17">
        <f t="shared" si="17"/>
        <v>-2037.0907102280382</v>
      </c>
      <c r="D142" s="17">
        <f t="shared" si="18"/>
        <v>-551.77095643861446</v>
      </c>
      <c r="E142" s="23">
        <f t="shared" si="16"/>
        <v>-450.21681674007942</v>
      </c>
      <c r="F142" s="17">
        <f t="shared" si="19"/>
        <v>-3039.0784834067322</v>
      </c>
      <c r="G142" s="16">
        <f t="shared" si="20"/>
        <v>292338.66898291296</v>
      </c>
      <c r="H142" s="19">
        <f t="shared" si="21"/>
        <v>4.0845256045124304E-2</v>
      </c>
      <c r="I142" s="20">
        <f t="shared" si="28"/>
        <v>650.57042892184165</v>
      </c>
      <c r="J142" s="21">
        <f t="shared" si="22"/>
        <v>12023.853278144326</v>
      </c>
      <c r="K142" s="4"/>
      <c r="L142" s="4"/>
    </row>
    <row r="143" spans="1:12" x14ac:dyDescent="0.2">
      <c r="A143" s="4">
        <f t="shared" si="23"/>
        <v>114</v>
      </c>
      <c r="B143" s="21">
        <f t="shared" si="24"/>
        <v>292338.66898291296</v>
      </c>
      <c r="C143" s="17">
        <f t="shared" si="17"/>
        <v>-2040.9089848397334</v>
      </c>
      <c r="D143" s="17">
        <f t="shared" si="18"/>
        <v>-547.95268182691939</v>
      </c>
      <c r="E143" s="23">
        <f t="shared" si="16"/>
        <v>-450.21681674007942</v>
      </c>
      <c r="F143" s="17">
        <f t="shared" si="19"/>
        <v>-3039.0784834067326</v>
      </c>
      <c r="G143" s="16">
        <f t="shared" si="20"/>
        <v>290297.75999807322</v>
      </c>
      <c r="H143" s="19">
        <f t="shared" si="21"/>
        <v>4.0973142637876943E-2</v>
      </c>
      <c r="I143" s="20">
        <f t="shared" si="28"/>
        <v>646.06845845223768</v>
      </c>
      <c r="J143" s="21">
        <f t="shared" si="22"/>
        <v>11978.033982803985</v>
      </c>
      <c r="K143" s="4"/>
      <c r="L143" s="4"/>
    </row>
    <row r="144" spans="1:12" x14ac:dyDescent="0.2">
      <c r="A144" s="4">
        <f t="shared" si="23"/>
        <v>115</v>
      </c>
      <c r="B144" s="21">
        <f t="shared" si="24"/>
        <v>290297.75999807322</v>
      </c>
      <c r="C144" s="17">
        <f t="shared" si="17"/>
        <v>-2044.7344163349862</v>
      </c>
      <c r="D144" s="17">
        <f t="shared" si="18"/>
        <v>-544.12725033166635</v>
      </c>
      <c r="E144" s="23">
        <f t="shared" si="16"/>
        <v>-450.21681674007942</v>
      </c>
      <c r="F144" s="17">
        <f t="shared" si="19"/>
        <v>-3039.0784834067322</v>
      </c>
      <c r="G144" s="16">
        <f t="shared" si="20"/>
        <v>288253.02558173821</v>
      </c>
      <c r="H144" s="19">
        <f t="shared" si="21"/>
        <v>4.1103068810934486E-2</v>
      </c>
      <c r="I144" s="20">
        <f t="shared" si="28"/>
        <v>641.55804959574186</v>
      </c>
      <c r="J144" s="21">
        <f t="shared" si="22"/>
        <v>11932.128804860948</v>
      </c>
      <c r="K144" s="4"/>
      <c r="L144" s="4"/>
    </row>
    <row r="145" spans="1:12" x14ac:dyDescent="0.2">
      <c r="A145" s="4">
        <f t="shared" si="23"/>
        <v>116</v>
      </c>
      <c r="B145" s="21">
        <f t="shared" si="24"/>
        <v>288253.02558173821</v>
      </c>
      <c r="C145" s="17">
        <f t="shared" si="17"/>
        <v>-2048.5670181284904</v>
      </c>
      <c r="D145" s="17">
        <f t="shared" si="18"/>
        <v>-540.29464853816216</v>
      </c>
      <c r="E145" s="23">
        <f t="shared" si="16"/>
        <v>-450.21681674007942</v>
      </c>
      <c r="F145" s="17">
        <f t="shared" si="19"/>
        <v>-3039.0784834067322</v>
      </c>
      <c r="G145" s="16">
        <f t="shared" si="20"/>
        <v>286204.45856360975</v>
      </c>
      <c r="H145" s="19">
        <f t="shared" si="21"/>
        <v>4.1235083515084966E-2</v>
      </c>
      <c r="I145" s="20">
        <f t="shared" si="28"/>
        <v>637.03918653564153</v>
      </c>
      <c r="J145" s="21">
        <f t="shared" si="22"/>
        <v>11886.137583338899</v>
      </c>
      <c r="K145" s="4"/>
      <c r="L145" s="4"/>
    </row>
    <row r="146" spans="1:12" x14ac:dyDescent="0.2">
      <c r="A146" s="4">
        <f t="shared" si="23"/>
        <v>117</v>
      </c>
      <c r="B146" s="21">
        <f t="shared" si="24"/>
        <v>286204.45856360975</v>
      </c>
      <c r="C146" s="17">
        <f t="shared" si="17"/>
        <v>-2052.4068036600829</v>
      </c>
      <c r="D146" s="17">
        <f t="shared" si="18"/>
        <v>-536.45486300656944</v>
      </c>
      <c r="E146" s="23">
        <f t="shared" si="16"/>
        <v>-450.21681674007942</v>
      </c>
      <c r="F146" s="17">
        <f t="shared" si="19"/>
        <v>-3039.0784834067317</v>
      </c>
      <c r="G146" s="16">
        <f t="shared" si="20"/>
        <v>284152.05175994965</v>
      </c>
      <c r="H146" s="19">
        <f t="shared" si="21"/>
        <v>4.1369237280167309E-2</v>
      </c>
      <c r="I146" s="20">
        <f t="shared" si="28"/>
        <v>632.51185342557756</v>
      </c>
      <c r="J146" s="21">
        <f t="shared" si="22"/>
        <v>11840.060156959784</v>
      </c>
      <c r="K146" s="4"/>
      <c r="L146" s="4"/>
    </row>
    <row r="147" spans="1:12" x14ac:dyDescent="0.2">
      <c r="A147" s="4">
        <f t="shared" si="23"/>
        <v>118</v>
      </c>
      <c r="B147" s="21">
        <f t="shared" si="24"/>
        <v>284152.05175994965</v>
      </c>
      <c r="C147" s="17">
        <f t="shared" si="17"/>
        <v>-2056.2537863947932</v>
      </c>
      <c r="D147" s="17">
        <f t="shared" si="18"/>
        <v>-532.60788027185947</v>
      </c>
      <c r="E147" s="23">
        <f t="shared" si="16"/>
        <v>-450.21681674007942</v>
      </c>
      <c r="F147" s="17">
        <f t="shared" si="19"/>
        <v>-3039.0784834067322</v>
      </c>
      <c r="G147" s="16">
        <f t="shared" si="20"/>
        <v>282095.79797355487</v>
      </c>
      <c r="H147" s="19">
        <f t="shared" si="21"/>
        <v>4.1505582279260461E-2</v>
      </c>
      <c r="I147" s="20">
        <f t="shared" si="28"/>
        <v>627.97603438948875</v>
      </c>
      <c r="J147" s="21">
        <f t="shared" si="22"/>
        <v>11793.896364143267</v>
      </c>
      <c r="K147" s="4"/>
      <c r="L147" s="4"/>
    </row>
    <row r="148" spans="1:12" x14ac:dyDescent="0.2">
      <c r="A148" s="4">
        <f t="shared" si="23"/>
        <v>119</v>
      </c>
      <c r="B148" s="21">
        <f t="shared" si="24"/>
        <v>282095.79797355487</v>
      </c>
      <c r="C148" s="17">
        <f t="shared" si="17"/>
        <v>-2060.1079798228875</v>
      </c>
      <c r="D148" s="17">
        <f t="shared" si="18"/>
        <v>-528.75368684376508</v>
      </c>
      <c r="E148" s="23">
        <f t="shared" si="16"/>
        <v>-450.21681674007942</v>
      </c>
      <c r="F148" s="17">
        <f t="shared" si="19"/>
        <v>-3039.0784834067322</v>
      </c>
      <c r="G148" s="16">
        <f t="shared" si="20"/>
        <v>280035.68999373197</v>
      </c>
      <c r="H148" s="19">
        <f t="shared" si="21"/>
        <v>4.1644172396029161E-2</v>
      </c>
      <c r="I148" s="20">
        <f t="shared" si="28"/>
        <v>623.43171352155628</v>
      </c>
      <c r="J148" s="21">
        <f t="shared" si="22"/>
        <v>11747.646043006132</v>
      </c>
      <c r="K148" s="4"/>
      <c r="L148" s="4"/>
    </row>
    <row r="149" spans="1:12" x14ac:dyDescent="0.2">
      <c r="A149" s="4">
        <f t="shared" si="23"/>
        <v>120</v>
      </c>
      <c r="B149" s="21">
        <f t="shared" si="24"/>
        <v>280035.68999373197</v>
      </c>
      <c r="C149" s="17">
        <f t="shared" si="17"/>
        <v>-2063.969397459919</v>
      </c>
      <c r="D149" s="17">
        <f t="shared" si="18"/>
        <v>-524.89226920673343</v>
      </c>
      <c r="E149" s="23">
        <f t="shared" si="16"/>
        <v>-450.21681674007942</v>
      </c>
      <c r="F149" s="17">
        <f t="shared" si="19"/>
        <v>-3039.0784834067322</v>
      </c>
      <c r="G149" s="16">
        <f t="shared" si="20"/>
        <v>277971.72059627203</v>
      </c>
      <c r="H149" s="19">
        <f t="shared" si="21"/>
        <v>4.1785063295409472E-2</v>
      </c>
      <c r="I149" s="20">
        <f t="shared" si="28"/>
        <v>618.87887488614774</v>
      </c>
      <c r="J149" s="21">
        <f t="shared" si="22"/>
        <v>11701.309031361756</v>
      </c>
      <c r="K149" s="4"/>
      <c r="L149" s="4"/>
    </row>
    <row r="150" spans="1:12" x14ac:dyDescent="0.2">
      <c r="A150" s="4">
        <f t="shared" si="23"/>
        <v>121</v>
      </c>
      <c r="B150" s="21">
        <f t="shared" si="24"/>
        <v>277971.72059627203</v>
      </c>
      <c r="C150" s="17">
        <f t="shared" si="17"/>
        <v>-2067.8380528467742</v>
      </c>
      <c r="D150" s="17">
        <f t="shared" si="18"/>
        <v>-521.02361381987816</v>
      </c>
      <c r="E150" s="18">
        <f>-(SUM(C$16:C$18)/12*B150)</f>
        <v>-316.65611837925326</v>
      </c>
      <c r="F150" s="17">
        <f t="shared" si="19"/>
        <v>-2905.5177850459054</v>
      </c>
      <c r="G150" s="16">
        <f t="shared" si="20"/>
        <v>275903.88254342525</v>
      </c>
      <c r="H150" s="19">
        <f t="shared" si="21"/>
        <v>3.6162515974023833E-2</v>
      </c>
      <c r="I150" s="19"/>
      <c r="J150" s="21">
        <f t="shared" si="22"/>
        <v>10052.156786389578</v>
      </c>
      <c r="K150" s="4"/>
      <c r="L150" s="4"/>
    </row>
    <row r="151" spans="1:12" x14ac:dyDescent="0.2">
      <c r="A151" s="4">
        <f t="shared" si="23"/>
        <v>122</v>
      </c>
      <c r="B151" s="21">
        <f t="shared" si="24"/>
        <v>275903.88254342525</v>
      </c>
      <c r="C151" s="17">
        <f t="shared" si="17"/>
        <v>-2071.7139595497206</v>
      </c>
      <c r="D151" s="17">
        <f t="shared" si="18"/>
        <v>-517.14770711693222</v>
      </c>
      <c r="E151" s="23">
        <f t="shared" si="16"/>
        <v>-316.65611837925326</v>
      </c>
      <c r="F151" s="17">
        <f t="shared" si="19"/>
        <v>-2905.5177850459063</v>
      </c>
      <c r="G151" s="16">
        <f t="shared" si="20"/>
        <v>273832.16858387552</v>
      </c>
      <c r="H151" s="19">
        <f t="shared" si="21"/>
        <v>3.6264969574610499E-2</v>
      </c>
      <c r="I151" s="19"/>
      <c r="J151" s="21">
        <f t="shared" si="22"/>
        <v>10005.645905954225</v>
      </c>
      <c r="K151" s="4"/>
      <c r="L151" s="4"/>
    </row>
    <row r="152" spans="1:12" x14ac:dyDescent="0.2">
      <c r="A152" s="4">
        <f t="shared" si="23"/>
        <v>123</v>
      </c>
      <c r="B152" s="21">
        <f t="shared" si="24"/>
        <v>273832.16858387552</v>
      </c>
      <c r="C152" s="17">
        <f t="shared" si="17"/>
        <v>-2075.5971311604521</v>
      </c>
      <c r="D152" s="17">
        <f t="shared" si="18"/>
        <v>-513.26453550620056</v>
      </c>
      <c r="E152" s="23">
        <f t="shared" si="16"/>
        <v>-316.65611837925326</v>
      </c>
      <c r="F152" s="17">
        <f t="shared" si="19"/>
        <v>-2905.5177850459058</v>
      </c>
      <c r="G152" s="16">
        <f t="shared" si="20"/>
        <v>271756.57145271508</v>
      </c>
      <c r="H152" s="19">
        <f t="shared" si="21"/>
        <v>3.6369166917563825E-2</v>
      </c>
      <c r="I152" s="19"/>
      <c r="J152" s="21">
        <f t="shared" si="22"/>
        <v>9959.0478466254463</v>
      </c>
      <c r="K152" s="4"/>
      <c r="L152" s="4"/>
    </row>
    <row r="153" spans="1:12" x14ac:dyDescent="0.2">
      <c r="A153" s="4">
        <f t="shared" si="23"/>
        <v>124</v>
      </c>
      <c r="B153" s="21">
        <f t="shared" si="24"/>
        <v>271756.57145271508</v>
      </c>
      <c r="C153" s="17">
        <f t="shared" si="17"/>
        <v>-2079.4875812961409</v>
      </c>
      <c r="D153" s="17">
        <f t="shared" si="18"/>
        <v>-509.37408537051186</v>
      </c>
      <c r="E153" s="23">
        <f t="shared" si="16"/>
        <v>-316.65611837925326</v>
      </c>
      <c r="F153" s="17">
        <f t="shared" si="19"/>
        <v>-2905.5177850459058</v>
      </c>
      <c r="G153" s="16">
        <f t="shared" si="20"/>
        <v>269677.08387141896</v>
      </c>
      <c r="H153" s="19">
        <f t="shared" si="21"/>
        <v>3.6475152714832898E-2</v>
      </c>
      <c r="I153" s="19"/>
      <c r="J153" s="21">
        <f t="shared" si="22"/>
        <v>9912.3624449971812</v>
      </c>
      <c r="K153" s="4"/>
      <c r="L153" s="4"/>
    </row>
    <row r="154" spans="1:12" x14ac:dyDescent="0.2">
      <c r="A154" s="4">
        <f t="shared" si="23"/>
        <v>125</v>
      </c>
      <c r="B154" s="21">
        <f t="shared" si="24"/>
        <v>269677.08387141896</v>
      </c>
      <c r="C154" s="17">
        <f t="shared" si="17"/>
        <v>-2083.3853235994816</v>
      </c>
      <c r="D154" s="17">
        <f t="shared" si="18"/>
        <v>-505.47634306717117</v>
      </c>
      <c r="E154" s="23">
        <f t="shared" si="16"/>
        <v>-316.65611837925326</v>
      </c>
      <c r="F154" s="17">
        <f t="shared" si="19"/>
        <v>-2905.5177850459058</v>
      </c>
      <c r="G154" s="16">
        <f t="shared" si="20"/>
        <v>267593.69854781945</v>
      </c>
      <c r="H154" s="19">
        <f t="shared" si="21"/>
        <v>3.6582973220153067E-2</v>
      </c>
      <c r="I154" s="19"/>
      <c r="J154" s="21">
        <f t="shared" si="22"/>
        <v>9865.5895373570929</v>
      </c>
      <c r="K154" s="4"/>
      <c r="L154" s="4"/>
    </row>
    <row r="155" spans="1:12" x14ac:dyDescent="0.2">
      <c r="A155" s="4">
        <f t="shared" si="23"/>
        <v>126</v>
      </c>
      <c r="B155" s="21">
        <f t="shared" si="24"/>
        <v>267593.69854781945</v>
      </c>
      <c r="C155" s="17">
        <f t="shared" si="17"/>
        <v>-2087.2903717387403</v>
      </c>
      <c r="D155" s="17">
        <f t="shared" si="18"/>
        <v>-501.57129492791222</v>
      </c>
      <c r="E155" s="23">
        <f t="shared" si="16"/>
        <v>-316.65611837925326</v>
      </c>
      <c r="F155" s="17">
        <f t="shared" si="19"/>
        <v>-2905.5177850459058</v>
      </c>
      <c r="G155" s="16">
        <f t="shared" si="20"/>
        <v>265506.40817608073</v>
      </c>
      <c r="H155" s="19">
        <f t="shared" si="21"/>
        <v>3.6692676296080126E-2</v>
      </c>
      <c r="I155" s="19"/>
      <c r="J155" s="21">
        <f t="shared" si="22"/>
        <v>9818.7289596859864</v>
      </c>
      <c r="K155" s="4"/>
      <c r="L155" s="4"/>
    </row>
    <row r="156" spans="1:12" x14ac:dyDescent="0.2">
      <c r="A156" s="4">
        <f t="shared" si="23"/>
        <v>127</v>
      </c>
      <c r="B156" s="21">
        <f t="shared" si="24"/>
        <v>265506.40817608073</v>
      </c>
      <c r="C156" s="17">
        <f t="shared" si="17"/>
        <v>-2091.2027394078041</v>
      </c>
      <c r="D156" s="17">
        <f t="shared" si="18"/>
        <v>-497.65892725884896</v>
      </c>
      <c r="E156" s="23">
        <f t="shared" ref="E156:E209" si="29">E155</f>
        <v>-316.65611837925326</v>
      </c>
      <c r="F156" s="17">
        <f t="shared" si="19"/>
        <v>-2905.5177850459063</v>
      </c>
      <c r="G156" s="16">
        <f t="shared" si="20"/>
        <v>263415.2054366729</v>
      </c>
      <c r="H156" s="19">
        <f t="shared" si="21"/>
        <v>3.6804311484552557E-2</v>
      </c>
      <c r="I156" s="19"/>
      <c r="J156" s="21">
        <f t="shared" si="22"/>
        <v>9771.7805476572266</v>
      </c>
      <c r="K156" s="4"/>
      <c r="L156" s="4"/>
    </row>
    <row r="157" spans="1:12" x14ac:dyDescent="0.2">
      <c r="A157" s="4">
        <f t="shared" si="23"/>
        <v>128</v>
      </c>
      <c r="B157" s="21">
        <f t="shared" si="24"/>
        <v>263415.2054366729</v>
      </c>
      <c r="C157" s="17">
        <f t="shared" si="17"/>
        <v>-2095.1224403262249</v>
      </c>
      <c r="D157" s="17">
        <f t="shared" si="18"/>
        <v>-493.73922634042788</v>
      </c>
      <c r="E157" s="23">
        <f t="shared" si="29"/>
        <v>-316.65611837925326</v>
      </c>
      <c r="F157" s="17">
        <f t="shared" si="19"/>
        <v>-2905.5177850459063</v>
      </c>
      <c r="G157" s="16">
        <f t="shared" si="20"/>
        <v>261320.08299634667</v>
      </c>
      <c r="H157" s="19">
        <f t="shared" si="21"/>
        <v>3.6917930081200562E-2</v>
      </c>
      <c r="I157" s="19"/>
      <c r="J157" s="21">
        <f t="shared" si="22"/>
        <v>9724.7441366361727</v>
      </c>
      <c r="K157" s="4"/>
      <c r="L157" s="4"/>
    </row>
    <row r="158" spans="1:12" x14ac:dyDescent="0.2">
      <c r="A158" s="4">
        <f t="shared" si="23"/>
        <v>129</v>
      </c>
      <c r="B158" s="21">
        <f t="shared" si="24"/>
        <v>261320.08299634667</v>
      </c>
      <c r="C158" s="17">
        <f t="shared" ref="C158:C221" si="30">PPMT(C$20/12,A158,240,C$15)</f>
        <v>-2099.0494882392727</v>
      </c>
      <c r="D158" s="17">
        <f t="shared" ref="D158:D221" si="31">IPMT(C$20/12,A158,240,C$15)</f>
        <v>-489.81217842738016</v>
      </c>
      <c r="E158" s="23">
        <f t="shared" si="29"/>
        <v>-316.65611837925326</v>
      </c>
      <c r="F158" s="17">
        <f t="shared" si="19"/>
        <v>-2905.5177850459063</v>
      </c>
      <c r="G158" s="16">
        <f t="shared" si="20"/>
        <v>259221.03350810739</v>
      </c>
      <c r="H158" s="19">
        <f t="shared" si="21"/>
        <v>3.7033585213635867E-2</v>
      </c>
      <c r="I158" s="19"/>
      <c r="J158" s="21">
        <f t="shared" si="22"/>
        <v>9677.6195616796012</v>
      </c>
      <c r="K158" s="4"/>
      <c r="L158" s="4"/>
    </row>
    <row r="159" spans="1:12" x14ac:dyDescent="0.2">
      <c r="A159" s="4">
        <f t="shared" si="23"/>
        <v>130</v>
      </c>
      <c r="B159" s="21">
        <f t="shared" si="24"/>
        <v>259221.03350810739</v>
      </c>
      <c r="C159" s="17">
        <f t="shared" si="30"/>
        <v>-2102.98389691798</v>
      </c>
      <c r="D159" s="17">
        <f t="shared" si="31"/>
        <v>-485.87776974867279</v>
      </c>
      <c r="E159" s="23">
        <f t="shared" si="29"/>
        <v>-316.65611837925326</v>
      </c>
      <c r="F159" s="17">
        <f t="shared" ref="F159:F222" si="32">C159+D159+E159</f>
        <v>-2905.5177850459063</v>
      </c>
      <c r="G159" s="16">
        <f t="shared" ref="G159:G222" si="33">SUM(B159:C159)</f>
        <v>257118.0496111894</v>
      </c>
      <c r="H159" s="19">
        <f t="shared" ref="H159:H222" si="34">(D159+E159)/-B159*12</f>
        <v>3.7151331923973338E-2</v>
      </c>
      <c r="I159" s="19"/>
      <c r="J159" s="21">
        <f t="shared" ref="J159:J222" si="35">B159*H159</f>
        <v>9630.4066575351117</v>
      </c>
      <c r="K159" s="4"/>
      <c r="L159" s="4"/>
    </row>
    <row r="160" spans="1:12" x14ac:dyDescent="0.2">
      <c r="A160" s="4">
        <f t="shared" ref="A160:A223" si="36">A159+1</f>
        <v>131</v>
      </c>
      <c r="B160" s="21">
        <f t="shared" ref="B160:B223" si="37">G159</f>
        <v>257118.0496111894</v>
      </c>
      <c r="C160" s="17">
        <f t="shared" si="30"/>
        <v>-2106.9256801591919</v>
      </c>
      <c r="D160" s="17">
        <f t="shared" si="31"/>
        <v>-481.93598650746088</v>
      </c>
      <c r="E160" s="23">
        <f t="shared" si="29"/>
        <v>-316.65611837925326</v>
      </c>
      <c r="F160" s="17">
        <f t="shared" si="32"/>
        <v>-2905.5177850459058</v>
      </c>
      <c r="G160" s="16">
        <f t="shared" si="33"/>
        <v>255011.12393103022</v>
      </c>
      <c r="H160" s="19">
        <f t="shared" si="34"/>
        <v>3.7271227255853953E-2</v>
      </c>
      <c r="I160" s="19"/>
      <c r="J160" s="21">
        <f t="shared" si="35"/>
        <v>9583.1052586405713</v>
      </c>
      <c r="K160" s="4"/>
      <c r="L160" s="4"/>
    </row>
    <row r="161" spans="1:12" x14ac:dyDescent="0.2">
      <c r="A161" s="4">
        <f t="shared" si="36"/>
        <v>132</v>
      </c>
      <c r="B161" s="21">
        <f t="shared" si="37"/>
        <v>255011.12393103022</v>
      </c>
      <c r="C161" s="17">
        <f t="shared" si="30"/>
        <v>-2110.8748517856138</v>
      </c>
      <c r="D161" s="17">
        <f t="shared" si="31"/>
        <v>-477.98681488103909</v>
      </c>
      <c r="E161" s="23">
        <f t="shared" si="29"/>
        <v>-316.65611837925326</v>
      </c>
      <c r="F161" s="17">
        <f t="shared" si="32"/>
        <v>-2905.5177850459063</v>
      </c>
      <c r="G161" s="16">
        <f t="shared" si="33"/>
        <v>252900.24907924462</v>
      </c>
      <c r="H161" s="19">
        <f t="shared" si="34"/>
        <v>3.739333034625783E-2</v>
      </c>
      <c r="I161" s="19"/>
      <c r="J161" s="21">
        <f t="shared" si="35"/>
        <v>9535.7151991235096</v>
      </c>
      <c r="K161" s="4"/>
      <c r="L161" s="4"/>
    </row>
    <row r="162" spans="1:12" x14ac:dyDescent="0.2">
      <c r="A162" s="4">
        <f t="shared" si="36"/>
        <v>133</v>
      </c>
      <c r="B162" s="21">
        <f t="shared" si="37"/>
        <v>252900.24907924462</v>
      </c>
      <c r="C162" s="17">
        <f t="shared" si="30"/>
        <v>-2114.8314256458598</v>
      </c>
      <c r="D162" s="17">
        <f t="shared" si="31"/>
        <v>-474.03024102079297</v>
      </c>
      <c r="E162" s="23">
        <f t="shared" si="29"/>
        <v>-316.65611837925326</v>
      </c>
      <c r="F162" s="17">
        <f t="shared" si="32"/>
        <v>-2905.5177850459058</v>
      </c>
      <c r="G162" s="16">
        <f t="shared" si="33"/>
        <v>250785.41765359876</v>
      </c>
      <c r="H162" s="19">
        <f t="shared" si="34"/>
        <v>3.7517702522418157E-2</v>
      </c>
      <c r="I162" s="19"/>
      <c r="J162" s="21">
        <f t="shared" si="35"/>
        <v>9488.2363128005563</v>
      </c>
      <c r="K162" s="4"/>
      <c r="L162" s="4"/>
    </row>
    <row r="163" spans="1:12" x14ac:dyDescent="0.2">
      <c r="A163" s="4">
        <f t="shared" si="36"/>
        <v>134</v>
      </c>
      <c r="B163" s="21">
        <f t="shared" si="37"/>
        <v>250785.41765359876</v>
      </c>
      <c r="C163" s="17">
        <f t="shared" si="30"/>
        <v>-2118.7954156145015</v>
      </c>
      <c r="D163" s="17">
        <f t="shared" si="31"/>
        <v>-470.06625105215073</v>
      </c>
      <c r="E163" s="23">
        <f t="shared" si="29"/>
        <v>-316.65611837925326</v>
      </c>
      <c r="F163" s="17">
        <f t="shared" si="32"/>
        <v>-2905.5177850459054</v>
      </c>
      <c r="G163" s="16">
        <f t="shared" si="33"/>
        <v>248666.62223798427</v>
      </c>
      <c r="H163" s="19">
        <f t="shared" si="34"/>
        <v>3.7644407404169397E-2</v>
      </c>
      <c r="I163" s="19"/>
      <c r="J163" s="21">
        <f t="shared" si="35"/>
        <v>9440.6684331768483</v>
      </c>
      <c r="K163" s="4"/>
      <c r="L163" s="4"/>
    </row>
    <row r="164" spans="1:12" x14ac:dyDescent="0.2">
      <c r="A164" s="4">
        <f t="shared" si="36"/>
        <v>135</v>
      </c>
      <c r="B164" s="21">
        <f t="shared" si="37"/>
        <v>248666.62223798427</v>
      </c>
      <c r="C164" s="17">
        <f t="shared" si="30"/>
        <v>-2122.7668355921187</v>
      </c>
      <c r="D164" s="17">
        <f t="shared" si="31"/>
        <v>-466.09483107453428</v>
      </c>
      <c r="E164" s="23">
        <f t="shared" si="29"/>
        <v>-316.65611837925326</v>
      </c>
      <c r="F164" s="17">
        <f t="shared" si="32"/>
        <v>-2905.5177850459063</v>
      </c>
      <c r="G164" s="16">
        <f t="shared" si="33"/>
        <v>246543.85540239216</v>
      </c>
      <c r="H164" s="19">
        <f t="shared" si="34"/>
        <v>3.7773511012088909E-2</v>
      </c>
      <c r="I164" s="19"/>
      <c r="J164" s="21">
        <f t="shared" si="35"/>
        <v>9393.0113934454512</v>
      </c>
      <c r="K164" s="4"/>
      <c r="L164" s="4"/>
    </row>
    <row r="165" spans="1:12" x14ac:dyDescent="0.2">
      <c r="A165" s="4">
        <f t="shared" si="36"/>
        <v>136</v>
      </c>
      <c r="B165" s="21">
        <f t="shared" si="37"/>
        <v>246543.85540239216</v>
      </c>
      <c r="C165" s="17">
        <f t="shared" si="30"/>
        <v>-2126.7456995053421</v>
      </c>
      <c r="D165" s="17">
        <f t="shared" si="31"/>
        <v>-462.11596716131061</v>
      </c>
      <c r="E165" s="23">
        <f t="shared" si="29"/>
        <v>-316.65611837925326</v>
      </c>
      <c r="F165" s="17">
        <f t="shared" si="32"/>
        <v>-2905.5177850459058</v>
      </c>
      <c r="G165" s="16">
        <f t="shared" si="33"/>
        <v>244417.10970288681</v>
      </c>
      <c r="H165" s="19">
        <f t="shared" si="34"/>
        <v>3.790508188181798E-2</v>
      </c>
      <c r="I165" s="19"/>
      <c r="J165" s="21">
        <f t="shared" si="35"/>
        <v>9345.2650264867661</v>
      </c>
      <c r="K165" s="4"/>
      <c r="L165" s="4"/>
    </row>
    <row r="166" spans="1:12" x14ac:dyDescent="0.2">
      <c r="A166" s="4">
        <f t="shared" si="36"/>
        <v>137</v>
      </c>
      <c r="B166" s="21">
        <f t="shared" si="37"/>
        <v>244417.10970288681</v>
      </c>
      <c r="C166" s="17">
        <f t="shared" si="30"/>
        <v>-2130.7320213069092</v>
      </c>
      <c r="D166" s="17">
        <f t="shared" si="31"/>
        <v>-458.12964535974311</v>
      </c>
      <c r="E166" s="23">
        <f t="shared" si="29"/>
        <v>-316.65611837925326</v>
      </c>
      <c r="F166" s="17">
        <f t="shared" si="32"/>
        <v>-2905.5177850459054</v>
      </c>
      <c r="G166" s="16">
        <f t="shared" si="33"/>
        <v>242286.37768157991</v>
      </c>
      <c r="H166" s="19">
        <f t="shared" si="34"/>
        <v>3.8039191184978421E-2</v>
      </c>
      <c r="I166" s="19"/>
      <c r="J166" s="21">
        <f t="shared" si="35"/>
        <v>9297.4291648679555</v>
      </c>
      <c r="K166" s="4"/>
      <c r="L166" s="4"/>
    </row>
    <row r="167" spans="1:12" x14ac:dyDescent="0.2">
      <c r="A167" s="4">
        <f t="shared" si="36"/>
        <v>138</v>
      </c>
      <c r="B167" s="21">
        <f t="shared" si="37"/>
        <v>242286.37768157991</v>
      </c>
      <c r="C167" s="17">
        <f t="shared" si="30"/>
        <v>-2134.7258149757108</v>
      </c>
      <c r="D167" s="17">
        <f t="shared" si="31"/>
        <v>-454.13585169094233</v>
      </c>
      <c r="E167" s="23">
        <f t="shared" si="29"/>
        <v>-316.65611837925326</v>
      </c>
      <c r="F167" s="17">
        <f t="shared" si="32"/>
        <v>-2905.5177850459063</v>
      </c>
      <c r="G167" s="16">
        <f t="shared" si="33"/>
        <v>240151.6518666042</v>
      </c>
      <c r="H167" s="19">
        <f t="shared" si="34"/>
        <v>3.8175912857132746E-2</v>
      </c>
      <c r="I167" s="19"/>
      <c r="J167" s="21">
        <f t="shared" si="35"/>
        <v>9249.5036408423475</v>
      </c>
      <c r="K167" s="4"/>
      <c r="L167" s="4"/>
    </row>
    <row r="168" spans="1:12" x14ac:dyDescent="0.2">
      <c r="A168" s="4">
        <f t="shared" si="36"/>
        <v>139</v>
      </c>
      <c r="B168" s="21">
        <f t="shared" si="37"/>
        <v>240151.6518666042</v>
      </c>
      <c r="C168" s="17">
        <f t="shared" si="30"/>
        <v>-2138.7270945168357</v>
      </c>
      <c r="D168" s="17">
        <f t="shared" si="31"/>
        <v>-450.13457214981719</v>
      </c>
      <c r="E168" s="23">
        <f t="shared" si="29"/>
        <v>-316.65611837925326</v>
      </c>
      <c r="F168" s="17">
        <f t="shared" si="32"/>
        <v>-2905.5177850459063</v>
      </c>
      <c r="G168" s="16">
        <f t="shared" si="33"/>
        <v>238012.92477208737</v>
      </c>
      <c r="H168" s="19">
        <f t="shared" si="34"/>
        <v>3.8315323733271456E-2</v>
      </c>
      <c r="I168" s="19"/>
      <c r="J168" s="21">
        <f t="shared" si="35"/>
        <v>9201.4882863488438</v>
      </c>
      <c r="K168" s="4"/>
      <c r="L168" s="4"/>
    </row>
    <row r="169" spans="1:12" x14ac:dyDescent="0.2">
      <c r="A169" s="4">
        <f t="shared" si="36"/>
        <v>140</v>
      </c>
      <c r="B169" s="21">
        <f t="shared" si="37"/>
        <v>238012.92477208737</v>
      </c>
      <c r="C169" s="17">
        <f t="shared" si="30"/>
        <v>-2142.735873961627</v>
      </c>
      <c r="D169" s="17">
        <f t="shared" si="31"/>
        <v>-446.12579270502567</v>
      </c>
      <c r="E169" s="23">
        <f t="shared" si="29"/>
        <v>-316.65611837925326</v>
      </c>
      <c r="F169" s="17">
        <f t="shared" si="32"/>
        <v>-2905.5177850459058</v>
      </c>
      <c r="G169" s="16">
        <f t="shared" si="33"/>
        <v>235870.18889812575</v>
      </c>
      <c r="H169" s="19">
        <f t="shared" si="34"/>
        <v>3.8457503691349107E-2</v>
      </c>
      <c r="I169" s="19"/>
      <c r="J169" s="21">
        <f t="shared" si="35"/>
        <v>9153.3829330113476</v>
      </c>
      <c r="K169" s="4"/>
      <c r="L169" s="4"/>
    </row>
    <row r="170" spans="1:12" x14ac:dyDescent="0.2">
      <c r="A170" s="4">
        <f t="shared" si="36"/>
        <v>141</v>
      </c>
      <c r="B170" s="21">
        <f t="shared" si="37"/>
        <v>235870.18889812575</v>
      </c>
      <c r="C170" s="17">
        <f t="shared" si="30"/>
        <v>-2146.7521673677265</v>
      </c>
      <c r="D170" s="17">
        <f t="shared" si="31"/>
        <v>-442.10949929892598</v>
      </c>
      <c r="E170" s="23">
        <f t="shared" si="29"/>
        <v>-316.65611837925326</v>
      </c>
      <c r="F170" s="17">
        <f t="shared" si="32"/>
        <v>-2905.5177850459058</v>
      </c>
      <c r="G170" s="16">
        <f t="shared" si="33"/>
        <v>233723.43673075803</v>
      </c>
      <c r="H170" s="19">
        <f t="shared" si="34"/>
        <v>3.8602535804432479E-2</v>
      </c>
      <c r="I170" s="19"/>
      <c r="J170" s="21">
        <f t="shared" si="35"/>
        <v>9105.1874121381516</v>
      </c>
      <c r="K170" s="4"/>
      <c r="L170" s="4"/>
    </row>
    <row r="171" spans="1:12" x14ac:dyDescent="0.2">
      <c r="A171" s="4">
        <f t="shared" si="36"/>
        <v>142</v>
      </c>
      <c r="B171" s="21">
        <f t="shared" si="37"/>
        <v>233723.43673075803</v>
      </c>
      <c r="C171" s="17">
        <f t="shared" si="30"/>
        <v>-2150.7759888191258</v>
      </c>
      <c r="D171" s="17">
        <f t="shared" si="31"/>
        <v>-438.08567784752694</v>
      </c>
      <c r="E171" s="23">
        <f t="shared" si="29"/>
        <v>-316.65611837925326</v>
      </c>
      <c r="F171" s="17">
        <f t="shared" si="32"/>
        <v>-2905.5177850459058</v>
      </c>
      <c r="G171" s="16">
        <f t="shared" si="33"/>
        <v>231572.66074193889</v>
      </c>
      <c r="H171" s="19">
        <f t="shared" si="34"/>
        <v>3.8750506502069904E-2</v>
      </c>
      <c r="I171" s="19"/>
      <c r="J171" s="21">
        <f t="shared" si="35"/>
        <v>9056.9015547213621</v>
      </c>
      <c r="K171" s="4"/>
      <c r="L171" s="4"/>
    </row>
    <row r="172" spans="1:12" x14ac:dyDescent="0.2">
      <c r="A172" s="4">
        <f t="shared" si="36"/>
        <v>143</v>
      </c>
      <c r="B172" s="21">
        <f t="shared" si="37"/>
        <v>231572.66074193889</v>
      </c>
      <c r="C172" s="17">
        <f t="shared" si="30"/>
        <v>-2154.807352426214</v>
      </c>
      <c r="D172" s="17">
        <f t="shared" si="31"/>
        <v>-434.05431424043849</v>
      </c>
      <c r="E172" s="23">
        <f t="shared" si="29"/>
        <v>-316.65611837925326</v>
      </c>
      <c r="F172" s="17">
        <f t="shared" si="32"/>
        <v>-2905.5177850459058</v>
      </c>
      <c r="G172" s="16">
        <f t="shared" si="33"/>
        <v>229417.85338951269</v>
      </c>
      <c r="H172" s="19">
        <f t="shared" si="34"/>
        <v>3.8901505741540304E-2</v>
      </c>
      <c r="I172" s="19"/>
      <c r="J172" s="21">
        <f t="shared" si="35"/>
        <v>9008.5251914363016</v>
      </c>
      <c r="K172" s="4"/>
      <c r="L172" s="4"/>
    </row>
    <row r="173" spans="1:12" x14ac:dyDescent="0.2">
      <c r="A173" s="4">
        <f t="shared" si="36"/>
        <v>144</v>
      </c>
      <c r="B173" s="21">
        <f t="shared" si="37"/>
        <v>229417.85338951269</v>
      </c>
      <c r="C173" s="17">
        <f t="shared" si="30"/>
        <v>-2158.8462723258303</v>
      </c>
      <c r="D173" s="17">
        <f t="shared" si="31"/>
        <v>-430.0153943408227</v>
      </c>
      <c r="E173" s="23">
        <f t="shared" si="29"/>
        <v>-316.65611837925326</v>
      </c>
      <c r="F173" s="17">
        <f t="shared" si="32"/>
        <v>-2905.5177850459063</v>
      </c>
      <c r="G173" s="16">
        <f t="shared" si="33"/>
        <v>227259.00711718685</v>
      </c>
      <c r="H173" s="19">
        <f t="shared" si="34"/>
        <v>3.9055627189694991E-2</v>
      </c>
      <c r="I173" s="19"/>
      <c r="J173" s="21">
        <f t="shared" si="35"/>
        <v>8960.0581526409114</v>
      </c>
      <c r="K173" s="4"/>
      <c r="L173" s="4"/>
    </row>
    <row r="174" spans="1:12" x14ac:dyDescent="0.2">
      <c r="A174" s="4">
        <f t="shared" si="36"/>
        <v>145</v>
      </c>
      <c r="B174" s="21">
        <f t="shared" si="37"/>
        <v>227259.00711718685</v>
      </c>
      <c r="C174" s="17">
        <f t="shared" si="30"/>
        <v>-2162.8927626813093</v>
      </c>
      <c r="D174" s="17">
        <f t="shared" si="31"/>
        <v>-425.9689039853435</v>
      </c>
      <c r="E174" s="23">
        <f t="shared" si="29"/>
        <v>-316.65611837925326</v>
      </c>
      <c r="F174" s="17">
        <f t="shared" si="32"/>
        <v>-2905.5177850459058</v>
      </c>
      <c r="G174" s="16">
        <f t="shared" si="33"/>
        <v>225096.11435450555</v>
      </c>
      <c r="H174" s="19">
        <f t="shared" si="34"/>
        <v>3.9212968416164548E-2</v>
      </c>
      <c r="I174" s="19"/>
      <c r="J174" s="21">
        <f t="shared" si="35"/>
        <v>8911.5002683751627</v>
      </c>
      <c r="K174" s="4"/>
      <c r="L174" s="4"/>
    </row>
    <row r="175" spans="1:12" x14ac:dyDescent="0.2">
      <c r="A175" s="4">
        <f t="shared" si="36"/>
        <v>146</v>
      </c>
      <c r="B175" s="21">
        <f t="shared" si="37"/>
        <v>225096.11435450555</v>
      </c>
      <c r="C175" s="17">
        <f t="shared" si="30"/>
        <v>-2166.9468376825353</v>
      </c>
      <c r="D175" s="17">
        <f t="shared" si="31"/>
        <v>-421.91482898411766</v>
      </c>
      <c r="E175" s="23">
        <f t="shared" si="29"/>
        <v>-316.65611837925326</v>
      </c>
      <c r="F175" s="17">
        <f t="shared" si="32"/>
        <v>-2905.5177850459063</v>
      </c>
      <c r="G175" s="16">
        <f t="shared" si="33"/>
        <v>222929.16751682301</v>
      </c>
      <c r="H175" s="19">
        <f t="shared" si="34"/>
        <v>3.9373631098768236E-2</v>
      </c>
      <c r="I175" s="19"/>
      <c r="J175" s="21">
        <f t="shared" si="35"/>
        <v>8862.8513683604506</v>
      </c>
      <c r="K175" s="4"/>
      <c r="L175" s="4"/>
    </row>
    <row r="176" spans="1:12" x14ac:dyDescent="0.2">
      <c r="A176" s="4">
        <f t="shared" si="36"/>
        <v>147</v>
      </c>
      <c r="B176" s="21">
        <f t="shared" si="37"/>
        <v>222929.16751682301</v>
      </c>
      <c r="C176" s="17">
        <f t="shared" si="30"/>
        <v>-2171.0085115459879</v>
      </c>
      <c r="D176" s="17">
        <f t="shared" si="31"/>
        <v>-417.85315512066467</v>
      </c>
      <c r="E176" s="23">
        <f t="shared" si="29"/>
        <v>-316.65611837925326</v>
      </c>
      <c r="F176" s="17">
        <f t="shared" si="32"/>
        <v>-2905.5177850459058</v>
      </c>
      <c r="G176" s="16">
        <f t="shared" si="33"/>
        <v>220758.15900527703</v>
      </c>
      <c r="H176" s="19">
        <f t="shared" si="34"/>
        <v>3.9537721242034744E-2</v>
      </c>
      <c r="I176" s="19"/>
      <c r="J176" s="21">
        <f t="shared" si="35"/>
        <v>8814.1112819990158</v>
      </c>
      <c r="K176" s="4"/>
      <c r="L176" s="4"/>
    </row>
    <row r="177" spans="1:12" x14ac:dyDescent="0.2">
      <c r="A177" s="4">
        <f t="shared" si="36"/>
        <v>148</v>
      </c>
      <c r="B177" s="21">
        <f t="shared" si="37"/>
        <v>220758.15900527703</v>
      </c>
      <c r="C177" s="17">
        <f t="shared" si="30"/>
        <v>-2175.0777985147956</v>
      </c>
      <c r="D177" s="17">
        <f t="shared" si="31"/>
        <v>-413.78386815185723</v>
      </c>
      <c r="E177" s="23">
        <f t="shared" si="29"/>
        <v>-316.65611837925326</v>
      </c>
      <c r="F177" s="17">
        <f t="shared" si="32"/>
        <v>-2905.5177850459063</v>
      </c>
      <c r="G177" s="16">
        <f t="shared" si="33"/>
        <v>218583.08120676223</v>
      </c>
      <c r="H177" s="19">
        <f t="shared" si="34"/>
        <v>3.97053494098209E-2</v>
      </c>
      <c r="I177" s="19"/>
      <c r="J177" s="21">
        <f t="shared" si="35"/>
        <v>8765.2798383733243</v>
      </c>
      <c r="K177" s="4"/>
      <c r="L177" s="4"/>
    </row>
    <row r="178" spans="1:12" x14ac:dyDescent="0.2">
      <c r="A178" s="4">
        <f t="shared" si="36"/>
        <v>149</v>
      </c>
      <c r="B178" s="21">
        <f t="shared" si="37"/>
        <v>218583.08120676223</v>
      </c>
      <c r="C178" s="17">
        <f t="shared" si="30"/>
        <v>-2179.1547128587822</v>
      </c>
      <c r="D178" s="17">
        <f t="shared" si="31"/>
        <v>-409.70695380787078</v>
      </c>
      <c r="E178" s="23">
        <f t="shared" si="29"/>
        <v>-316.65611837925326</v>
      </c>
      <c r="F178" s="17">
        <f t="shared" si="32"/>
        <v>-2905.5177850459063</v>
      </c>
      <c r="G178" s="16">
        <f t="shared" si="33"/>
        <v>216403.92649390345</v>
      </c>
      <c r="H178" s="19">
        <f t="shared" si="34"/>
        <v>3.987663097310129E-2</v>
      </c>
      <c r="I178" s="19"/>
      <c r="J178" s="21">
        <f t="shared" si="35"/>
        <v>8716.3568662454891</v>
      </c>
      <c r="K178" s="4"/>
      <c r="L178" s="4"/>
    </row>
    <row r="179" spans="1:12" x14ac:dyDescent="0.2">
      <c r="A179" s="4">
        <f t="shared" si="36"/>
        <v>150</v>
      </c>
      <c r="B179" s="21">
        <f t="shared" si="37"/>
        <v>216403.92649390345</v>
      </c>
      <c r="C179" s="17">
        <f t="shared" si="30"/>
        <v>-2183.239268874519</v>
      </c>
      <c r="D179" s="17">
        <f t="shared" si="31"/>
        <v>-405.6223977921336</v>
      </c>
      <c r="E179" s="23">
        <f t="shared" si="29"/>
        <v>-316.65611837925326</v>
      </c>
      <c r="F179" s="17">
        <f t="shared" si="32"/>
        <v>-2905.5177850459058</v>
      </c>
      <c r="G179" s="16">
        <f t="shared" si="33"/>
        <v>214220.68722502893</v>
      </c>
      <c r="H179" s="19">
        <f t="shared" si="34"/>
        <v>4.0051686374095521E-2</v>
      </c>
      <c r="I179" s="19"/>
      <c r="J179" s="21">
        <f t="shared" si="35"/>
        <v>8667.3421940566423</v>
      </c>
      <c r="K179" s="4"/>
      <c r="L179" s="4"/>
    </row>
    <row r="180" spans="1:12" x14ac:dyDescent="0.2">
      <c r="A180" s="4">
        <f t="shared" si="36"/>
        <v>151</v>
      </c>
      <c r="B180" s="21">
        <f t="shared" si="37"/>
        <v>214220.68722502893</v>
      </c>
      <c r="C180" s="17">
        <f t="shared" si="30"/>
        <v>-2187.3314808853756</v>
      </c>
      <c r="D180" s="17">
        <f t="shared" si="31"/>
        <v>-401.53018578127723</v>
      </c>
      <c r="E180" s="23">
        <f t="shared" si="29"/>
        <v>-316.65611837925326</v>
      </c>
      <c r="F180" s="17">
        <f t="shared" si="32"/>
        <v>-2905.5177850459063</v>
      </c>
      <c r="G180" s="16">
        <f t="shared" si="33"/>
        <v>212033.35574414354</v>
      </c>
      <c r="H180" s="19">
        <f t="shared" si="34"/>
        <v>4.0230641408004197E-2</v>
      </c>
      <c r="I180" s="19"/>
      <c r="J180" s="21">
        <f t="shared" si="35"/>
        <v>8618.2356499263642</v>
      </c>
      <c r="K180" s="4"/>
      <c r="L180" s="4"/>
    </row>
    <row r="181" spans="1:12" x14ac:dyDescent="0.2">
      <c r="A181" s="4">
        <f t="shared" si="36"/>
        <v>152</v>
      </c>
      <c r="B181" s="21">
        <f t="shared" si="37"/>
        <v>212033.35574414354</v>
      </c>
      <c r="C181" s="17">
        <f t="shared" si="30"/>
        <v>-2191.4313632415669</v>
      </c>
      <c r="D181" s="17">
        <f t="shared" si="31"/>
        <v>-397.4303034250857</v>
      </c>
      <c r="E181" s="23">
        <f t="shared" si="29"/>
        <v>-316.65611837925326</v>
      </c>
      <c r="F181" s="17">
        <f t="shared" si="32"/>
        <v>-2905.5177850459058</v>
      </c>
      <c r="G181" s="16">
        <f t="shared" si="33"/>
        <v>209841.92438090197</v>
      </c>
      <c r="H181" s="19">
        <f t="shared" si="34"/>
        <v>4.0413627523738074E-2</v>
      </c>
      <c r="I181" s="19"/>
      <c r="J181" s="21">
        <f t="shared" si="35"/>
        <v>8569.0370616520668</v>
      </c>
      <c r="K181" s="4"/>
      <c r="L181" s="4"/>
    </row>
    <row r="182" spans="1:12" x14ac:dyDescent="0.2">
      <c r="A182" s="4">
        <f t="shared" si="36"/>
        <v>153</v>
      </c>
      <c r="B182" s="21">
        <f t="shared" si="37"/>
        <v>209841.92438090197</v>
      </c>
      <c r="C182" s="17">
        <f t="shared" si="30"/>
        <v>-2195.5389303202078</v>
      </c>
      <c r="D182" s="17">
        <f t="shared" si="31"/>
        <v>-393.32273634644503</v>
      </c>
      <c r="E182" s="23">
        <f t="shared" si="29"/>
        <v>-316.65611837925326</v>
      </c>
      <c r="F182" s="17">
        <f t="shared" si="32"/>
        <v>-2905.5177850459063</v>
      </c>
      <c r="G182" s="16">
        <f t="shared" si="33"/>
        <v>207646.38545058176</v>
      </c>
      <c r="H182" s="19">
        <f t="shared" si="34"/>
        <v>4.0600782145151615E-2</v>
      </c>
      <c r="I182" s="19"/>
      <c r="J182" s="21">
        <f t="shared" si="35"/>
        <v>8519.7462567083803</v>
      </c>
      <c r="K182" s="4"/>
      <c r="L182" s="4"/>
    </row>
    <row r="183" spans="1:12" x14ac:dyDescent="0.2">
      <c r="A183" s="4">
        <f t="shared" si="36"/>
        <v>154</v>
      </c>
      <c r="B183" s="21">
        <f t="shared" si="37"/>
        <v>207646.38545058176</v>
      </c>
      <c r="C183" s="17">
        <f t="shared" si="30"/>
        <v>-2199.6541965253596</v>
      </c>
      <c r="D183" s="17">
        <f t="shared" si="31"/>
        <v>-389.20747014129347</v>
      </c>
      <c r="E183" s="23">
        <f t="shared" si="29"/>
        <v>-316.65611837925326</v>
      </c>
      <c r="F183" s="17">
        <f t="shared" si="32"/>
        <v>-2905.5177850459063</v>
      </c>
      <c r="G183" s="16">
        <f t="shared" si="33"/>
        <v>205446.73125405639</v>
      </c>
      <c r="H183" s="19">
        <f t="shared" si="34"/>
        <v>4.0792249014430557E-2</v>
      </c>
      <c r="I183" s="19"/>
      <c r="J183" s="21">
        <f t="shared" si="35"/>
        <v>8470.3630622465607</v>
      </c>
      <c r="K183" s="4"/>
      <c r="L183" s="4"/>
    </row>
    <row r="184" spans="1:12" x14ac:dyDescent="0.2">
      <c r="A184" s="4">
        <f t="shared" si="36"/>
        <v>155</v>
      </c>
      <c r="B184" s="21">
        <f t="shared" si="37"/>
        <v>205446.73125405639</v>
      </c>
      <c r="C184" s="17">
        <f t="shared" si="30"/>
        <v>-2203.777176288082</v>
      </c>
      <c r="D184" s="17">
        <f t="shared" si="31"/>
        <v>-385.08449037857048</v>
      </c>
      <c r="E184" s="23">
        <f t="shared" si="29"/>
        <v>-316.65611837925326</v>
      </c>
      <c r="F184" s="17">
        <f t="shared" si="32"/>
        <v>-2905.5177850459058</v>
      </c>
      <c r="G184" s="16">
        <f t="shared" si="33"/>
        <v>203242.95407776831</v>
      </c>
      <c r="H184" s="19">
        <f t="shared" si="34"/>
        <v>4.0988178559436789E-2</v>
      </c>
      <c r="I184" s="19"/>
      <c r="J184" s="21">
        <f t="shared" si="35"/>
        <v>8420.8873050938855</v>
      </c>
      <c r="K184" s="4"/>
      <c r="L184" s="4"/>
    </row>
    <row r="185" spans="1:12" x14ac:dyDescent="0.2">
      <c r="A185" s="4">
        <f t="shared" si="36"/>
        <v>156</v>
      </c>
      <c r="B185" s="21">
        <f t="shared" si="37"/>
        <v>203242.95407776831</v>
      </c>
      <c r="C185" s="17">
        <f t="shared" si="30"/>
        <v>-2207.9078840664865</v>
      </c>
      <c r="D185" s="17">
        <f t="shared" si="31"/>
        <v>-380.95378260016645</v>
      </c>
      <c r="E185" s="23">
        <f t="shared" si="29"/>
        <v>-316.65611837925326</v>
      </c>
      <c r="F185" s="17">
        <f t="shared" si="32"/>
        <v>-2905.5177850459063</v>
      </c>
      <c r="G185" s="16">
        <f t="shared" si="33"/>
        <v>201035.04619370183</v>
      </c>
      <c r="H185" s="19">
        <f t="shared" si="34"/>
        <v>4.1188728286983362E-2</v>
      </c>
      <c r="I185" s="19"/>
      <c r="J185" s="21">
        <f t="shared" si="35"/>
        <v>8371.3188117530353</v>
      </c>
      <c r="K185" s="4"/>
      <c r="L185" s="4"/>
    </row>
    <row r="186" spans="1:12" x14ac:dyDescent="0.2">
      <c r="A186" s="4">
        <f t="shared" si="36"/>
        <v>157</v>
      </c>
      <c r="B186" s="21">
        <f t="shared" si="37"/>
        <v>201035.04619370183</v>
      </c>
      <c r="C186" s="17">
        <f t="shared" si="30"/>
        <v>-2212.0463343457809</v>
      </c>
      <c r="D186" s="17">
        <f t="shared" si="31"/>
        <v>-376.81533232087162</v>
      </c>
      <c r="E186" s="23">
        <f t="shared" si="29"/>
        <v>-316.65611837925326</v>
      </c>
      <c r="F186" s="17">
        <f t="shared" si="32"/>
        <v>-2905.5177850459058</v>
      </c>
      <c r="G186" s="16">
        <f t="shared" si="33"/>
        <v>198822.99985935606</v>
      </c>
      <c r="H186" s="19">
        <f t="shared" si="34"/>
        <v>4.1394063204200693E-2</v>
      </c>
      <c r="I186" s="19"/>
      <c r="J186" s="21">
        <f t="shared" si="35"/>
        <v>8321.6574084014992</v>
      </c>
      <c r="K186" s="4"/>
      <c r="L186" s="4"/>
    </row>
    <row r="187" spans="1:12" x14ac:dyDescent="0.2">
      <c r="A187" s="4">
        <f t="shared" si="36"/>
        <v>158</v>
      </c>
      <c r="B187" s="21">
        <f t="shared" si="37"/>
        <v>198822.99985935606</v>
      </c>
      <c r="C187" s="17">
        <f t="shared" si="30"/>
        <v>-2216.1925416383274</v>
      </c>
      <c r="D187" s="17">
        <f t="shared" si="31"/>
        <v>-372.66912502832542</v>
      </c>
      <c r="E187" s="23">
        <f t="shared" si="29"/>
        <v>-316.65611837925326</v>
      </c>
      <c r="F187" s="17">
        <f t="shared" si="32"/>
        <v>-2905.5177850459063</v>
      </c>
      <c r="G187" s="16">
        <f t="shared" si="33"/>
        <v>196606.80731771773</v>
      </c>
      <c r="H187" s="19">
        <f t="shared" si="34"/>
        <v>4.1604356270362811E-2</v>
      </c>
      <c r="I187" s="19"/>
      <c r="J187" s="21">
        <f t="shared" si="35"/>
        <v>8271.9029208909451</v>
      </c>
      <c r="K187" s="4"/>
      <c r="L187" s="4"/>
    </row>
    <row r="188" spans="1:12" x14ac:dyDescent="0.2">
      <c r="A188" s="4">
        <f t="shared" si="36"/>
        <v>159</v>
      </c>
      <c r="B188" s="21">
        <f t="shared" si="37"/>
        <v>196606.80731771773</v>
      </c>
      <c r="C188" s="17">
        <f t="shared" si="30"/>
        <v>-2220.3465204836871</v>
      </c>
      <c r="D188" s="17">
        <f t="shared" si="31"/>
        <v>-368.51514618296613</v>
      </c>
      <c r="E188" s="23">
        <f t="shared" si="29"/>
        <v>-316.65611837925326</v>
      </c>
      <c r="F188" s="17">
        <f t="shared" si="32"/>
        <v>-2905.5177850459063</v>
      </c>
      <c r="G188" s="16">
        <f t="shared" si="33"/>
        <v>194386.46079723403</v>
      </c>
      <c r="H188" s="19">
        <f t="shared" si="34"/>
        <v>4.1819788881774303E-2</v>
      </c>
      <c r="I188" s="19"/>
      <c r="J188" s="21">
        <f t="shared" si="35"/>
        <v>8222.0551747466343</v>
      </c>
      <c r="K188" s="4"/>
      <c r="L188" s="4"/>
    </row>
    <row r="189" spans="1:12" x14ac:dyDescent="0.2">
      <c r="A189" s="4">
        <f t="shared" si="36"/>
        <v>160</v>
      </c>
      <c r="B189" s="21">
        <f t="shared" si="37"/>
        <v>194386.46079723403</v>
      </c>
      <c r="C189" s="17">
        <f t="shared" si="30"/>
        <v>-2224.5082854486736</v>
      </c>
      <c r="D189" s="17">
        <f t="shared" si="31"/>
        <v>-364.35338121797884</v>
      </c>
      <c r="E189" s="23">
        <f t="shared" si="29"/>
        <v>-316.65611837925326</v>
      </c>
      <c r="F189" s="17">
        <f t="shared" si="32"/>
        <v>-2905.5177850459058</v>
      </c>
      <c r="G189" s="16">
        <f t="shared" si="33"/>
        <v>192161.95251178535</v>
      </c>
      <c r="H189" s="19">
        <f t="shared" si="34"/>
        <v>4.2040551392574496E-2</v>
      </c>
      <c r="I189" s="19"/>
      <c r="J189" s="21">
        <f t="shared" si="35"/>
        <v>8172.1139951667847</v>
      </c>
      <c r="K189" s="4"/>
      <c r="L189" s="4"/>
    </row>
    <row r="190" spans="1:12" x14ac:dyDescent="0.2">
      <c r="A190" s="4">
        <f t="shared" si="36"/>
        <v>161</v>
      </c>
      <c r="B190" s="21">
        <f t="shared" si="37"/>
        <v>192161.95251178535</v>
      </c>
      <c r="C190" s="17">
        <f t="shared" si="30"/>
        <v>-2228.6778511274074</v>
      </c>
      <c r="D190" s="17">
        <f t="shared" si="31"/>
        <v>-360.18381553924524</v>
      </c>
      <c r="E190" s="23">
        <f t="shared" si="29"/>
        <v>-316.65611837925326</v>
      </c>
      <c r="F190" s="17">
        <f t="shared" si="32"/>
        <v>-2905.5177850459058</v>
      </c>
      <c r="G190" s="16">
        <f t="shared" si="33"/>
        <v>189933.27466065795</v>
      </c>
      <c r="H190" s="19">
        <f t="shared" si="34"/>
        <v>4.2266843674602296E-2</v>
      </c>
      <c r="I190" s="19"/>
      <c r="J190" s="21">
        <f t="shared" si="35"/>
        <v>8122.0792070219813</v>
      </c>
      <c r="K190" s="4"/>
      <c r="L190" s="4"/>
    </row>
    <row r="191" spans="1:12" x14ac:dyDescent="0.2">
      <c r="A191" s="4">
        <f t="shared" si="36"/>
        <v>162</v>
      </c>
      <c r="B191" s="21">
        <f t="shared" si="37"/>
        <v>189933.27466065795</v>
      </c>
      <c r="C191" s="17">
        <f t="shared" si="30"/>
        <v>-2232.8552321413604</v>
      </c>
      <c r="D191" s="17">
        <f t="shared" si="31"/>
        <v>-356.00643452529221</v>
      </c>
      <c r="E191" s="23">
        <f t="shared" si="29"/>
        <v>-316.65611837925326</v>
      </c>
      <c r="F191" s="17">
        <f t="shared" si="32"/>
        <v>-2905.5177850459058</v>
      </c>
      <c r="G191" s="16">
        <f t="shared" si="33"/>
        <v>187700.41942851659</v>
      </c>
      <c r="H191" s="19">
        <f t="shared" si="34"/>
        <v>4.2498875719782128E-2</v>
      </c>
      <c r="I191" s="19"/>
      <c r="J191" s="21">
        <f t="shared" si="35"/>
        <v>8071.9506348545465</v>
      </c>
      <c r="K191" s="4"/>
      <c r="L191" s="4"/>
    </row>
    <row r="192" spans="1:12" x14ac:dyDescent="0.2">
      <c r="A192" s="4">
        <f t="shared" si="36"/>
        <v>163</v>
      </c>
      <c r="B192" s="21">
        <f t="shared" si="37"/>
        <v>187700.41942851659</v>
      </c>
      <c r="C192" s="17">
        <f t="shared" si="30"/>
        <v>-2237.0404431394122</v>
      </c>
      <c r="D192" s="17">
        <f t="shared" si="31"/>
        <v>-351.82122352724042</v>
      </c>
      <c r="E192" s="23">
        <f t="shared" si="29"/>
        <v>-316.65611837925326</v>
      </c>
      <c r="F192" s="17">
        <f t="shared" si="32"/>
        <v>-2905.5177850459058</v>
      </c>
      <c r="G192" s="16">
        <f t="shared" si="33"/>
        <v>185463.37898537717</v>
      </c>
      <c r="H192" s="19">
        <f t="shared" si="34"/>
        <v>4.2736868288847381E-2</v>
      </c>
      <c r="I192" s="19"/>
      <c r="J192" s="21">
        <f t="shared" si="35"/>
        <v>8021.7281028779234</v>
      </c>
      <c r="K192" s="4"/>
      <c r="L192" s="4"/>
    </row>
    <row r="193" spans="1:12" x14ac:dyDescent="0.2">
      <c r="A193" s="4">
        <f t="shared" si="36"/>
        <v>164</v>
      </c>
      <c r="B193" s="21">
        <f t="shared" si="37"/>
        <v>185463.37898537717</v>
      </c>
      <c r="C193" s="17">
        <f t="shared" si="30"/>
        <v>-2241.2334987978998</v>
      </c>
      <c r="D193" s="17">
        <f t="shared" si="31"/>
        <v>-347.62816786875277</v>
      </c>
      <c r="E193" s="23">
        <f t="shared" si="29"/>
        <v>-316.65611837925326</v>
      </c>
      <c r="F193" s="17">
        <f t="shared" si="32"/>
        <v>-2905.5177850459058</v>
      </c>
      <c r="G193" s="16">
        <f t="shared" si="33"/>
        <v>183222.14548657928</v>
      </c>
      <c r="H193" s="19">
        <f t="shared" si="34"/>
        <v>4.2981053610613752E-2</v>
      </c>
      <c r="I193" s="19"/>
      <c r="J193" s="21">
        <f t="shared" si="35"/>
        <v>7971.4114349760721</v>
      </c>
      <c r="K193" s="4"/>
      <c r="L193" s="4"/>
    </row>
    <row r="194" spans="1:12" x14ac:dyDescent="0.2">
      <c r="A194" s="4">
        <f t="shared" si="36"/>
        <v>165</v>
      </c>
      <c r="B194" s="21">
        <f t="shared" si="37"/>
        <v>183222.14548657928</v>
      </c>
      <c r="C194" s="17">
        <f t="shared" si="30"/>
        <v>-2245.4344138206689</v>
      </c>
      <c r="D194" s="17">
        <f t="shared" si="31"/>
        <v>-343.42725284598379</v>
      </c>
      <c r="E194" s="23">
        <f t="shared" si="29"/>
        <v>-316.65611837925326</v>
      </c>
      <c r="F194" s="17">
        <f t="shared" si="32"/>
        <v>-2905.5177850459058</v>
      </c>
      <c r="G194" s="16">
        <f t="shared" si="33"/>
        <v>180976.7110727586</v>
      </c>
      <c r="H194" s="19">
        <f t="shared" si="34"/>
        <v>4.323167613645832E-2</v>
      </c>
      <c r="I194" s="19"/>
      <c r="J194" s="21">
        <f t="shared" si="35"/>
        <v>7921.0004547028439</v>
      </c>
      <c r="K194" s="4"/>
      <c r="L194" s="4"/>
    </row>
    <row r="195" spans="1:12" x14ac:dyDescent="0.2">
      <c r="A195" s="4">
        <f t="shared" si="36"/>
        <v>166</v>
      </c>
      <c r="B195" s="21">
        <f t="shared" si="37"/>
        <v>180976.7110727586</v>
      </c>
      <c r="C195" s="17">
        <f t="shared" si="30"/>
        <v>-2249.6432029391258</v>
      </c>
      <c r="D195" s="17">
        <f t="shared" si="31"/>
        <v>-339.21846372752685</v>
      </c>
      <c r="E195" s="23">
        <f t="shared" si="29"/>
        <v>-316.65611837925326</v>
      </c>
      <c r="F195" s="17">
        <f t="shared" si="32"/>
        <v>-2905.5177850459058</v>
      </c>
      <c r="G195" s="16">
        <f t="shared" si="33"/>
        <v>178727.06786981947</v>
      </c>
      <c r="H195" s="19">
        <f t="shared" si="34"/>
        <v>4.3488993355156963E-2</v>
      </c>
      <c r="I195" s="19"/>
      <c r="J195" s="21">
        <f t="shared" si="35"/>
        <v>7870.4949852813597</v>
      </c>
      <c r="K195" s="4"/>
      <c r="L195" s="4"/>
    </row>
    <row r="196" spans="1:12" x14ac:dyDescent="0.2">
      <c r="A196" s="4">
        <f t="shared" si="36"/>
        <v>167</v>
      </c>
      <c r="B196" s="21">
        <f t="shared" si="37"/>
        <v>178727.06786981947</v>
      </c>
      <c r="C196" s="17">
        <f t="shared" si="30"/>
        <v>-2253.8598809122891</v>
      </c>
      <c r="D196" s="17">
        <f t="shared" si="31"/>
        <v>-335.00178575436325</v>
      </c>
      <c r="E196" s="23">
        <f t="shared" si="29"/>
        <v>-316.65611837925326</v>
      </c>
      <c r="F196" s="17">
        <f t="shared" si="32"/>
        <v>-2905.5177850459054</v>
      </c>
      <c r="G196" s="16">
        <f t="shared" si="33"/>
        <v>176473.20798890718</v>
      </c>
      <c r="H196" s="19">
        <f t="shared" si="34"/>
        <v>4.3753276673789684E-2</v>
      </c>
      <c r="I196" s="19"/>
      <c r="J196" s="21">
        <f t="shared" si="35"/>
        <v>7819.8948496033981</v>
      </c>
      <c r="K196" s="4"/>
      <c r="L196" s="4"/>
    </row>
    <row r="197" spans="1:12" x14ac:dyDescent="0.2">
      <c r="A197" s="4">
        <f t="shared" si="36"/>
        <v>168</v>
      </c>
      <c r="B197" s="21">
        <f t="shared" si="37"/>
        <v>176473.20798890718</v>
      </c>
      <c r="C197" s="17">
        <f t="shared" si="30"/>
        <v>-2258.0844625268419</v>
      </c>
      <c r="D197" s="17">
        <f t="shared" si="31"/>
        <v>-330.77720413981058</v>
      </c>
      <c r="E197" s="23">
        <f t="shared" si="29"/>
        <v>-316.65611837925326</v>
      </c>
      <c r="F197" s="17">
        <f t="shared" si="32"/>
        <v>-2905.5177850459058</v>
      </c>
      <c r="G197" s="16">
        <f t="shared" si="33"/>
        <v>174215.12352638034</v>
      </c>
      <c r="H197" s="19">
        <f t="shared" si="34"/>
        <v>4.4024812371049125E-2</v>
      </c>
      <c r="I197" s="19"/>
      <c r="J197" s="21">
        <f t="shared" si="35"/>
        <v>7769.1998702287656</v>
      </c>
      <c r="K197" s="4"/>
      <c r="L197" s="4"/>
    </row>
    <row r="198" spans="1:12" x14ac:dyDescent="0.2">
      <c r="A198" s="4">
        <f t="shared" si="36"/>
        <v>169</v>
      </c>
      <c r="B198" s="21">
        <f t="shared" si="37"/>
        <v>174215.12352638034</v>
      </c>
      <c r="C198" s="17">
        <f t="shared" si="30"/>
        <v>-2262.3169625971818</v>
      </c>
      <c r="D198" s="17">
        <f t="shared" si="31"/>
        <v>-326.54470406947064</v>
      </c>
      <c r="E198" s="23">
        <f t="shared" si="29"/>
        <v>-316.65611837925326</v>
      </c>
      <c r="F198" s="17">
        <f t="shared" si="32"/>
        <v>-2905.5177850459058</v>
      </c>
      <c r="G198" s="16">
        <f t="shared" si="33"/>
        <v>171952.80656378315</v>
      </c>
      <c r="H198" s="19">
        <f t="shared" si="34"/>
        <v>4.4303902629991447E-2</v>
      </c>
      <c r="I198" s="19"/>
      <c r="J198" s="21">
        <f t="shared" si="35"/>
        <v>7718.4098693846863</v>
      </c>
      <c r="K198" s="4"/>
      <c r="L198" s="4"/>
    </row>
    <row r="199" spans="1:12" x14ac:dyDescent="0.2">
      <c r="A199" s="4">
        <f t="shared" si="36"/>
        <v>170</v>
      </c>
      <c r="B199" s="21">
        <f t="shared" si="37"/>
        <v>171952.80656378315</v>
      </c>
      <c r="C199" s="17">
        <f t="shared" si="30"/>
        <v>-2266.5573959654753</v>
      </c>
      <c r="D199" s="17">
        <f t="shared" si="31"/>
        <v>-322.30427070117707</v>
      </c>
      <c r="E199" s="23">
        <f t="shared" si="29"/>
        <v>-316.65611837925326</v>
      </c>
      <c r="F199" s="17">
        <f t="shared" si="32"/>
        <v>-2905.5177850459054</v>
      </c>
      <c r="G199" s="16">
        <f t="shared" si="33"/>
        <v>169686.24916781767</v>
      </c>
      <c r="H199" s="19">
        <f t="shared" si="34"/>
        <v>4.459086665806189E-2</v>
      </c>
      <c r="I199" s="19"/>
      <c r="J199" s="21">
        <f t="shared" si="35"/>
        <v>7667.5246689651631</v>
      </c>
      <c r="K199" s="4"/>
      <c r="L199" s="4"/>
    </row>
    <row r="200" spans="1:12" x14ac:dyDescent="0.2">
      <c r="A200" s="4">
        <f t="shared" si="36"/>
        <v>171</v>
      </c>
      <c r="B200" s="21">
        <f t="shared" si="37"/>
        <v>169686.24916781767</v>
      </c>
      <c r="C200" s="17">
        <f t="shared" si="30"/>
        <v>-2270.8057775017082</v>
      </c>
      <c r="D200" s="17">
        <f t="shared" si="31"/>
        <v>-318.05588916494423</v>
      </c>
      <c r="E200" s="23">
        <f t="shared" si="29"/>
        <v>-316.65611837925326</v>
      </c>
      <c r="F200" s="17">
        <f t="shared" si="32"/>
        <v>-2905.5177850459058</v>
      </c>
      <c r="G200" s="16">
        <f t="shared" si="33"/>
        <v>167415.44339031595</v>
      </c>
      <c r="H200" s="19">
        <f t="shared" si="34"/>
        <v>4.488604190312262E-2</v>
      </c>
      <c r="I200" s="19"/>
      <c r="J200" s="21">
        <f t="shared" si="35"/>
        <v>7616.5440905303703</v>
      </c>
      <c r="K200" s="4"/>
      <c r="L200" s="4"/>
    </row>
    <row r="201" spans="1:12" x14ac:dyDescent="0.2">
      <c r="A201" s="4">
        <f t="shared" si="36"/>
        <v>172</v>
      </c>
      <c r="B201" s="21">
        <f t="shared" si="37"/>
        <v>167415.44339031595</v>
      </c>
      <c r="C201" s="17">
        <f t="shared" si="30"/>
        <v>-2275.0621221037386</v>
      </c>
      <c r="D201" s="17">
        <f t="shared" si="31"/>
        <v>-313.79954456291398</v>
      </c>
      <c r="E201" s="23">
        <f t="shared" si="29"/>
        <v>-316.65611837925326</v>
      </c>
      <c r="F201" s="17">
        <f t="shared" si="32"/>
        <v>-2905.5177850459058</v>
      </c>
      <c r="G201" s="16">
        <f t="shared" si="33"/>
        <v>165140.38126821222</v>
      </c>
      <c r="H201" s="19">
        <f t="shared" si="34"/>
        <v>4.5189785375222002E-2</v>
      </c>
      <c r="I201" s="19"/>
      <c r="J201" s="21">
        <f t="shared" si="35"/>
        <v>7565.4679553060068</v>
      </c>
      <c r="K201" s="4"/>
      <c r="L201" s="4"/>
    </row>
    <row r="202" spans="1:12" x14ac:dyDescent="0.2">
      <c r="A202" s="4">
        <f t="shared" si="36"/>
        <v>173</v>
      </c>
      <c r="B202" s="21">
        <f t="shared" si="37"/>
        <v>165140.38126821222</v>
      </c>
      <c r="C202" s="17">
        <f t="shared" si="30"/>
        <v>-2279.3264446973485</v>
      </c>
      <c r="D202" s="17">
        <f t="shared" si="31"/>
        <v>-309.53522196930442</v>
      </c>
      <c r="E202" s="23">
        <f t="shared" si="29"/>
        <v>-316.65611837925326</v>
      </c>
      <c r="F202" s="17">
        <f t="shared" si="32"/>
        <v>-2905.5177850459063</v>
      </c>
      <c r="G202" s="16">
        <f t="shared" si="33"/>
        <v>162861.05482351486</v>
      </c>
      <c r="H202" s="19">
        <f t="shared" si="34"/>
        <v>4.5502475084990703E-2</v>
      </c>
      <c r="I202" s="19"/>
      <c r="J202" s="21">
        <f t="shared" si="35"/>
        <v>7514.2960841826916</v>
      </c>
      <c r="K202" s="4"/>
      <c r="L202" s="4"/>
    </row>
    <row r="203" spans="1:12" x14ac:dyDescent="0.2">
      <c r="A203" s="4">
        <f t="shared" si="36"/>
        <v>174</v>
      </c>
      <c r="B203" s="21">
        <f t="shared" si="37"/>
        <v>162861.05482351486</v>
      </c>
      <c r="C203" s="17">
        <f t="shared" si="30"/>
        <v>-2283.5987602362957</v>
      </c>
      <c r="D203" s="17">
        <f t="shared" si="31"/>
        <v>-305.26290643035685</v>
      </c>
      <c r="E203" s="23">
        <f t="shared" si="29"/>
        <v>-316.65611837925326</v>
      </c>
      <c r="F203" s="17">
        <f t="shared" si="32"/>
        <v>-2905.5177850459058</v>
      </c>
      <c r="G203" s="16">
        <f t="shared" si="33"/>
        <v>160577.45606327857</v>
      </c>
      <c r="H203" s="19">
        <f t="shared" si="34"/>
        <v>4.5824511610849307E-2</v>
      </c>
      <c r="I203" s="19"/>
      <c r="J203" s="21">
        <f t="shared" si="35"/>
        <v>7463.028297715322</v>
      </c>
      <c r="K203" s="4"/>
      <c r="L203" s="4"/>
    </row>
    <row r="204" spans="1:12" x14ac:dyDescent="0.2">
      <c r="A204" s="4">
        <f t="shared" si="36"/>
        <v>175</v>
      </c>
      <c r="B204" s="21">
        <f t="shared" si="37"/>
        <v>160577.45606327857</v>
      </c>
      <c r="C204" s="17">
        <f t="shared" si="30"/>
        <v>-2287.8790837023689</v>
      </c>
      <c r="D204" s="17">
        <f t="shared" si="31"/>
        <v>-300.98258296428389</v>
      </c>
      <c r="E204" s="23">
        <f t="shared" si="29"/>
        <v>-316.65611837925326</v>
      </c>
      <c r="F204" s="17">
        <f t="shared" si="32"/>
        <v>-2905.5177850459063</v>
      </c>
      <c r="G204" s="16">
        <f t="shared" si="33"/>
        <v>158289.5769795762</v>
      </c>
      <c r="H204" s="19">
        <f t="shared" si="34"/>
        <v>4.6156319808689339E-2</v>
      </c>
      <c r="I204" s="19"/>
      <c r="J204" s="21">
        <f t="shared" si="35"/>
        <v>7411.6644161224467</v>
      </c>
      <c r="K204" s="4"/>
      <c r="L204" s="4"/>
    </row>
    <row r="205" spans="1:12" x14ac:dyDescent="0.2">
      <c r="A205" s="4">
        <f t="shared" si="36"/>
        <v>176</v>
      </c>
      <c r="B205" s="21">
        <f t="shared" si="37"/>
        <v>158289.5769795762</v>
      </c>
      <c r="C205" s="17">
        <f t="shared" si="30"/>
        <v>-2292.1674301054363</v>
      </c>
      <c r="D205" s="17">
        <f t="shared" si="31"/>
        <v>-296.69423656121643</v>
      </c>
      <c r="E205" s="23">
        <f t="shared" si="29"/>
        <v>-316.65611837925326</v>
      </c>
      <c r="F205" s="17">
        <f t="shared" si="32"/>
        <v>-2905.5177850459058</v>
      </c>
      <c r="G205" s="16">
        <f t="shared" si="33"/>
        <v>155997.40954947076</v>
      </c>
      <c r="H205" s="19">
        <f t="shared" si="34"/>
        <v>4.6498350679371074E-2</v>
      </c>
      <c r="I205" s="19"/>
      <c r="J205" s="21">
        <f t="shared" si="35"/>
        <v>7360.2042592856369</v>
      </c>
      <c r="K205" s="4"/>
      <c r="L205" s="4"/>
    </row>
    <row r="206" spans="1:12" x14ac:dyDescent="0.2">
      <c r="A206" s="4">
        <f t="shared" si="36"/>
        <v>177</v>
      </c>
      <c r="B206" s="21">
        <f t="shared" si="37"/>
        <v>155997.40954947076</v>
      </c>
      <c r="C206" s="17">
        <f t="shared" si="30"/>
        <v>-2296.4638144835017</v>
      </c>
      <c r="D206" s="17">
        <f t="shared" si="31"/>
        <v>-292.39785218315103</v>
      </c>
      <c r="E206" s="23">
        <f t="shared" si="29"/>
        <v>-316.65611837925326</v>
      </c>
      <c r="F206" s="17">
        <f t="shared" si="32"/>
        <v>-2905.5177850459058</v>
      </c>
      <c r="G206" s="16">
        <f t="shared" si="33"/>
        <v>153700.94573498727</v>
      </c>
      <c r="H206" s="19">
        <f t="shared" si="34"/>
        <v>4.6851083411299163E-2</v>
      </c>
      <c r="I206" s="19"/>
      <c r="J206" s="21">
        <f t="shared" si="35"/>
        <v>7308.647646748851</v>
      </c>
      <c r="K206" s="4"/>
      <c r="L206" s="4"/>
    </row>
    <row r="207" spans="1:12" x14ac:dyDescent="0.2">
      <c r="A207" s="4">
        <f t="shared" si="36"/>
        <v>178</v>
      </c>
      <c r="B207" s="21">
        <f t="shared" si="37"/>
        <v>153700.94573498727</v>
      </c>
      <c r="C207" s="17">
        <f t="shared" si="30"/>
        <v>-2300.7682519027549</v>
      </c>
      <c r="D207" s="17">
        <f t="shared" si="31"/>
        <v>-288.0934147638979</v>
      </c>
      <c r="E207" s="23">
        <f t="shared" si="29"/>
        <v>-316.65611837925326</v>
      </c>
      <c r="F207" s="17">
        <f t="shared" si="32"/>
        <v>-2905.5177850459058</v>
      </c>
      <c r="G207" s="16">
        <f t="shared" si="33"/>
        <v>151400.17748308452</v>
      </c>
      <c r="H207" s="19">
        <f t="shared" si="34"/>
        <v>4.7215027617529423E-2</v>
      </c>
      <c r="I207" s="19"/>
      <c r="J207" s="21">
        <f t="shared" si="35"/>
        <v>7256.9943977178154</v>
      </c>
      <c r="K207" s="4"/>
      <c r="L207" s="4"/>
    </row>
    <row r="208" spans="1:12" x14ac:dyDescent="0.2">
      <c r="A208" s="4">
        <f t="shared" si="36"/>
        <v>179</v>
      </c>
      <c r="B208" s="21">
        <f t="shared" si="37"/>
        <v>151400.17748308452</v>
      </c>
      <c r="C208" s="17">
        <f t="shared" si="30"/>
        <v>-2305.0807574576256</v>
      </c>
      <c r="D208" s="17">
        <f t="shared" si="31"/>
        <v>-283.78090920902713</v>
      </c>
      <c r="E208" s="23">
        <f t="shared" si="29"/>
        <v>-316.65611837925326</v>
      </c>
      <c r="F208" s="17">
        <f t="shared" si="32"/>
        <v>-2905.5177850459058</v>
      </c>
      <c r="G208" s="16">
        <f t="shared" si="33"/>
        <v>149095.09672562691</v>
      </c>
      <c r="H208" s="19">
        <f t="shared" si="34"/>
        <v>4.7590725789369605E-2</v>
      </c>
      <c r="I208" s="19"/>
      <c r="J208" s="21">
        <f t="shared" si="35"/>
        <v>7205.2443310593662</v>
      </c>
      <c r="K208" s="4"/>
      <c r="L208" s="4"/>
    </row>
    <row r="209" spans="1:12" x14ac:dyDescent="0.2">
      <c r="A209" s="4">
        <f t="shared" si="36"/>
        <v>180</v>
      </c>
      <c r="B209" s="21">
        <f t="shared" si="37"/>
        <v>149095.09672562691</v>
      </c>
      <c r="C209" s="17">
        <f t="shared" si="30"/>
        <v>-2309.4013462708363</v>
      </c>
      <c r="D209" s="17">
        <f t="shared" si="31"/>
        <v>-279.46032039581627</v>
      </c>
      <c r="E209" s="23">
        <f t="shared" si="29"/>
        <v>-316.65611837925326</v>
      </c>
      <c r="F209" s="17">
        <f t="shared" si="32"/>
        <v>-2905.5177850459058</v>
      </c>
      <c r="G209" s="16">
        <f t="shared" si="33"/>
        <v>146785.69537935607</v>
      </c>
      <c r="H209" s="19">
        <f t="shared" si="34"/>
        <v>4.7978755991318178E-2</v>
      </c>
      <c r="I209" s="19"/>
      <c r="J209" s="21">
        <f t="shared" si="35"/>
        <v>7153.397265300835</v>
      </c>
      <c r="K209" s="4"/>
      <c r="L209" s="4"/>
    </row>
    <row r="210" spans="1:12" x14ac:dyDescent="0.2">
      <c r="A210" s="4">
        <f t="shared" si="36"/>
        <v>181</v>
      </c>
      <c r="B210" s="21">
        <f t="shared" si="37"/>
        <v>146785.69537935607</v>
      </c>
      <c r="C210" s="17">
        <f t="shared" si="30"/>
        <v>-2313.7300334934553</v>
      </c>
      <c r="D210" s="17">
        <f t="shared" si="31"/>
        <v>-275.13163317319726</v>
      </c>
      <c r="E210" s="18">
        <f>-(SUM(C$16:C$18)/12*B210)</f>
        <v>-167.21337131964981</v>
      </c>
      <c r="F210" s="17">
        <f t="shared" si="32"/>
        <v>-2756.0750379863025</v>
      </c>
      <c r="G210" s="16">
        <f t="shared" si="33"/>
        <v>144471.96534586261</v>
      </c>
      <c r="H210" s="19">
        <f t="shared" si="34"/>
        <v>3.6162515974023861E-2</v>
      </c>
      <c r="I210" s="19"/>
      <c r="J210" s="21">
        <f t="shared" si="35"/>
        <v>5308.1400539141641</v>
      </c>
      <c r="K210" s="4"/>
      <c r="L210" s="4"/>
    </row>
    <row r="211" spans="1:12" x14ac:dyDescent="0.2">
      <c r="A211" s="4">
        <f t="shared" si="36"/>
        <v>182</v>
      </c>
      <c r="B211" s="21">
        <f t="shared" si="37"/>
        <v>144471.96534586261</v>
      </c>
      <c r="C211" s="17">
        <f t="shared" si="30"/>
        <v>-2318.0668343049497</v>
      </c>
      <c r="D211" s="17">
        <f t="shared" si="31"/>
        <v>-270.79483236170302</v>
      </c>
      <c r="E211" s="23">
        <f>E210</f>
        <v>-167.21337131964981</v>
      </c>
      <c r="F211" s="17">
        <f t="shared" si="32"/>
        <v>-2756.0750379863025</v>
      </c>
      <c r="G211" s="16">
        <f t="shared" si="33"/>
        <v>142153.89851155767</v>
      </c>
      <c r="H211" s="19">
        <f t="shared" si="34"/>
        <v>3.6381442112961175E-2</v>
      </c>
      <c r="I211" s="19"/>
      <c r="J211" s="21">
        <f t="shared" si="35"/>
        <v>5256.0984441762339</v>
      </c>
      <c r="K211" s="4"/>
      <c r="L211" s="4"/>
    </row>
    <row r="212" spans="1:12" x14ac:dyDescent="0.2">
      <c r="A212" s="4">
        <f t="shared" si="36"/>
        <v>183</v>
      </c>
      <c r="B212" s="21">
        <f t="shared" si="37"/>
        <v>142153.89851155767</v>
      </c>
      <c r="C212" s="17">
        <f t="shared" si="30"/>
        <v>-2322.4117639132378</v>
      </c>
      <c r="D212" s="17">
        <f t="shared" si="31"/>
        <v>-266.44990275341479</v>
      </c>
      <c r="E212" s="23">
        <f t="shared" ref="E212:E269" si="38">E211</f>
        <v>-167.21337131964981</v>
      </c>
      <c r="F212" s="17">
        <f t="shared" si="32"/>
        <v>-2756.0750379863025</v>
      </c>
      <c r="G212" s="16">
        <f t="shared" si="33"/>
        <v>139831.48674764443</v>
      </c>
      <c r="H212" s="19">
        <f t="shared" si="34"/>
        <v>3.6607925237123716E-2</v>
      </c>
      <c r="I212" s="19"/>
      <c r="J212" s="21">
        <f t="shared" si="35"/>
        <v>5203.9592888767756</v>
      </c>
      <c r="K212" s="4"/>
      <c r="L212" s="4"/>
    </row>
    <row r="213" spans="1:12" x14ac:dyDescent="0.2">
      <c r="A213" s="4">
        <f t="shared" si="36"/>
        <v>184</v>
      </c>
      <c r="B213" s="21">
        <f t="shared" si="37"/>
        <v>139831.48674764443</v>
      </c>
      <c r="C213" s="17">
        <f t="shared" si="30"/>
        <v>-2326.7648375547446</v>
      </c>
      <c r="D213" s="17">
        <f t="shared" si="31"/>
        <v>-262.09682911190822</v>
      </c>
      <c r="E213" s="23">
        <f t="shared" si="38"/>
        <v>-167.21337131964981</v>
      </c>
      <c r="F213" s="17">
        <f t="shared" si="32"/>
        <v>-2756.075037986303</v>
      </c>
      <c r="G213" s="16">
        <f t="shared" si="33"/>
        <v>137504.72191008969</v>
      </c>
      <c r="H213" s="19">
        <f t="shared" si="34"/>
        <v>3.6842363082901862E-2</v>
      </c>
      <c r="I213" s="19"/>
      <c r="J213" s="21">
        <f t="shared" si="35"/>
        <v>5151.7224051786961</v>
      </c>
      <c r="K213" s="4"/>
      <c r="L213" s="4"/>
    </row>
    <row r="214" spans="1:12" x14ac:dyDescent="0.2">
      <c r="A214" s="4">
        <f t="shared" si="36"/>
        <v>185</v>
      </c>
      <c r="B214" s="21">
        <f t="shared" si="37"/>
        <v>137504.72191008969</v>
      </c>
      <c r="C214" s="17">
        <f t="shared" si="30"/>
        <v>-2331.1260704944525</v>
      </c>
      <c r="D214" s="17">
        <f t="shared" si="31"/>
        <v>-257.73559617220013</v>
      </c>
      <c r="E214" s="23">
        <f t="shared" si="38"/>
        <v>-167.21337131964981</v>
      </c>
      <c r="F214" s="17">
        <f t="shared" si="32"/>
        <v>-2756.0750379863025</v>
      </c>
      <c r="G214" s="16">
        <f t="shared" si="33"/>
        <v>135173.59583959525</v>
      </c>
      <c r="H214" s="19">
        <f t="shared" si="34"/>
        <v>3.708518179642252E-2</v>
      </c>
      <c r="I214" s="19"/>
      <c r="J214" s="21">
        <f t="shared" si="35"/>
        <v>5099.3876099021991</v>
      </c>
      <c r="K214" s="4"/>
      <c r="L214" s="4"/>
    </row>
    <row r="215" spans="1:12" x14ac:dyDescent="0.2">
      <c r="A215" s="4">
        <f t="shared" si="36"/>
        <v>186</v>
      </c>
      <c r="B215" s="21">
        <f t="shared" si="37"/>
        <v>135173.59583959525</v>
      </c>
      <c r="C215" s="17">
        <f t="shared" si="30"/>
        <v>-2335.4954780259577</v>
      </c>
      <c r="D215" s="17">
        <f t="shared" si="31"/>
        <v>-253.36618864069504</v>
      </c>
      <c r="E215" s="23">
        <f t="shared" si="38"/>
        <v>-167.21337131964981</v>
      </c>
      <c r="F215" s="17">
        <f t="shared" si="32"/>
        <v>-2756.0750379863025</v>
      </c>
      <c r="G215" s="16">
        <f t="shared" si="33"/>
        <v>132838.10036156929</v>
      </c>
      <c r="H215" s="19">
        <f t="shared" si="34"/>
        <v>3.7336838516252427E-2</v>
      </c>
      <c r="I215" s="19"/>
      <c r="J215" s="21">
        <f t="shared" si="35"/>
        <v>5046.9547195241385</v>
      </c>
      <c r="K215" s="4"/>
      <c r="L215" s="4"/>
    </row>
    <row r="216" spans="1:12" x14ac:dyDescent="0.2">
      <c r="A216" s="4">
        <f t="shared" si="36"/>
        <v>187</v>
      </c>
      <c r="B216" s="21">
        <f t="shared" si="37"/>
        <v>132838.10036156929</v>
      </c>
      <c r="C216" s="17">
        <f t="shared" si="30"/>
        <v>-2339.8730754715211</v>
      </c>
      <c r="D216" s="17">
        <f t="shared" si="31"/>
        <v>-248.98859119513182</v>
      </c>
      <c r="E216" s="23">
        <f t="shared" si="38"/>
        <v>-167.21337131964981</v>
      </c>
      <c r="F216" s="17">
        <f t="shared" si="32"/>
        <v>-2756.075037986303</v>
      </c>
      <c r="G216" s="16">
        <f t="shared" si="33"/>
        <v>130498.22728609777</v>
      </c>
      <c r="H216" s="19">
        <f t="shared" si="34"/>
        <v>3.7597824243068519E-2</v>
      </c>
      <c r="I216" s="19"/>
      <c r="J216" s="21">
        <f t="shared" si="35"/>
        <v>4994.4235501773792</v>
      </c>
      <c r="K216" s="4"/>
      <c r="L216" s="4"/>
    </row>
    <row r="217" spans="1:12" x14ac:dyDescent="0.2">
      <c r="A217" s="4">
        <f t="shared" si="36"/>
        <v>188</v>
      </c>
      <c r="B217" s="21">
        <f t="shared" si="37"/>
        <v>130498.22728609777</v>
      </c>
      <c r="C217" s="17">
        <f t="shared" si="30"/>
        <v>-2344.2588781821237</v>
      </c>
      <c r="D217" s="17">
        <f t="shared" si="31"/>
        <v>-244.60278848452919</v>
      </c>
      <c r="E217" s="23">
        <f t="shared" si="38"/>
        <v>-167.21337131964981</v>
      </c>
      <c r="F217" s="17">
        <f t="shared" si="32"/>
        <v>-2756.075037986303</v>
      </c>
      <c r="G217" s="16">
        <f t="shared" si="33"/>
        <v>128153.96840791564</v>
      </c>
      <c r="H217" s="19">
        <f t="shared" si="34"/>
        <v>3.7868667034196613E-2</v>
      </c>
      <c r="I217" s="19"/>
      <c r="J217" s="21">
        <f t="shared" si="35"/>
        <v>4941.7939176501477</v>
      </c>
      <c r="K217" s="4"/>
      <c r="L217" s="4"/>
    </row>
    <row r="218" spans="1:12" x14ac:dyDescent="0.2">
      <c r="A218" s="4">
        <f t="shared" si="36"/>
        <v>189</v>
      </c>
      <c r="B218" s="21">
        <f t="shared" si="37"/>
        <v>128153.96840791564</v>
      </c>
      <c r="C218" s="17">
        <f t="shared" si="30"/>
        <v>-2348.6529015375204</v>
      </c>
      <c r="D218" s="17">
        <f t="shared" si="31"/>
        <v>-240.20876512913267</v>
      </c>
      <c r="E218" s="23">
        <f t="shared" si="38"/>
        <v>-167.21337131964981</v>
      </c>
      <c r="F218" s="17">
        <f t="shared" si="32"/>
        <v>-2756.075037986303</v>
      </c>
      <c r="G218" s="16">
        <f t="shared" si="33"/>
        <v>125805.31550637812</v>
      </c>
      <c r="H218" s="19">
        <f t="shared" si="34"/>
        <v>3.8149935566750719E-2</v>
      </c>
      <c r="I218" s="19"/>
      <c r="J218" s="21">
        <f t="shared" si="35"/>
        <v>4889.065637385389</v>
      </c>
      <c r="K218" s="4"/>
      <c r="L218" s="4"/>
    </row>
    <row r="219" spans="1:12" x14ac:dyDescent="0.2">
      <c r="A219" s="4">
        <f t="shared" si="36"/>
        <v>190</v>
      </c>
      <c r="B219" s="21">
        <f t="shared" si="37"/>
        <v>125805.31550637812</v>
      </c>
      <c r="C219" s="17">
        <f t="shared" si="30"/>
        <v>-2353.0551609462927</v>
      </c>
      <c r="D219" s="17">
        <f t="shared" si="31"/>
        <v>-235.80650572036021</v>
      </c>
      <c r="E219" s="23">
        <f t="shared" si="38"/>
        <v>-167.21337131964981</v>
      </c>
      <c r="F219" s="17">
        <f t="shared" si="32"/>
        <v>-2756.075037986303</v>
      </c>
      <c r="G219" s="16">
        <f t="shared" si="33"/>
        <v>123452.26034543183</v>
      </c>
      <c r="H219" s="19">
        <f t="shared" si="34"/>
        <v>3.8442243119965233E-2</v>
      </c>
      <c r="I219" s="19"/>
      <c r="J219" s="21">
        <f t="shared" si="35"/>
        <v>4836.2385244801198</v>
      </c>
      <c r="K219" s="4"/>
      <c r="L219" s="4"/>
    </row>
    <row r="220" spans="1:12" x14ac:dyDescent="0.2">
      <c r="A220" s="4">
        <f t="shared" si="36"/>
        <v>191</v>
      </c>
      <c r="B220" s="21">
        <f t="shared" si="37"/>
        <v>123452.26034543183</v>
      </c>
      <c r="C220" s="17">
        <f t="shared" si="30"/>
        <v>-2357.4656718459046</v>
      </c>
      <c r="D220" s="17">
        <f t="shared" si="31"/>
        <v>-231.39599482074823</v>
      </c>
      <c r="E220" s="23">
        <f t="shared" si="38"/>
        <v>-167.21337131964981</v>
      </c>
      <c r="F220" s="17">
        <f t="shared" si="32"/>
        <v>-2756.075037986303</v>
      </c>
      <c r="G220" s="16">
        <f t="shared" si="33"/>
        <v>121094.79467358593</v>
      </c>
      <c r="H220" s="19">
        <f t="shared" si="34"/>
        <v>3.874625203540695E-2</v>
      </c>
      <c r="I220" s="19"/>
      <c r="J220" s="21">
        <f t="shared" si="35"/>
        <v>4783.3123936847769</v>
      </c>
      <c r="K220" s="4"/>
      <c r="L220" s="4"/>
    </row>
    <row r="221" spans="1:12" x14ac:dyDescent="0.2">
      <c r="A221" s="4">
        <f t="shared" si="36"/>
        <v>192</v>
      </c>
      <c r="B221" s="21">
        <f t="shared" si="37"/>
        <v>121094.79467358593</v>
      </c>
      <c r="C221" s="17">
        <f t="shared" si="30"/>
        <v>-2361.8844497027553</v>
      </c>
      <c r="D221" s="17">
        <f t="shared" si="31"/>
        <v>-226.97721696389766</v>
      </c>
      <c r="E221" s="23">
        <f t="shared" si="38"/>
        <v>-167.21337131964981</v>
      </c>
      <c r="F221" s="17">
        <f t="shared" si="32"/>
        <v>-2756.075037986303</v>
      </c>
      <c r="G221" s="16">
        <f t="shared" si="33"/>
        <v>118732.91022388317</v>
      </c>
      <c r="H221" s="19">
        <f t="shared" si="34"/>
        <v>3.9062678723335527E-2</v>
      </c>
      <c r="I221" s="19"/>
      <c r="J221" s="21">
        <f t="shared" si="35"/>
        <v>4730.287059402569</v>
      </c>
      <c r="K221" s="4"/>
      <c r="L221" s="4"/>
    </row>
    <row r="222" spans="1:12" x14ac:dyDescent="0.2">
      <c r="A222" s="4">
        <f t="shared" si="36"/>
        <v>193</v>
      </c>
      <c r="B222" s="21">
        <f t="shared" si="37"/>
        <v>118732.91022388317</v>
      </c>
      <c r="C222" s="17">
        <f t="shared" ref="C222:C269" si="39">PPMT(C$20/12,A222,240,C$15)</f>
        <v>-2366.3115100122332</v>
      </c>
      <c r="D222" s="17">
        <f t="shared" ref="D222:D269" si="40">IPMT(C$20/12,A222,240,C$15)</f>
        <v>-222.55015665441948</v>
      </c>
      <c r="E222" s="23">
        <f t="shared" si="38"/>
        <v>-167.21337131964981</v>
      </c>
      <c r="F222" s="17">
        <f t="shared" si="32"/>
        <v>-2756.0750379863025</v>
      </c>
      <c r="G222" s="16">
        <f t="shared" si="33"/>
        <v>116366.59871387093</v>
      </c>
      <c r="H222" s="19">
        <f t="shared" si="34"/>
        <v>3.9392299294859011E-2</v>
      </c>
      <c r="I222" s="19"/>
      <c r="J222" s="21">
        <f t="shared" si="35"/>
        <v>4677.1623356888313</v>
      </c>
      <c r="K222" s="4"/>
      <c r="L222" s="4"/>
    </row>
    <row r="223" spans="1:12" x14ac:dyDescent="0.2">
      <c r="A223" s="4">
        <f t="shared" si="36"/>
        <v>194</v>
      </c>
      <c r="B223" s="21">
        <f t="shared" si="37"/>
        <v>116366.59871387093</v>
      </c>
      <c r="C223" s="17">
        <f t="shared" si="39"/>
        <v>-2370.7468682987719</v>
      </c>
      <c r="D223" s="17">
        <f t="shared" si="40"/>
        <v>-218.11479836788061</v>
      </c>
      <c r="E223" s="23">
        <f t="shared" si="38"/>
        <v>-167.21337131964981</v>
      </c>
      <c r="F223" s="17">
        <f t="shared" ref="F223:F269" si="41">C223+D223+E223</f>
        <v>-2756.0750379863025</v>
      </c>
      <c r="G223" s="16">
        <f t="shared" ref="G223:G269" si="42">SUM(B223:C223)</f>
        <v>113995.85184557216</v>
      </c>
      <c r="H223" s="19">
        <f t="shared" ref="H223:H269" si="43">(D223+E223)/-B223*12</f>
        <v>3.9735955913087886E-2</v>
      </c>
      <c r="I223" s="19"/>
      <c r="J223" s="21">
        <f t="shared" ref="J223:J269" si="44">B223*H223</f>
        <v>4623.9380362503653</v>
      </c>
      <c r="K223" s="4"/>
      <c r="L223" s="4"/>
    </row>
    <row r="224" spans="1:12" x14ac:dyDescent="0.2">
      <c r="A224" s="4">
        <f t="shared" ref="A224:A269" si="45">A223+1</f>
        <v>195</v>
      </c>
      <c r="B224" s="21">
        <f t="shared" ref="B224:B269" si="46">G223</f>
        <v>113995.85184557216</v>
      </c>
      <c r="C224" s="17">
        <f t="shared" si="39"/>
        <v>-2375.1905401159038</v>
      </c>
      <c r="D224" s="17">
        <f t="shared" si="40"/>
        <v>-213.67112655074922</v>
      </c>
      <c r="E224" s="23">
        <f t="shared" si="38"/>
        <v>-167.21337131964981</v>
      </c>
      <c r="F224" s="17">
        <f t="shared" si="41"/>
        <v>-2756.075037986303</v>
      </c>
      <c r="G224" s="16">
        <f t="shared" si="42"/>
        <v>111620.66130545626</v>
      </c>
      <c r="H224" s="19">
        <f t="shared" si="43"/>
        <v>4.0094563972700559E-2</v>
      </c>
      <c r="I224" s="19"/>
      <c r="J224" s="21">
        <f t="shared" si="44"/>
        <v>4570.6139744447883</v>
      </c>
      <c r="K224" s="4"/>
      <c r="L224" s="4"/>
    </row>
    <row r="225" spans="1:12" x14ac:dyDescent="0.2">
      <c r="A225" s="4">
        <f t="shared" si="45"/>
        <v>196</v>
      </c>
      <c r="B225" s="21">
        <f t="shared" si="46"/>
        <v>111620.66130545626</v>
      </c>
      <c r="C225" s="17">
        <f t="shared" si="39"/>
        <v>-2379.6425410463125</v>
      </c>
      <c r="D225" s="17">
        <f t="shared" si="40"/>
        <v>-209.21912562034029</v>
      </c>
      <c r="E225" s="23">
        <f t="shared" si="38"/>
        <v>-167.21337131964981</v>
      </c>
      <c r="F225" s="17">
        <f t="shared" si="41"/>
        <v>-2756.075037986303</v>
      </c>
      <c r="G225" s="16">
        <f t="shared" si="42"/>
        <v>109241.01876440995</v>
      </c>
      <c r="H225" s="19">
        <f t="shared" si="43"/>
        <v>4.0469120236784249E-2</v>
      </c>
      <c r="I225" s="19"/>
      <c r="J225" s="21">
        <f t="shared" si="44"/>
        <v>4517.1899632798804</v>
      </c>
      <c r="K225" s="4"/>
      <c r="L225" s="4"/>
    </row>
    <row r="226" spans="1:12" x14ac:dyDescent="0.2">
      <c r="A226" s="4">
        <f t="shared" si="45"/>
        <v>197</v>
      </c>
      <c r="B226" s="21">
        <f t="shared" si="46"/>
        <v>109241.01876440995</v>
      </c>
      <c r="C226" s="17">
        <f t="shared" si="39"/>
        <v>-2384.1028867018913</v>
      </c>
      <c r="D226" s="17">
        <f t="shared" si="40"/>
        <v>-204.75877996476106</v>
      </c>
      <c r="E226" s="23">
        <f t="shared" si="38"/>
        <v>-167.21337131964981</v>
      </c>
      <c r="F226" s="17">
        <f t="shared" si="41"/>
        <v>-2756.075037986302</v>
      </c>
      <c r="G226" s="16">
        <f t="shared" si="42"/>
        <v>106856.91587770806</v>
      </c>
      <c r="H226" s="19">
        <f t="shared" si="43"/>
        <v>4.0860712083245099E-2</v>
      </c>
      <c r="I226" s="19"/>
      <c r="J226" s="21">
        <f t="shared" si="44"/>
        <v>4463.66581541293</v>
      </c>
      <c r="K226" s="4"/>
      <c r="L226" s="4"/>
    </row>
    <row r="227" spans="1:12" x14ac:dyDescent="0.2">
      <c r="A227" s="4">
        <f t="shared" si="45"/>
        <v>198</v>
      </c>
      <c r="B227" s="21">
        <f t="shared" si="46"/>
        <v>106856.91587770806</v>
      </c>
      <c r="C227" s="17">
        <f t="shared" si="39"/>
        <v>-2388.5715927237966</v>
      </c>
      <c r="D227" s="17">
        <f t="shared" si="40"/>
        <v>-200.29007394285617</v>
      </c>
      <c r="E227" s="23">
        <f t="shared" si="38"/>
        <v>-167.21337131964981</v>
      </c>
      <c r="F227" s="17">
        <f t="shared" si="41"/>
        <v>-2756.0750379863025</v>
      </c>
      <c r="G227" s="16">
        <f t="shared" si="42"/>
        <v>104468.34428498427</v>
      </c>
      <c r="H227" s="19">
        <f t="shared" si="43"/>
        <v>4.1270528041414976E-2</v>
      </c>
      <c r="I227" s="19"/>
      <c r="J227" s="21">
        <f t="shared" si="44"/>
        <v>4410.041343150072</v>
      </c>
      <c r="K227" s="4"/>
      <c r="L227" s="4"/>
    </row>
    <row r="228" spans="1:12" x14ac:dyDescent="0.2">
      <c r="A228" s="4">
        <f t="shared" si="45"/>
        <v>199</v>
      </c>
      <c r="B228" s="21">
        <f t="shared" si="46"/>
        <v>104468.34428498427</v>
      </c>
      <c r="C228" s="17">
        <f t="shared" si="39"/>
        <v>-2393.0486747824998</v>
      </c>
      <c r="D228" s="17">
        <f t="shared" si="40"/>
        <v>-195.81299188415289</v>
      </c>
      <c r="E228" s="23">
        <f t="shared" si="38"/>
        <v>-167.21337131964981</v>
      </c>
      <c r="F228" s="17">
        <f t="shared" si="41"/>
        <v>-2756.0750379863025</v>
      </c>
      <c r="G228" s="16">
        <f t="shared" si="42"/>
        <v>102075.29561020176</v>
      </c>
      <c r="H228" s="19">
        <f t="shared" si="43"/>
        <v>4.1699869833887918E-2</v>
      </c>
      <c r="I228" s="19"/>
      <c r="J228" s="21">
        <f t="shared" si="44"/>
        <v>4356.3163584456324</v>
      </c>
      <c r="K228" s="4"/>
      <c r="L228" s="4"/>
    </row>
    <row r="229" spans="1:12" x14ac:dyDescent="0.2">
      <c r="A229" s="4">
        <f t="shared" si="45"/>
        <v>200</v>
      </c>
      <c r="B229" s="21">
        <f t="shared" si="46"/>
        <v>102075.29561020176</v>
      </c>
      <c r="C229" s="17">
        <f t="shared" si="39"/>
        <v>-2397.5341485778467</v>
      </c>
      <c r="D229" s="17">
        <f t="shared" si="40"/>
        <v>-191.32751808880604</v>
      </c>
      <c r="E229" s="23">
        <f t="shared" si="38"/>
        <v>-167.21337131964981</v>
      </c>
      <c r="F229" s="17">
        <f t="shared" si="41"/>
        <v>-2756.0750379863025</v>
      </c>
      <c r="G229" s="16">
        <f t="shared" si="42"/>
        <v>99677.761461623915</v>
      </c>
      <c r="H229" s="19">
        <f t="shared" si="43"/>
        <v>4.2150166180576459E-2</v>
      </c>
      <c r="I229" s="19"/>
      <c r="J229" s="21">
        <f t="shared" si="44"/>
        <v>4302.490672901471</v>
      </c>
      <c r="K229" s="4"/>
      <c r="L229" s="4"/>
    </row>
    <row r="230" spans="1:12" x14ac:dyDescent="0.2">
      <c r="A230" s="4">
        <f t="shared" si="45"/>
        <v>201</v>
      </c>
      <c r="B230" s="21">
        <f t="shared" si="46"/>
        <v>99677.761461623915</v>
      </c>
      <c r="C230" s="17">
        <f t="shared" si="39"/>
        <v>-2402.0280298391099</v>
      </c>
      <c r="D230" s="17">
        <f t="shared" si="40"/>
        <v>-186.83363682754316</v>
      </c>
      <c r="E230" s="23">
        <f t="shared" si="38"/>
        <v>-167.21337131964981</v>
      </c>
      <c r="F230" s="17">
        <f t="shared" si="41"/>
        <v>-2756.075037986303</v>
      </c>
      <c r="G230" s="16">
        <f t="shared" si="42"/>
        <v>97275.7334317848</v>
      </c>
      <c r="H230" s="19">
        <f t="shared" si="43"/>
        <v>4.2622988673376452E-2</v>
      </c>
      <c r="I230" s="19"/>
      <c r="J230" s="21">
        <f t="shared" si="44"/>
        <v>4248.5640977663161</v>
      </c>
      <c r="K230" s="4"/>
      <c r="L230" s="4"/>
    </row>
    <row r="231" spans="1:12" x14ac:dyDescent="0.2">
      <c r="A231" s="4">
        <f t="shared" si="45"/>
        <v>202</v>
      </c>
      <c r="B231" s="21">
        <f t="shared" si="46"/>
        <v>97275.7334317848</v>
      </c>
      <c r="C231" s="17">
        <f t="shared" si="39"/>
        <v>-2406.5303343250439</v>
      </c>
      <c r="D231" s="17">
        <f t="shared" si="40"/>
        <v>-182.33133234160908</v>
      </c>
      <c r="E231" s="23">
        <f t="shared" si="38"/>
        <v>-167.21337131964981</v>
      </c>
      <c r="F231" s="17">
        <f t="shared" si="41"/>
        <v>-2756.075037986303</v>
      </c>
      <c r="G231" s="16">
        <f t="shared" si="42"/>
        <v>94869.203097459758</v>
      </c>
      <c r="H231" s="19">
        <f t="shared" si="43"/>
        <v>4.3120070093088027E-2</v>
      </c>
      <c r="I231" s="19"/>
      <c r="J231" s="21">
        <f t="shared" si="44"/>
        <v>4194.5364439351069</v>
      </c>
      <c r="K231" s="4"/>
      <c r="L231" s="4"/>
    </row>
    <row r="232" spans="1:12" x14ac:dyDescent="0.2">
      <c r="A232" s="4">
        <f t="shared" si="45"/>
        <v>203</v>
      </c>
      <c r="B232" s="21">
        <f t="shared" si="46"/>
        <v>94869.203097459758</v>
      </c>
      <c r="C232" s="17">
        <f t="shared" si="39"/>
        <v>-2411.041077823942</v>
      </c>
      <c r="D232" s="17">
        <f t="shared" si="40"/>
        <v>-177.82058884271081</v>
      </c>
      <c r="E232" s="23">
        <f t="shared" si="38"/>
        <v>-167.21337131964981</v>
      </c>
      <c r="F232" s="17">
        <f t="shared" si="41"/>
        <v>-2756.075037986303</v>
      </c>
      <c r="G232" s="16">
        <f t="shared" si="42"/>
        <v>92458.162019635813</v>
      </c>
      <c r="H232" s="19">
        <f t="shared" si="43"/>
        <v>4.3643325618481894E-2</v>
      </c>
      <c r="I232" s="19"/>
      <c r="J232" s="21">
        <f t="shared" si="44"/>
        <v>4140.4075219483275</v>
      </c>
      <c r="K232" s="4"/>
      <c r="L232" s="4"/>
    </row>
    <row r="233" spans="1:12" x14ac:dyDescent="0.2">
      <c r="A233" s="4">
        <f t="shared" si="45"/>
        <v>204</v>
      </c>
      <c r="B233" s="21">
        <f t="shared" si="46"/>
        <v>92458.162019635813</v>
      </c>
      <c r="C233" s="17">
        <f t="shared" si="39"/>
        <v>-2415.5602761536907</v>
      </c>
      <c r="D233" s="17">
        <f t="shared" si="40"/>
        <v>-173.30139051296231</v>
      </c>
      <c r="E233" s="23">
        <f t="shared" si="38"/>
        <v>-167.21337131964981</v>
      </c>
      <c r="F233" s="17">
        <f t="shared" si="41"/>
        <v>-2756.075037986303</v>
      </c>
      <c r="G233" s="16">
        <f t="shared" si="42"/>
        <v>90042.601743482126</v>
      </c>
      <c r="H233" s="19">
        <f t="shared" si="43"/>
        <v>4.4194877474673822E-2</v>
      </c>
      <c r="I233" s="19"/>
      <c r="J233" s="21">
        <f t="shared" si="44"/>
        <v>4086.1771419913453</v>
      </c>
      <c r="K233" s="4"/>
      <c r="L233" s="4"/>
    </row>
    <row r="234" spans="1:12" x14ac:dyDescent="0.2">
      <c r="A234" s="4">
        <f t="shared" si="45"/>
        <v>205</v>
      </c>
      <c r="B234" s="21">
        <f t="shared" si="46"/>
        <v>90042.601743482126</v>
      </c>
      <c r="C234" s="17">
        <f t="shared" si="39"/>
        <v>-2420.0879451618239</v>
      </c>
      <c r="D234" s="17">
        <f t="shared" si="40"/>
        <v>-168.77372150482861</v>
      </c>
      <c r="E234" s="23">
        <f t="shared" si="38"/>
        <v>-167.21337131964981</v>
      </c>
      <c r="F234" s="17">
        <f t="shared" si="41"/>
        <v>-2756.0750379863025</v>
      </c>
      <c r="G234" s="16">
        <f t="shared" si="42"/>
        <v>87622.513798320302</v>
      </c>
      <c r="H234" s="19">
        <f t="shared" si="43"/>
        <v>4.4777083689561341E-2</v>
      </c>
      <c r="I234" s="19"/>
      <c r="J234" s="21">
        <f t="shared" si="44"/>
        <v>4031.8451138937412</v>
      </c>
      <c r="K234" s="4"/>
      <c r="L234" s="4"/>
    </row>
    <row r="235" spans="1:12" x14ac:dyDescent="0.2">
      <c r="A235" s="4">
        <f t="shared" si="45"/>
        <v>206</v>
      </c>
      <c r="B235" s="21">
        <f t="shared" si="46"/>
        <v>87622.513798320302</v>
      </c>
      <c r="C235" s="17">
        <f t="shared" si="39"/>
        <v>-2424.6241007255821</v>
      </c>
      <c r="D235" s="17">
        <f t="shared" si="40"/>
        <v>-164.2375659410707</v>
      </c>
      <c r="E235" s="23">
        <f t="shared" si="38"/>
        <v>-167.21337131964981</v>
      </c>
      <c r="F235" s="17">
        <f t="shared" si="41"/>
        <v>-2756.075037986303</v>
      </c>
      <c r="G235" s="16">
        <f t="shared" si="42"/>
        <v>85197.889697594714</v>
      </c>
      <c r="H235" s="19">
        <f t="shared" si="43"/>
        <v>4.5392571779935532E-2</v>
      </c>
      <c r="I235" s="19"/>
      <c r="J235" s="21">
        <f t="shared" si="44"/>
        <v>3977.4112471286458</v>
      </c>
      <c r="K235" s="4"/>
      <c r="L235" s="4"/>
    </row>
    <row r="236" spans="1:12" x14ac:dyDescent="0.2">
      <c r="A236" s="4">
        <f t="shared" si="45"/>
        <v>207</v>
      </c>
      <c r="B236" s="21">
        <f t="shared" si="46"/>
        <v>85197.889697594714</v>
      </c>
      <c r="C236" s="17">
        <f t="shared" si="39"/>
        <v>-2429.1687587519632</v>
      </c>
      <c r="D236" s="17">
        <f t="shared" si="40"/>
        <v>-159.69290791468958</v>
      </c>
      <c r="E236" s="23">
        <f t="shared" si="38"/>
        <v>-167.21337131964981</v>
      </c>
      <c r="F236" s="17">
        <f t="shared" si="41"/>
        <v>-2756.0750379863025</v>
      </c>
      <c r="G236" s="16">
        <f t="shared" si="42"/>
        <v>82768.720938842744</v>
      </c>
      <c r="H236" s="19">
        <f t="shared" si="43"/>
        <v>4.6044278382200619E-2</v>
      </c>
      <c r="I236" s="19"/>
      <c r="J236" s="21">
        <f t="shared" si="44"/>
        <v>3922.8753508120731</v>
      </c>
      <c r="K236" s="4"/>
      <c r="L236" s="4"/>
    </row>
    <row r="237" spans="1:12" x14ac:dyDescent="0.2">
      <c r="A237" s="4">
        <f t="shared" si="45"/>
        <v>208</v>
      </c>
      <c r="B237" s="21">
        <f t="shared" si="46"/>
        <v>82768.720938842744</v>
      </c>
      <c r="C237" s="17">
        <f t="shared" si="39"/>
        <v>-2433.7219351777821</v>
      </c>
      <c r="D237" s="17">
        <f t="shared" si="40"/>
        <v>-155.13973148887061</v>
      </c>
      <c r="E237" s="23">
        <f t="shared" si="38"/>
        <v>-167.21337131964981</v>
      </c>
      <c r="F237" s="17">
        <f t="shared" si="41"/>
        <v>-2756.0750379863025</v>
      </c>
      <c r="G237" s="16">
        <f t="shared" si="42"/>
        <v>80334.999003664969</v>
      </c>
      <c r="H237" s="19">
        <f t="shared" si="43"/>
        <v>4.6735496088678954E-2</v>
      </c>
      <c r="I237" s="19"/>
      <c r="J237" s="21">
        <f t="shared" si="44"/>
        <v>3868.2372337022448</v>
      </c>
      <c r="K237" s="4"/>
      <c r="L237" s="4"/>
    </row>
    <row r="238" spans="1:12" x14ac:dyDescent="0.2">
      <c r="A238" s="4">
        <f t="shared" si="45"/>
        <v>209</v>
      </c>
      <c r="B238" s="21">
        <f t="shared" si="46"/>
        <v>80334.999003664969</v>
      </c>
      <c r="C238" s="17">
        <f t="shared" si="39"/>
        <v>-2438.2836459697255</v>
      </c>
      <c r="D238" s="17">
        <f t="shared" si="40"/>
        <v>-150.57802069692738</v>
      </c>
      <c r="E238" s="23">
        <f t="shared" si="38"/>
        <v>-167.21337131964981</v>
      </c>
      <c r="F238" s="17">
        <f t="shared" si="41"/>
        <v>-2756.075037986303</v>
      </c>
      <c r="G238" s="16">
        <f t="shared" si="42"/>
        <v>77896.715357695241</v>
      </c>
      <c r="H238" s="19">
        <f t="shared" si="43"/>
        <v>4.7469929065723282E-2</v>
      </c>
      <c r="I238" s="19"/>
      <c r="J238" s="21">
        <f t="shared" si="44"/>
        <v>3813.4967041989266</v>
      </c>
      <c r="K238" s="4"/>
      <c r="L238" s="4"/>
    </row>
    <row r="239" spans="1:12" x14ac:dyDescent="0.2">
      <c r="A239" s="4">
        <f t="shared" si="45"/>
        <v>210</v>
      </c>
      <c r="B239" s="21">
        <f t="shared" si="46"/>
        <v>77896.715357695241</v>
      </c>
      <c r="C239" s="17">
        <f t="shared" si="39"/>
        <v>-2442.8539071244063</v>
      </c>
      <c r="D239" s="17">
        <f t="shared" si="40"/>
        <v>-146.00775954224616</v>
      </c>
      <c r="E239" s="23">
        <f t="shared" si="38"/>
        <v>-167.21337131964981</v>
      </c>
      <c r="F239" s="17">
        <f t="shared" si="41"/>
        <v>-2756.0750379863025</v>
      </c>
      <c r="G239" s="16">
        <f t="shared" si="42"/>
        <v>75453.861450570839</v>
      </c>
      <c r="H239" s="19">
        <f t="shared" si="43"/>
        <v>4.8251759436624853E-2</v>
      </c>
      <c r="I239" s="19"/>
      <c r="J239" s="21">
        <f t="shared" si="44"/>
        <v>3758.6535703427512</v>
      </c>
      <c r="K239" s="4"/>
      <c r="L239" s="4"/>
    </row>
    <row r="240" spans="1:12" x14ac:dyDescent="0.2">
      <c r="A240" s="4">
        <f t="shared" si="45"/>
        <v>211</v>
      </c>
      <c r="B240" s="21">
        <f t="shared" si="46"/>
        <v>75453.861450570839</v>
      </c>
      <c r="C240" s="17">
        <f t="shared" si="39"/>
        <v>-2447.4327346684236</v>
      </c>
      <c r="D240" s="17">
        <f t="shared" si="40"/>
        <v>-141.42893199822933</v>
      </c>
      <c r="E240" s="23">
        <f t="shared" si="38"/>
        <v>-167.21337131964981</v>
      </c>
      <c r="F240" s="17">
        <f t="shared" si="41"/>
        <v>-2756.075037986303</v>
      </c>
      <c r="G240" s="16">
        <f t="shared" si="42"/>
        <v>73006.42871590241</v>
      </c>
      <c r="H240" s="19">
        <f t="shared" si="43"/>
        <v>4.9085726941103157E-2</v>
      </c>
      <c r="I240" s="19"/>
      <c r="J240" s="21">
        <f t="shared" si="44"/>
        <v>3703.70763981455</v>
      </c>
      <c r="K240" s="4"/>
      <c r="L240" s="4"/>
    </row>
    <row r="241" spans="1:12" x14ac:dyDescent="0.2">
      <c r="A241" s="4">
        <f t="shared" si="45"/>
        <v>212</v>
      </c>
      <c r="B241" s="21">
        <f t="shared" si="46"/>
        <v>73006.42871590241</v>
      </c>
      <c r="C241" s="17">
        <f t="shared" si="39"/>
        <v>-2452.0201446584133</v>
      </c>
      <c r="D241" s="17">
        <f t="shared" si="40"/>
        <v>-136.84152200823945</v>
      </c>
      <c r="E241" s="23">
        <f t="shared" si="38"/>
        <v>-167.21337131964981</v>
      </c>
      <c r="F241" s="17">
        <f t="shared" si="41"/>
        <v>-2756.0750379863025</v>
      </c>
      <c r="G241" s="16">
        <f t="shared" si="42"/>
        <v>70554.408571243999</v>
      </c>
      <c r="H241" s="19">
        <f t="shared" si="43"/>
        <v>4.9977225076069401E-2</v>
      </c>
      <c r="I241" s="19"/>
      <c r="J241" s="21">
        <f t="shared" si="44"/>
        <v>3648.6587199346709</v>
      </c>
      <c r="K241" s="4"/>
      <c r="L241" s="4"/>
    </row>
    <row r="242" spans="1:12" x14ac:dyDescent="0.2">
      <c r="A242" s="4">
        <f t="shared" si="45"/>
        <v>213</v>
      </c>
      <c r="B242" s="21">
        <f t="shared" si="46"/>
        <v>70554.408571243999</v>
      </c>
      <c r="C242" s="17">
        <f t="shared" si="39"/>
        <v>-2456.6161531811094</v>
      </c>
      <c r="D242" s="17">
        <f t="shared" si="40"/>
        <v>-132.245513485543</v>
      </c>
      <c r="E242" s="23">
        <f t="shared" si="38"/>
        <v>-167.21337131964981</v>
      </c>
      <c r="F242" s="17">
        <f t="shared" si="41"/>
        <v>-2756.0750379863025</v>
      </c>
      <c r="G242" s="16">
        <f t="shared" si="42"/>
        <v>68097.792418062891</v>
      </c>
      <c r="H242" s="19">
        <f t="shared" si="43"/>
        <v>5.0932417837982226E-2</v>
      </c>
      <c r="I242" s="19"/>
      <c r="J242" s="21">
        <f t="shared" si="44"/>
        <v>3593.5066176623141</v>
      </c>
      <c r="K242" s="4"/>
      <c r="L242" s="4"/>
    </row>
    <row r="243" spans="1:12" x14ac:dyDescent="0.2">
      <c r="A243" s="4">
        <f t="shared" si="45"/>
        <v>214</v>
      </c>
      <c r="B243" s="21">
        <f t="shared" si="46"/>
        <v>68097.792418062891</v>
      </c>
      <c r="C243" s="17">
        <f t="shared" si="39"/>
        <v>-2461.2207763533993</v>
      </c>
      <c r="D243" s="17">
        <f t="shared" si="40"/>
        <v>-127.64089031325372</v>
      </c>
      <c r="E243" s="23">
        <f t="shared" si="38"/>
        <v>-167.21337131964981</v>
      </c>
      <c r="F243" s="17">
        <f t="shared" si="41"/>
        <v>-2756.075037986303</v>
      </c>
      <c r="G243" s="16">
        <f t="shared" si="42"/>
        <v>65636.571641709495</v>
      </c>
      <c r="H243" s="19">
        <f t="shared" si="43"/>
        <v>5.1958382407949012E-2</v>
      </c>
      <c r="I243" s="19"/>
      <c r="J243" s="21">
        <f t="shared" si="44"/>
        <v>3538.2511395948427</v>
      </c>
      <c r="K243" s="4"/>
      <c r="L243" s="4"/>
    </row>
    <row r="244" spans="1:12" x14ac:dyDescent="0.2">
      <c r="A244" s="4">
        <f t="shared" si="45"/>
        <v>215</v>
      </c>
      <c r="B244" s="21">
        <f t="shared" si="46"/>
        <v>65636.571641709495</v>
      </c>
      <c r="C244" s="17">
        <f t="shared" si="39"/>
        <v>-2465.8340303223763</v>
      </c>
      <c r="D244" s="17">
        <f t="shared" si="40"/>
        <v>-123.02763634427639</v>
      </c>
      <c r="E244" s="23">
        <f t="shared" si="38"/>
        <v>-167.21337131964981</v>
      </c>
      <c r="F244" s="17">
        <f t="shared" si="41"/>
        <v>-2756.0750379863025</v>
      </c>
      <c r="G244" s="16">
        <f t="shared" si="42"/>
        <v>63170.737611387121</v>
      </c>
      <c r="H244" s="19">
        <f t="shared" si="43"/>
        <v>5.3063284764158392E-2</v>
      </c>
      <c r="I244" s="19"/>
      <c r="J244" s="21">
        <f t="shared" si="44"/>
        <v>3482.8920919671141</v>
      </c>
      <c r="K244" s="4"/>
      <c r="L244" s="4"/>
    </row>
    <row r="245" spans="1:12" x14ac:dyDescent="0.2">
      <c r="A245" s="4">
        <f t="shared" si="45"/>
        <v>216</v>
      </c>
      <c r="B245" s="21">
        <f t="shared" si="46"/>
        <v>63170.737611387121</v>
      </c>
      <c r="C245" s="17">
        <f t="shared" si="39"/>
        <v>-2470.4559312654023</v>
      </c>
      <c r="D245" s="17">
        <f t="shared" si="40"/>
        <v>-118.40573540124993</v>
      </c>
      <c r="E245" s="23">
        <f t="shared" si="38"/>
        <v>-167.21337131964981</v>
      </c>
      <c r="F245" s="17">
        <f t="shared" si="41"/>
        <v>-2756.075037986302</v>
      </c>
      <c r="G245" s="16">
        <f t="shared" si="42"/>
        <v>60700.28168012172</v>
      </c>
      <c r="H245" s="19">
        <f t="shared" si="43"/>
        <v>5.4256597441296461E-2</v>
      </c>
      <c r="I245" s="19"/>
      <c r="J245" s="21">
        <f t="shared" si="44"/>
        <v>3427.4292806507965</v>
      </c>
      <c r="K245" s="4"/>
      <c r="L245" s="4"/>
    </row>
    <row r="246" spans="1:12" x14ac:dyDescent="0.2">
      <c r="A246" s="4">
        <f t="shared" si="45"/>
        <v>217</v>
      </c>
      <c r="B246" s="21">
        <f t="shared" si="46"/>
        <v>60700.28168012172</v>
      </c>
      <c r="C246" s="17">
        <f t="shared" si="39"/>
        <v>-2475.0864953901619</v>
      </c>
      <c r="D246" s="17">
        <f t="shared" si="40"/>
        <v>-113.77517127649087</v>
      </c>
      <c r="E246" s="23">
        <f t="shared" si="38"/>
        <v>-167.21337131964981</v>
      </c>
      <c r="F246" s="17">
        <f t="shared" si="41"/>
        <v>-2756.0750379863025</v>
      </c>
      <c r="G246" s="16">
        <f t="shared" si="42"/>
        <v>58225.195184731558</v>
      </c>
      <c r="H246" s="19">
        <f t="shared" si="43"/>
        <v>5.5549371729817103E-2</v>
      </c>
      <c r="I246" s="19"/>
      <c r="J246" s="21">
        <f t="shared" si="44"/>
        <v>3371.8625111536885</v>
      </c>
      <c r="K246" s="4"/>
      <c r="L246" s="4"/>
    </row>
    <row r="247" spans="1:12" x14ac:dyDescent="0.2">
      <c r="A247" s="4">
        <f t="shared" si="45"/>
        <v>218</v>
      </c>
      <c r="B247" s="21">
        <f t="shared" si="46"/>
        <v>58225.195184731558</v>
      </c>
      <c r="C247" s="17">
        <f t="shared" si="39"/>
        <v>-2479.7257389347164</v>
      </c>
      <c r="D247" s="17">
        <f t="shared" si="40"/>
        <v>-109.13592773193638</v>
      </c>
      <c r="E247" s="23">
        <f t="shared" si="38"/>
        <v>-167.21337131964981</v>
      </c>
      <c r="F247" s="17">
        <f t="shared" si="41"/>
        <v>-2756.075037986303</v>
      </c>
      <c r="G247" s="16">
        <f t="shared" si="42"/>
        <v>55745.469445796844</v>
      </c>
      <c r="H247" s="19">
        <f t="shared" si="43"/>
        <v>5.6954580883717534E-2</v>
      </c>
      <c r="I247" s="19"/>
      <c r="J247" s="21">
        <f t="shared" si="44"/>
        <v>3316.1915886190341</v>
      </c>
      <c r="K247" s="4"/>
      <c r="L247" s="4"/>
    </row>
    <row r="248" spans="1:12" x14ac:dyDescent="0.2">
      <c r="A248" s="4">
        <f t="shared" si="45"/>
        <v>219</v>
      </c>
      <c r="B248" s="21">
        <f t="shared" si="46"/>
        <v>55745.469445796844</v>
      </c>
      <c r="C248" s="17">
        <f t="shared" si="39"/>
        <v>-2484.3736781675652</v>
      </c>
      <c r="D248" s="17">
        <f t="shared" si="40"/>
        <v>-104.48798849908746</v>
      </c>
      <c r="E248" s="23">
        <f t="shared" si="38"/>
        <v>-167.21337131964981</v>
      </c>
      <c r="F248" s="17">
        <f t="shared" si="41"/>
        <v>-2756.0750379863025</v>
      </c>
      <c r="G248" s="16">
        <f t="shared" si="42"/>
        <v>53261.095767629275</v>
      </c>
      <c r="H248" s="19">
        <f t="shared" si="43"/>
        <v>5.8487556930434642E-2</v>
      </c>
      <c r="I248" s="19"/>
      <c r="J248" s="21">
        <f t="shared" si="44"/>
        <v>3260.4163178248477</v>
      </c>
      <c r="K248" s="4"/>
      <c r="L248" s="4"/>
    </row>
    <row r="249" spans="1:12" x14ac:dyDescent="0.2">
      <c r="A249" s="4">
        <f t="shared" si="45"/>
        <v>220</v>
      </c>
      <c r="B249" s="21">
        <f t="shared" si="46"/>
        <v>53261.095767629275</v>
      </c>
      <c r="C249" s="17">
        <f t="shared" si="39"/>
        <v>-2489.0303293877005</v>
      </c>
      <c r="D249" s="17">
        <f t="shared" si="40"/>
        <v>-99.831337278951779</v>
      </c>
      <c r="E249" s="23">
        <f t="shared" si="38"/>
        <v>-167.21337131964981</v>
      </c>
      <c r="F249" s="17">
        <f t="shared" si="41"/>
        <v>-2756.075037986302</v>
      </c>
      <c r="G249" s="16">
        <f t="shared" si="42"/>
        <v>50772.065438241574</v>
      </c>
      <c r="H249" s="19">
        <f t="shared" si="43"/>
        <v>6.0166552283568556E-2</v>
      </c>
      <c r="I249" s="19"/>
      <c r="J249" s="21">
        <f t="shared" si="44"/>
        <v>3204.5365031832189</v>
      </c>
      <c r="K249" s="4"/>
      <c r="L249" s="14"/>
    </row>
    <row r="250" spans="1:12" x14ac:dyDescent="0.2">
      <c r="A250" s="4">
        <f t="shared" si="45"/>
        <v>221</v>
      </c>
      <c r="B250" s="21">
        <f t="shared" si="46"/>
        <v>50772.065438241574</v>
      </c>
      <c r="C250" s="17">
        <f t="shared" si="39"/>
        <v>-2493.6957089246662</v>
      </c>
      <c r="D250" s="17">
        <f t="shared" si="40"/>
        <v>-95.165957741986546</v>
      </c>
      <c r="E250" s="23">
        <f t="shared" si="38"/>
        <v>-167.21337131964981</v>
      </c>
      <c r="F250" s="17">
        <f t="shared" si="41"/>
        <v>-2756.0750379863025</v>
      </c>
      <c r="G250" s="16">
        <f t="shared" si="42"/>
        <v>48278.36972931691</v>
      </c>
      <c r="H250" s="19">
        <f t="shared" si="43"/>
        <v>6.2013469839423616E-2</v>
      </c>
      <c r="I250" s="19"/>
      <c r="J250" s="21">
        <f t="shared" si="44"/>
        <v>3148.5519487396359</v>
      </c>
      <c r="K250" s="4"/>
      <c r="L250" s="4"/>
    </row>
    <row r="251" spans="1:12" x14ac:dyDescent="0.2">
      <c r="A251" s="4">
        <f t="shared" si="45"/>
        <v>222</v>
      </c>
      <c r="B251" s="21">
        <f t="shared" si="46"/>
        <v>48278.36972931691</v>
      </c>
      <c r="C251" s="17">
        <f t="shared" si="39"/>
        <v>-2498.3698331386113</v>
      </c>
      <c r="D251" s="17">
        <f t="shared" si="40"/>
        <v>-90.491833528041312</v>
      </c>
      <c r="E251" s="23">
        <f t="shared" si="38"/>
        <v>-167.21337131964981</v>
      </c>
      <c r="F251" s="17">
        <f t="shared" si="41"/>
        <v>-2756.0750379863025</v>
      </c>
      <c r="G251" s="16">
        <f t="shared" si="42"/>
        <v>45779.999896178299</v>
      </c>
      <c r="H251" s="19">
        <f t="shared" si="43"/>
        <v>6.4054823630351462E-2</v>
      </c>
      <c r="I251" s="19"/>
      <c r="J251" s="21">
        <f t="shared" si="44"/>
        <v>3092.4624581722937</v>
      </c>
      <c r="K251" s="4"/>
      <c r="L251" s="4"/>
    </row>
    <row r="252" spans="1:12" x14ac:dyDescent="0.2">
      <c r="A252" s="4">
        <f t="shared" si="45"/>
        <v>223</v>
      </c>
      <c r="B252" s="21">
        <f t="shared" si="46"/>
        <v>45779.999896178299</v>
      </c>
      <c r="C252" s="17">
        <f t="shared" si="39"/>
        <v>-2503.052718420352</v>
      </c>
      <c r="D252" s="17">
        <f t="shared" si="40"/>
        <v>-85.808948246300545</v>
      </c>
      <c r="E252" s="23">
        <f t="shared" si="38"/>
        <v>-167.21337131964981</v>
      </c>
      <c r="F252" s="17">
        <f t="shared" si="41"/>
        <v>-2756.0750379863025</v>
      </c>
      <c r="G252" s="16">
        <f t="shared" si="42"/>
        <v>43276.947177757946</v>
      </c>
      <c r="H252" s="19">
        <f t="shared" si="43"/>
        <v>6.6323019695875327E-2</v>
      </c>
      <c r="I252" s="19"/>
      <c r="J252" s="21">
        <f t="shared" si="44"/>
        <v>3036.2678347914039</v>
      </c>
      <c r="K252" s="4"/>
      <c r="L252" s="4"/>
    </row>
    <row r="253" spans="1:12" x14ac:dyDescent="0.2">
      <c r="A253" s="4">
        <f t="shared" si="45"/>
        <v>224</v>
      </c>
      <c r="B253" s="21">
        <f t="shared" si="46"/>
        <v>43276.947177757946</v>
      </c>
      <c r="C253" s="17">
        <f t="shared" si="39"/>
        <v>-2507.7443811914263</v>
      </c>
      <c r="D253" s="17">
        <f t="shared" si="40"/>
        <v>-81.117285475226097</v>
      </c>
      <c r="E253" s="23">
        <f t="shared" si="38"/>
        <v>-167.21337131964981</v>
      </c>
      <c r="F253" s="17">
        <f t="shared" si="41"/>
        <v>-2756.0750379863025</v>
      </c>
      <c r="G253" s="16">
        <f t="shared" si="42"/>
        <v>40769.202796566518</v>
      </c>
      <c r="H253" s="19">
        <f t="shared" si="43"/>
        <v>6.8858089025975844E-2</v>
      </c>
      <c r="I253" s="19"/>
      <c r="J253" s="21">
        <f t="shared" si="44"/>
        <v>2979.9678815385105</v>
      </c>
      <c r="K253" s="4"/>
      <c r="L253" s="4"/>
    </row>
    <row r="254" spans="1:12" x14ac:dyDescent="0.2">
      <c r="A254" s="4">
        <f t="shared" si="45"/>
        <v>225</v>
      </c>
      <c r="B254" s="21">
        <f t="shared" si="46"/>
        <v>40769.202796566518</v>
      </c>
      <c r="C254" s="17">
        <f t="shared" si="39"/>
        <v>-2512.4448379041528</v>
      </c>
      <c r="D254" s="17">
        <f t="shared" si="40"/>
        <v>-76.416828762499705</v>
      </c>
      <c r="E254" s="23">
        <f t="shared" si="38"/>
        <v>-167.21337131964981</v>
      </c>
      <c r="F254" s="17">
        <f t="shared" si="41"/>
        <v>-2756.0750379863025</v>
      </c>
      <c r="G254" s="16">
        <f t="shared" si="42"/>
        <v>38256.757958662369</v>
      </c>
      <c r="H254" s="19">
        <f t="shared" si="43"/>
        <v>7.1710070358108877E-2</v>
      </c>
      <c r="I254" s="19"/>
      <c r="J254" s="21">
        <f t="shared" si="44"/>
        <v>2923.5624009857943</v>
      </c>
      <c r="K254" s="4"/>
      <c r="L254" s="4"/>
    </row>
    <row r="255" spans="1:12" x14ac:dyDescent="0.2">
      <c r="A255" s="4">
        <f t="shared" si="45"/>
        <v>226</v>
      </c>
      <c r="B255" s="21">
        <f t="shared" si="46"/>
        <v>38256.757958662369</v>
      </c>
      <c r="C255" s="17">
        <f t="shared" si="39"/>
        <v>-2517.1541050416877</v>
      </c>
      <c r="D255" s="17">
        <f t="shared" si="40"/>
        <v>-71.707561624965308</v>
      </c>
      <c r="E255" s="23">
        <f t="shared" si="38"/>
        <v>-167.21337131964981</v>
      </c>
      <c r="F255" s="17">
        <f t="shared" si="41"/>
        <v>-2756.075037986303</v>
      </c>
      <c r="G255" s="16">
        <f t="shared" si="42"/>
        <v>35739.603853620683</v>
      </c>
      <c r="H255" s="19">
        <f t="shared" si="43"/>
        <v>7.4942346093030687E-2</v>
      </c>
      <c r="I255" s="19"/>
      <c r="J255" s="21">
        <f t="shared" si="44"/>
        <v>2867.0511953353816</v>
      </c>
      <c r="K255" s="4"/>
      <c r="L255" s="4"/>
    </row>
    <row r="256" spans="1:12" x14ac:dyDescent="0.2">
      <c r="A256" s="4">
        <f t="shared" si="45"/>
        <v>227</v>
      </c>
      <c r="B256" s="21">
        <f t="shared" si="46"/>
        <v>35739.603853620683</v>
      </c>
      <c r="C256" s="17">
        <f t="shared" si="39"/>
        <v>-2521.8721991180814</v>
      </c>
      <c r="D256" s="17">
        <f t="shared" si="40"/>
        <v>-66.98946754857117</v>
      </c>
      <c r="E256" s="23">
        <f t="shared" si="38"/>
        <v>-167.21337131964981</v>
      </c>
      <c r="F256" s="17">
        <f t="shared" si="41"/>
        <v>-2756.0750379863025</v>
      </c>
      <c r="G256" s="16">
        <f t="shared" si="42"/>
        <v>33217.731654502604</v>
      </c>
      <c r="H256" s="19">
        <f t="shared" si="43"/>
        <v>7.8636407888833776E-2</v>
      </c>
      <c r="I256" s="19"/>
      <c r="J256" s="21">
        <f t="shared" si="44"/>
        <v>2810.4340664186516</v>
      </c>
      <c r="K256" s="4"/>
      <c r="L256" s="4"/>
    </row>
    <row r="257" spans="1:12" x14ac:dyDescent="0.2">
      <c r="A257" s="4">
        <f t="shared" si="45"/>
        <v>228</v>
      </c>
      <c r="B257" s="21">
        <f t="shared" si="46"/>
        <v>33217.731654502604</v>
      </c>
      <c r="C257" s="17">
        <f t="shared" si="39"/>
        <v>-2526.599136678341</v>
      </c>
      <c r="D257" s="17">
        <f t="shared" si="40"/>
        <v>-62.262529988312004</v>
      </c>
      <c r="E257" s="23">
        <f t="shared" si="38"/>
        <v>-167.21337131964981</v>
      </c>
      <c r="F257" s="17">
        <f t="shared" si="41"/>
        <v>-2756.075037986303</v>
      </c>
      <c r="G257" s="16">
        <f t="shared" si="42"/>
        <v>30691.132517824262</v>
      </c>
      <c r="H257" s="19">
        <f t="shared" si="43"/>
        <v>8.2898821759922331E-2</v>
      </c>
      <c r="I257" s="19"/>
      <c r="J257" s="21">
        <f t="shared" si="44"/>
        <v>2753.7108156955414</v>
      </c>
      <c r="K257" s="4"/>
      <c r="L257" s="4"/>
    </row>
    <row r="258" spans="1:12" x14ac:dyDescent="0.2">
      <c r="A258" s="4">
        <f t="shared" si="45"/>
        <v>229</v>
      </c>
      <c r="B258" s="21">
        <f t="shared" si="46"/>
        <v>30691.132517824262</v>
      </c>
      <c r="C258" s="17">
        <f t="shared" si="39"/>
        <v>-2531.3349342984816</v>
      </c>
      <c r="D258" s="17">
        <f t="shared" si="40"/>
        <v>-57.526732368170961</v>
      </c>
      <c r="E258" s="23">
        <f t="shared" si="38"/>
        <v>-167.21337131964981</v>
      </c>
      <c r="F258" s="17">
        <f t="shared" si="41"/>
        <v>-2756.0750379863025</v>
      </c>
      <c r="G258" s="16">
        <f t="shared" si="42"/>
        <v>28159.797583525782</v>
      </c>
      <c r="H258" s="19">
        <f t="shared" si="43"/>
        <v>8.7871675725475468E-2</v>
      </c>
      <c r="I258" s="19"/>
      <c r="J258" s="21">
        <f t="shared" si="44"/>
        <v>2696.8812442538492</v>
      </c>
      <c r="K258" s="4"/>
      <c r="L258" s="4"/>
    </row>
    <row r="259" spans="1:12" x14ac:dyDescent="0.2">
      <c r="A259" s="4">
        <f t="shared" si="45"/>
        <v>230</v>
      </c>
      <c r="B259" s="21">
        <f t="shared" si="46"/>
        <v>28159.797583525782</v>
      </c>
      <c r="C259" s="17">
        <f t="shared" si="39"/>
        <v>-2536.0796085855914</v>
      </c>
      <c r="D259" s="17">
        <f t="shared" si="40"/>
        <v>-52.782058081061557</v>
      </c>
      <c r="E259" s="23">
        <f t="shared" si="38"/>
        <v>-167.21337131964981</v>
      </c>
      <c r="F259" s="17">
        <f t="shared" si="41"/>
        <v>-2756.075037986303</v>
      </c>
      <c r="G259" s="16">
        <f t="shared" si="42"/>
        <v>25623.717974940191</v>
      </c>
      <c r="H259" s="19">
        <f t="shared" si="43"/>
        <v>9.3748726175253955E-2</v>
      </c>
      <c r="I259" s="19"/>
      <c r="J259" s="21">
        <f t="shared" si="44"/>
        <v>2639.9451528085365</v>
      </c>
      <c r="K259" s="4"/>
      <c r="L259" s="4"/>
    </row>
    <row r="260" spans="1:12" x14ac:dyDescent="0.2">
      <c r="A260" s="4">
        <f t="shared" si="45"/>
        <v>231</v>
      </c>
      <c r="B260" s="21">
        <f t="shared" si="46"/>
        <v>25623.717974940191</v>
      </c>
      <c r="C260" s="17">
        <f t="shared" si="39"/>
        <v>-2540.8331761778836</v>
      </c>
      <c r="D260" s="17">
        <f t="shared" si="40"/>
        <v>-48.028490488769258</v>
      </c>
      <c r="E260" s="23">
        <f t="shared" si="38"/>
        <v>-167.21337131964981</v>
      </c>
      <c r="F260" s="17">
        <f t="shared" si="41"/>
        <v>-2756.075037986303</v>
      </c>
      <c r="G260" s="16">
        <f t="shared" si="42"/>
        <v>23082.884798762308</v>
      </c>
      <c r="H260" s="19">
        <f t="shared" si="43"/>
        <v>0.10080123205489104</v>
      </c>
      <c r="I260" s="19"/>
      <c r="J260" s="21">
        <f t="shared" si="44"/>
        <v>2582.9023417010289</v>
      </c>
      <c r="K260" s="4"/>
      <c r="L260" s="4"/>
    </row>
    <row r="261" spans="1:12" x14ac:dyDescent="0.2">
      <c r="A261" s="4">
        <f t="shared" si="45"/>
        <v>232</v>
      </c>
      <c r="B261" s="21">
        <f t="shared" si="46"/>
        <v>23082.884798762308</v>
      </c>
      <c r="C261" s="17">
        <f t="shared" si="39"/>
        <v>-2545.5956537447596</v>
      </c>
      <c r="D261" s="17">
        <f t="shared" si="40"/>
        <v>-43.266012921893378</v>
      </c>
      <c r="E261" s="23">
        <f t="shared" si="38"/>
        <v>-167.21337131964981</v>
      </c>
      <c r="F261" s="17">
        <f t="shared" si="41"/>
        <v>-2756.075037986303</v>
      </c>
      <c r="G261" s="16">
        <f t="shared" si="42"/>
        <v>20537.289145017548</v>
      </c>
      <c r="H261" s="19">
        <f t="shared" si="43"/>
        <v>0.10942101184137729</v>
      </c>
      <c r="I261" s="19"/>
      <c r="J261" s="21">
        <f t="shared" si="44"/>
        <v>2525.7526108985185</v>
      </c>
      <c r="K261" s="4"/>
      <c r="L261" s="4"/>
    </row>
    <row r="262" spans="1:12" x14ac:dyDescent="0.2">
      <c r="A262" s="4">
        <f t="shared" si="45"/>
        <v>233</v>
      </c>
      <c r="B262" s="21">
        <f t="shared" si="46"/>
        <v>20537.289145017548</v>
      </c>
      <c r="C262" s="17">
        <f t="shared" si="39"/>
        <v>-2550.367057986864</v>
      </c>
      <c r="D262" s="17">
        <f t="shared" si="40"/>
        <v>-38.494608679788413</v>
      </c>
      <c r="E262" s="23">
        <f t="shared" si="38"/>
        <v>-167.21337131964981</v>
      </c>
      <c r="F262" s="17">
        <f t="shared" si="41"/>
        <v>-2756.0750379863025</v>
      </c>
      <c r="G262" s="16">
        <f t="shared" si="42"/>
        <v>17986.922087030685</v>
      </c>
      <c r="H262" s="19">
        <f t="shared" si="43"/>
        <v>0.12019579325015875</v>
      </c>
      <c r="I262" s="19"/>
      <c r="J262" s="21">
        <f t="shared" si="44"/>
        <v>2468.4957599932586</v>
      </c>
      <c r="K262" s="4"/>
      <c r="L262" s="4"/>
    </row>
    <row r="263" spans="1:12" x14ac:dyDescent="0.2">
      <c r="A263" s="4">
        <f t="shared" si="45"/>
        <v>234</v>
      </c>
      <c r="B263" s="21">
        <f t="shared" si="46"/>
        <v>17986.922087030685</v>
      </c>
      <c r="C263" s="17">
        <f t="shared" si="39"/>
        <v>-2555.1474056361471</v>
      </c>
      <c r="D263" s="17">
        <f t="shared" si="40"/>
        <v>-33.714261030505611</v>
      </c>
      <c r="E263" s="23">
        <f t="shared" si="38"/>
        <v>-167.21337131964981</v>
      </c>
      <c r="F263" s="17">
        <f t="shared" si="41"/>
        <v>-2756.0750379863025</v>
      </c>
      <c r="G263" s="16">
        <f t="shared" si="42"/>
        <v>15431.774681394538</v>
      </c>
      <c r="H263" s="19">
        <f t="shared" si="43"/>
        <v>0.13404914840546236</v>
      </c>
      <c r="I263" s="19"/>
      <c r="J263" s="21">
        <f t="shared" si="44"/>
        <v>2411.1315882018653</v>
      </c>
      <c r="K263" s="4"/>
      <c r="L263" s="4"/>
    </row>
    <row r="264" spans="1:12" x14ac:dyDescent="0.2">
      <c r="A264" s="4">
        <f t="shared" si="45"/>
        <v>235</v>
      </c>
      <c r="B264" s="21">
        <f t="shared" si="46"/>
        <v>15431.774681394538</v>
      </c>
      <c r="C264" s="17">
        <f t="shared" si="39"/>
        <v>-2559.9367134559184</v>
      </c>
      <c r="D264" s="17">
        <f t="shared" si="40"/>
        <v>-28.924953210734234</v>
      </c>
      <c r="E264" s="23">
        <f t="shared" si="38"/>
        <v>-167.21337131964981</v>
      </c>
      <c r="F264" s="17">
        <f t="shared" si="41"/>
        <v>-2756.0750379863025</v>
      </c>
      <c r="G264" s="16">
        <f t="shared" si="42"/>
        <v>12871.83796793862</v>
      </c>
      <c r="H264" s="19">
        <f t="shared" si="43"/>
        <v>0.15252036418094678</v>
      </c>
      <c r="I264" s="19"/>
      <c r="J264" s="21">
        <f t="shared" si="44"/>
        <v>2353.659894364609</v>
      </c>
      <c r="K264" s="4"/>
      <c r="L264" s="4"/>
    </row>
    <row r="265" spans="1:12" x14ac:dyDescent="0.2">
      <c r="A265" s="4">
        <f t="shared" si="45"/>
        <v>236</v>
      </c>
      <c r="B265" s="21">
        <f t="shared" si="46"/>
        <v>12871.83796793862</v>
      </c>
      <c r="C265" s="17">
        <f t="shared" si="39"/>
        <v>-2564.73499824091</v>
      </c>
      <c r="D265" s="17">
        <f t="shared" si="40"/>
        <v>-24.126668425742793</v>
      </c>
      <c r="E265" s="23">
        <f t="shared" si="38"/>
        <v>-167.21337131964981</v>
      </c>
      <c r="F265" s="17">
        <f t="shared" si="41"/>
        <v>-2756.075037986303</v>
      </c>
      <c r="G265" s="16">
        <f t="shared" si="42"/>
        <v>10307.102969697709</v>
      </c>
      <c r="H265" s="19">
        <f t="shared" si="43"/>
        <v>0.17838015694913384</v>
      </c>
      <c r="I265" s="19"/>
      <c r="J265" s="21">
        <f t="shared" si="44"/>
        <v>2296.0804769447109</v>
      </c>
      <c r="K265" s="4"/>
      <c r="L265" s="4"/>
    </row>
    <row r="266" spans="1:12" x14ac:dyDescent="0.2">
      <c r="A266" s="4">
        <f t="shared" si="45"/>
        <v>237</v>
      </c>
      <c r="B266" s="21">
        <f t="shared" si="46"/>
        <v>10307.102969697709</v>
      </c>
      <c r="C266" s="17">
        <f t="shared" si="39"/>
        <v>-2569.5422768173325</v>
      </c>
      <c r="D266" s="17">
        <f t="shared" si="40"/>
        <v>-19.319389849320167</v>
      </c>
      <c r="E266" s="23">
        <f t="shared" si="38"/>
        <v>-167.21337131964981</v>
      </c>
      <c r="F266" s="17">
        <f t="shared" si="41"/>
        <v>-2756.0750379863025</v>
      </c>
      <c r="G266" s="16">
        <f t="shared" si="42"/>
        <v>7737.5606928803772</v>
      </c>
      <c r="H266" s="19">
        <f t="shared" si="43"/>
        <v>0.21716995945498818</v>
      </c>
      <c r="I266" s="19"/>
      <c r="J266" s="21">
        <f t="shared" si="44"/>
        <v>2238.3931340276399</v>
      </c>
      <c r="K266" s="4"/>
      <c r="L266" s="4"/>
    </row>
    <row r="267" spans="1:12" x14ac:dyDescent="0.2">
      <c r="A267" s="4">
        <f t="shared" si="45"/>
        <v>238</v>
      </c>
      <c r="B267" s="21">
        <f t="shared" si="46"/>
        <v>7737.5606928803772</v>
      </c>
      <c r="C267" s="17">
        <f t="shared" si="39"/>
        <v>-2574.3585660429362</v>
      </c>
      <c r="D267" s="17">
        <f t="shared" si="40"/>
        <v>-14.503100623716554</v>
      </c>
      <c r="E267" s="23">
        <f t="shared" si="38"/>
        <v>-167.21337131964981</v>
      </c>
      <c r="F267" s="17">
        <f t="shared" si="41"/>
        <v>-2756.0750379863025</v>
      </c>
      <c r="G267" s="16">
        <f t="shared" si="42"/>
        <v>5163.202126837441</v>
      </c>
      <c r="H267" s="19">
        <f t="shared" si="43"/>
        <v>0.28181978143665443</v>
      </c>
      <c r="I267" s="19"/>
      <c r="J267" s="21">
        <f t="shared" si="44"/>
        <v>2180.5976633203964</v>
      </c>
      <c r="K267" s="4"/>
      <c r="L267" s="4"/>
    </row>
    <row r="268" spans="1:12" x14ac:dyDescent="0.2">
      <c r="A268" s="4">
        <f t="shared" si="45"/>
        <v>239</v>
      </c>
      <c r="B268" s="21">
        <f t="shared" si="46"/>
        <v>5163.202126837441</v>
      </c>
      <c r="C268" s="17">
        <f t="shared" si="39"/>
        <v>-2579.1838828070681</v>
      </c>
      <c r="D268" s="17">
        <f t="shared" si="40"/>
        <v>-9.6777838595844088</v>
      </c>
      <c r="E268" s="23">
        <f t="shared" si="38"/>
        <v>-167.21337131964981</v>
      </c>
      <c r="F268" s="17">
        <f t="shared" si="41"/>
        <v>-2756.0750379863025</v>
      </c>
      <c r="G268" s="16">
        <f t="shared" si="42"/>
        <v>2584.0182440303729</v>
      </c>
      <c r="H268" s="19">
        <f t="shared" si="43"/>
        <v>0.41111965210840978</v>
      </c>
      <c r="I268" s="19"/>
      <c r="J268" s="21">
        <f t="shared" si="44"/>
        <v>2122.6938621508102</v>
      </c>
      <c r="K268" s="4"/>
      <c r="L268" s="4"/>
    </row>
    <row r="269" spans="1:12" x14ac:dyDescent="0.2">
      <c r="A269" s="4">
        <f t="shared" si="45"/>
        <v>240</v>
      </c>
      <c r="B269" s="21">
        <f t="shared" si="46"/>
        <v>2584.0182440303729</v>
      </c>
      <c r="C269" s="17">
        <f t="shared" si="39"/>
        <v>-2584.0182440307335</v>
      </c>
      <c r="D269" s="17">
        <f t="shared" si="40"/>
        <v>-4.8434226359191834</v>
      </c>
      <c r="E269" s="23">
        <f t="shared" si="38"/>
        <v>-167.21337131964981</v>
      </c>
      <c r="F269" s="17">
        <f t="shared" si="41"/>
        <v>-2756.0750379863025</v>
      </c>
      <c r="G269" s="16">
        <f t="shared" si="42"/>
        <v>-3.6061464925296605E-10</v>
      </c>
      <c r="H269" s="19">
        <f t="shared" si="43"/>
        <v>0.79901971754134393</v>
      </c>
      <c r="I269" s="19"/>
      <c r="J269" s="21">
        <f t="shared" si="44"/>
        <v>2064.6815274668279</v>
      </c>
      <c r="K269" s="4"/>
      <c r="L269" s="4"/>
    </row>
  </sheetData>
  <phoneticPr fontId="0" type="noConversion"/>
  <pageMargins left="0.75" right="0.75" top="1" bottom="1" header="0.5" footer="0.5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dripley</cp:lastModifiedBy>
  <cp:lastPrinted>2004-04-07T17:15:52Z</cp:lastPrinted>
  <dcterms:created xsi:type="dcterms:W3CDTF">2002-04-29T13:09:47Z</dcterms:created>
  <dcterms:modified xsi:type="dcterms:W3CDTF">2017-10-03T16:38:31Z</dcterms:modified>
</cp:coreProperties>
</file>