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\Documents\Budget 2017-18\"/>
    </mc:Choice>
  </mc:AlternateContent>
  <bookViews>
    <workbookView xWindow="0" yWindow="15" windowWidth="15315" windowHeight="8190"/>
  </bookViews>
  <sheets>
    <sheet name="G.F. Resources" sheetId="1" r:id="rId1"/>
    <sheet name="Admin Exp 2A" sheetId="2" r:id="rId2"/>
    <sheet name="Admin Exp 2B" sheetId="3" r:id="rId3"/>
    <sheet name="Island Park Exp" sheetId="4" r:id="rId4"/>
    <sheet name="Marina Exp" sheetId="5" r:id="rId5"/>
    <sheet name="RV Park Exp" sheetId="6" r:id="rId6"/>
    <sheet name="Willow Creek Exp" sheetId="7" r:id="rId7"/>
    <sheet name="E.D. Fund Resources" sheetId="9" r:id="rId8"/>
    <sheet name="E.D. Fund Exp" sheetId="10" r:id="rId9"/>
    <sheet name="Reserve Fund Resources" sheetId="11" r:id="rId10"/>
    <sheet name="Reserve Fund Exp" sheetId="12" r:id="rId11"/>
  </sheets>
  <definedNames>
    <definedName name="_xlnm.Print_Area" localSheetId="0">'G.F. Resources'!$A$1:$J$45</definedName>
  </definedNames>
  <calcPr calcId="152511" refMode="R1C1"/>
</workbook>
</file>

<file path=xl/calcChain.xml><?xml version="1.0" encoding="utf-8"?>
<calcChain xmlns="http://schemas.openxmlformats.org/spreadsheetml/2006/main">
  <c r="J38" i="2" l="1"/>
  <c r="I38" i="2"/>
  <c r="C40" i="3" l="1"/>
  <c r="H38" i="2" l="1"/>
  <c r="G46" i="10"/>
  <c r="H36" i="4" l="1"/>
  <c r="B25" i="5" l="1"/>
  <c r="C50" i="10"/>
  <c r="C46" i="10"/>
  <c r="C39" i="10"/>
  <c r="C17" i="10"/>
  <c r="B50" i="10"/>
  <c r="B46" i="10"/>
  <c r="B39" i="10"/>
  <c r="B17" i="10"/>
  <c r="I39" i="10" l="1"/>
  <c r="I17" i="10"/>
  <c r="J37" i="7"/>
  <c r="J31" i="7"/>
  <c r="J25" i="7"/>
  <c r="J37" i="6"/>
  <c r="J31" i="6"/>
  <c r="J26" i="6"/>
  <c r="J14" i="6"/>
  <c r="J33" i="5"/>
  <c r="J25" i="5"/>
  <c r="J15" i="5"/>
  <c r="J38" i="5" s="1"/>
  <c r="J36" i="4"/>
  <c r="J27" i="4"/>
  <c r="J15" i="4"/>
  <c r="J40" i="4" s="1"/>
  <c r="J17" i="2"/>
  <c r="I39" i="1"/>
  <c r="J39" i="6" l="1"/>
  <c r="J40" i="7"/>
  <c r="J42" i="2"/>
  <c r="H39" i="10"/>
  <c r="H28" i="3"/>
  <c r="H39" i="1"/>
  <c r="G39" i="1" l="1"/>
  <c r="G42" i="1" s="1"/>
  <c r="G39" i="10" l="1"/>
  <c r="D39" i="10"/>
  <c r="I32" i="9"/>
  <c r="H32" i="9"/>
  <c r="G32" i="9"/>
  <c r="D32" i="9"/>
  <c r="C25" i="5"/>
  <c r="I25" i="5" l="1"/>
  <c r="B40" i="11"/>
  <c r="B43" i="11" s="1"/>
  <c r="C45" i="12" l="1"/>
  <c r="H25" i="5" l="1"/>
  <c r="D31" i="7" l="1"/>
  <c r="D38" i="2"/>
  <c r="C38" i="2"/>
  <c r="B17" i="2"/>
  <c r="C39" i="1"/>
  <c r="B32" i="9" l="1"/>
  <c r="B35" i="9" s="1"/>
  <c r="B52" i="10" l="1"/>
  <c r="B54" i="10" s="1"/>
  <c r="C17" i="2"/>
  <c r="C47" i="12"/>
  <c r="I16" i="12"/>
  <c r="I45" i="12" s="1"/>
  <c r="I47" i="12" s="1"/>
  <c r="H16" i="12"/>
  <c r="H45" i="12" s="1"/>
  <c r="H47" i="12" s="1"/>
  <c r="G16" i="12"/>
  <c r="I40" i="11"/>
  <c r="I43" i="11" s="1"/>
  <c r="H40" i="11"/>
  <c r="H43" i="11" s="1"/>
  <c r="G40" i="11"/>
  <c r="G43" i="11" s="1"/>
  <c r="D40" i="11"/>
  <c r="D43" i="11" s="1"/>
  <c r="C40" i="11"/>
  <c r="C43" i="11" s="1"/>
  <c r="I50" i="10"/>
  <c r="H50" i="10"/>
  <c r="G50" i="10"/>
  <c r="D50" i="10"/>
  <c r="I46" i="10"/>
  <c r="H46" i="10"/>
  <c r="D46" i="10"/>
  <c r="H17" i="10"/>
  <c r="G17" i="10"/>
  <c r="D17" i="10"/>
  <c r="I35" i="9"/>
  <c r="H35" i="9"/>
  <c r="G35" i="9"/>
  <c r="D35" i="9"/>
  <c r="C32" i="9"/>
  <c r="C35" i="9" s="1"/>
  <c r="I37" i="7"/>
  <c r="H37" i="7"/>
  <c r="D37" i="7"/>
  <c r="C37" i="7"/>
  <c r="B37" i="7"/>
  <c r="I31" i="7"/>
  <c r="H31" i="7"/>
  <c r="C31" i="7"/>
  <c r="B31" i="7"/>
  <c r="I25" i="7"/>
  <c r="H25" i="7"/>
  <c r="D25" i="7"/>
  <c r="C25" i="7"/>
  <c r="B25" i="7"/>
  <c r="J16" i="7"/>
  <c r="I16" i="7"/>
  <c r="H16" i="7"/>
  <c r="D16" i="7"/>
  <c r="C16" i="7"/>
  <c r="B16" i="7"/>
  <c r="D40" i="6"/>
  <c r="I37" i="6"/>
  <c r="H37" i="6"/>
  <c r="D37" i="6"/>
  <c r="C37" i="6"/>
  <c r="B37" i="6"/>
  <c r="I31" i="6"/>
  <c r="H31" i="6"/>
  <c r="D31" i="6"/>
  <c r="C31" i="6"/>
  <c r="B31" i="6"/>
  <c r="I26" i="6"/>
  <c r="H26" i="6"/>
  <c r="D26" i="6"/>
  <c r="C26" i="6"/>
  <c r="B26" i="6"/>
  <c r="I14" i="6"/>
  <c r="H14" i="6"/>
  <c r="D14" i="6"/>
  <c r="C14" i="6"/>
  <c r="B14" i="6"/>
  <c r="I33" i="5"/>
  <c r="H33" i="5"/>
  <c r="D33" i="5"/>
  <c r="C33" i="5"/>
  <c r="B33" i="5"/>
  <c r="D25" i="5"/>
  <c r="J40" i="5"/>
  <c r="I15" i="5"/>
  <c r="H15" i="5"/>
  <c r="D15" i="5"/>
  <c r="C15" i="5"/>
  <c r="B15" i="5"/>
  <c r="I36" i="4"/>
  <c r="D36" i="4"/>
  <c r="C36" i="4"/>
  <c r="B36" i="4"/>
  <c r="I27" i="4"/>
  <c r="H27" i="4"/>
  <c r="D27" i="4"/>
  <c r="C27" i="4"/>
  <c r="B27" i="4"/>
  <c r="I15" i="4"/>
  <c r="H15" i="4"/>
  <c r="D15" i="4"/>
  <c r="C15" i="4"/>
  <c r="B15" i="4"/>
  <c r="H38" i="3"/>
  <c r="H40" i="3" s="1"/>
  <c r="D38" i="3"/>
  <c r="D40" i="3" s="1"/>
  <c r="C38" i="3"/>
  <c r="B38" i="3"/>
  <c r="B40" i="3" s="1"/>
  <c r="J28" i="3"/>
  <c r="I28" i="3"/>
  <c r="J22" i="3"/>
  <c r="I22" i="3"/>
  <c r="H22" i="3"/>
  <c r="D22" i="3"/>
  <c r="C22" i="3"/>
  <c r="B22" i="3"/>
  <c r="J15" i="3"/>
  <c r="J37" i="3" s="1"/>
  <c r="J38" i="3" s="1"/>
  <c r="J40" i="3" s="1"/>
  <c r="I15" i="3"/>
  <c r="H15" i="3"/>
  <c r="D15" i="3"/>
  <c r="C15" i="3"/>
  <c r="B15" i="3"/>
  <c r="B38" i="2"/>
  <c r="B42" i="2" s="1"/>
  <c r="I17" i="2"/>
  <c r="H17" i="2"/>
  <c r="D17" i="2"/>
  <c r="I42" i="1"/>
  <c r="H42" i="1"/>
  <c r="D39" i="1"/>
  <c r="D42" i="1" s="1"/>
  <c r="C42" i="1"/>
  <c r="B39" i="1"/>
  <c r="B42" i="1" s="1"/>
  <c r="B40" i="7" l="1"/>
  <c r="B42" i="7" s="1"/>
  <c r="C52" i="10"/>
  <c r="C54" i="10" s="1"/>
  <c r="H40" i="7"/>
  <c r="H42" i="7" s="1"/>
  <c r="D40" i="7"/>
  <c r="D42" i="7" s="1"/>
  <c r="H39" i="6"/>
  <c r="H41" i="6" s="1"/>
  <c r="C38" i="5"/>
  <c r="C40" i="5" s="1"/>
  <c r="B40" i="4"/>
  <c r="B42" i="4" s="1"/>
  <c r="D42" i="2"/>
  <c r="D44" i="2" s="1"/>
  <c r="C42" i="2"/>
  <c r="C44" i="2" s="1"/>
  <c r="I40" i="7"/>
  <c r="I42" i="7" s="1"/>
  <c r="G52" i="10"/>
  <c r="G54" i="10" s="1"/>
  <c r="H52" i="10"/>
  <c r="H54" i="10" s="1"/>
  <c r="I39" i="6"/>
  <c r="I41" i="6" s="1"/>
  <c r="J41" i="6"/>
  <c r="C39" i="6"/>
  <c r="C41" i="6" s="1"/>
  <c r="B39" i="6"/>
  <c r="B41" i="6" s="1"/>
  <c r="H40" i="4"/>
  <c r="H42" i="4" s="1"/>
  <c r="I40" i="4"/>
  <c r="I42" i="4" s="1"/>
  <c r="J42" i="4"/>
  <c r="H38" i="5"/>
  <c r="H40" i="5" s="1"/>
  <c r="D38" i="5"/>
  <c r="D40" i="5" s="1"/>
  <c r="C40" i="4"/>
  <c r="C42" i="4" s="1"/>
  <c r="H42" i="2"/>
  <c r="H44" i="2" s="1"/>
  <c r="J44" i="2"/>
  <c r="B44" i="2"/>
  <c r="I42" i="2"/>
  <c r="I44" i="2" s="1"/>
  <c r="I37" i="3"/>
  <c r="I38" i="3" s="1"/>
  <c r="I40" i="3" s="1"/>
  <c r="D40" i="4"/>
  <c r="D42" i="4" s="1"/>
  <c r="B38" i="5"/>
  <c r="B40" i="5" s="1"/>
  <c r="I38" i="5"/>
  <c r="I40" i="5" s="1"/>
  <c r="D39" i="6"/>
  <c r="D41" i="6" s="1"/>
  <c r="C40" i="7"/>
  <c r="C42" i="7" s="1"/>
  <c r="J42" i="7"/>
  <c r="I52" i="10"/>
  <c r="I54" i="10" s="1"/>
  <c r="D45" i="12"/>
  <c r="D47" i="12" s="1"/>
  <c r="D52" i="10"/>
  <c r="D54" i="10" s="1"/>
  <c r="G45" i="12"/>
  <c r="G47" i="12" s="1"/>
</calcChain>
</file>

<file path=xl/comments1.xml><?xml version="1.0" encoding="utf-8"?>
<comments xmlns="http://schemas.openxmlformats.org/spreadsheetml/2006/main">
  <authors>
    <author>Port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Port:</t>
        </r>
        <r>
          <rPr>
            <sz val="9"/>
            <color indexed="81"/>
            <rFont val="Tahoma"/>
            <family val="2"/>
          </rPr>
          <t xml:space="preserve">
Lot by Golf Course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Port:</t>
        </r>
        <r>
          <rPr>
            <sz val="9"/>
            <color indexed="81"/>
            <rFont val="Tahoma"/>
            <family val="2"/>
          </rPr>
          <t xml:space="preserve">
Lot by Golf Course
Willow Creek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Port:</t>
        </r>
        <r>
          <rPr>
            <sz val="9"/>
            <color indexed="81"/>
            <rFont val="Tahoma"/>
            <family val="2"/>
          </rPr>
          <t xml:space="preserve">
Lot by Golf Course
Willow Creek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Port:</t>
        </r>
        <r>
          <rPr>
            <sz val="9"/>
            <color indexed="81"/>
            <rFont val="Tahoma"/>
            <family val="2"/>
          </rPr>
          <t xml:space="preserve">
Lot by Golf Course
Willow Creek
</t>
        </r>
      </text>
    </comment>
  </commentList>
</comments>
</file>

<file path=xl/comments2.xml><?xml version="1.0" encoding="utf-8"?>
<comments xmlns="http://schemas.openxmlformats.org/spreadsheetml/2006/main">
  <authors>
    <author>Port</author>
  </authors>
  <commentList>
    <comment ref="G43" authorId="0" shapeId="0">
      <text>
        <r>
          <rPr>
            <b/>
            <sz val="9"/>
            <color indexed="81"/>
            <rFont val="Tahoma"/>
            <family val="2"/>
          </rPr>
          <t>Port:</t>
        </r>
        <r>
          <rPr>
            <sz val="9"/>
            <color indexed="81"/>
            <rFont val="Tahoma"/>
            <family val="2"/>
          </rPr>
          <t xml:space="preserve">
City of Condon $17000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Port:</t>
        </r>
        <r>
          <rPr>
            <sz val="9"/>
            <color indexed="81"/>
            <rFont val="Tahoma"/>
            <family val="2"/>
          </rPr>
          <t xml:space="preserve">
City of Condon $17000
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Port:</t>
        </r>
        <r>
          <rPr>
            <sz val="9"/>
            <color indexed="81"/>
            <rFont val="Tahoma"/>
            <family val="2"/>
          </rPr>
          <t xml:space="preserve">
City of Condon $17000
</t>
        </r>
      </text>
    </comment>
  </commentList>
</comments>
</file>

<file path=xl/comments3.xml><?xml version="1.0" encoding="utf-8"?>
<comments xmlns="http://schemas.openxmlformats.org/spreadsheetml/2006/main">
  <authors>
    <author>Port Office</author>
  </authors>
  <commentList>
    <comment ref="G36" authorId="0" shapeId="0">
      <text>
        <r>
          <rPr>
            <sz val="8"/>
            <color indexed="81"/>
            <rFont val="Tahoma"/>
            <family val="2"/>
          </rPr>
          <t xml:space="preserve">$8500 for 3 years to City
$19500 for Hangar bathroom
</t>
        </r>
      </text>
    </comment>
  </commentList>
</comments>
</file>

<file path=xl/sharedStrings.xml><?xml version="1.0" encoding="utf-8"?>
<sst xmlns="http://schemas.openxmlformats.org/spreadsheetml/2006/main" count="552" uniqueCount="310">
  <si>
    <t>FORM</t>
  </si>
  <si>
    <t>RESOURCES</t>
  </si>
  <si>
    <t>LB-20</t>
  </si>
  <si>
    <t>General Fund</t>
  </si>
  <si>
    <t>Port of Arlington</t>
  </si>
  <si>
    <t>Historical Data</t>
  </si>
  <si>
    <r>
      <t>RESOURCE DESCRIPTION</t>
    </r>
    <r>
      <rPr>
        <sz val="10"/>
        <rFont val="Arial"/>
        <family val="2"/>
      </rPr>
      <t xml:space="preserve">
</t>
    </r>
  </si>
  <si>
    <t>Actual</t>
  </si>
  <si>
    <t>Proposed By
Budget Officer</t>
  </si>
  <si>
    <t>Approved By
Budget Committee</t>
  </si>
  <si>
    <t>Adopted By
Governing Body</t>
  </si>
  <si>
    <t>Acct.</t>
  </si>
  <si>
    <t>#</t>
  </si>
  <si>
    <t>1. Available cash on hand* (cash basis) or</t>
  </si>
  <si>
    <t>2. Net working capital (accrual basis)</t>
  </si>
  <si>
    <t>3. Previously levied taxes estimated to be received</t>
  </si>
  <si>
    <t>4. Interest</t>
  </si>
  <si>
    <t>5. Transferred IN, from other funds</t>
  </si>
  <si>
    <r>
      <t xml:space="preserve">6                     </t>
    </r>
    <r>
      <rPr>
        <b/>
        <sz val="8"/>
        <rFont val="Arial"/>
        <family val="2"/>
      </rPr>
      <t xml:space="preserve"> OTHER RESOURCES</t>
    </r>
  </si>
  <si>
    <t>7. Management Fees</t>
  </si>
  <si>
    <t>8. Land Rental</t>
  </si>
  <si>
    <t>29. Total resources, except taxes to be levied</t>
  </si>
  <si>
    <t>30. Taxes estimated to be received</t>
  </si>
  <si>
    <t>31. Taxes collected in year levied</t>
  </si>
  <si>
    <t>32.  TOTAL RESOURCES</t>
  </si>
  <si>
    <t>*Includes ending balance from prior year</t>
  </si>
  <si>
    <t>Page 1</t>
  </si>
  <si>
    <t>DETAILED EXPENDITURES</t>
  </si>
  <si>
    <t>LB-31</t>
  </si>
  <si>
    <t>Administration - General</t>
  </si>
  <si>
    <t xml:space="preserve">                    Port of Arlington</t>
  </si>
  <si>
    <t xml:space="preserve">                           Actual                    </t>
  </si>
  <si>
    <t xml:space="preserve">  Adopted Budget</t>
  </si>
  <si>
    <t>2nd Preceding</t>
  </si>
  <si>
    <t>1st Preceding</t>
  </si>
  <si>
    <t>EXPENDITURE DESCRIPTION</t>
  </si>
  <si>
    <t>Acct</t>
  </si>
  <si>
    <t>Proposed by</t>
  </si>
  <si>
    <t>Approved by</t>
  </si>
  <si>
    <t>Adopted by</t>
  </si>
  <si>
    <t>Emp.</t>
  </si>
  <si>
    <t>Budget Officer</t>
  </si>
  <si>
    <t>Budget Committee</t>
  </si>
  <si>
    <t xml:space="preserve"> Governing Body</t>
  </si>
  <si>
    <t xml:space="preserve">  1. Port Manager 25%</t>
  </si>
  <si>
    <t xml:space="preserve">  2.  Administrative Assistant - Regular and OT 66%</t>
  </si>
  <si>
    <t xml:space="preserve">  3. Payroll Taxes   </t>
  </si>
  <si>
    <t xml:space="preserve">  4. Training</t>
  </si>
  <si>
    <t xml:space="preserve">  5. Worker's Comp Insurance</t>
  </si>
  <si>
    <t xml:space="preserve">  6. Employee Benefits - Insurance</t>
  </si>
  <si>
    <t xml:space="preserve">  7. Employee Benefits - Retirement</t>
  </si>
  <si>
    <t xml:space="preserve"> MATERIALS &amp; SERVICES</t>
  </si>
  <si>
    <t>8. Utilities</t>
  </si>
  <si>
    <t>9. Office Supplies and Equipment</t>
  </si>
  <si>
    <t>10. Legal Fees</t>
  </si>
  <si>
    <t>11. Insurance - Treasurer Bond</t>
  </si>
  <si>
    <t>12. Dues/Subscriptions/Fees</t>
  </si>
  <si>
    <t>13. Audit, Budget, Legal Notices</t>
  </si>
  <si>
    <t>15. Staff Travel / Food / Lodging</t>
  </si>
  <si>
    <t>16. Commissioners Fees &amp; Expenses</t>
  </si>
  <si>
    <t>17. Medicare-SS for Commissioners</t>
  </si>
  <si>
    <t>18. Commissioner Conferences &amp; Travel</t>
  </si>
  <si>
    <t>19. Postage</t>
  </si>
  <si>
    <t>20. Meetings &amp; Elections</t>
  </si>
  <si>
    <t>21. Miscellaneous</t>
  </si>
  <si>
    <t xml:space="preserve"> TOTAL MATERIALS &amp; SERVICES</t>
  </si>
  <si>
    <t xml:space="preserve">  Total Expenditures - This Page</t>
  </si>
  <si>
    <t xml:space="preserve">                    TOTAL</t>
  </si>
  <si>
    <t>Page    2A</t>
  </si>
  <si>
    <t>Second Preceding</t>
  </si>
  <si>
    <t>First Preceding</t>
  </si>
  <si>
    <t xml:space="preserve">  Governing Body</t>
  </si>
  <si>
    <t xml:space="preserve">    CAPTIAL OUTLAY</t>
  </si>
  <si>
    <t xml:space="preserve">  1. Land Improvements &amp; Development</t>
  </si>
  <si>
    <t xml:space="preserve">  2. Engineering &amp; Surveying</t>
  </si>
  <si>
    <t xml:space="preserve">  3. Plant Construction</t>
  </si>
  <si>
    <t xml:space="preserve">  4. Office Equipment</t>
  </si>
  <si>
    <t xml:space="preserve">   TOTAL CAPITAL OUTLAY</t>
  </si>
  <si>
    <t xml:space="preserve"> DEBT SERVICE</t>
  </si>
  <si>
    <t>5. Loan Principal</t>
  </si>
  <si>
    <t>6. Loan Interest</t>
  </si>
  <si>
    <t xml:space="preserve"> TOTAL DEBT SERVICE</t>
  </si>
  <si>
    <t>TRANSFERS OUT</t>
  </si>
  <si>
    <t>7. Transfer to Reserve Fund Created 2013-2014 FY</t>
  </si>
  <si>
    <t>TOTAL TRANSFERS OUT</t>
  </si>
  <si>
    <t>Total Expenditures - Previous Page</t>
  </si>
  <si>
    <t>Total Expenditures - This Page</t>
  </si>
  <si>
    <t xml:space="preserve"> TOTAL EXPENDITURES - Admin</t>
  </si>
  <si>
    <t xml:space="preserve"> UNAPPROPRIATED ENDING FUND BALANCE</t>
  </si>
  <si>
    <t xml:space="preserve">                            TOTAL</t>
  </si>
  <si>
    <t>Page     2B</t>
  </si>
  <si>
    <t>ISLAND PARK - GENERAL</t>
  </si>
  <si>
    <t>Emp</t>
  </si>
  <si>
    <t>Governing Body</t>
  </si>
  <si>
    <t xml:space="preserve">  1. Maintenance Person</t>
  </si>
  <si>
    <t xml:space="preserve">  2. Payroll Taxes - Maintenance</t>
  </si>
  <si>
    <t xml:space="preserve">  3. Worker's Comp Insurance</t>
  </si>
  <si>
    <t xml:space="preserve">  4. Other Personal Services</t>
  </si>
  <si>
    <t>5. Water Fees</t>
  </si>
  <si>
    <t>7. Comfort Station Supplies - OSMB</t>
  </si>
  <si>
    <t>8.  Park Electricity</t>
  </si>
  <si>
    <t>9. Pest Control / Chemical / Fertilizer</t>
  </si>
  <si>
    <t>10.Liability  Insurance</t>
  </si>
  <si>
    <t>11. Park Maintenance &amp; Supplies</t>
  </si>
  <si>
    <t>12. Miscellaneous</t>
  </si>
  <si>
    <t xml:space="preserve"> TOTAL MATERIALS &amp; SUPPLIES</t>
  </si>
  <si>
    <t>CAPITAL OUTLAY</t>
  </si>
  <si>
    <t>13. Park Improvements</t>
  </si>
  <si>
    <t>14. Engineering, Surveying &amp; Monitoring</t>
  </si>
  <si>
    <t>15. Park Equipment</t>
  </si>
  <si>
    <t>TOTAL CAPITAL OUTLAY</t>
  </si>
  <si>
    <t>DEBT SERVICE</t>
  </si>
  <si>
    <t xml:space="preserve"> Total Expenditures - This Page</t>
  </si>
  <si>
    <t xml:space="preserve">                     TOTAL</t>
  </si>
  <si>
    <t>Page    3</t>
  </si>
  <si>
    <t>MARINA - GENERAL</t>
  </si>
  <si>
    <t>8. Electricity - Marina</t>
  </si>
  <si>
    <t xml:space="preserve">9. OMB Repairs  MAPS Grant </t>
  </si>
  <si>
    <t>10. Liability Insurance</t>
  </si>
  <si>
    <t>11. Marina Maint. &amp; Supplies</t>
  </si>
  <si>
    <t xml:space="preserve">13. Contractural Services </t>
  </si>
  <si>
    <t>14. Marina Improvement Project (Grants)</t>
  </si>
  <si>
    <t>15. Engineering &amp; Surveying</t>
  </si>
  <si>
    <t>Page    4</t>
  </si>
  <si>
    <t>RV PARK     -     GENERAL</t>
  </si>
  <si>
    <t xml:space="preserve"> MATERIALS AND SERVICES</t>
  </si>
  <si>
    <t>4. Water Fees</t>
  </si>
  <si>
    <t>5.  Sanitation</t>
  </si>
  <si>
    <t>6. Electricity</t>
  </si>
  <si>
    <t>7. Sewer</t>
  </si>
  <si>
    <t>8. Maintenance &amp; Supplies</t>
  </si>
  <si>
    <t>9. Liability Insurance</t>
  </si>
  <si>
    <t>10. Advertising</t>
  </si>
  <si>
    <t>11. Miscellaneous</t>
  </si>
  <si>
    <t xml:space="preserve">12. Telephone/WIFI  </t>
  </si>
  <si>
    <t xml:space="preserve"> TOTAL MATERIAL &amp; SERVICES</t>
  </si>
  <si>
    <t xml:space="preserve"> CAPITAL OUTLAY</t>
  </si>
  <si>
    <t>12. RV Park Construction / Pump Improvements</t>
  </si>
  <si>
    <t xml:space="preserve"> TOTAL CAPITAL OUTLAY</t>
  </si>
  <si>
    <t>13. Loan - Principal</t>
  </si>
  <si>
    <t>14. Loan - Interest</t>
  </si>
  <si>
    <t xml:space="preserve">  TOTAL DEBT SERVICE</t>
  </si>
  <si>
    <t xml:space="preserve">  TOTAL EXPENDITURES</t>
  </si>
  <si>
    <t>Page 5</t>
  </si>
  <si>
    <t>WILLOW CREEK FACILITY - GENERAL</t>
  </si>
  <si>
    <t>Adopted Budget</t>
  </si>
  <si>
    <t xml:space="preserve">  1. Administrative Asst.</t>
  </si>
  <si>
    <t xml:space="preserve">  2. Payroll Taxes - Staff</t>
  </si>
  <si>
    <t>4. Travel</t>
  </si>
  <si>
    <t>5. Training</t>
  </si>
  <si>
    <t>6. Legal Fees (Grant from Gilliam County)</t>
  </si>
  <si>
    <t>8. Contractural Services</t>
  </si>
  <si>
    <t>10.  Engineering &amp; Surveying</t>
  </si>
  <si>
    <t xml:space="preserve">  TOTAL CAPITAL OUTLAY</t>
  </si>
  <si>
    <t xml:space="preserve">  DEBT SERVICE</t>
  </si>
  <si>
    <t>11.  Loan - Principal</t>
  </si>
  <si>
    <t>12.  Loan - Interest</t>
  </si>
  <si>
    <t xml:space="preserve">   UNAPPROPRIATED ENDING FUND BALANCE</t>
  </si>
  <si>
    <t>Page 6</t>
  </si>
  <si>
    <t>Economic Development Fund</t>
  </si>
  <si>
    <t>Established FY 2011-2012</t>
  </si>
  <si>
    <t>Fund</t>
  </si>
  <si>
    <t>Historical Date</t>
  </si>
  <si>
    <t>RESOURCE DESCRIPTION</t>
  </si>
  <si>
    <t xml:space="preserve">    Proposed By</t>
  </si>
  <si>
    <t xml:space="preserve">     Approved By</t>
  </si>
  <si>
    <t xml:space="preserve">     Adopted By</t>
  </si>
  <si>
    <t xml:space="preserve">   Budget Officer</t>
  </si>
  <si>
    <t xml:space="preserve">  Budget Committee</t>
  </si>
  <si>
    <t>Beginning Fund Balance:</t>
  </si>
  <si>
    <t xml:space="preserve">  1. Carryover (cash basis)</t>
  </si>
  <si>
    <t xml:space="preserve">  2.  Net working capital* (accrual basis)</t>
  </si>
  <si>
    <t xml:space="preserve">   OTHER RESOURCES</t>
  </si>
  <si>
    <t xml:space="preserve">  4. Building Lease</t>
  </si>
  <si>
    <t xml:space="preserve">     a.  11-002</t>
  </si>
  <si>
    <t xml:space="preserve">     b.  11-004</t>
  </si>
  <si>
    <t xml:space="preserve">     c.  Other</t>
  </si>
  <si>
    <t xml:space="preserve">  5. Grants - Gilliam County Economic Development</t>
  </si>
  <si>
    <t xml:space="preserve">  7. SIP Funds</t>
  </si>
  <si>
    <t xml:space="preserve">  8. Unanticipated Grant Funds</t>
  </si>
  <si>
    <t xml:space="preserve">  9. Loans</t>
  </si>
  <si>
    <t>10. Transfer from General Fund</t>
  </si>
  <si>
    <t xml:space="preserve"> Total resources, except taxes to be levied</t>
  </si>
  <si>
    <t xml:space="preserve"> Taxes necessary to balance</t>
  </si>
  <si>
    <t xml:space="preserve"> Taxes collected in year levied</t>
  </si>
  <si>
    <t>TOTAL RESOURCES</t>
  </si>
  <si>
    <t>Page    1</t>
  </si>
  <si>
    <t>ECONOMIC DEVELOPMENT FUND</t>
  </si>
  <si>
    <t xml:space="preserve"> 1. Officer (3/4)</t>
  </si>
  <si>
    <t>8410-1</t>
  </si>
  <si>
    <t xml:space="preserve">  3. Payroll Taxes </t>
  </si>
  <si>
    <t xml:space="preserve">  4. Worker's Comp Insurance</t>
  </si>
  <si>
    <t xml:space="preserve">  5. Employee Benefits - Insurance</t>
  </si>
  <si>
    <t xml:space="preserve">  6. Employee Benefits - Retirement</t>
  </si>
  <si>
    <t>8426-1</t>
  </si>
  <si>
    <t>8430-1</t>
  </si>
  <si>
    <t>8430-3</t>
  </si>
  <si>
    <t>TOTAL MATERIALS &amp; SERVICES</t>
  </si>
  <si>
    <t>8442</t>
  </si>
  <si>
    <t xml:space="preserve"> TOTAL EXPENDITURES</t>
  </si>
  <si>
    <t>UNAPPROPRIATED ENDING FUND BALANCE</t>
  </si>
  <si>
    <t xml:space="preserve"> TOTAL</t>
  </si>
  <si>
    <t>Reserve Fund</t>
  </si>
  <si>
    <t>Established FY 2013-2014</t>
  </si>
  <si>
    <t xml:space="preserve">  3. Transfer from General Fund</t>
  </si>
  <si>
    <t xml:space="preserve">  4. Interest Income</t>
  </si>
  <si>
    <t>1. Repairs, Maintenance, Grant Match</t>
  </si>
  <si>
    <t>8430-2</t>
  </si>
  <si>
    <t>16. Marina Full Time Moorage Project</t>
  </si>
  <si>
    <t>17. Marina Improvements Match</t>
  </si>
  <si>
    <t>22. Donations</t>
  </si>
  <si>
    <t>8430-4</t>
  </si>
  <si>
    <t>8. Transfer to Economic Develop. Fund</t>
  </si>
  <si>
    <t>23. Advertising</t>
  </si>
  <si>
    <t>Budget</t>
  </si>
  <si>
    <t>16. Improvements; Construction Grant</t>
  </si>
  <si>
    <t>17. Improvements; Construction  (Grant Match)</t>
  </si>
  <si>
    <t>9. Construction/Dock Removal</t>
  </si>
  <si>
    <t>Year    13-14</t>
  </si>
  <si>
    <t>14. Marina Fuel</t>
  </si>
  <si>
    <t>10. Marina Moorage Revenue</t>
  </si>
  <si>
    <t>26. Safety Grant</t>
  </si>
  <si>
    <t>25. Grant</t>
  </si>
  <si>
    <t>24. Gilliam County Grant</t>
  </si>
  <si>
    <t>23. Connect Oregon Grant</t>
  </si>
  <si>
    <t>22. MAPS Grant</t>
  </si>
  <si>
    <t>21. Marina Improvement Grant</t>
  </si>
  <si>
    <t>20.               GRANT REVENUE</t>
  </si>
  <si>
    <t>17. SIP Funds</t>
  </si>
  <si>
    <t>16. Willow Creek Rock Sales</t>
  </si>
  <si>
    <t>15. Miscellaneous</t>
  </si>
  <si>
    <t>14. Donations/Gifts</t>
  </si>
  <si>
    <t>13. RV Park Revenue</t>
  </si>
  <si>
    <t>11. Marina Fuel Sales</t>
  </si>
  <si>
    <t>12. Marina Power and Water Sales</t>
  </si>
  <si>
    <t xml:space="preserve">  3. Mesa Industrial Shadow Plats 1 thru 16</t>
  </si>
  <si>
    <t xml:space="preserve">   PERSONNEL SERVICES</t>
  </si>
  <si>
    <t xml:space="preserve">   TOTAL PERSONNEL SERVICES</t>
  </si>
  <si>
    <t xml:space="preserve"> TOTAL PERSONNEL SERVICES</t>
  </si>
  <si>
    <t xml:space="preserve">  PERSONNEL SERVICES</t>
  </si>
  <si>
    <t>14. Telephone and Internet</t>
  </si>
  <si>
    <t>Adopted</t>
  </si>
  <si>
    <t>2015-2016</t>
  </si>
  <si>
    <t>11. Ag Lab  Income</t>
  </si>
  <si>
    <t>12. Telecommunication Infrastructure Creation</t>
  </si>
  <si>
    <t>Year    14-15</t>
  </si>
  <si>
    <t>8410-2</t>
  </si>
  <si>
    <t>2.1  Administrative Assistant (1/3)</t>
  </si>
  <si>
    <t>2.2 Lab Technician</t>
  </si>
  <si>
    <t>8424-1</t>
  </si>
  <si>
    <t>8424-2</t>
  </si>
  <si>
    <t>7. Travel / Food / Lodging</t>
  </si>
  <si>
    <t>8. Training / Seminars / Conventions</t>
  </si>
  <si>
    <t>9. Legal Fees</t>
  </si>
  <si>
    <t>10. Office Supplies &amp; Equipment</t>
  </si>
  <si>
    <t>11. Lab Supplies &amp; Equipment</t>
  </si>
  <si>
    <t>12. Outside Lab Services</t>
  </si>
  <si>
    <t>13. Consultant</t>
  </si>
  <si>
    <t>8424-3</t>
  </si>
  <si>
    <t>14. Utilities</t>
  </si>
  <si>
    <t>15.  Dues &amp; Subscriptions</t>
  </si>
  <si>
    <t>16.  Marketing &amp; Advertising</t>
  </si>
  <si>
    <t>17.  Telephone &amp; Internet Service</t>
  </si>
  <si>
    <t>18.  Website Development &amp; Maintenance</t>
  </si>
  <si>
    <t>19. City of Arlington Insitu Lease</t>
  </si>
  <si>
    <t>20. Building Insurance</t>
  </si>
  <si>
    <t>21. Econ. Develop./Feasibility Studies</t>
  </si>
  <si>
    <t>22.Grant Match</t>
  </si>
  <si>
    <t>23. Business Start Up Program</t>
  </si>
  <si>
    <t>24. Property Taxes</t>
  </si>
  <si>
    <t>25. Telecommunication Infrastructure Creation</t>
  </si>
  <si>
    <t>26. CONTINGENCY</t>
  </si>
  <si>
    <t>27. Land Improvements / Econ. Development</t>
  </si>
  <si>
    <t>28. Engineering &amp; Surveying</t>
  </si>
  <si>
    <t>29. Building Projects</t>
  </si>
  <si>
    <t>30.  Loan - Principal</t>
  </si>
  <si>
    <t>31.  Loan - Interest</t>
  </si>
  <si>
    <t>18. Willow Creek Reimbursement</t>
  </si>
  <si>
    <t xml:space="preserve">                                                            Budget for Fiscal Year    2017-2018</t>
  </si>
  <si>
    <t xml:space="preserve">    Year  14-15</t>
  </si>
  <si>
    <t xml:space="preserve">     Year  15-16</t>
  </si>
  <si>
    <t>2016-17</t>
  </si>
  <si>
    <t xml:space="preserve">  6. Grants - Other </t>
  </si>
  <si>
    <t xml:space="preserve">            Budget for Fiscal Year 2017-2018</t>
  </si>
  <si>
    <t>Year    15-16</t>
  </si>
  <si>
    <t xml:space="preserve">                                                            Budget for Next Year    2017-2018</t>
  </si>
  <si>
    <t>2016-2017</t>
  </si>
  <si>
    <t xml:space="preserve">             Budget for Fiscal Year 2017-2018</t>
  </si>
  <si>
    <t>Budget for Fiscal Year 2017-2018</t>
  </si>
  <si>
    <t>Second Preceding
Year 14-15</t>
  </si>
  <si>
    <t>First Preceding
Year 15-16</t>
  </si>
  <si>
    <t>Adopted Budget
2016-17</t>
  </si>
  <si>
    <t>9. Elevator Lease</t>
  </si>
  <si>
    <t xml:space="preserve">         Budget for Fiscal Year 2017-18</t>
  </si>
  <si>
    <t xml:space="preserve">    Year   14-15</t>
  </si>
  <si>
    <t>6115-1</t>
  </si>
  <si>
    <t>12.1 Credit Card Fees</t>
  </si>
  <si>
    <t xml:space="preserve">          Bugdet for Fiscal Year 2017-2018</t>
  </si>
  <si>
    <t xml:space="preserve">     Year   15-16</t>
  </si>
  <si>
    <t xml:space="preserve">       Budget for Fiscal Year 2017-2018</t>
  </si>
  <si>
    <t xml:space="preserve">           Budget for Fiscal Year 2017-2018</t>
  </si>
  <si>
    <t xml:space="preserve">     Year    15-1</t>
  </si>
  <si>
    <t xml:space="preserve">    Year    14-15</t>
  </si>
  <si>
    <t xml:space="preserve">     Year    15-16</t>
  </si>
  <si>
    <t>Year   14-15</t>
  </si>
  <si>
    <t xml:space="preserve">  Year    15-16</t>
  </si>
  <si>
    <t>6. Sanitation and Sewer</t>
  </si>
  <si>
    <t xml:space="preserve">7. Permits; Miscellaneous </t>
  </si>
  <si>
    <t>24. Consultant</t>
  </si>
  <si>
    <t>25. 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</si>
</sst>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darkGray">
        <bgColor indexed="9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2" borderId="3" xfId="0" applyFont="1" applyFill="1" applyBorder="1"/>
    <xf numFmtId="0" fontId="9" fillId="0" borderId="3" xfId="0" applyFont="1" applyBorder="1"/>
    <xf numFmtId="44" fontId="6" fillId="0" borderId="3" xfId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readingOrder="1"/>
    </xf>
    <xf numFmtId="0" fontId="9" fillId="0" borderId="3" xfId="0" applyFont="1" applyBorder="1" applyAlignment="1">
      <alignment horizontal="left"/>
    </xf>
    <xf numFmtId="44" fontId="6" fillId="2" borderId="3" xfId="1" applyFont="1" applyFill="1" applyBorder="1" applyAlignment="1">
      <alignment horizontal="center"/>
    </xf>
    <xf numFmtId="0" fontId="9" fillId="0" borderId="2" xfId="0" applyFont="1" applyBorder="1"/>
    <xf numFmtId="44" fontId="6" fillId="0" borderId="2" xfId="1" applyFont="1" applyBorder="1" applyAlignment="1">
      <alignment horizontal="center"/>
    </xf>
    <xf numFmtId="44" fontId="6" fillId="2" borderId="2" xfId="1" applyFont="1" applyFill="1" applyBorder="1" applyAlignment="1">
      <alignment horizontal="center"/>
    </xf>
    <xf numFmtId="0" fontId="8" fillId="0" borderId="9" xfId="0" applyFont="1" applyBorder="1"/>
    <xf numFmtId="44" fontId="8" fillId="0" borderId="10" xfId="1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11" fillId="0" borderId="0" xfId="0" applyFont="1"/>
    <xf numFmtId="0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2" fillId="0" borderId="12" xfId="0" applyNumberFormat="1" applyFont="1" applyFill="1" applyBorder="1" applyAlignment="1" applyProtection="1">
      <alignment horizontal="center"/>
      <protection locked="0"/>
    </xf>
    <xf numFmtId="0" fontId="12" fillId="0" borderId="12" xfId="0" applyNumberFormat="1" applyFont="1" applyFill="1" applyBorder="1" applyAlignment="1" applyProtection="1"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0" fontId="12" fillId="0" borderId="2" xfId="0" applyNumberFormat="1" applyFont="1" applyFill="1" applyBorder="1" applyAlignment="1" applyProtection="1">
      <protection locked="0"/>
    </xf>
    <xf numFmtId="0" fontId="12" fillId="0" borderId="5" xfId="0" applyNumberFormat="1" applyFont="1" applyFill="1" applyBorder="1" applyAlignment="1" applyProtection="1">
      <protection locked="0"/>
    </xf>
    <xf numFmtId="0" fontId="12" fillId="0" borderId="6" xfId="0" applyNumberFormat="1" applyFont="1" applyFill="1" applyBorder="1" applyAlignment="1" applyProtection="1">
      <protection locked="0"/>
    </xf>
    <xf numFmtId="0" fontId="15" fillId="0" borderId="2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left"/>
      <protection locked="0"/>
    </xf>
    <xf numFmtId="0" fontId="12" fillId="0" borderId="7" xfId="0" applyNumberFormat="1" applyFont="1" applyFill="1" applyBorder="1" applyAlignment="1" applyProtection="1">
      <protection locked="0"/>
    </xf>
    <xf numFmtId="0" fontId="16" fillId="0" borderId="1" xfId="0" applyNumberFormat="1" applyFont="1" applyFill="1" applyBorder="1" applyAlignment="1" applyProtection="1">
      <protection locked="0"/>
    </xf>
    <xf numFmtId="0" fontId="12" fillId="0" borderId="1" xfId="0" applyNumberFormat="1" applyFont="1" applyFill="1" applyBorder="1" applyAlignment="1" applyProtection="1">
      <protection locked="0"/>
    </xf>
    <xf numFmtId="0" fontId="16" fillId="0" borderId="2" xfId="0" applyNumberFormat="1" applyFont="1" applyFill="1" applyBorder="1" applyAlignment="1" applyProtection="1">
      <protection locked="0"/>
    </xf>
    <xf numFmtId="0" fontId="15" fillId="0" borderId="7" xfId="0" applyNumberFormat="1" applyFont="1" applyFill="1" applyBorder="1" applyAlignment="1" applyProtection="1">
      <alignment horizontal="center"/>
      <protection locked="0"/>
    </xf>
    <xf numFmtId="0" fontId="17" fillId="0" borderId="7" xfId="0" applyNumberFormat="1" applyFont="1" applyFill="1" applyBorder="1" applyAlignment="1" applyProtection="1">
      <alignment horizontal="center"/>
      <protection locked="0"/>
    </xf>
    <xf numFmtId="0" fontId="16" fillId="0" borderId="13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7" fillId="0" borderId="8" xfId="0" applyNumberFormat="1" applyFont="1" applyFill="1" applyBorder="1" applyAlignment="1" applyProtection="1">
      <alignment horizontal="center" vertical="top"/>
      <protection locked="0"/>
    </xf>
    <xf numFmtId="0" fontId="15" fillId="0" borderId="8" xfId="0" applyNumberFormat="1" applyFont="1" applyFill="1" applyBorder="1" applyAlignment="1" applyProtection="1">
      <alignment horizontal="center"/>
      <protection locked="0"/>
    </xf>
    <xf numFmtId="0" fontId="12" fillId="0" borderId="8" xfId="0" applyNumberFormat="1" applyFont="1" applyFill="1" applyBorder="1" applyAlignment="1" applyProtection="1">
      <protection locked="0"/>
    </xf>
    <xf numFmtId="0" fontId="15" fillId="0" borderId="3" xfId="0" applyNumberFormat="1" applyFont="1" applyFill="1" applyBorder="1" applyAlignment="1" applyProtection="1">
      <alignment horizontal="center"/>
      <protection locked="0"/>
    </xf>
    <xf numFmtId="3" fontId="12" fillId="0" borderId="3" xfId="0" applyNumberFormat="1" applyFont="1" applyFill="1" applyBorder="1" applyAlignment="1" applyProtection="1">
      <protection locked="0"/>
    </xf>
    <xf numFmtId="0" fontId="17" fillId="0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protection locked="0"/>
    </xf>
    <xf numFmtId="44" fontId="12" fillId="0" borderId="3" xfId="1" applyFont="1" applyFill="1" applyBorder="1" applyAlignment="1" applyProtection="1">
      <protection locked="0"/>
    </xf>
    <xf numFmtId="0" fontId="15" fillId="0" borderId="3" xfId="0" applyNumberFormat="1" applyFont="1" applyFill="1" applyBorder="1" applyAlignment="1" applyProtection="1">
      <alignment horizontal="left"/>
      <protection locked="0"/>
    </xf>
    <xf numFmtId="7" fontId="12" fillId="0" borderId="3" xfId="0" applyNumberFormat="1" applyFont="1" applyFill="1" applyBorder="1" applyAlignment="1" applyProtection="1">
      <protection locked="0"/>
    </xf>
    <xf numFmtId="0" fontId="15" fillId="0" borderId="3" xfId="0" applyNumberFormat="1" applyFont="1" applyFill="1" applyBorder="1" applyAlignment="1" applyProtection="1">
      <protection locked="0"/>
    </xf>
    <xf numFmtId="7" fontId="14" fillId="0" borderId="3" xfId="0" applyNumberFormat="1" applyFont="1" applyFill="1" applyBorder="1" applyAlignment="1" applyProtection="1">
      <protection locked="0"/>
    </xf>
    <xf numFmtId="44" fontId="14" fillId="0" borderId="3" xfId="0" applyNumberFormat="1" applyFont="1" applyFill="1" applyBorder="1" applyAlignment="1" applyProtection="1">
      <protection locked="0"/>
    </xf>
    <xf numFmtId="49" fontId="15" fillId="0" borderId="3" xfId="0" applyNumberFormat="1" applyFont="1" applyFill="1" applyBorder="1" applyAlignment="1" applyProtection="1">
      <alignment horizontal="left"/>
      <protection locked="0"/>
    </xf>
    <xf numFmtId="49" fontId="17" fillId="0" borderId="3" xfId="0" applyNumberFormat="1" applyFont="1" applyFill="1" applyBorder="1" applyAlignment="1" applyProtection="1">
      <alignment horizontal="center"/>
      <protection locked="0"/>
    </xf>
    <xf numFmtId="0" fontId="17" fillId="0" borderId="3" xfId="0" applyNumberFormat="1" applyFont="1" applyFill="1" applyBorder="1" applyAlignment="1" applyProtection="1">
      <alignment horizontal="left"/>
      <protection locked="0"/>
    </xf>
    <xf numFmtId="7" fontId="8" fillId="0" borderId="3" xfId="0" applyNumberFormat="1" applyFont="1" applyFill="1" applyBorder="1" applyAlignment="1" applyProtection="1">
      <protection locked="0"/>
    </xf>
    <xf numFmtId="7" fontId="14" fillId="0" borderId="2" xfId="0" applyNumberFormat="1" applyFont="1" applyFill="1" applyBorder="1" applyAlignment="1" applyProtection="1">
      <protection locked="0"/>
    </xf>
    <xf numFmtId="49" fontId="17" fillId="0" borderId="2" xfId="0" applyNumberFormat="1" applyFont="1" applyFill="1" applyBorder="1" applyAlignment="1" applyProtection="1">
      <alignment horizontal="center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7" fontId="12" fillId="0" borderId="15" xfId="0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horizontal="left"/>
      <protection locked="0"/>
    </xf>
    <xf numFmtId="0" fontId="14" fillId="0" borderId="15" xfId="0" applyNumberFormat="1" applyFont="1" applyFill="1" applyBorder="1" applyAlignment="1" applyProtection="1">
      <protection locked="0"/>
    </xf>
    <xf numFmtId="0" fontId="12" fillId="0" borderId="15" xfId="0" applyNumberFormat="1" applyFont="1" applyFill="1" applyBorder="1" applyAlignment="1" applyProtection="1"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7" fontId="14" fillId="0" borderId="8" xfId="0" applyNumberFormat="1" applyFont="1" applyFill="1" applyBorder="1" applyAlignment="1" applyProtection="1">
      <protection locked="0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3" fillId="0" borderId="1" xfId="0" applyNumberFormat="1" applyFont="1" applyFill="1" applyBorder="1" applyAlignment="1" applyProtection="1">
      <protection locked="0"/>
    </xf>
    <xf numFmtId="0" fontId="12" fillId="0" borderId="17" xfId="0" applyNumberFormat="1" applyFont="1" applyFill="1" applyBorder="1" applyAlignment="1" applyProtection="1">
      <protection locked="0"/>
    </xf>
    <xf numFmtId="0" fontId="12" fillId="0" borderId="18" xfId="0" applyNumberFormat="1" applyFont="1" applyFill="1" applyBorder="1" applyAlignment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12" fillId="0" borderId="13" xfId="0" applyNumberFormat="1" applyFont="1" applyFill="1" applyBorder="1" applyAlignment="1" applyProtection="1">
      <protection locked="0"/>
    </xf>
    <xf numFmtId="0" fontId="15" fillId="0" borderId="7" xfId="0" applyNumberFormat="1" applyFont="1" applyFill="1" applyBorder="1" applyAlignment="1" applyProtection="1">
      <alignment horizontal="center" vertical="top"/>
      <protection locked="0"/>
    </xf>
    <xf numFmtId="0" fontId="15" fillId="0" borderId="8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49" fontId="17" fillId="0" borderId="3" xfId="0" applyNumberFormat="1" applyFont="1" applyFill="1" applyBorder="1" applyAlignment="1" applyProtection="1">
      <alignment horizontal="left"/>
      <protection locked="0"/>
    </xf>
    <xf numFmtId="7" fontId="12" fillId="0" borderId="2" xfId="0" applyNumberFormat="1" applyFont="1" applyFill="1" applyBorder="1" applyAlignment="1" applyProtection="1">
      <protection locked="0"/>
    </xf>
    <xf numFmtId="7" fontId="12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7" fillId="0" borderId="5" xfId="0" applyNumberFormat="1" applyFont="1" applyFill="1" applyBorder="1" applyAlignment="1" applyProtection="1">
      <alignment horizontal="left"/>
      <protection locked="0"/>
    </xf>
    <xf numFmtId="7" fontId="14" fillId="0" borderId="5" xfId="0" applyNumberFormat="1" applyFont="1" applyFill="1" applyBorder="1" applyAlignment="1" applyProtection="1">
      <protection locked="0"/>
    </xf>
    <xf numFmtId="0" fontId="14" fillId="0" borderId="3" xfId="0" applyNumberFormat="1" applyFont="1" applyFill="1" applyBorder="1" applyAlignment="1" applyProtection="1">
      <alignment horizontal="center"/>
      <protection locked="0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9" fillId="0" borderId="3" xfId="0" applyNumberFormat="1" applyFont="1" applyFill="1" applyBorder="1" applyAlignment="1" applyProtection="1">
      <alignment horizontal="left"/>
      <protection locked="0"/>
    </xf>
    <xf numFmtId="49" fontId="8" fillId="0" borderId="3" xfId="0" applyNumberFormat="1" applyFont="1" applyFill="1" applyBorder="1" applyAlignment="1" applyProtection="1">
      <alignment horizontal="center"/>
      <protection locked="0"/>
    </xf>
    <xf numFmtId="0" fontId="19" fillId="0" borderId="3" xfId="0" applyNumberFormat="1" applyFont="1" applyFill="1" applyBorder="1" applyAlignment="1" applyProtection="1">
      <alignment horizontal="left"/>
      <protection locked="0"/>
    </xf>
    <xf numFmtId="0" fontId="14" fillId="0" borderId="5" xfId="0" applyNumberFormat="1" applyFont="1" applyFill="1" applyBorder="1" applyAlignment="1" applyProtection="1">
      <alignment horizontal="left"/>
      <protection locked="0"/>
    </xf>
    <xf numFmtId="0" fontId="15" fillId="0" borderId="6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19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protection locked="0"/>
    </xf>
    <xf numFmtId="0" fontId="7" fillId="0" borderId="6" xfId="0" applyNumberFormat="1" applyFont="1" applyFill="1" applyBorder="1" applyAlignment="1" applyProtection="1">
      <protection locked="0"/>
    </xf>
    <xf numFmtId="0" fontId="7" fillId="0" borderId="12" xfId="0" applyNumberFormat="1" applyFont="1" applyFill="1" applyBorder="1" applyAlignment="1" applyProtection="1"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7" fillId="0" borderId="17" xfId="0" applyNumberFormat="1" applyFont="1" applyFill="1" applyBorder="1" applyAlignment="1" applyProtection="1">
      <protection locked="0"/>
    </xf>
    <xf numFmtId="0" fontId="7" fillId="0" borderId="18" xfId="0" applyNumberFormat="1" applyFont="1" applyFill="1" applyBorder="1" applyAlignment="1" applyProtection="1">
      <protection locked="0"/>
    </xf>
    <xf numFmtId="0" fontId="7" fillId="0" borderId="7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6" fillId="0" borderId="2" xfId="0" applyNumberFormat="1" applyFont="1" applyFill="1" applyBorder="1" applyAlignment="1" applyProtection="1"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9" fillId="0" borderId="7" xfId="0" applyNumberFormat="1" applyFont="1" applyFill="1" applyBorder="1" applyAlignment="1" applyProtection="1">
      <alignment horizontal="center" vertical="top"/>
      <protection locked="0"/>
    </xf>
    <xf numFmtId="0" fontId="9" fillId="0" borderId="8" xfId="0" applyNumberFormat="1" applyFont="1" applyFill="1" applyBorder="1" applyAlignment="1" applyProtection="1">
      <alignment horizontal="center"/>
      <protection locked="0"/>
    </xf>
    <xf numFmtId="0" fontId="7" fillId="0" borderId="8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protection locked="0"/>
    </xf>
    <xf numFmtId="7" fontId="7" fillId="0" borderId="3" xfId="0" applyNumberFormat="1" applyFont="1" applyFill="1" applyBorder="1" applyAlignment="1" applyProtection="1">
      <protection locked="0"/>
    </xf>
    <xf numFmtId="0" fontId="9" fillId="0" borderId="3" xfId="0" applyNumberFormat="1" applyFont="1" applyFill="1" applyBorder="1" applyAlignment="1" applyProtection="1"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left"/>
      <protection locked="0"/>
    </xf>
    <xf numFmtId="7" fontId="8" fillId="0" borderId="3" xfId="0" applyNumberFormat="1" applyFont="1" applyFill="1" applyBorder="1" applyAlignment="1" applyProtection="1">
      <alignment horizontal="right"/>
      <protection locked="0"/>
    </xf>
    <xf numFmtId="7" fontId="8" fillId="0" borderId="2" xfId="0" applyNumberFormat="1" applyFont="1" applyFill="1" applyBorder="1" applyAlignment="1" applyProtection="1">
      <protection locked="0"/>
    </xf>
    <xf numFmtId="0" fontId="10" fillId="0" borderId="2" xfId="0" applyNumberFormat="1" applyFont="1" applyFill="1" applyBorder="1" applyAlignment="1" applyProtection="1">
      <alignment horizontal="left"/>
      <protection locked="0"/>
    </xf>
    <xf numFmtId="0" fontId="9" fillId="0" borderId="4" xfId="0" applyNumberFormat="1" applyFont="1" applyFill="1" applyBorder="1" applyAlignment="1" applyProtection="1">
      <protection locked="0"/>
    </xf>
    <xf numFmtId="0" fontId="8" fillId="0" borderId="5" xfId="0" applyNumberFormat="1" applyFont="1" applyFill="1" applyBorder="1" applyAlignment="1" applyProtection="1">
      <alignment horizontal="left"/>
      <protection locked="0"/>
    </xf>
    <xf numFmtId="0" fontId="7" fillId="0" borderId="4" xfId="0" applyNumberFormat="1" applyFont="1" applyFill="1" applyBorder="1" applyAlignment="1" applyProtection="1">
      <protection locked="0"/>
    </xf>
    <xf numFmtId="7" fontId="8" fillId="0" borderId="6" xfId="0" applyNumberFormat="1" applyFont="1" applyFill="1" applyBorder="1" applyAlignment="1" applyProtection="1">
      <protection locked="0"/>
    </xf>
    <xf numFmtId="0" fontId="9" fillId="0" borderId="6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7" fontId="7" fillId="0" borderId="3" xfId="0" applyNumberFormat="1" applyFont="1" applyFill="1" applyBorder="1" applyAlignment="1" applyProtection="1">
      <alignment horizontal="right"/>
      <protection locked="0"/>
    </xf>
    <xf numFmtId="7" fontId="7" fillId="0" borderId="4" xfId="0" applyNumberFormat="1" applyFont="1" applyFill="1" applyBorder="1" applyAlignment="1" applyProtection="1">
      <protection locked="0"/>
    </xf>
    <xf numFmtId="7" fontId="7" fillId="0" borderId="6" xfId="0" applyNumberFormat="1" applyFont="1" applyFill="1" applyBorder="1" applyAlignment="1" applyProtection="1">
      <protection locked="0"/>
    </xf>
    <xf numFmtId="7" fontId="8" fillId="0" borderId="0" xfId="0" applyNumberFormat="1" applyFont="1" applyFill="1" applyBorder="1" applyAlignment="1" applyProtection="1">
      <protection locked="0"/>
    </xf>
    <xf numFmtId="7" fontId="8" fillId="0" borderId="8" xfId="0" applyNumberFormat="1" applyFont="1" applyFill="1" applyBorder="1" applyAlignment="1" applyProtection="1">
      <protection locked="0"/>
    </xf>
    <xf numFmtId="7" fontId="7" fillId="0" borderId="8" xfId="0" applyNumberFormat="1" applyFont="1" applyFill="1" applyBorder="1" applyAlignment="1" applyProtection="1">
      <protection locked="0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7" fontId="8" fillId="0" borderId="17" xfId="0" applyNumberFormat="1" applyFont="1" applyFill="1" applyBorder="1" applyAlignment="1" applyProtection="1">
      <protection locked="0"/>
    </xf>
    <xf numFmtId="7" fontId="8" fillId="0" borderId="12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protection locked="0"/>
    </xf>
    <xf numFmtId="0" fontId="8" fillId="0" borderId="18" xfId="0" applyNumberFormat="1" applyFont="1" applyFill="1" applyBorder="1" applyAlignment="1" applyProtection="1"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alignment horizontal="right"/>
      <protection locked="0"/>
    </xf>
    <xf numFmtId="0" fontId="15" fillId="0" borderId="7" xfId="0" applyNumberFormat="1" applyFont="1" applyFill="1" applyBorder="1" applyAlignment="1" applyProtection="1">
      <protection locked="0"/>
    </xf>
    <xf numFmtId="0" fontId="12" fillId="3" borderId="3" xfId="0" applyNumberFormat="1" applyFont="1" applyFill="1" applyBorder="1" applyAlignment="1" applyProtection="1"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7" fontId="14" fillId="0" borderId="20" xfId="0" applyNumberFormat="1" applyFont="1" applyFill="1" applyBorder="1" applyAlignment="1" applyProtection="1">
      <protection locked="0"/>
    </xf>
    <xf numFmtId="49" fontId="17" fillId="0" borderId="20" xfId="0" applyNumberFormat="1" applyFont="1" applyFill="1" applyBorder="1" applyAlignment="1" applyProtection="1">
      <alignment horizontal="left"/>
      <protection locked="0"/>
    </xf>
    <xf numFmtId="0" fontId="12" fillId="0" borderId="20" xfId="0" applyNumberFormat="1" applyFont="1" applyFill="1" applyBorder="1" applyAlignment="1" applyProtection="1">
      <protection locked="0"/>
    </xf>
    <xf numFmtId="7" fontId="12" fillId="3" borderId="3" xfId="0" applyNumberFormat="1" applyFont="1" applyFill="1" applyBorder="1" applyAlignment="1" applyProtection="1"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7" fontId="14" fillId="0" borderId="10" xfId="0" applyNumberFormat="1" applyFont="1" applyFill="1" applyBorder="1" applyAlignment="1" applyProtection="1">
      <protection locked="0"/>
    </xf>
    <xf numFmtId="0" fontId="17" fillId="0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7" fontId="20" fillId="0" borderId="3" xfId="0" applyNumberFormat="1" applyFont="1" applyFill="1" applyBorder="1" applyAlignment="1" applyProtection="1">
      <protection locked="0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9" fillId="0" borderId="3" xfId="0" quotePrefix="1" applyNumberFormat="1" applyFont="1" applyFill="1" applyBorder="1" applyAlignment="1" applyProtection="1">
      <alignment horizontal="left"/>
      <protection locked="0"/>
    </xf>
    <xf numFmtId="49" fontId="8" fillId="0" borderId="3" xfId="0" applyNumberFormat="1" applyFont="1" applyFill="1" applyBorder="1" applyAlignment="1" applyProtection="1">
      <alignment horizontal="left"/>
      <protection locked="0"/>
    </xf>
    <xf numFmtId="3" fontId="9" fillId="0" borderId="3" xfId="0" applyNumberFormat="1" applyFont="1" applyFill="1" applyBorder="1" applyAlignment="1" applyProtection="1">
      <protection locked="0"/>
    </xf>
    <xf numFmtId="49" fontId="8" fillId="0" borderId="2" xfId="0" applyNumberFormat="1" applyFont="1" applyFill="1" applyBorder="1" applyAlignment="1" applyProtection="1">
      <alignment horizontal="left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right"/>
      <protection locked="0"/>
    </xf>
    <xf numFmtId="0" fontId="9" fillId="0" borderId="7" xfId="0" applyNumberFormat="1" applyFont="1" applyFill="1" applyBorder="1" applyAlignment="1" applyProtection="1">
      <protection locked="0"/>
    </xf>
    <xf numFmtId="0" fontId="9" fillId="0" borderId="8" xfId="0" applyNumberFormat="1" applyFont="1" applyFill="1" applyBorder="1" applyAlignment="1" applyProtection="1">
      <protection locked="0"/>
    </xf>
    <xf numFmtId="0" fontId="7" fillId="3" borderId="3" xfId="0" applyNumberFormat="1" applyFont="1" applyFill="1" applyBorder="1" applyAlignment="1" applyProtection="1">
      <protection locked="0"/>
    </xf>
    <xf numFmtId="0" fontId="9" fillId="0" borderId="20" xfId="0" applyNumberFormat="1" applyFont="1" applyFill="1" applyBorder="1" applyAlignment="1" applyProtection="1">
      <alignment horizontal="center"/>
      <protection locked="0"/>
    </xf>
    <xf numFmtId="7" fontId="8" fillId="0" borderId="20" xfId="0" applyNumberFormat="1" applyFont="1" applyFill="1" applyBorder="1" applyAlignment="1" applyProtection="1">
      <protection locked="0"/>
    </xf>
    <xf numFmtId="49" fontId="10" fillId="0" borderId="20" xfId="0" applyNumberFormat="1" applyFont="1" applyFill="1" applyBorder="1" applyAlignment="1" applyProtection="1">
      <alignment horizontal="left"/>
      <protection locked="0"/>
    </xf>
    <xf numFmtId="0" fontId="7" fillId="0" borderId="20" xfId="0" applyNumberFormat="1" applyFont="1" applyFill="1" applyBorder="1" applyAlignment="1" applyProtection="1">
      <protection locked="0"/>
    </xf>
    <xf numFmtId="7" fontId="7" fillId="3" borderId="3" xfId="0" applyNumberFormat="1" applyFont="1" applyFill="1" applyBorder="1" applyAlignment="1" applyProtection="1"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7" fontId="8" fillId="0" borderId="1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protection locked="0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24" fillId="0" borderId="3" xfId="0" applyFont="1" applyBorder="1"/>
    <xf numFmtId="0" fontId="16" fillId="0" borderId="2" xfId="0" applyNumberFormat="1" applyFont="1" applyFill="1" applyBorder="1" applyAlignment="1" applyProtection="1">
      <alignment horizontal="center"/>
      <protection locked="0"/>
    </xf>
    <xf numFmtId="44" fontId="26" fillId="0" borderId="3" xfId="1" applyFont="1" applyBorder="1"/>
    <xf numFmtId="7" fontId="6" fillId="0" borderId="3" xfId="0" applyNumberFormat="1" applyFon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13" workbookViewId="0">
      <selection activeCell="F36" sqref="F36"/>
    </sheetView>
  </sheetViews>
  <sheetFormatPr defaultRowHeight="15" x14ac:dyDescent="0.2"/>
  <cols>
    <col min="1" max="1" width="3.21875" customWidth="1"/>
    <col min="2" max="2" width="11.21875" customWidth="1"/>
    <col min="3" max="3" width="12.109375" customWidth="1"/>
    <col min="4" max="4" width="14.6640625" customWidth="1"/>
    <col min="5" max="5" width="26.5546875" customWidth="1"/>
    <col min="6" max="6" width="6.33203125" customWidth="1"/>
    <col min="7" max="7" width="14.5546875" customWidth="1"/>
    <col min="8" max="8" width="12.77734375" customWidth="1"/>
    <col min="9" max="9" width="12.109375" customWidth="1"/>
    <col min="10" max="10" width="4.5546875" customWidth="1"/>
  </cols>
  <sheetData>
    <row r="1" spans="1:10" ht="15.75" x14ac:dyDescent="0.25">
      <c r="A1" s="1"/>
      <c r="B1" s="1"/>
      <c r="C1" s="1"/>
      <c r="D1" s="2"/>
    </row>
    <row r="2" spans="1:10" ht="15.75" x14ac:dyDescent="0.25">
      <c r="A2" s="1"/>
      <c r="B2" s="217"/>
      <c r="C2" s="217"/>
      <c r="D2" s="2"/>
      <c r="E2" s="3"/>
      <c r="F2" s="3"/>
      <c r="H2" s="229"/>
      <c r="I2" s="229"/>
      <c r="J2" s="4"/>
    </row>
    <row r="3" spans="1:10" ht="18" x14ac:dyDescent="0.25">
      <c r="A3" s="1"/>
      <c r="B3" s="230" t="s">
        <v>0</v>
      </c>
      <c r="C3" s="217"/>
      <c r="D3" s="2"/>
      <c r="E3" s="5" t="s">
        <v>1</v>
      </c>
      <c r="F3" s="5"/>
      <c r="H3" s="229"/>
      <c r="I3" s="229"/>
      <c r="J3" s="4"/>
    </row>
    <row r="4" spans="1:10" ht="15.75" x14ac:dyDescent="0.25">
      <c r="A4" s="1"/>
      <c r="B4" s="230" t="s">
        <v>2</v>
      </c>
      <c r="C4" s="217"/>
      <c r="D4" s="2"/>
      <c r="E4" s="3" t="s">
        <v>3</v>
      </c>
      <c r="F4" s="3"/>
      <c r="G4" s="231" t="s">
        <v>4</v>
      </c>
      <c r="H4" s="218"/>
      <c r="I4" s="218"/>
      <c r="J4" s="6"/>
    </row>
    <row r="5" spans="1:10" ht="15.75" x14ac:dyDescent="0.25">
      <c r="A5" s="1"/>
      <c r="B5" s="217"/>
      <c r="C5" s="217"/>
      <c r="D5" s="2"/>
      <c r="E5" s="7"/>
      <c r="F5" s="7"/>
      <c r="G5" s="218"/>
      <c r="H5" s="218"/>
      <c r="I5" s="218"/>
    </row>
    <row r="6" spans="1:10" ht="15.75" x14ac:dyDescent="0.2">
      <c r="A6" s="219"/>
      <c r="B6" s="222" t="s">
        <v>5</v>
      </c>
      <c r="C6" s="223"/>
      <c r="D6" s="223"/>
      <c r="E6" s="224" t="s">
        <v>6</v>
      </c>
      <c r="F6" s="8"/>
      <c r="G6" s="226" t="s">
        <v>288</v>
      </c>
      <c r="H6" s="227"/>
      <c r="I6" s="228"/>
      <c r="J6" s="207"/>
    </row>
    <row r="7" spans="1:10" x14ac:dyDescent="0.2">
      <c r="A7" s="220"/>
      <c r="B7" s="210" t="s">
        <v>7</v>
      </c>
      <c r="C7" s="211"/>
      <c r="D7" s="212" t="s">
        <v>291</v>
      </c>
      <c r="E7" s="225"/>
      <c r="F7" s="9"/>
      <c r="G7" s="212" t="s">
        <v>8</v>
      </c>
      <c r="H7" s="212" t="s">
        <v>9</v>
      </c>
      <c r="I7" s="212" t="s">
        <v>10</v>
      </c>
      <c r="J7" s="208"/>
    </row>
    <row r="8" spans="1:10" x14ac:dyDescent="0.2">
      <c r="A8" s="220"/>
      <c r="B8" s="215" t="s">
        <v>289</v>
      </c>
      <c r="C8" s="212" t="s">
        <v>290</v>
      </c>
      <c r="D8" s="213"/>
      <c r="E8" s="225"/>
      <c r="F8" s="10" t="s">
        <v>11</v>
      </c>
      <c r="G8" s="213"/>
      <c r="H8" s="214"/>
      <c r="I8" s="213"/>
      <c r="J8" s="208"/>
    </row>
    <row r="9" spans="1:10" x14ac:dyDescent="0.2">
      <c r="A9" s="221"/>
      <c r="B9" s="216"/>
      <c r="C9" s="213"/>
      <c r="D9" s="213"/>
      <c r="E9" s="225"/>
      <c r="F9" s="10" t="s">
        <v>12</v>
      </c>
      <c r="G9" s="213"/>
      <c r="H9" s="214"/>
      <c r="I9" s="213"/>
      <c r="J9" s="209"/>
    </row>
    <row r="10" spans="1:10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">
      <c r="A11" s="12">
        <v>1</v>
      </c>
      <c r="B11" s="13">
        <v>478185</v>
      </c>
      <c r="C11" s="13">
        <v>1396886</v>
      </c>
      <c r="D11" s="13">
        <v>1100000</v>
      </c>
      <c r="E11" s="12" t="s">
        <v>13</v>
      </c>
      <c r="F11" s="14">
        <v>4000</v>
      </c>
      <c r="G11" s="13">
        <v>1280000</v>
      </c>
      <c r="H11" s="13">
        <v>1280000</v>
      </c>
      <c r="I11" s="13">
        <v>1280000</v>
      </c>
      <c r="J11" s="12">
        <v>1</v>
      </c>
    </row>
    <row r="12" spans="1:10" x14ac:dyDescent="0.2">
      <c r="A12" s="12">
        <v>2</v>
      </c>
      <c r="B12" s="13"/>
      <c r="C12" s="13"/>
      <c r="D12" s="13"/>
      <c r="E12" s="12" t="s">
        <v>14</v>
      </c>
      <c r="F12" s="14"/>
      <c r="G12" s="13"/>
      <c r="H12" s="13"/>
      <c r="I12" s="13"/>
      <c r="J12" s="12">
        <v>2</v>
      </c>
    </row>
    <row r="13" spans="1:10" x14ac:dyDescent="0.2">
      <c r="A13" s="12">
        <v>3</v>
      </c>
      <c r="B13" s="13">
        <v>3088</v>
      </c>
      <c r="C13" s="13">
        <v>399.42</v>
      </c>
      <c r="D13" s="13">
        <v>500</v>
      </c>
      <c r="E13" s="12" t="s">
        <v>15</v>
      </c>
      <c r="F13" s="14">
        <v>4011</v>
      </c>
      <c r="G13" s="13">
        <v>400</v>
      </c>
      <c r="H13" s="13">
        <v>400</v>
      </c>
      <c r="I13" s="13">
        <v>400</v>
      </c>
      <c r="J13" s="12">
        <v>3</v>
      </c>
    </row>
    <row r="14" spans="1:10" x14ac:dyDescent="0.2">
      <c r="A14" s="12">
        <v>4</v>
      </c>
      <c r="B14" s="13">
        <v>6955</v>
      </c>
      <c r="C14" s="13">
        <v>11966.04</v>
      </c>
      <c r="D14" s="13">
        <v>6000</v>
      </c>
      <c r="E14" s="12" t="s">
        <v>16</v>
      </c>
      <c r="F14" s="14">
        <v>4022</v>
      </c>
      <c r="G14" s="13">
        <v>10000</v>
      </c>
      <c r="H14" s="13">
        <v>10000</v>
      </c>
      <c r="I14" s="13">
        <v>10000</v>
      </c>
      <c r="J14" s="12">
        <v>4</v>
      </c>
    </row>
    <row r="15" spans="1:10" x14ac:dyDescent="0.2">
      <c r="A15" s="12">
        <v>5</v>
      </c>
      <c r="B15" s="13"/>
      <c r="C15" s="13"/>
      <c r="D15" s="13"/>
      <c r="E15" s="15" t="s">
        <v>17</v>
      </c>
      <c r="F15" s="14"/>
      <c r="G15" s="13"/>
      <c r="H15" s="13"/>
      <c r="I15" s="13"/>
      <c r="J15" s="12">
        <v>5</v>
      </c>
    </row>
    <row r="16" spans="1:10" x14ac:dyDescent="0.2">
      <c r="A16" s="12">
        <v>6</v>
      </c>
      <c r="B16" s="13"/>
      <c r="C16" s="13"/>
      <c r="D16" s="13"/>
      <c r="E16" s="16" t="s">
        <v>18</v>
      </c>
      <c r="F16" s="14"/>
      <c r="G16" s="13"/>
      <c r="H16" s="13"/>
      <c r="I16" s="13"/>
      <c r="J16" s="12">
        <v>6</v>
      </c>
    </row>
    <row r="17" spans="1:10" x14ac:dyDescent="0.2">
      <c r="A17" s="12">
        <v>7</v>
      </c>
      <c r="B17" s="13"/>
      <c r="C17" s="13"/>
      <c r="D17" s="13"/>
      <c r="E17" s="16" t="s">
        <v>19</v>
      </c>
      <c r="F17" s="14"/>
      <c r="G17" s="13"/>
      <c r="H17" s="13"/>
      <c r="I17" s="13"/>
      <c r="J17" s="12">
        <v>7</v>
      </c>
    </row>
    <row r="18" spans="1:10" x14ac:dyDescent="0.2">
      <c r="A18" s="12">
        <v>8</v>
      </c>
      <c r="B18" s="13">
        <v>3055</v>
      </c>
      <c r="C18" s="13">
        <v>3930</v>
      </c>
      <c r="D18" s="13">
        <v>3000</v>
      </c>
      <c r="E18" s="16" t="s">
        <v>20</v>
      </c>
      <c r="F18" s="14">
        <v>4030</v>
      </c>
      <c r="G18" s="13">
        <v>13000</v>
      </c>
      <c r="H18" s="13">
        <v>13000</v>
      </c>
      <c r="I18" s="13">
        <v>13000</v>
      </c>
      <c r="J18" s="12">
        <v>8</v>
      </c>
    </row>
    <row r="19" spans="1:10" x14ac:dyDescent="0.2">
      <c r="A19" s="12">
        <v>9</v>
      </c>
      <c r="B19" s="13">
        <v>10000</v>
      </c>
      <c r="C19" s="13">
        <v>10000</v>
      </c>
      <c r="D19" s="13">
        <v>10000</v>
      </c>
      <c r="E19" s="16" t="s">
        <v>292</v>
      </c>
      <c r="F19" s="14">
        <v>4050</v>
      </c>
      <c r="G19" s="13">
        <v>100000</v>
      </c>
      <c r="H19" s="13">
        <v>100000</v>
      </c>
      <c r="I19" s="13">
        <v>100000</v>
      </c>
      <c r="J19" s="12">
        <v>9</v>
      </c>
    </row>
    <row r="20" spans="1:10" x14ac:dyDescent="0.2">
      <c r="A20" s="12">
        <v>10</v>
      </c>
      <c r="B20" s="13">
        <v>3085</v>
      </c>
      <c r="C20" s="13">
        <v>4264.38</v>
      </c>
      <c r="D20" s="13">
        <v>5000</v>
      </c>
      <c r="E20" s="16" t="s">
        <v>220</v>
      </c>
      <c r="F20" s="14">
        <v>4210</v>
      </c>
      <c r="G20" s="13">
        <v>5000</v>
      </c>
      <c r="H20" s="13">
        <v>5000</v>
      </c>
      <c r="I20" s="13">
        <v>5000</v>
      </c>
      <c r="J20" s="12">
        <v>10</v>
      </c>
    </row>
    <row r="21" spans="1:10" x14ac:dyDescent="0.2">
      <c r="A21" s="12">
        <v>11</v>
      </c>
      <c r="B21" s="205">
        <v>1496</v>
      </c>
      <c r="C21" s="205">
        <v>9355.92</v>
      </c>
      <c r="D21" s="13">
        <v>7500</v>
      </c>
      <c r="E21" s="203" t="s">
        <v>233</v>
      </c>
      <c r="F21" s="14">
        <v>4213</v>
      </c>
      <c r="G21" s="13">
        <v>8500</v>
      </c>
      <c r="H21" s="13">
        <v>8500</v>
      </c>
      <c r="I21" s="13">
        <v>8500</v>
      </c>
      <c r="J21" s="12">
        <v>11</v>
      </c>
    </row>
    <row r="22" spans="1:10" x14ac:dyDescent="0.2">
      <c r="A22" s="12">
        <v>12</v>
      </c>
      <c r="B22" s="13">
        <v>60</v>
      </c>
      <c r="C22" s="13">
        <v>395</v>
      </c>
      <c r="D22" s="13">
        <v>200</v>
      </c>
      <c r="E22" s="16" t="s">
        <v>234</v>
      </c>
      <c r="F22" s="14">
        <v>4214</v>
      </c>
      <c r="G22" s="13">
        <v>200</v>
      </c>
      <c r="H22" s="13">
        <v>200</v>
      </c>
      <c r="I22" s="13">
        <v>200</v>
      </c>
      <c r="J22" s="12">
        <v>12</v>
      </c>
    </row>
    <row r="23" spans="1:10" x14ac:dyDescent="0.2">
      <c r="A23" s="12">
        <v>13</v>
      </c>
      <c r="B23" s="13">
        <v>32906</v>
      </c>
      <c r="C23" s="13">
        <v>38279.32</v>
      </c>
      <c r="D23" s="13">
        <v>40000</v>
      </c>
      <c r="E23" s="16" t="s">
        <v>232</v>
      </c>
      <c r="F23" s="14">
        <v>4211</v>
      </c>
      <c r="G23" s="13">
        <v>40000</v>
      </c>
      <c r="H23" s="13">
        <v>40000</v>
      </c>
      <c r="I23" s="13">
        <v>40000</v>
      </c>
      <c r="J23" s="12">
        <v>13</v>
      </c>
    </row>
    <row r="24" spans="1:10" x14ac:dyDescent="0.2">
      <c r="A24" s="12">
        <v>14</v>
      </c>
      <c r="B24" s="13">
        <v>0</v>
      </c>
      <c r="C24" s="13">
        <v>100</v>
      </c>
      <c r="D24" s="13">
        <v>100</v>
      </c>
      <c r="E24" s="16" t="s">
        <v>231</v>
      </c>
      <c r="F24" s="14">
        <v>4400</v>
      </c>
      <c r="G24" s="13">
        <v>100</v>
      </c>
      <c r="H24" s="13">
        <v>100</v>
      </c>
      <c r="I24" s="13">
        <v>100</v>
      </c>
      <c r="J24" s="12">
        <v>14</v>
      </c>
    </row>
    <row r="25" spans="1:10" x14ac:dyDescent="0.2">
      <c r="A25" s="12">
        <v>15</v>
      </c>
      <c r="B25" s="13">
        <v>1103908</v>
      </c>
      <c r="C25" s="13">
        <v>818.5</v>
      </c>
      <c r="D25" s="13">
        <v>100</v>
      </c>
      <c r="E25" s="16" t="s">
        <v>230</v>
      </c>
      <c r="F25" s="14">
        <v>4500</v>
      </c>
      <c r="G25" s="13">
        <v>100</v>
      </c>
      <c r="H25" s="13">
        <v>100</v>
      </c>
      <c r="I25" s="13">
        <v>100</v>
      </c>
      <c r="J25" s="12">
        <v>15</v>
      </c>
    </row>
    <row r="26" spans="1:10" x14ac:dyDescent="0.2">
      <c r="A26" s="12">
        <v>16</v>
      </c>
      <c r="B26" s="13"/>
      <c r="C26" s="13"/>
      <c r="D26" s="13"/>
      <c r="E26" s="16" t="s">
        <v>229</v>
      </c>
      <c r="F26" s="14">
        <v>4340</v>
      </c>
      <c r="G26" s="13">
        <v>3000</v>
      </c>
      <c r="H26" s="13">
        <v>3000</v>
      </c>
      <c r="I26" s="13">
        <v>3000</v>
      </c>
      <c r="J26" s="12">
        <v>16</v>
      </c>
    </row>
    <row r="27" spans="1:10" x14ac:dyDescent="0.2">
      <c r="A27" s="12">
        <v>17</v>
      </c>
      <c r="B27" s="13">
        <v>0</v>
      </c>
      <c r="C27" s="13"/>
      <c r="D27" s="13"/>
      <c r="E27" s="16" t="s">
        <v>228</v>
      </c>
      <c r="F27" s="14">
        <v>4130</v>
      </c>
      <c r="G27" s="13"/>
      <c r="H27" s="13"/>
      <c r="I27" s="13"/>
      <c r="J27" s="12">
        <v>17</v>
      </c>
    </row>
    <row r="28" spans="1:10" x14ac:dyDescent="0.2">
      <c r="A28" s="12">
        <v>18</v>
      </c>
      <c r="B28" s="13"/>
      <c r="C28" s="13"/>
      <c r="D28" s="13">
        <v>200000</v>
      </c>
      <c r="E28" s="16" t="s">
        <v>277</v>
      </c>
      <c r="F28" s="14">
        <v>4450</v>
      </c>
      <c r="G28" s="13"/>
      <c r="H28" s="13"/>
      <c r="I28" s="13"/>
      <c r="J28" s="12">
        <v>18</v>
      </c>
    </row>
    <row r="29" spans="1:10" x14ac:dyDescent="0.2">
      <c r="A29" s="12">
        <v>19</v>
      </c>
      <c r="B29" s="13"/>
      <c r="C29" s="13"/>
      <c r="D29" s="13"/>
      <c r="E29" s="16">
        <v>19</v>
      </c>
      <c r="F29" s="14"/>
      <c r="G29" s="13"/>
      <c r="H29" s="13"/>
      <c r="I29" s="13"/>
      <c r="J29" s="12"/>
    </row>
    <row r="30" spans="1:10" x14ac:dyDescent="0.2">
      <c r="A30" s="12">
        <v>20</v>
      </c>
      <c r="B30" s="13"/>
      <c r="C30" s="13"/>
      <c r="D30" s="13"/>
      <c r="E30" s="202" t="s">
        <v>227</v>
      </c>
      <c r="F30" s="14">
        <v>4110</v>
      </c>
      <c r="G30" s="13"/>
      <c r="H30" s="13"/>
      <c r="I30" s="13"/>
      <c r="J30" s="12">
        <v>20</v>
      </c>
    </row>
    <row r="31" spans="1:10" x14ac:dyDescent="0.2">
      <c r="A31" s="12">
        <v>21</v>
      </c>
      <c r="B31" s="13">
        <v>411226</v>
      </c>
      <c r="C31" s="13"/>
      <c r="D31" s="200"/>
      <c r="E31" s="198" t="s">
        <v>226</v>
      </c>
      <c r="F31" s="199">
        <v>4111</v>
      </c>
      <c r="G31" s="200"/>
      <c r="H31" s="200"/>
      <c r="I31" s="200"/>
      <c r="J31" s="12">
        <v>21</v>
      </c>
    </row>
    <row r="32" spans="1:10" x14ac:dyDescent="0.2">
      <c r="A32" s="12">
        <v>22</v>
      </c>
      <c r="B32" s="13">
        <v>6700</v>
      </c>
      <c r="C32" s="13">
        <v>7250</v>
      </c>
      <c r="D32" s="13">
        <v>7250</v>
      </c>
      <c r="E32" s="16" t="s">
        <v>225</v>
      </c>
      <c r="F32" s="14">
        <v>4120</v>
      </c>
      <c r="G32" s="13">
        <v>7250</v>
      </c>
      <c r="H32" s="13">
        <v>7250</v>
      </c>
      <c r="I32" s="13">
        <v>7250</v>
      </c>
      <c r="J32" s="12">
        <v>22</v>
      </c>
    </row>
    <row r="33" spans="1:10" x14ac:dyDescent="0.2">
      <c r="A33" s="12">
        <v>23</v>
      </c>
      <c r="B33" s="13"/>
      <c r="C33" s="13"/>
      <c r="D33" s="13"/>
      <c r="E33" s="16" t="s">
        <v>224</v>
      </c>
      <c r="F33" s="14">
        <v>4112</v>
      </c>
      <c r="G33" s="13"/>
      <c r="H33" s="13"/>
      <c r="I33" s="13"/>
      <c r="J33" s="12">
        <v>23</v>
      </c>
    </row>
    <row r="34" spans="1:10" x14ac:dyDescent="0.2">
      <c r="A34" s="12">
        <v>24</v>
      </c>
      <c r="B34" s="13">
        <v>185000</v>
      </c>
      <c r="C34" s="13">
        <v>140000</v>
      </c>
      <c r="D34" s="13"/>
      <c r="E34" s="16" t="s">
        <v>223</v>
      </c>
      <c r="F34" s="201">
        <v>4113</v>
      </c>
      <c r="G34" s="13"/>
      <c r="H34" s="13"/>
      <c r="I34" s="13"/>
      <c r="J34" s="12">
        <v>24</v>
      </c>
    </row>
    <row r="35" spans="1:10" x14ac:dyDescent="0.2">
      <c r="A35" s="12">
        <v>25</v>
      </c>
      <c r="B35" s="13"/>
      <c r="C35" s="13"/>
      <c r="D35" s="13"/>
      <c r="E35" s="16" t="s">
        <v>222</v>
      </c>
      <c r="F35" s="201">
        <v>4114</v>
      </c>
      <c r="G35" s="13">
        <v>10000</v>
      </c>
      <c r="H35" s="13">
        <v>10000</v>
      </c>
      <c r="I35" s="13">
        <v>10000</v>
      </c>
      <c r="J35" s="12">
        <v>25</v>
      </c>
    </row>
    <row r="36" spans="1:10" x14ac:dyDescent="0.2">
      <c r="A36" s="12">
        <v>26</v>
      </c>
      <c r="B36" s="13">
        <v>954</v>
      </c>
      <c r="C36" s="13"/>
      <c r="D36" s="13"/>
      <c r="E36" s="16" t="s">
        <v>221</v>
      </c>
      <c r="F36" s="201">
        <v>4115</v>
      </c>
      <c r="G36" s="13"/>
      <c r="H36" s="13"/>
      <c r="I36" s="13"/>
      <c r="J36" s="12">
        <v>26</v>
      </c>
    </row>
    <row r="37" spans="1:10" x14ac:dyDescent="0.2">
      <c r="A37" s="12">
        <v>27</v>
      </c>
      <c r="B37" s="13"/>
      <c r="C37" s="13"/>
      <c r="D37" s="13"/>
      <c r="E37" s="16">
        <v>27</v>
      </c>
      <c r="F37" s="16"/>
      <c r="G37" s="13"/>
      <c r="H37" s="13"/>
      <c r="I37" s="13"/>
      <c r="J37" s="12">
        <v>27</v>
      </c>
    </row>
    <row r="38" spans="1:10" x14ac:dyDescent="0.2">
      <c r="A38" s="12">
        <v>28</v>
      </c>
      <c r="B38" s="13"/>
      <c r="C38" s="13"/>
      <c r="D38" s="13"/>
      <c r="E38" s="16">
        <v>28</v>
      </c>
      <c r="F38" s="16"/>
      <c r="G38" s="13"/>
      <c r="H38" s="13"/>
      <c r="I38" s="13"/>
      <c r="J38" s="12">
        <v>28</v>
      </c>
    </row>
    <row r="39" spans="1:10" x14ac:dyDescent="0.2">
      <c r="A39" s="12">
        <v>29</v>
      </c>
      <c r="B39" s="13">
        <f>SUM(B11:B38)</f>
        <v>2246618</v>
      </c>
      <c r="C39" s="13">
        <f>SUM(C11:C38)</f>
        <v>1623644.5799999998</v>
      </c>
      <c r="D39" s="13">
        <f>SUM(D11:D38)</f>
        <v>1379650</v>
      </c>
      <c r="E39" s="12" t="s">
        <v>21</v>
      </c>
      <c r="F39" s="12"/>
      <c r="G39" s="13">
        <f>SUM(G11:G38)</f>
        <v>1477550</v>
      </c>
      <c r="H39" s="13">
        <f>SUM(H11:H38)</f>
        <v>1477550</v>
      </c>
      <c r="I39" s="13">
        <f>SUM(I11:I38)</f>
        <v>1477550</v>
      </c>
      <c r="J39" s="12">
        <v>29</v>
      </c>
    </row>
    <row r="40" spans="1:10" x14ac:dyDescent="0.2">
      <c r="A40" s="12">
        <v>30</v>
      </c>
      <c r="B40" s="17"/>
      <c r="C40" s="17"/>
      <c r="D40" s="13">
        <v>100000</v>
      </c>
      <c r="E40" s="12" t="s">
        <v>22</v>
      </c>
      <c r="F40" s="12"/>
      <c r="G40" s="13">
        <v>100000</v>
      </c>
      <c r="H40" s="13">
        <v>100000</v>
      </c>
      <c r="I40" s="13">
        <v>100000</v>
      </c>
      <c r="J40" s="12"/>
    </row>
    <row r="41" spans="1:10" ht="15.75" thickBot="1" x14ac:dyDescent="0.25">
      <c r="A41" s="18">
        <v>31</v>
      </c>
      <c r="B41" s="19">
        <v>104954</v>
      </c>
      <c r="C41" s="19">
        <v>101474</v>
      </c>
      <c r="D41" s="20"/>
      <c r="E41" s="18" t="s">
        <v>23</v>
      </c>
      <c r="F41" s="18"/>
      <c r="G41" s="20"/>
      <c r="H41" s="20"/>
      <c r="I41" s="20"/>
      <c r="J41" s="18">
        <v>31</v>
      </c>
    </row>
    <row r="42" spans="1:10" ht="15.75" thickBot="1" x14ac:dyDescent="0.25">
      <c r="A42" s="21">
        <v>32</v>
      </c>
      <c r="B42" s="22">
        <f>B39+B41</f>
        <v>2351572</v>
      </c>
      <c r="C42" s="22">
        <f>C39+C41</f>
        <v>1725118.5799999998</v>
      </c>
      <c r="D42" s="22">
        <f>D39+D40</f>
        <v>1479650</v>
      </c>
      <c r="E42" s="23" t="s">
        <v>24</v>
      </c>
      <c r="F42" s="23"/>
      <c r="G42" s="22">
        <f>G39+G40</f>
        <v>1577550</v>
      </c>
      <c r="H42" s="22">
        <f>H39+H40</f>
        <v>1577550</v>
      </c>
      <c r="I42" s="22">
        <f>I39+I40</f>
        <v>1577550</v>
      </c>
      <c r="J42" s="24">
        <v>32</v>
      </c>
    </row>
    <row r="43" spans="1:10" ht="15.75" x14ac:dyDescent="0.25">
      <c r="A43" s="1"/>
      <c r="B43" s="1"/>
      <c r="C43" s="1"/>
      <c r="D43" s="2"/>
      <c r="E43" s="25" t="s">
        <v>25</v>
      </c>
      <c r="F43" s="25"/>
      <c r="I43" s="6" t="s">
        <v>26</v>
      </c>
    </row>
    <row r="44" spans="1:10" ht="15.75" x14ac:dyDescent="0.25">
      <c r="A44" s="1"/>
      <c r="B44" s="1"/>
      <c r="C44" s="1"/>
      <c r="D44" s="2"/>
    </row>
    <row r="45" spans="1:10" ht="15.75" x14ac:dyDescent="0.25">
      <c r="A45" s="1"/>
      <c r="B45" s="1"/>
      <c r="C45" s="1"/>
      <c r="D45" s="2"/>
    </row>
    <row r="46" spans="1:10" ht="15.75" x14ac:dyDescent="0.25">
      <c r="A46" s="1"/>
      <c r="B46" s="1"/>
      <c r="C46" s="1"/>
      <c r="D46" s="2"/>
    </row>
  </sheetData>
  <mergeCells count="20">
    <mergeCell ref="B2:C2"/>
    <mergeCell ref="H2:I2"/>
    <mergeCell ref="B3:C3"/>
    <mergeCell ref="H3:I3"/>
    <mergeCell ref="B4:C4"/>
    <mergeCell ref="G4:I4"/>
    <mergeCell ref="B5:C5"/>
    <mergeCell ref="G5:I5"/>
    <mergeCell ref="A6:A9"/>
    <mergeCell ref="B6:D6"/>
    <mergeCell ref="E6:E9"/>
    <mergeCell ref="G6:I6"/>
    <mergeCell ref="J6:J9"/>
    <mergeCell ref="B7:C7"/>
    <mergeCell ref="D7:D9"/>
    <mergeCell ref="G7:G9"/>
    <mergeCell ref="H7:H9"/>
    <mergeCell ref="I7:I9"/>
    <mergeCell ref="B8:B9"/>
    <mergeCell ref="C8:C9"/>
  </mergeCells>
  <printOptions verticalCentered="1"/>
  <pageMargins left="0.25" right="0.25" top="0" bottom="0" header="0.3" footer="0.3"/>
  <pageSetup scale="88" orientation="landscape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13" workbookViewId="0">
      <selection activeCell="I11" sqref="I11:I17"/>
    </sheetView>
  </sheetViews>
  <sheetFormatPr defaultRowHeight="15" x14ac:dyDescent="0.2"/>
  <cols>
    <col min="1" max="1" width="2.77734375" customWidth="1"/>
    <col min="2" max="3" width="10.6640625" customWidth="1"/>
    <col min="4" max="4" width="11.44140625" customWidth="1"/>
    <col min="5" max="5" width="24" customWidth="1"/>
    <col min="6" max="6" width="4.33203125" customWidth="1"/>
    <col min="7" max="7" width="10.44140625" customWidth="1"/>
    <col min="8" max="8" width="11.88671875" customWidth="1"/>
    <col min="9" max="9" width="10.6640625" customWidth="1"/>
    <col min="10" max="10" width="3.77734375" customWidth="1"/>
  </cols>
  <sheetData>
    <row r="1" spans="1:10" x14ac:dyDescent="0.2">
      <c r="A1" s="99"/>
      <c r="B1" s="99"/>
      <c r="C1" s="99"/>
      <c r="D1" s="99"/>
      <c r="F1" s="99"/>
      <c r="G1" s="99"/>
      <c r="H1" s="99"/>
      <c r="I1" s="99"/>
      <c r="J1" s="99"/>
    </row>
    <row r="2" spans="1:10" ht="15.75" x14ac:dyDescent="0.25">
      <c r="A2" s="99"/>
      <c r="B2" s="103" t="s">
        <v>0</v>
      </c>
      <c r="C2" s="99"/>
      <c r="D2" s="99"/>
      <c r="E2" s="102" t="s">
        <v>1</v>
      </c>
      <c r="F2" s="99"/>
      <c r="G2" s="99"/>
      <c r="H2" s="99"/>
      <c r="I2" s="99"/>
      <c r="J2" s="99"/>
    </row>
    <row r="3" spans="1:10" ht="15.75" x14ac:dyDescent="0.25">
      <c r="A3" s="99"/>
      <c r="B3" s="103" t="s">
        <v>2</v>
      </c>
      <c r="C3" s="99"/>
      <c r="D3" s="99"/>
      <c r="E3" s="102" t="s">
        <v>202</v>
      </c>
      <c r="F3" s="99"/>
      <c r="G3" s="104" t="s">
        <v>30</v>
      </c>
      <c r="H3" s="99"/>
      <c r="I3" s="99"/>
      <c r="J3" s="99"/>
    </row>
    <row r="4" spans="1:10" x14ac:dyDescent="0.2">
      <c r="A4" s="99"/>
      <c r="B4" s="99"/>
      <c r="C4" s="99"/>
      <c r="D4" s="99"/>
      <c r="E4" s="182" t="s">
        <v>203</v>
      </c>
      <c r="F4" s="99"/>
      <c r="G4" s="99"/>
      <c r="H4" s="99"/>
      <c r="I4" s="99"/>
      <c r="J4" s="99"/>
    </row>
    <row r="5" spans="1:10" x14ac:dyDescent="0.2">
      <c r="A5" s="99"/>
      <c r="B5" s="99"/>
      <c r="C5" s="99"/>
      <c r="D5" s="99"/>
      <c r="E5" s="105" t="s">
        <v>161</v>
      </c>
      <c r="F5" s="110"/>
      <c r="G5" s="106"/>
      <c r="H5" s="106"/>
      <c r="I5" s="106"/>
      <c r="J5" s="99"/>
    </row>
    <row r="6" spans="1:10" x14ac:dyDescent="0.2">
      <c r="A6" s="107"/>
      <c r="B6" s="108"/>
      <c r="C6" s="108" t="s">
        <v>162</v>
      </c>
      <c r="D6" s="109"/>
      <c r="E6" s="105"/>
      <c r="F6" s="110"/>
      <c r="G6" s="160" t="s">
        <v>285</v>
      </c>
      <c r="H6" s="108"/>
      <c r="I6" s="109"/>
      <c r="J6" s="107"/>
    </row>
    <row r="7" spans="1:10" x14ac:dyDescent="0.2">
      <c r="A7" s="114"/>
      <c r="B7" s="115" t="s">
        <v>31</v>
      </c>
      <c r="C7" s="116"/>
      <c r="E7" s="99"/>
      <c r="F7" s="99"/>
      <c r="G7" s="183"/>
      <c r="H7" s="107"/>
      <c r="I7" s="107"/>
      <c r="J7" s="114"/>
    </row>
    <row r="8" spans="1:10" x14ac:dyDescent="0.2">
      <c r="A8" s="114"/>
      <c r="B8" s="120" t="s">
        <v>33</v>
      </c>
      <c r="C8" s="120" t="s">
        <v>34</v>
      </c>
      <c r="D8" s="117" t="s">
        <v>32</v>
      </c>
      <c r="E8" s="122" t="s">
        <v>163</v>
      </c>
      <c r="F8" s="144" t="s">
        <v>36</v>
      </c>
      <c r="G8" s="184" t="s">
        <v>164</v>
      </c>
      <c r="H8" s="184" t="s">
        <v>165</v>
      </c>
      <c r="I8" s="184" t="s">
        <v>166</v>
      </c>
      <c r="J8" s="114"/>
    </row>
    <row r="9" spans="1:10" x14ac:dyDescent="0.2">
      <c r="A9" s="114"/>
      <c r="B9" s="124" t="s">
        <v>279</v>
      </c>
      <c r="C9" s="124" t="s">
        <v>280</v>
      </c>
      <c r="D9" s="121" t="s">
        <v>286</v>
      </c>
      <c r="E9" s="99"/>
      <c r="F9" s="173" t="s">
        <v>12</v>
      </c>
      <c r="G9" s="185" t="s">
        <v>167</v>
      </c>
      <c r="H9" s="185" t="s">
        <v>168</v>
      </c>
      <c r="I9" s="185" t="s">
        <v>43</v>
      </c>
      <c r="J9" s="128"/>
    </row>
    <row r="10" spans="1:10" x14ac:dyDescent="0.2">
      <c r="A10" s="128"/>
      <c r="B10" s="186"/>
      <c r="C10" s="186"/>
      <c r="D10" s="186"/>
      <c r="E10" s="132" t="s">
        <v>169</v>
      </c>
      <c r="F10" s="130"/>
      <c r="G10" s="186"/>
      <c r="H10" s="186"/>
      <c r="I10" s="186"/>
      <c r="J10" s="130"/>
    </row>
    <row r="11" spans="1:10" x14ac:dyDescent="0.2">
      <c r="A11" s="129"/>
      <c r="B11" s="131">
        <v>30104</v>
      </c>
      <c r="C11" s="131">
        <v>30261</v>
      </c>
      <c r="D11" s="131">
        <v>30440</v>
      </c>
      <c r="E11" s="85" t="s">
        <v>170</v>
      </c>
      <c r="F11" s="132">
        <v>9000</v>
      </c>
      <c r="G11" s="131">
        <v>30700</v>
      </c>
      <c r="H11" s="131">
        <v>30700</v>
      </c>
      <c r="I11" s="131">
        <v>30700</v>
      </c>
      <c r="J11" s="129"/>
    </row>
    <row r="12" spans="1:10" x14ac:dyDescent="0.2">
      <c r="A12" s="129"/>
      <c r="B12" s="131"/>
      <c r="C12" s="131"/>
      <c r="D12" s="131"/>
      <c r="E12" s="85" t="s">
        <v>171</v>
      </c>
      <c r="F12" s="132"/>
      <c r="G12" s="131"/>
      <c r="H12" s="131"/>
      <c r="I12" s="131"/>
      <c r="J12" s="129"/>
    </row>
    <row r="13" spans="1:10" x14ac:dyDescent="0.2">
      <c r="A13" s="129"/>
      <c r="B13" s="131"/>
      <c r="C13" s="131"/>
      <c r="D13" s="131"/>
      <c r="E13" s="85"/>
      <c r="F13" s="132"/>
      <c r="G13" s="131"/>
      <c r="H13" s="131"/>
      <c r="I13" s="131"/>
      <c r="J13" s="129"/>
    </row>
    <row r="14" spans="1:10" x14ac:dyDescent="0.2">
      <c r="A14" s="129"/>
      <c r="B14" s="131"/>
      <c r="C14" s="131"/>
      <c r="D14" s="131"/>
      <c r="E14" s="85"/>
      <c r="F14" s="132"/>
      <c r="G14" s="131"/>
      <c r="H14" s="131"/>
      <c r="I14" s="131"/>
      <c r="J14" s="129"/>
    </row>
    <row r="15" spans="1:10" x14ac:dyDescent="0.2">
      <c r="A15" s="129"/>
      <c r="B15" s="131"/>
      <c r="C15" s="131"/>
      <c r="D15" s="131"/>
      <c r="E15" s="84" t="s">
        <v>172</v>
      </c>
      <c r="F15" s="132"/>
      <c r="G15" s="131"/>
      <c r="H15" s="131"/>
      <c r="I15" s="131"/>
      <c r="J15" s="129"/>
    </row>
    <row r="16" spans="1:10" x14ac:dyDescent="0.2">
      <c r="A16" s="129"/>
      <c r="B16" s="131">
        <v>0</v>
      </c>
      <c r="C16" s="131">
        <v>0</v>
      </c>
      <c r="D16" s="131">
        <v>0</v>
      </c>
      <c r="E16" s="85" t="s">
        <v>204</v>
      </c>
      <c r="F16" s="132">
        <v>9001</v>
      </c>
      <c r="G16" s="131">
        <v>10000</v>
      </c>
      <c r="H16" s="131">
        <v>10000</v>
      </c>
      <c r="I16" s="131">
        <v>10000</v>
      </c>
      <c r="J16" s="129"/>
    </row>
    <row r="17" spans="1:10" x14ac:dyDescent="0.2">
      <c r="A17" s="129"/>
      <c r="B17" s="131">
        <v>156</v>
      </c>
      <c r="C17" s="131">
        <v>196</v>
      </c>
      <c r="D17" s="131">
        <v>190</v>
      </c>
      <c r="E17" s="85" t="s">
        <v>205</v>
      </c>
      <c r="F17" s="132">
        <v>9002</v>
      </c>
      <c r="G17" s="131">
        <v>225</v>
      </c>
      <c r="H17" s="131">
        <v>225</v>
      </c>
      <c r="I17" s="131">
        <v>225</v>
      </c>
      <c r="J17" s="129"/>
    </row>
    <row r="18" spans="1:10" x14ac:dyDescent="0.2">
      <c r="A18" s="130"/>
      <c r="B18" s="130"/>
      <c r="C18" s="131"/>
      <c r="D18" s="131"/>
      <c r="E18" s="132"/>
      <c r="F18" s="132"/>
      <c r="G18" s="131"/>
      <c r="H18" s="131"/>
      <c r="I18" s="131"/>
      <c r="J18" s="130"/>
    </row>
    <row r="19" spans="1:10" x14ac:dyDescent="0.2">
      <c r="A19" s="130"/>
      <c r="B19" s="130"/>
      <c r="C19" s="131"/>
      <c r="D19" s="131"/>
      <c r="E19" s="132"/>
      <c r="F19" s="132"/>
      <c r="G19" s="131"/>
      <c r="H19" s="131"/>
      <c r="I19" s="131"/>
      <c r="J19" s="130"/>
    </row>
    <row r="20" spans="1:10" x14ac:dyDescent="0.2">
      <c r="A20" s="130"/>
      <c r="B20" s="130"/>
      <c r="C20" s="131"/>
      <c r="D20" s="131"/>
      <c r="E20" s="132"/>
      <c r="F20" s="132"/>
      <c r="G20" s="131"/>
      <c r="H20" s="131"/>
      <c r="I20" s="131"/>
      <c r="J20" s="130"/>
    </row>
    <row r="21" spans="1:10" x14ac:dyDescent="0.2">
      <c r="A21" s="129"/>
      <c r="B21" s="131"/>
      <c r="C21" s="131"/>
      <c r="D21" s="131"/>
      <c r="E21" s="85"/>
      <c r="F21" s="132"/>
      <c r="G21" s="131"/>
      <c r="H21" s="131"/>
      <c r="I21" s="131"/>
      <c r="J21" s="129"/>
    </row>
    <row r="22" spans="1:10" x14ac:dyDescent="0.2">
      <c r="A22" s="129"/>
      <c r="B22" s="131"/>
      <c r="C22" s="131"/>
      <c r="D22" s="131"/>
      <c r="E22" s="85"/>
      <c r="F22" s="132"/>
      <c r="G22" s="131"/>
      <c r="H22" s="131"/>
      <c r="I22" s="131"/>
      <c r="J22" s="129"/>
    </row>
    <row r="23" spans="1:10" x14ac:dyDescent="0.2">
      <c r="A23" s="129"/>
      <c r="B23" s="131"/>
      <c r="C23" s="131"/>
      <c r="D23" s="131"/>
      <c r="E23" s="85"/>
      <c r="F23" s="132"/>
      <c r="G23" s="131"/>
      <c r="H23" s="131"/>
      <c r="I23" s="131"/>
      <c r="J23" s="129"/>
    </row>
    <row r="24" spans="1:10" x14ac:dyDescent="0.2">
      <c r="A24" s="129"/>
      <c r="B24" s="131"/>
      <c r="C24" s="131"/>
      <c r="D24" s="131"/>
      <c r="E24" s="85"/>
      <c r="F24" s="132"/>
      <c r="G24" s="131"/>
      <c r="H24" s="131"/>
      <c r="I24" s="131"/>
      <c r="J24" s="129"/>
    </row>
    <row r="25" spans="1:10" x14ac:dyDescent="0.2">
      <c r="A25" s="129"/>
      <c r="B25" s="131"/>
      <c r="C25" s="131"/>
      <c r="D25" s="131"/>
      <c r="E25" s="85"/>
      <c r="F25" s="132"/>
      <c r="G25" s="131"/>
      <c r="H25" s="131"/>
      <c r="I25" s="131"/>
      <c r="J25" s="129"/>
    </row>
    <row r="26" spans="1:10" x14ac:dyDescent="0.2">
      <c r="A26" s="129"/>
      <c r="B26" s="131"/>
      <c r="C26" s="131"/>
      <c r="D26" s="131"/>
      <c r="E26" s="85"/>
      <c r="F26" s="132"/>
      <c r="G26" s="131"/>
      <c r="H26" s="131"/>
      <c r="I26" s="131"/>
      <c r="J26" s="129"/>
    </row>
    <row r="27" spans="1:10" x14ac:dyDescent="0.2">
      <c r="A27" s="129"/>
      <c r="B27" s="131"/>
      <c r="C27" s="131"/>
      <c r="D27" s="131"/>
      <c r="E27" s="85"/>
      <c r="F27" s="132"/>
      <c r="G27" s="131"/>
      <c r="H27" s="131"/>
      <c r="I27" s="131"/>
      <c r="J27" s="129"/>
    </row>
    <row r="28" spans="1:10" x14ac:dyDescent="0.2">
      <c r="A28" s="129"/>
      <c r="B28" s="131"/>
      <c r="C28" s="131"/>
      <c r="D28" s="131"/>
      <c r="E28" s="85"/>
      <c r="F28" s="130"/>
      <c r="G28" s="131"/>
      <c r="H28" s="131"/>
      <c r="I28" s="131"/>
      <c r="J28" s="129"/>
    </row>
    <row r="29" spans="1:10" x14ac:dyDescent="0.2">
      <c r="A29" s="129"/>
      <c r="B29" s="131"/>
      <c r="C29" s="131"/>
      <c r="D29" s="131"/>
      <c r="E29" s="85"/>
      <c r="F29" s="130"/>
      <c r="G29" s="131"/>
      <c r="H29" s="131"/>
      <c r="I29" s="131"/>
      <c r="J29" s="129"/>
    </row>
    <row r="30" spans="1:10" x14ac:dyDescent="0.2">
      <c r="A30" s="129"/>
      <c r="B30" s="131"/>
      <c r="C30" s="131"/>
      <c r="D30" s="131"/>
      <c r="E30" s="85"/>
      <c r="F30" s="130"/>
      <c r="G30" s="131"/>
      <c r="H30" s="131"/>
      <c r="I30" s="131"/>
      <c r="J30" s="129"/>
    </row>
    <row r="31" spans="1:10" x14ac:dyDescent="0.2">
      <c r="A31" s="129"/>
      <c r="B31" s="131"/>
      <c r="C31" s="131"/>
      <c r="D31" s="131"/>
      <c r="E31" s="85"/>
      <c r="F31" s="130"/>
      <c r="G31" s="131"/>
      <c r="H31" s="131"/>
      <c r="I31" s="131"/>
      <c r="J31" s="129"/>
    </row>
    <row r="32" spans="1:10" x14ac:dyDescent="0.2">
      <c r="A32" s="129"/>
      <c r="B32" s="131"/>
      <c r="C32" s="131"/>
      <c r="D32" s="131"/>
      <c r="E32" s="85"/>
      <c r="F32" s="130"/>
      <c r="G32" s="131"/>
      <c r="H32" s="131"/>
      <c r="I32" s="131"/>
      <c r="J32" s="129"/>
    </row>
    <row r="33" spans="1:10" x14ac:dyDescent="0.2">
      <c r="A33" s="129"/>
      <c r="B33" s="131"/>
      <c r="C33" s="131"/>
      <c r="D33" s="131"/>
      <c r="E33" s="85"/>
      <c r="F33" s="130"/>
      <c r="G33" s="131"/>
      <c r="H33" s="131"/>
      <c r="I33" s="131"/>
      <c r="J33" s="129"/>
    </row>
    <row r="34" spans="1:10" x14ac:dyDescent="0.2">
      <c r="A34" s="129"/>
      <c r="B34" s="131"/>
      <c r="C34" s="131"/>
      <c r="D34" s="131"/>
      <c r="E34" s="85"/>
      <c r="F34" s="130"/>
      <c r="G34" s="131"/>
      <c r="H34" s="131"/>
      <c r="I34" s="131"/>
      <c r="J34" s="129"/>
    </row>
    <row r="35" spans="1:10" x14ac:dyDescent="0.2">
      <c r="A35" s="129"/>
      <c r="B35" s="131"/>
      <c r="C35" s="131"/>
      <c r="D35" s="131"/>
      <c r="E35" s="94"/>
      <c r="F35" s="130"/>
      <c r="G35" s="131"/>
      <c r="H35" s="131"/>
      <c r="I35" s="131"/>
      <c r="J35" s="129"/>
    </row>
    <row r="36" spans="1:10" x14ac:dyDescent="0.2">
      <c r="A36" s="129"/>
      <c r="B36" s="131"/>
      <c r="C36" s="131"/>
      <c r="D36" s="131"/>
      <c r="E36" s="94"/>
      <c r="F36" s="130"/>
      <c r="G36" s="131"/>
      <c r="H36" s="131"/>
      <c r="I36" s="131"/>
      <c r="J36" s="129"/>
    </row>
    <row r="37" spans="1:10" x14ac:dyDescent="0.2">
      <c r="A37" s="129"/>
      <c r="B37" s="131"/>
      <c r="C37" s="131"/>
      <c r="D37" s="131"/>
      <c r="E37" s="94"/>
      <c r="F37" s="130"/>
      <c r="G37" s="131"/>
      <c r="H37" s="131"/>
      <c r="I37" s="131"/>
      <c r="J37" s="129"/>
    </row>
    <row r="38" spans="1:10" x14ac:dyDescent="0.2">
      <c r="A38" s="129"/>
      <c r="B38" s="131"/>
      <c r="C38" s="131"/>
      <c r="D38" s="131"/>
      <c r="E38" s="94"/>
      <c r="F38" s="130"/>
      <c r="G38" s="131"/>
      <c r="H38" s="131"/>
      <c r="I38" s="131"/>
      <c r="J38" s="129"/>
    </row>
    <row r="39" spans="1:10" ht="15.75" thickBot="1" x14ac:dyDescent="0.25">
      <c r="A39" s="129"/>
      <c r="B39" s="131"/>
      <c r="C39" s="131"/>
      <c r="D39" s="131"/>
      <c r="E39" s="94"/>
      <c r="F39" s="130"/>
      <c r="G39" s="131"/>
      <c r="H39" s="131"/>
      <c r="I39" s="131"/>
      <c r="J39" s="129"/>
    </row>
    <row r="40" spans="1:10" x14ac:dyDescent="0.2">
      <c r="A40" s="187"/>
      <c r="B40" s="188">
        <f>SUM(B11:B39)</f>
        <v>30260</v>
      </c>
      <c r="C40" s="188">
        <f>SUM(C11:C39)</f>
        <v>30457</v>
      </c>
      <c r="D40" s="188">
        <f>SUM(D11:D26)</f>
        <v>30630</v>
      </c>
      <c r="E40" s="189" t="s">
        <v>182</v>
      </c>
      <c r="F40" s="190"/>
      <c r="G40" s="188">
        <f>SUM(G11:G26)</f>
        <v>40925</v>
      </c>
      <c r="H40" s="188">
        <f>SUM(H11:H26)</f>
        <v>40925</v>
      </c>
      <c r="I40" s="188">
        <f>SUM(I11:I26)</f>
        <v>40925</v>
      </c>
      <c r="J40" s="187"/>
    </row>
    <row r="41" spans="1:10" x14ac:dyDescent="0.2">
      <c r="A41" s="129"/>
      <c r="B41" s="191"/>
      <c r="C41" s="191"/>
      <c r="D41" s="64"/>
      <c r="E41" s="94" t="s">
        <v>183</v>
      </c>
      <c r="F41" s="130"/>
      <c r="G41" s="64">
        <v>0</v>
      </c>
      <c r="H41" s="64">
        <v>0</v>
      </c>
      <c r="I41" s="64">
        <v>0</v>
      </c>
      <c r="J41" s="129"/>
    </row>
    <row r="42" spans="1:10" ht="15.75" thickBot="1" x14ac:dyDescent="0.25">
      <c r="A42" s="129"/>
      <c r="B42" s="64"/>
      <c r="C42" s="64"/>
      <c r="D42" s="191"/>
      <c r="E42" s="94" t="s">
        <v>184</v>
      </c>
      <c r="F42" s="130"/>
      <c r="G42" s="191"/>
      <c r="H42" s="191"/>
      <c r="I42" s="191"/>
      <c r="J42" s="129"/>
    </row>
    <row r="43" spans="1:10" ht="15.75" thickBot="1" x14ac:dyDescent="0.25">
      <c r="A43" s="192"/>
      <c r="B43" s="193">
        <f>SUM(B40:B42)</f>
        <v>30260</v>
      </c>
      <c r="C43" s="193">
        <f>SUM(C40:C42)</f>
        <v>30457</v>
      </c>
      <c r="D43" s="188">
        <f>SUM(D40:D41)</f>
        <v>30630</v>
      </c>
      <c r="E43" s="194" t="s">
        <v>185</v>
      </c>
      <c r="F43" s="195"/>
      <c r="G43" s="188">
        <f>SUM(G40:G41)</f>
        <v>40925</v>
      </c>
      <c r="H43" s="188">
        <f>SUM(H40:H41)</f>
        <v>40925</v>
      </c>
      <c r="I43" s="188">
        <f>SUM(I40:I41)</f>
        <v>40925</v>
      </c>
      <c r="J43" s="192"/>
    </row>
    <row r="44" spans="1:10" x14ac:dyDescent="0.2">
      <c r="A44" s="99"/>
      <c r="B44" s="99"/>
      <c r="C44" s="99"/>
      <c r="D44" s="99"/>
      <c r="E44" s="144"/>
      <c r="F44" s="99"/>
      <c r="G44" s="99"/>
      <c r="H44" s="99"/>
      <c r="I44" s="99"/>
      <c r="J44" s="99"/>
    </row>
    <row r="45" spans="1:10" x14ac:dyDescent="0.2">
      <c r="A45" s="99"/>
      <c r="B45" s="99"/>
      <c r="C45" s="99"/>
      <c r="D45" s="99"/>
      <c r="E45" s="144"/>
      <c r="F45" s="99"/>
      <c r="G45" s="99"/>
      <c r="H45" s="99"/>
      <c r="I45" s="99" t="s">
        <v>186</v>
      </c>
      <c r="J45" s="99"/>
    </row>
  </sheetData>
  <printOptions horizontalCentered="1" verticalCentered="1"/>
  <pageMargins left="0" right="0" top="0" bottom="0" header="0.3" footer="0.3"/>
  <pageSetup scale="88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I10" sqref="I10"/>
    </sheetView>
  </sheetViews>
  <sheetFormatPr defaultRowHeight="15" x14ac:dyDescent="0.2"/>
  <cols>
    <col min="1" max="1" width="3.33203125" customWidth="1"/>
    <col min="2" max="2" width="10.44140625" customWidth="1"/>
    <col min="3" max="3" width="10.109375" customWidth="1"/>
    <col min="4" max="4" width="11.6640625" customWidth="1"/>
    <col min="5" max="5" width="24.88671875" customWidth="1"/>
    <col min="6" max="6" width="3.44140625" customWidth="1"/>
    <col min="7" max="7" width="11.33203125" customWidth="1"/>
    <col min="8" max="8" width="11.109375" customWidth="1"/>
    <col min="9" max="9" width="10.44140625" customWidth="1"/>
    <col min="10" max="10" width="3" customWidth="1"/>
  </cols>
  <sheetData>
    <row r="1" spans="1:10" ht="15.75" x14ac:dyDescent="0.25">
      <c r="A1" s="99"/>
      <c r="B1" s="99"/>
      <c r="C1" s="99"/>
      <c r="D1" s="99"/>
      <c r="F1" s="102"/>
      <c r="G1" s="99"/>
      <c r="H1" s="99"/>
      <c r="I1" s="99"/>
      <c r="J1" s="99"/>
    </row>
    <row r="2" spans="1:10" ht="15.75" x14ac:dyDescent="0.25">
      <c r="A2" s="99"/>
      <c r="B2" s="103" t="s">
        <v>0</v>
      </c>
      <c r="C2" s="99"/>
      <c r="D2" s="99"/>
      <c r="E2" s="102" t="s">
        <v>27</v>
      </c>
      <c r="F2" s="99"/>
      <c r="G2" s="99"/>
      <c r="H2" s="99"/>
      <c r="I2" s="99"/>
      <c r="J2" s="99"/>
    </row>
    <row r="3" spans="1:10" ht="15.75" x14ac:dyDescent="0.25">
      <c r="A3" s="99"/>
      <c r="B3" s="103" t="s">
        <v>28</v>
      </c>
      <c r="C3" s="99"/>
      <c r="D3" s="99"/>
      <c r="E3" s="102" t="s">
        <v>202</v>
      </c>
      <c r="F3" s="122"/>
      <c r="G3" s="104" t="s">
        <v>30</v>
      </c>
      <c r="H3" s="99"/>
      <c r="I3" s="99"/>
      <c r="J3" s="99"/>
    </row>
    <row r="4" spans="1:10" x14ac:dyDescent="0.2">
      <c r="A4" s="99"/>
      <c r="B4" s="99"/>
      <c r="C4" s="99"/>
      <c r="D4" s="99"/>
      <c r="E4" s="196" t="s">
        <v>203</v>
      </c>
      <c r="F4" s="105"/>
      <c r="G4" s="106"/>
      <c r="H4" s="106"/>
      <c r="I4" s="106"/>
      <c r="J4" s="99"/>
    </row>
    <row r="5" spans="1:10" x14ac:dyDescent="0.2">
      <c r="A5" s="107"/>
      <c r="B5" s="108"/>
      <c r="C5" s="108" t="s">
        <v>5</v>
      </c>
      <c r="D5" s="109"/>
      <c r="E5" s="110"/>
      <c r="F5" s="110"/>
      <c r="G5" s="112"/>
      <c r="H5" s="110"/>
      <c r="I5" s="113"/>
      <c r="J5" s="107"/>
    </row>
    <row r="6" spans="1:10" x14ac:dyDescent="0.2">
      <c r="A6" s="114"/>
      <c r="B6" s="115" t="s">
        <v>31</v>
      </c>
      <c r="C6" s="116"/>
      <c r="E6" s="99"/>
      <c r="F6" s="99"/>
      <c r="G6" s="197" t="s">
        <v>287</v>
      </c>
      <c r="H6" s="99"/>
      <c r="I6" s="119"/>
      <c r="J6" s="114"/>
    </row>
    <row r="7" spans="1:10" x14ac:dyDescent="0.2">
      <c r="A7" s="114"/>
      <c r="B7" s="120" t="s">
        <v>33</v>
      </c>
      <c r="C7" s="120" t="s">
        <v>34</v>
      </c>
      <c r="D7" s="117" t="s">
        <v>145</v>
      </c>
      <c r="E7" s="122" t="s">
        <v>35</v>
      </c>
      <c r="F7" s="122" t="s">
        <v>36</v>
      </c>
      <c r="G7" s="111" t="s">
        <v>37</v>
      </c>
      <c r="H7" s="111" t="s">
        <v>38</v>
      </c>
      <c r="I7" s="111" t="s">
        <v>39</v>
      </c>
      <c r="J7" s="114"/>
    </row>
    <row r="8" spans="1:10" x14ac:dyDescent="0.2">
      <c r="A8" s="114"/>
      <c r="B8" s="120" t="s">
        <v>218</v>
      </c>
      <c r="C8" s="120" t="s">
        <v>245</v>
      </c>
      <c r="D8" s="125" t="s">
        <v>242</v>
      </c>
      <c r="E8" s="99"/>
      <c r="F8" s="173" t="s">
        <v>12</v>
      </c>
      <c r="G8" s="127" t="s">
        <v>41</v>
      </c>
      <c r="H8" s="127" t="s">
        <v>42</v>
      </c>
      <c r="I8" s="127" t="s">
        <v>93</v>
      </c>
      <c r="J8" s="128"/>
    </row>
    <row r="9" spans="1:10" x14ac:dyDescent="0.2">
      <c r="A9" s="129"/>
      <c r="B9" s="130"/>
      <c r="C9" s="130"/>
      <c r="D9" s="130"/>
      <c r="E9" s="84" t="s">
        <v>136</v>
      </c>
      <c r="F9" s="84"/>
      <c r="G9" s="130"/>
      <c r="H9" s="130"/>
      <c r="I9" s="130"/>
      <c r="J9" s="129"/>
    </row>
    <row r="10" spans="1:10" x14ac:dyDescent="0.2">
      <c r="A10" s="129"/>
      <c r="B10" s="131">
        <v>0</v>
      </c>
      <c r="C10" s="131">
        <v>0</v>
      </c>
      <c r="D10" s="131">
        <v>30630</v>
      </c>
      <c r="E10" s="85" t="s">
        <v>206</v>
      </c>
      <c r="F10" s="85">
        <v>9500</v>
      </c>
      <c r="G10" s="131">
        <v>40925</v>
      </c>
      <c r="H10" s="131">
        <v>40925</v>
      </c>
      <c r="I10" s="131">
        <v>40925</v>
      </c>
      <c r="J10" s="129"/>
    </row>
    <row r="11" spans="1:10" x14ac:dyDescent="0.2">
      <c r="A11" s="130"/>
      <c r="B11" s="130"/>
      <c r="C11" s="131"/>
      <c r="D11" s="131"/>
      <c r="E11" s="132"/>
      <c r="F11" s="132"/>
      <c r="G11" s="131"/>
      <c r="H11" s="131"/>
      <c r="I11" s="131"/>
      <c r="J11" s="130"/>
    </row>
    <row r="12" spans="1:10" x14ac:dyDescent="0.2">
      <c r="A12" s="129"/>
      <c r="B12" s="131"/>
      <c r="C12" s="131"/>
      <c r="D12" s="131"/>
      <c r="E12" s="176"/>
      <c r="F12" s="85"/>
      <c r="G12" s="131"/>
      <c r="H12" s="131"/>
      <c r="I12" s="131"/>
      <c r="J12" s="129"/>
    </row>
    <row r="13" spans="1:10" x14ac:dyDescent="0.2">
      <c r="A13" s="129"/>
      <c r="B13" s="131"/>
      <c r="C13" s="131"/>
      <c r="D13" s="131"/>
      <c r="E13" s="85"/>
      <c r="F13" s="85"/>
      <c r="G13" s="131"/>
      <c r="H13" s="131"/>
      <c r="I13" s="131"/>
      <c r="J13" s="129"/>
    </row>
    <row r="14" spans="1:10" x14ac:dyDescent="0.2">
      <c r="A14" s="129"/>
      <c r="B14" s="131"/>
      <c r="C14" s="131"/>
      <c r="D14" s="131"/>
      <c r="E14" s="85"/>
      <c r="F14" s="85"/>
      <c r="G14" s="131"/>
      <c r="H14" s="131"/>
      <c r="I14" s="131"/>
      <c r="J14" s="129"/>
    </row>
    <row r="15" spans="1:10" x14ac:dyDescent="0.2">
      <c r="A15" s="129"/>
      <c r="B15" s="64"/>
      <c r="C15" s="131"/>
      <c r="D15" s="174"/>
      <c r="E15" s="85"/>
      <c r="F15" s="85"/>
      <c r="G15" s="131"/>
      <c r="H15" s="131"/>
      <c r="I15" s="131"/>
      <c r="J15" s="129"/>
    </row>
    <row r="16" spans="1:10" x14ac:dyDescent="0.2">
      <c r="A16" s="129"/>
      <c r="B16" s="64">
        <v>0</v>
      </c>
      <c r="C16" s="64">
        <v>0</v>
      </c>
      <c r="D16" s="64">
        <v>30630</v>
      </c>
      <c r="E16" s="133" t="s">
        <v>138</v>
      </c>
      <c r="F16" s="133"/>
      <c r="G16" s="64">
        <f>SUM(G10:G15)</f>
        <v>40925</v>
      </c>
      <c r="H16" s="64">
        <f>SUM(H10:H15)</f>
        <v>40925</v>
      </c>
      <c r="I16" s="64">
        <f>SUM(I10:I15)</f>
        <v>40925</v>
      </c>
      <c r="J16" s="129"/>
    </row>
    <row r="17" spans="1:10" x14ac:dyDescent="0.2">
      <c r="A17" s="129"/>
      <c r="B17" s="131"/>
      <c r="C17" s="131"/>
      <c r="D17" s="131"/>
      <c r="E17" s="85"/>
      <c r="F17" s="85"/>
      <c r="G17" s="131"/>
      <c r="H17" s="131"/>
      <c r="I17" s="131"/>
      <c r="J17" s="129"/>
    </row>
    <row r="18" spans="1:10" x14ac:dyDescent="0.2">
      <c r="A18" s="129"/>
      <c r="B18" s="131"/>
      <c r="C18" s="131"/>
      <c r="D18" s="131"/>
      <c r="E18" s="84"/>
      <c r="F18" s="84"/>
      <c r="G18" s="131"/>
      <c r="H18" s="131"/>
      <c r="I18" s="131"/>
      <c r="J18" s="129"/>
    </row>
    <row r="19" spans="1:10" x14ac:dyDescent="0.2">
      <c r="A19" s="129"/>
      <c r="B19" s="131"/>
      <c r="C19" s="131"/>
      <c r="D19" s="131"/>
      <c r="E19" s="85"/>
      <c r="F19" s="85"/>
      <c r="G19" s="131"/>
      <c r="H19" s="131"/>
      <c r="I19" s="131"/>
      <c r="J19" s="129"/>
    </row>
    <row r="20" spans="1:10" x14ac:dyDescent="0.2">
      <c r="A20" s="132"/>
      <c r="B20" s="131"/>
      <c r="C20" s="131"/>
      <c r="D20" s="131"/>
      <c r="E20" s="85"/>
      <c r="F20" s="85"/>
      <c r="G20" s="131"/>
      <c r="H20" s="131"/>
      <c r="I20" s="131"/>
      <c r="J20" s="132"/>
    </row>
    <row r="21" spans="1:10" x14ac:dyDescent="0.2">
      <c r="A21" s="129"/>
      <c r="B21" s="131"/>
      <c r="C21" s="131"/>
      <c r="D21" s="131"/>
      <c r="E21" s="85"/>
      <c r="F21" s="85"/>
      <c r="G21" s="146"/>
      <c r="H21" s="131"/>
      <c r="I21" s="131"/>
      <c r="J21" s="129"/>
    </row>
    <row r="22" spans="1:10" x14ac:dyDescent="0.2">
      <c r="A22" s="129"/>
      <c r="B22" s="131"/>
      <c r="C22" s="131"/>
      <c r="D22" s="131"/>
      <c r="E22" s="85"/>
      <c r="F22" s="85"/>
      <c r="G22" s="131"/>
      <c r="H22" s="131"/>
      <c r="I22" s="131"/>
      <c r="J22" s="129"/>
    </row>
    <row r="23" spans="1:10" x14ac:dyDescent="0.2">
      <c r="A23" s="129"/>
      <c r="B23" s="131"/>
      <c r="C23" s="131"/>
      <c r="D23" s="131"/>
      <c r="E23" s="85"/>
      <c r="F23" s="85"/>
      <c r="G23" s="131"/>
      <c r="H23" s="131"/>
      <c r="I23" s="131"/>
      <c r="J23" s="129"/>
    </row>
    <row r="24" spans="1:10" x14ac:dyDescent="0.2">
      <c r="A24" s="130"/>
      <c r="B24" s="130"/>
      <c r="C24" s="131"/>
      <c r="D24" s="131"/>
      <c r="E24" s="132"/>
      <c r="F24" s="132"/>
      <c r="G24" s="131"/>
      <c r="H24" s="131"/>
      <c r="I24" s="131"/>
      <c r="J24" s="130"/>
    </row>
    <row r="25" spans="1:10" x14ac:dyDescent="0.2">
      <c r="A25" s="130"/>
      <c r="B25" s="130"/>
      <c r="C25" s="131"/>
      <c r="D25" s="131"/>
      <c r="E25" s="132"/>
      <c r="F25" s="85"/>
      <c r="G25" s="131"/>
      <c r="H25" s="131"/>
      <c r="I25" s="131"/>
      <c r="J25" s="130"/>
    </row>
    <row r="26" spans="1:10" x14ac:dyDescent="0.2">
      <c r="A26" s="130"/>
      <c r="B26" s="130"/>
      <c r="C26" s="131"/>
      <c r="D26" s="131"/>
      <c r="E26" s="132"/>
      <c r="F26" s="85"/>
      <c r="G26" s="131"/>
      <c r="H26" s="131"/>
      <c r="I26" s="131"/>
      <c r="J26" s="130"/>
    </row>
    <row r="27" spans="1:10" x14ac:dyDescent="0.2">
      <c r="A27" s="130"/>
      <c r="B27" s="130"/>
      <c r="C27" s="131"/>
      <c r="D27" s="131"/>
      <c r="E27" s="132"/>
      <c r="F27" s="85"/>
      <c r="G27" s="131"/>
      <c r="H27" s="131"/>
      <c r="I27" s="131"/>
      <c r="J27" s="130"/>
    </row>
    <row r="28" spans="1:10" x14ac:dyDescent="0.2">
      <c r="A28" s="130"/>
      <c r="B28" s="130"/>
      <c r="C28" s="131"/>
      <c r="D28" s="131"/>
      <c r="E28" s="132"/>
      <c r="F28" s="85"/>
      <c r="G28" s="131"/>
      <c r="H28" s="131"/>
      <c r="I28" s="131"/>
      <c r="J28" s="130"/>
    </row>
    <row r="29" spans="1:10" x14ac:dyDescent="0.2">
      <c r="A29" s="130"/>
      <c r="B29" s="130"/>
      <c r="C29" s="131"/>
      <c r="D29" s="131"/>
      <c r="E29" s="132"/>
      <c r="F29" s="85"/>
      <c r="G29" s="131"/>
      <c r="H29" s="131"/>
      <c r="I29" s="131"/>
      <c r="J29" s="130"/>
    </row>
    <row r="30" spans="1:10" x14ac:dyDescent="0.2">
      <c r="A30" s="130"/>
      <c r="B30" s="130"/>
      <c r="C30" s="131"/>
      <c r="D30" s="131"/>
      <c r="E30" s="132"/>
      <c r="F30" s="132"/>
      <c r="G30" s="131"/>
      <c r="H30" s="131"/>
      <c r="I30" s="131"/>
      <c r="J30" s="130"/>
    </row>
    <row r="31" spans="1:10" x14ac:dyDescent="0.2">
      <c r="A31" s="130"/>
      <c r="B31" s="130"/>
      <c r="C31" s="131"/>
      <c r="D31" s="131"/>
      <c r="E31" s="132"/>
      <c r="F31" s="132"/>
      <c r="G31" s="131"/>
      <c r="H31" s="131"/>
      <c r="I31" s="131"/>
      <c r="J31" s="130"/>
    </row>
    <row r="32" spans="1:10" x14ac:dyDescent="0.2">
      <c r="A32" s="129"/>
      <c r="B32" s="64"/>
      <c r="C32" s="64"/>
      <c r="D32" s="64"/>
      <c r="E32" s="175"/>
      <c r="F32" s="175"/>
      <c r="G32" s="64"/>
      <c r="H32" s="64"/>
      <c r="I32" s="64"/>
      <c r="J32" s="129"/>
    </row>
    <row r="33" spans="1:10" x14ac:dyDescent="0.2">
      <c r="A33" s="130"/>
      <c r="B33" s="130"/>
      <c r="C33" s="131"/>
      <c r="D33" s="130"/>
      <c r="E33" s="130"/>
      <c r="F33" s="130"/>
      <c r="G33" s="130"/>
      <c r="H33" s="130"/>
      <c r="I33" s="130"/>
      <c r="J33" s="130"/>
    </row>
    <row r="34" spans="1:10" x14ac:dyDescent="0.2">
      <c r="A34" s="129"/>
      <c r="B34" s="131"/>
      <c r="C34" s="131"/>
      <c r="D34" s="64"/>
      <c r="E34" s="135"/>
      <c r="F34" s="135"/>
      <c r="G34" s="131"/>
      <c r="H34" s="131"/>
      <c r="I34" s="131"/>
      <c r="J34" s="129"/>
    </row>
    <row r="35" spans="1:10" x14ac:dyDescent="0.2">
      <c r="A35" s="129"/>
      <c r="B35" s="64"/>
      <c r="C35" s="64"/>
      <c r="D35" s="64"/>
      <c r="E35" s="130"/>
      <c r="F35" s="84"/>
      <c r="G35" s="64"/>
      <c r="H35" s="64"/>
      <c r="I35" s="64"/>
      <c r="J35" s="129"/>
    </row>
    <row r="36" spans="1:10" x14ac:dyDescent="0.2">
      <c r="A36" s="129"/>
      <c r="B36" s="131"/>
      <c r="C36" s="131"/>
      <c r="D36" s="131"/>
      <c r="E36" s="130"/>
      <c r="F36" s="85"/>
      <c r="G36" s="131"/>
      <c r="H36" s="131"/>
      <c r="I36" s="131"/>
      <c r="J36" s="129"/>
    </row>
    <row r="37" spans="1:10" x14ac:dyDescent="0.2">
      <c r="A37" s="132"/>
      <c r="B37" s="131"/>
      <c r="C37" s="131"/>
      <c r="D37" s="131"/>
      <c r="E37" s="128"/>
      <c r="F37" s="85"/>
      <c r="G37" s="131"/>
      <c r="H37" s="131"/>
      <c r="I37" s="131"/>
      <c r="J37" s="130"/>
    </row>
    <row r="38" spans="1:10" x14ac:dyDescent="0.2">
      <c r="A38" s="129"/>
      <c r="B38" s="131"/>
      <c r="C38" s="131"/>
      <c r="D38" s="131"/>
      <c r="E38" s="99"/>
      <c r="F38" s="85"/>
      <c r="G38" s="131"/>
      <c r="H38" s="131"/>
      <c r="I38" s="131"/>
      <c r="J38" s="129"/>
    </row>
    <row r="39" spans="1:10" x14ac:dyDescent="0.2">
      <c r="A39" s="129"/>
      <c r="B39" s="64"/>
      <c r="C39" s="64"/>
      <c r="D39" s="64"/>
      <c r="E39" s="133"/>
      <c r="F39" s="133"/>
      <c r="G39" s="64"/>
      <c r="H39" s="64"/>
      <c r="I39" s="64"/>
      <c r="J39" s="129"/>
    </row>
    <row r="40" spans="1:10" x14ac:dyDescent="0.2">
      <c r="A40" s="129"/>
      <c r="B40" s="149"/>
      <c r="C40" s="150"/>
      <c r="D40" s="149"/>
      <c r="E40" s="84"/>
      <c r="F40" s="84"/>
      <c r="G40" s="64"/>
      <c r="H40" s="64"/>
      <c r="I40" s="64"/>
      <c r="J40" s="129"/>
    </row>
    <row r="41" spans="1:10" x14ac:dyDescent="0.2">
      <c r="A41" s="129"/>
      <c r="B41" s="131"/>
      <c r="C41" s="151"/>
      <c r="D41" s="131"/>
      <c r="E41" s="85"/>
      <c r="F41" s="85"/>
      <c r="G41" s="131"/>
      <c r="H41" s="131"/>
      <c r="I41" s="131"/>
      <c r="J41" s="129"/>
    </row>
    <row r="42" spans="1:10" x14ac:dyDescent="0.2">
      <c r="A42" s="129"/>
      <c r="B42" s="131"/>
      <c r="C42" s="131"/>
      <c r="D42" s="131"/>
      <c r="E42" s="94"/>
      <c r="F42" s="94"/>
      <c r="G42" s="131"/>
      <c r="H42" s="131"/>
      <c r="I42" s="131"/>
      <c r="J42" s="129"/>
    </row>
    <row r="43" spans="1:10" x14ac:dyDescent="0.2">
      <c r="A43" s="129"/>
      <c r="B43" s="64"/>
      <c r="C43" s="64"/>
      <c r="D43" s="64"/>
      <c r="E43" s="177"/>
      <c r="F43" s="177"/>
      <c r="G43" s="64"/>
      <c r="H43" s="64"/>
      <c r="I43" s="64"/>
      <c r="J43" s="178"/>
    </row>
    <row r="44" spans="1:10" x14ac:dyDescent="0.2">
      <c r="A44" s="129"/>
      <c r="B44" s="131"/>
      <c r="C44" s="131"/>
      <c r="D44" s="131"/>
      <c r="E44" s="94"/>
      <c r="F44" s="94"/>
      <c r="G44" s="131"/>
      <c r="H44" s="131"/>
      <c r="I44" s="131"/>
      <c r="J44" s="129"/>
    </row>
    <row r="45" spans="1:10" x14ac:dyDescent="0.2">
      <c r="A45" s="129"/>
      <c r="B45" s="64">
        <v>0</v>
      </c>
      <c r="C45" s="64">
        <f>SUM(C16+C34+C32+C39+C43)</f>
        <v>0</v>
      </c>
      <c r="D45" s="64">
        <f>SUM(D16+D34+D32+D39+D43)</f>
        <v>30630</v>
      </c>
      <c r="E45" s="179" t="s">
        <v>199</v>
      </c>
      <c r="F45" s="179"/>
      <c r="G45" s="64">
        <f>SUM(G16+G32+G34+G39+G43)</f>
        <v>40925</v>
      </c>
      <c r="H45" s="64">
        <f>SUM(H16+H34+H32+H39+H43)</f>
        <v>40925</v>
      </c>
      <c r="I45" s="64">
        <f>SUM(I16+I32+I34+I39+I43)</f>
        <v>40925</v>
      </c>
      <c r="J45" s="129"/>
    </row>
    <row r="46" spans="1:10" x14ac:dyDescent="0.2">
      <c r="A46" s="111"/>
      <c r="B46" s="153"/>
      <c r="C46" s="64"/>
      <c r="D46" s="154"/>
      <c r="E46" s="135" t="s">
        <v>200</v>
      </c>
      <c r="F46" s="138"/>
      <c r="G46" s="137"/>
      <c r="H46" s="153"/>
      <c r="I46" s="64"/>
      <c r="J46" s="180"/>
    </row>
    <row r="47" spans="1:10" x14ac:dyDescent="0.2">
      <c r="A47" s="132"/>
      <c r="B47" s="64">
        <v>0</v>
      </c>
      <c r="C47" s="64">
        <f>SUM(C45:C46)</f>
        <v>0</v>
      </c>
      <c r="D47" s="64">
        <f>SUM(D45+D46)</f>
        <v>30630</v>
      </c>
      <c r="E47" s="158" t="s">
        <v>201</v>
      </c>
      <c r="F47" s="158"/>
      <c r="G47" s="64">
        <f>SUM(G45+G46)</f>
        <v>40925</v>
      </c>
      <c r="H47" s="64">
        <f>SUM(H45+H46)</f>
        <v>40925</v>
      </c>
      <c r="I47" s="64">
        <f>SUM(I45+I46)</f>
        <v>40925</v>
      </c>
      <c r="J47" s="132"/>
    </row>
    <row r="48" spans="1:10" x14ac:dyDescent="0.2">
      <c r="A48" s="99"/>
      <c r="B48" s="159"/>
      <c r="C48" s="99"/>
      <c r="D48" s="99"/>
      <c r="E48" s="144"/>
      <c r="F48" s="144"/>
      <c r="G48" s="99"/>
      <c r="H48" s="99"/>
      <c r="I48" s="181" t="s">
        <v>26</v>
      </c>
      <c r="J48" s="99"/>
    </row>
  </sheetData>
  <printOptions horizontalCentered="1" verticalCentered="1"/>
  <pageMargins left="0" right="0" top="0" bottom="0" header="0.3" footer="0.3"/>
  <pageSetup scale="83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opLeftCell="A16" workbookViewId="0">
      <selection activeCell="J40" sqref="J40"/>
    </sheetView>
  </sheetViews>
  <sheetFormatPr defaultRowHeight="15" x14ac:dyDescent="0.2"/>
  <cols>
    <col min="1" max="1" width="3" customWidth="1"/>
    <col min="2" max="2" width="11.77734375" customWidth="1"/>
    <col min="3" max="4" width="11.109375" customWidth="1"/>
    <col min="5" max="5" width="25.44140625" customWidth="1"/>
    <col min="6" max="6" width="5.44140625" customWidth="1"/>
    <col min="7" max="7" width="6.44140625" customWidth="1"/>
    <col min="8" max="8" width="10.21875" customWidth="1"/>
    <col min="9" max="10" width="10.33203125" customWidth="1"/>
    <col min="11" max="11" width="3.21875" customWidth="1"/>
  </cols>
  <sheetData>
    <row r="1" spans="1:11" x14ac:dyDescent="0.2">
      <c r="A1" s="26"/>
      <c r="B1" s="26"/>
      <c r="C1" s="26"/>
      <c r="D1" s="26"/>
      <c r="F1" s="26"/>
      <c r="G1" s="26"/>
      <c r="H1" s="26"/>
      <c r="I1" s="26"/>
      <c r="J1" s="26"/>
      <c r="K1" s="26"/>
    </row>
    <row r="2" spans="1:11" ht="15.75" x14ac:dyDescent="0.25">
      <c r="A2" s="26"/>
      <c r="B2" s="28" t="s">
        <v>0</v>
      </c>
      <c r="C2" s="26"/>
      <c r="D2" s="26"/>
      <c r="E2" s="27" t="s">
        <v>27</v>
      </c>
      <c r="F2" s="26"/>
      <c r="G2" s="26"/>
      <c r="H2" s="26"/>
      <c r="I2" s="26"/>
      <c r="J2" s="26"/>
      <c r="K2" s="26"/>
    </row>
    <row r="3" spans="1:11" ht="15.75" x14ac:dyDescent="0.25">
      <c r="A3" s="26"/>
      <c r="B3" s="28" t="s">
        <v>28</v>
      </c>
      <c r="C3" s="26"/>
      <c r="D3" s="26"/>
      <c r="E3" s="27" t="s">
        <v>29</v>
      </c>
      <c r="F3" s="26"/>
      <c r="G3" s="26"/>
      <c r="H3" s="29" t="s">
        <v>30</v>
      </c>
      <c r="I3" s="26"/>
      <c r="J3" s="26"/>
      <c r="K3" s="26"/>
    </row>
    <row r="4" spans="1:11" x14ac:dyDescent="0.2">
      <c r="A4" s="26"/>
      <c r="B4" s="26"/>
      <c r="C4" s="26"/>
      <c r="D4" s="26"/>
      <c r="E4" s="30"/>
      <c r="F4" s="31"/>
      <c r="G4" s="31"/>
      <c r="H4" s="32"/>
      <c r="I4" s="32"/>
      <c r="J4" s="32"/>
      <c r="K4" s="26"/>
    </row>
    <row r="5" spans="1:11" x14ac:dyDescent="0.2">
      <c r="A5" s="33"/>
      <c r="B5" s="34"/>
      <c r="C5" s="34" t="s">
        <v>5</v>
      </c>
      <c r="D5" s="35"/>
      <c r="E5" s="31"/>
      <c r="F5" s="36"/>
      <c r="G5" s="31"/>
      <c r="H5" s="37" t="s">
        <v>293</v>
      </c>
      <c r="I5" s="34"/>
      <c r="J5" s="35"/>
      <c r="K5" s="33"/>
    </row>
    <row r="6" spans="1:11" x14ac:dyDescent="0.2">
      <c r="A6" s="38"/>
      <c r="B6" s="39" t="s">
        <v>31</v>
      </c>
      <c r="C6" s="40"/>
      <c r="D6" s="121" t="s">
        <v>241</v>
      </c>
      <c r="E6" s="26"/>
      <c r="F6" s="42"/>
      <c r="G6" s="26"/>
      <c r="H6" s="33"/>
      <c r="I6" s="36"/>
      <c r="J6" s="43"/>
      <c r="K6" s="38"/>
    </row>
    <row r="7" spans="1:11" x14ac:dyDescent="0.2">
      <c r="A7" s="38"/>
      <c r="B7" s="44" t="s">
        <v>33</v>
      </c>
      <c r="C7" s="44" t="s">
        <v>34</v>
      </c>
      <c r="D7" s="121" t="s">
        <v>214</v>
      </c>
      <c r="E7" s="45" t="s">
        <v>35</v>
      </c>
      <c r="F7" s="43" t="s">
        <v>36</v>
      </c>
      <c r="G7" s="46" t="s">
        <v>12</v>
      </c>
      <c r="H7" s="42" t="s">
        <v>37</v>
      </c>
      <c r="I7" s="42" t="s">
        <v>38</v>
      </c>
      <c r="J7" s="47" t="s">
        <v>39</v>
      </c>
      <c r="K7" s="38"/>
    </row>
    <row r="8" spans="1:11" x14ac:dyDescent="0.2">
      <c r="A8" s="38"/>
      <c r="B8" s="124" t="s">
        <v>294</v>
      </c>
      <c r="C8" s="124" t="s">
        <v>280</v>
      </c>
      <c r="D8" s="121" t="s">
        <v>286</v>
      </c>
      <c r="E8" s="26"/>
      <c r="F8" s="48" t="s">
        <v>12</v>
      </c>
      <c r="G8" s="47" t="s">
        <v>40</v>
      </c>
      <c r="H8" s="49" t="s">
        <v>41</v>
      </c>
      <c r="I8" s="49" t="s">
        <v>42</v>
      </c>
      <c r="J8" s="49" t="s">
        <v>43</v>
      </c>
      <c r="K8" s="50"/>
    </row>
    <row r="9" spans="1:11" x14ac:dyDescent="0.2">
      <c r="A9" s="51"/>
      <c r="B9" s="52"/>
      <c r="C9" s="52"/>
      <c r="D9" s="52"/>
      <c r="E9" s="84" t="s">
        <v>236</v>
      </c>
      <c r="F9" s="54"/>
      <c r="G9" s="54"/>
      <c r="H9" s="54"/>
      <c r="I9" s="54"/>
      <c r="J9" s="54"/>
      <c r="K9" s="51"/>
    </row>
    <row r="10" spans="1:11" x14ac:dyDescent="0.2">
      <c r="A10" s="54"/>
      <c r="B10" s="55">
        <v>19361</v>
      </c>
      <c r="C10" s="55">
        <v>20327.45</v>
      </c>
      <c r="D10" s="57">
        <v>20500</v>
      </c>
      <c r="E10" s="56" t="s">
        <v>44</v>
      </c>
      <c r="F10" s="54">
        <v>6008</v>
      </c>
      <c r="G10" s="54">
        <v>1</v>
      </c>
      <c r="H10" s="57">
        <v>21120</v>
      </c>
      <c r="I10" s="57">
        <v>21120</v>
      </c>
      <c r="J10" s="57">
        <v>21120</v>
      </c>
      <c r="K10" s="54"/>
    </row>
    <row r="11" spans="1:11" x14ac:dyDescent="0.2">
      <c r="A11" s="51"/>
      <c r="B11" s="57">
        <v>31358</v>
      </c>
      <c r="C11" s="57">
        <v>33183.56</v>
      </c>
      <c r="D11" s="57">
        <v>34500</v>
      </c>
      <c r="E11" s="56" t="s">
        <v>45</v>
      </c>
      <c r="F11" s="54">
        <v>6009</v>
      </c>
      <c r="G11" s="54">
        <v>1.25</v>
      </c>
      <c r="H11" s="57">
        <v>43040</v>
      </c>
      <c r="I11" s="57">
        <v>43040</v>
      </c>
      <c r="J11" s="57">
        <v>43040</v>
      </c>
      <c r="K11" s="51"/>
    </row>
    <row r="12" spans="1:11" x14ac:dyDescent="0.2">
      <c r="A12" s="51"/>
      <c r="B12" s="57">
        <v>3937</v>
      </c>
      <c r="C12" s="57">
        <v>4152.08</v>
      </c>
      <c r="D12" s="57">
        <v>4400</v>
      </c>
      <c r="E12" s="56" t="s">
        <v>46</v>
      </c>
      <c r="F12" s="54">
        <v>6011</v>
      </c>
      <c r="G12" s="54"/>
      <c r="H12" s="57">
        <v>4600</v>
      </c>
      <c r="I12" s="57">
        <v>4600</v>
      </c>
      <c r="J12" s="57">
        <v>4600</v>
      </c>
      <c r="K12" s="51"/>
    </row>
    <row r="13" spans="1:11" x14ac:dyDescent="0.2">
      <c r="A13" s="51"/>
      <c r="B13" s="57">
        <v>0</v>
      </c>
      <c r="C13" s="57">
        <v>0</v>
      </c>
      <c r="D13" s="57">
        <v>200</v>
      </c>
      <c r="E13" s="56" t="s">
        <v>47</v>
      </c>
      <c r="F13" s="54">
        <v>6012</v>
      </c>
      <c r="G13" s="54"/>
      <c r="H13" s="57">
        <v>200</v>
      </c>
      <c r="I13" s="57">
        <v>200</v>
      </c>
      <c r="J13" s="57">
        <v>200</v>
      </c>
      <c r="K13" s="51"/>
    </row>
    <row r="14" spans="1:11" x14ac:dyDescent="0.2">
      <c r="A14" s="51"/>
      <c r="B14" s="57">
        <v>126</v>
      </c>
      <c r="C14" s="57">
        <v>225</v>
      </c>
      <c r="D14" s="57">
        <v>200</v>
      </c>
      <c r="E14" s="56" t="s">
        <v>48</v>
      </c>
      <c r="F14" s="54">
        <v>6013</v>
      </c>
      <c r="G14" s="54"/>
      <c r="H14" s="57">
        <v>230</v>
      </c>
      <c r="I14" s="57">
        <v>230</v>
      </c>
      <c r="J14" s="57">
        <v>230</v>
      </c>
      <c r="K14" s="51"/>
    </row>
    <row r="15" spans="1:11" x14ac:dyDescent="0.2">
      <c r="A15" s="51"/>
      <c r="B15" s="57">
        <v>17523</v>
      </c>
      <c r="C15" s="57">
        <v>14653.9</v>
      </c>
      <c r="D15" s="57">
        <v>15000</v>
      </c>
      <c r="E15" s="56" t="s">
        <v>49</v>
      </c>
      <c r="F15" s="54">
        <v>6015</v>
      </c>
      <c r="G15" s="54"/>
      <c r="H15" s="57">
        <v>14000</v>
      </c>
      <c r="I15" s="57">
        <v>14000</v>
      </c>
      <c r="J15" s="57">
        <v>14000</v>
      </c>
      <c r="K15" s="51"/>
    </row>
    <row r="16" spans="1:11" x14ac:dyDescent="0.2">
      <c r="A16" s="54"/>
      <c r="B16" s="55">
        <v>6075</v>
      </c>
      <c r="C16" s="55">
        <v>6421.29</v>
      </c>
      <c r="D16" s="57">
        <v>6600</v>
      </c>
      <c r="E16" s="58" t="s">
        <v>50</v>
      </c>
      <c r="F16" s="54">
        <v>6016</v>
      </c>
      <c r="G16" s="54"/>
      <c r="H16" s="57">
        <v>7800</v>
      </c>
      <c r="I16" s="57">
        <v>7800</v>
      </c>
      <c r="J16" s="57">
        <v>7800</v>
      </c>
      <c r="K16" s="54"/>
    </row>
    <row r="17" spans="1:11" x14ac:dyDescent="0.2">
      <c r="A17" s="51"/>
      <c r="B17" s="60">
        <f>SUM(B10:B16)</f>
        <v>78380</v>
      </c>
      <c r="C17" s="60">
        <f>SUM(C10:C16)</f>
        <v>78963.279999999984</v>
      </c>
      <c r="D17" s="60">
        <f>SUM(D10:D16)</f>
        <v>81400</v>
      </c>
      <c r="E17" s="84" t="s">
        <v>238</v>
      </c>
      <c r="F17" s="54"/>
      <c r="G17" s="54"/>
      <c r="H17" s="59">
        <f>SUM(H10:H16)</f>
        <v>90990</v>
      </c>
      <c r="I17" s="59">
        <f>SUM(I10:I16)</f>
        <v>90990</v>
      </c>
      <c r="J17" s="59">
        <f>SUM(J10:J16)</f>
        <v>90990</v>
      </c>
      <c r="K17" s="51"/>
    </row>
    <row r="18" spans="1:11" x14ac:dyDescent="0.2">
      <c r="A18" s="51"/>
      <c r="B18" s="57"/>
      <c r="C18" s="57"/>
      <c r="D18" s="57"/>
      <c r="E18" s="56"/>
      <c r="F18" s="54"/>
      <c r="G18" s="54"/>
      <c r="H18" s="57"/>
      <c r="I18" s="57"/>
      <c r="J18" s="57"/>
      <c r="K18" s="51"/>
    </row>
    <row r="19" spans="1:11" x14ac:dyDescent="0.2">
      <c r="A19" s="51"/>
      <c r="B19" s="57"/>
      <c r="C19" s="57"/>
      <c r="D19" s="57"/>
      <c r="E19" s="53" t="s">
        <v>51</v>
      </c>
      <c r="F19" s="54"/>
      <c r="G19" s="54"/>
      <c r="H19" s="57"/>
      <c r="I19" s="57"/>
      <c r="J19" s="57"/>
      <c r="K19" s="51"/>
    </row>
    <row r="20" spans="1:11" x14ac:dyDescent="0.2">
      <c r="A20" s="58"/>
      <c r="B20" s="57">
        <v>2181</v>
      </c>
      <c r="C20" s="57">
        <v>2818.49</v>
      </c>
      <c r="D20" s="57">
        <v>3000</v>
      </c>
      <c r="E20" s="58" t="s">
        <v>52</v>
      </c>
      <c r="F20" s="54">
        <v>6111</v>
      </c>
      <c r="G20" s="54"/>
      <c r="H20" s="57">
        <v>3000</v>
      </c>
      <c r="I20" s="57">
        <v>3000</v>
      </c>
      <c r="J20" s="57">
        <v>3000</v>
      </c>
      <c r="K20" s="54"/>
    </row>
    <row r="21" spans="1:11" x14ac:dyDescent="0.2">
      <c r="A21" s="51"/>
      <c r="B21" s="57">
        <v>2370</v>
      </c>
      <c r="C21" s="57">
        <v>2870.48</v>
      </c>
      <c r="D21" s="57">
        <v>3000</v>
      </c>
      <c r="E21" s="56" t="s">
        <v>53</v>
      </c>
      <c r="F21" s="54">
        <v>6112</v>
      </c>
      <c r="G21" s="54"/>
      <c r="H21" s="57">
        <v>3000</v>
      </c>
      <c r="I21" s="57">
        <v>3000</v>
      </c>
      <c r="J21" s="57">
        <v>3000</v>
      </c>
      <c r="K21" s="51"/>
    </row>
    <row r="22" spans="1:11" x14ac:dyDescent="0.2">
      <c r="A22" s="51"/>
      <c r="B22" s="57">
        <v>7665</v>
      </c>
      <c r="C22" s="57">
        <v>7015</v>
      </c>
      <c r="D22" s="57">
        <v>8000</v>
      </c>
      <c r="E22" s="56" t="s">
        <v>54</v>
      </c>
      <c r="F22" s="54">
        <v>6113</v>
      </c>
      <c r="G22" s="54"/>
      <c r="H22" s="57">
        <v>8000</v>
      </c>
      <c r="I22" s="57">
        <v>8000</v>
      </c>
      <c r="J22" s="57">
        <v>8000</v>
      </c>
      <c r="K22" s="51"/>
    </row>
    <row r="23" spans="1:11" x14ac:dyDescent="0.2">
      <c r="A23" s="51"/>
      <c r="B23" s="57">
        <v>175</v>
      </c>
      <c r="C23" s="57">
        <v>0</v>
      </c>
      <c r="D23" s="57">
        <v>1000</v>
      </c>
      <c r="E23" s="56" t="s">
        <v>55</v>
      </c>
      <c r="F23" s="54">
        <v>6114</v>
      </c>
      <c r="G23" s="54"/>
      <c r="H23" s="57">
        <v>500</v>
      </c>
      <c r="I23" s="57">
        <v>500</v>
      </c>
      <c r="J23" s="57">
        <v>500</v>
      </c>
      <c r="K23" s="51"/>
    </row>
    <row r="24" spans="1:11" x14ac:dyDescent="0.2">
      <c r="A24" s="51"/>
      <c r="B24" s="57">
        <v>1338</v>
      </c>
      <c r="C24" s="57">
        <v>2826.32</v>
      </c>
      <c r="D24" s="57">
        <v>2000</v>
      </c>
      <c r="E24" s="56" t="s">
        <v>56</v>
      </c>
      <c r="F24" s="54">
        <v>6115</v>
      </c>
      <c r="G24" s="54"/>
      <c r="H24" s="57">
        <v>2000</v>
      </c>
      <c r="I24" s="57">
        <v>2000</v>
      </c>
      <c r="J24" s="57">
        <v>2000</v>
      </c>
      <c r="K24" s="51"/>
    </row>
    <row r="25" spans="1:11" x14ac:dyDescent="0.2">
      <c r="A25" s="51"/>
      <c r="B25" s="57"/>
      <c r="C25" s="57">
        <v>1194.96</v>
      </c>
      <c r="D25" s="57"/>
      <c r="E25" s="85" t="s">
        <v>296</v>
      </c>
      <c r="F25" s="130" t="s">
        <v>295</v>
      </c>
      <c r="G25" s="54"/>
      <c r="H25" s="57">
        <v>1500</v>
      </c>
      <c r="I25" s="57">
        <v>1500</v>
      </c>
      <c r="J25" s="57">
        <v>1500</v>
      </c>
      <c r="K25" s="51"/>
    </row>
    <row r="26" spans="1:11" x14ac:dyDescent="0.2">
      <c r="A26" s="51"/>
      <c r="B26" s="57">
        <v>7134</v>
      </c>
      <c r="C26" s="57">
        <v>7346.88</v>
      </c>
      <c r="D26" s="57">
        <v>8000</v>
      </c>
      <c r="E26" s="56" t="s">
        <v>57</v>
      </c>
      <c r="F26" s="54">
        <v>6116</v>
      </c>
      <c r="G26" s="54"/>
      <c r="H26" s="57">
        <v>8000</v>
      </c>
      <c r="I26" s="57">
        <v>8000</v>
      </c>
      <c r="J26" s="57">
        <v>8000</v>
      </c>
      <c r="K26" s="51"/>
    </row>
    <row r="27" spans="1:11" x14ac:dyDescent="0.2">
      <c r="A27" s="51"/>
      <c r="B27" s="57">
        <v>1691</v>
      </c>
      <c r="C27" s="57">
        <v>1523.2</v>
      </c>
      <c r="D27" s="57">
        <v>2000</v>
      </c>
      <c r="E27" s="85" t="s">
        <v>240</v>
      </c>
      <c r="F27" s="54">
        <v>6117</v>
      </c>
      <c r="G27" s="54"/>
      <c r="H27" s="57">
        <v>2000</v>
      </c>
      <c r="I27" s="57">
        <v>2000</v>
      </c>
      <c r="J27" s="57">
        <v>2000</v>
      </c>
      <c r="K27" s="51"/>
    </row>
    <row r="28" spans="1:11" x14ac:dyDescent="0.2">
      <c r="A28" s="51"/>
      <c r="B28" s="57">
        <v>-809</v>
      </c>
      <c r="C28" s="57">
        <v>300.35000000000002</v>
      </c>
      <c r="D28" s="57">
        <v>500</v>
      </c>
      <c r="E28" s="56" t="s">
        <v>58</v>
      </c>
      <c r="F28" s="54">
        <v>6128</v>
      </c>
      <c r="G28" s="54"/>
      <c r="H28" s="57">
        <v>500</v>
      </c>
      <c r="I28" s="57">
        <v>500</v>
      </c>
      <c r="J28" s="57">
        <v>500</v>
      </c>
      <c r="K28" s="51"/>
    </row>
    <row r="29" spans="1:11" x14ac:dyDescent="0.2">
      <c r="A29" s="51"/>
      <c r="B29" s="57">
        <v>2050</v>
      </c>
      <c r="C29" s="57">
        <v>2400</v>
      </c>
      <c r="D29" s="57">
        <v>2500</v>
      </c>
      <c r="E29" s="56" t="s">
        <v>59</v>
      </c>
      <c r="F29" s="54">
        <v>6119</v>
      </c>
      <c r="G29" s="54"/>
      <c r="H29" s="57">
        <v>2500</v>
      </c>
      <c r="I29" s="57">
        <v>2500</v>
      </c>
      <c r="J29" s="57">
        <v>2500</v>
      </c>
      <c r="K29" s="51"/>
    </row>
    <row r="30" spans="1:11" x14ac:dyDescent="0.2">
      <c r="A30" s="51"/>
      <c r="B30" s="57">
        <v>157</v>
      </c>
      <c r="C30" s="57">
        <v>183.61</v>
      </c>
      <c r="D30" s="57">
        <v>300</v>
      </c>
      <c r="E30" s="56" t="s">
        <v>60</v>
      </c>
      <c r="F30" s="54">
        <v>6120</v>
      </c>
      <c r="G30" s="54"/>
      <c r="H30" s="57">
        <v>300</v>
      </c>
      <c r="I30" s="57">
        <v>300</v>
      </c>
      <c r="J30" s="57">
        <v>300</v>
      </c>
      <c r="K30" s="51"/>
    </row>
    <row r="31" spans="1:11" x14ac:dyDescent="0.2">
      <c r="A31" s="58"/>
      <c r="B31" s="57">
        <v>2039</v>
      </c>
      <c r="C31" s="57">
        <v>1486.62</v>
      </c>
      <c r="D31" s="57">
        <v>3000</v>
      </c>
      <c r="E31" s="58" t="s">
        <v>61</v>
      </c>
      <c r="F31" s="54">
        <v>6127</v>
      </c>
      <c r="G31" s="54"/>
      <c r="H31" s="57">
        <v>3000</v>
      </c>
      <c r="I31" s="57">
        <v>3000</v>
      </c>
      <c r="J31" s="57">
        <v>3000</v>
      </c>
      <c r="K31" s="54"/>
    </row>
    <row r="32" spans="1:11" x14ac:dyDescent="0.2">
      <c r="A32" s="51"/>
      <c r="B32" s="57">
        <v>571</v>
      </c>
      <c r="C32" s="57">
        <v>528.15</v>
      </c>
      <c r="D32" s="57">
        <v>500</v>
      </c>
      <c r="E32" s="56" t="s">
        <v>62</v>
      </c>
      <c r="F32" s="54">
        <v>6129</v>
      </c>
      <c r="G32" s="54"/>
      <c r="H32" s="57">
        <v>500</v>
      </c>
      <c r="I32" s="57">
        <v>500</v>
      </c>
      <c r="J32" s="57">
        <v>500</v>
      </c>
      <c r="K32" s="51"/>
    </row>
    <row r="33" spans="1:11" x14ac:dyDescent="0.2">
      <c r="A33" s="51"/>
      <c r="B33" s="57">
        <v>273</v>
      </c>
      <c r="C33" s="57">
        <v>0</v>
      </c>
      <c r="D33" s="57">
        <v>2000</v>
      </c>
      <c r="E33" s="56" t="s">
        <v>63</v>
      </c>
      <c r="F33" s="54">
        <v>6122</v>
      </c>
      <c r="G33" s="54"/>
      <c r="H33" s="57">
        <v>2000</v>
      </c>
      <c r="I33" s="57">
        <v>2000</v>
      </c>
      <c r="J33" s="57">
        <v>2000</v>
      </c>
      <c r="K33" s="51"/>
    </row>
    <row r="34" spans="1:11" x14ac:dyDescent="0.2">
      <c r="A34" s="51"/>
      <c r="B34" s="57">
        <v>663</v>
      </c>
      <c r="C34" s="57">
        <v>560.99</v>
      </c>
      <c r="D34" s="57">
        <v>300</v>
      </c>
      <c r="E34" s="56" t="s">
        <v>64</v>
      </c>
      <c r="F34" s="54">
        <v>6123</v>
      </c>
      <c r="G34" s="54"/>
      <c r="H34" s="57">
        <v>200</v>
      </c>
      <c r="I34" s="57">
        <v>200</v>
      </c>
      <c r="J34" s="57">
        <v>200</v>
      </c>
      <c r="K34" s="51"/>
    </row>
    <row r="35" spans="1:11" x14ac:dyDescent="0.2">
      <c r="A35" s="51"/>
      <c r="B35" s="57">
        <v>800</v>
      </c>
      <c r="C35" s="57">
        <v>1000</v>
      </c>
      <c r="D35" s="57">
        <v>1000</v>
      </c>
      <c r="E35" s="85" t="s">
        <v>210</v>
      </c>
      <c r="F35" s="54">
        <v>6121</v>
      </c>
      <c r="G35" s="54"/>
      <c r="H35" s="57">
        <v>1000</v>
      </c>
      <c r="I35" s="57">
        <v>1000</v>
      </c>
      <c r="J35" s="57">
        <v>1000</v>
      </c>
      <c r="K35" s="51"/>
    </row>
    <row r="36" spans="1:11" x14ac:dyDescent="0.2">
      <c r="A36" s="51"/>
      <c r="B36" s="57">
        <v>107</v>
      </c>
      <c r="C36" s="57">
        <v>0</v>
      </c>
      <c r="D36" s="57">
        <v>500</v>
      </c>
      <c r="E36" s="94" t="s">
        <v>213</v>
      </c>
      <c r="F36" s="54">
        <v>6118</v>
      </c>
      <c r="G36" s="54"/>
      <c r="H36" s="57">
        <v>250</v>
      </c>
      <c r="I36" s="57">
        <v>250</v>
      </c>
      <c r="J36" s="57">
        <v>250</v>
      </c>
      <c r="K36" s="51"/>
    </row>
    <row r="37" spans="1:11" x14ac:dyDescent="0.2">
      <c r="A37" s="51"/>
      <c r="B37" s="57"/>
      <c r="C37" s="57"/>
      <c r="D37" s="57"/>
      <c r="E37" s="94" t="s">
        <v>308</v>
      </c>
      <c r="F37" s="54">
        <v>6124</v>
      </c>
      <c r="G37" s="54"/>
      <c r="H37" s="57">
        <v>2000</v>
      </c>
      <c r="I37" s="57">
        <v>2000</v>
      </c>
      <c r="J37" s="57">
        <v>2000</v>
      </c>
      <c r="K37" s="51"/>
    </row>
    <row r="38" spans="1:11" x14ac:dyDescent="0.2">
      <c r="A38" s="51"/>
      <c r="B38" s="59">
        <f>SUM(B20:B36)</f>
        <v>28405</v>
      </c>
      <c r="C38" s="59">
        <f>SUM(C20:C36)</f>
        <v>32055.050000000003</v>
      </c>
      <c r="D38" s="59">
        <f>SUM(D20:D36)</f>
        <v>37600</v>
      </c>
      <c r="E38" s="62" t="s">
        <v>65</v>
      </c>
      <c r="F38" s="54"/>
      <c r="G38" s="54"/>
      <c r="H38" s="59">
        <f>SUM(H20:H37)</f>
        <v>40250</v>
      </c>
      <c r="I38" s="59">
        <f>SUM(I20:I37)</f>
        <v>40250</v>
      </c>
      <c r="J38" s="59">
        <f>SUM(J20:J37)</f>
        <v>40250</v>
      </c>
      <c r="K38" s="51"/>
    </row>
    <row r="39" spans="1:11" x14ac:dyDescent="0.2">
      <c r="A39" s="51"/>
      <c r="B39" s="57"/>
      <c r="C39" s="57"/>
      <c r="D39" s="57"/>
      <c r="E39" s="61"/>
      <c r="F39" s="54"/>
      <c r="G39" s="54"/>
      <c r="H39" s="57"/>
      <c r="I39" s="57"/>
      <c r="J39" s="57"/>
      <c r="K39" s="51"/>
    </row>
    <row r="40" spans="1:11" x14ac:dyDescent="0.2">
      <c r="A40" s="51"/>
      <c r="B40" s="57">
        <v>0</v>
      </c>
      <c r="C40" s="57">
        <v>0</v>
      </c>
      <c r="D40" s="64">
        <v>31402</v>
      </c>
      <c r="E40" s="175" t="s">
        <v>309</v>
      </c>
      <c r="F40" s="54">
        <v>6126</v>
      </c>
      <c r="G40" s="54"/>
      <c r="H40" s="59">
        <v>80260</v>
      </c>
      <c r="I40" s="59">
        <v>80260</v>
      </c>
      <c r="J40" s="59">
        <v>80260</v>
      </c>
      <c r="K40" s="51"/>
    </row>
    <row r="41" spans="1:11" x14ac:dyDescent="0.2">
      <c r="A41" s="51"/>
      <c r="B41" s="57"/>
      <c r="C41" s="57"/>
      <c r="D41" s="57"/>
      <c r="E41" s="61"/>
      <c r="F41" s="54"/>
      <c r="G41" s="54"/>
      <c r="H41" s="57"/>
      <c r="I41" s="57"/>
      <c r="J41" s="57"/>
      <c r="K41" s="51"/>
    </row>
    <row r="42" spans="1:11" ht="15.75" thickBot="1" x14ac:dyDescent="0.25">
      <c r="A42" s="51"/>
      <c r="B42" s="65">
        <f>SUM(B17+B38+B40)</f>
        <v>106785</v>
      </c>
      <c r="C42" s="65">
        <f>SUM(C17+C38+C40)</f>
        <v>111018.32999999999</v>
      </c>
      <c r="D42" s="65">
        <f>SUM(D17+D38+D40)</f>
        <v>150402</v>
      </c>
      <c r="E42" s="66" t="s">
        <v>66</v>
      </c>
      <c r="F42" s="33"/>
      <c r="G42" s="33"/>
      <c r="H42" s="65">
        <f>SUM(H17+H38+H40)</f>
        <v>211500</v>
      </c>
      <c r="I42" s="65">
        <f>SUM(I17+I38+I40)</f>
        <v>211500</v>
      </c>
      <c r="J42" s="65">
        <f>SUM(J17+J38+J40)</f>
        <v>211500</v>
      </c>
      <c r="K42" s="51"/>
    </row>
    <row r="43" spans="1:11" ht="15.75" thickBot="1" x14ac:dyDescent="0.25">
      <c r="A43" s="67"/>
      <c r="B43" s="68">
        <v>0</v>
      </c>
      <c r="C43" s="68">
        <v>0</v>
      </c>
      <c r="D43" s="68">
        <v>0</v>
      </c>
      <c r="E43" s="69"/>
      <c r="F43" s="70"/>
      <c r="G43" s="71"/>
      <c r="H43" s="68">
        <v>0</v>
      </c>
      <c r="I43" s="68">
        <v>0</v>
      </c>
      <c r="J43" s="68">
        <v>0</v>
      </c>
      <c r="K43" s="72"/>
    </row>
    <row r="44" spans="1:11" x14ac:dyDescent="0.2">
      <c r="A44" s="51"/>
      <c r="B44" s="73">
        <f>SUM(B42+B43)</f>
        <v>106785</v>
      </c>
      <c r="C44" s="73">
        <f>SUM(C42+C43)</f>
        <v>111018.32999999999</v>
      </c>
      <c r="D44" s="73">
        <f>SUM(D42+D43)</f>
        <v>150402</v>
      </c>
      <c r="E44" s="74" t="s">
        <v>67</v>
      </c>
      <c r="F44" s="50"/>
      <c r="G44" s="40"/>
      <c r="H44" s="73">
        <f>SUM(H42+H43)</f>
        <v>211500</v>
      </c>
      <c r="I44" s="73">
        <f>SUM(I42+I43)</f>
        <v>211500</v>
      </c>
      <c r="J44" s="73">
        <f>SUM(J42+J43)</f>
        <v>211500</v>
      </c>
      <c r="K44" s="35"/>
    </row>
    <row r="45" spans="1:11" x14ac:dyDescent="0.2">
      <c r="A45" s="75"/>
      <c r="B45" s="26"/>
      <c r="C45" s="26"/>
      <c r="D45" s="26"/>
      <c r="E45" s="76"/>
      <c r="F45" s="26"/>
      <c r="G45" s="26"/>
      <c r="H45" s="26"/>
      <c r="I45" s="26"/>
      <c r="J45" s="26" t="s">
        <v>68</v>
      </c>
      <c r="K45" s="26"/>
    </row>
    <row r="46" spans="1:11" x14ac:dyDescent="0.2">
      <c r="A46" s="26"/>
      <c r="B46" s="26"/>
      <c r="C46" s="26"/>
      <c r="D46" s="26"/>
      <c r="E46" s="76"/>
      <c r="F46" s="26"/>
      <c r="G46" s="26"/>
      <c r="H46" s="26"/>
      <c r="I46" s="26"/>
      <c r="K46" s="26"/>
    </row>
  </sheetData>
  <printOptions horizontalCentered="1" verticalCentered="1"/>
  <pageMargins left="0" right="0" top="0" bottom="0" header="0.25" footer="0.3"/>
  <pageSetup scale="8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10" workbookViewId="0">
      <selection activeCell="J36" sqref="J36"/>
    </sheetView>
  </sheetViews>
  <sheetFormatPr defaultRowHeight="15" x14ac:dyDescent="0.2"/>
  <cols>
    <col min="1" max="1" width="3.5546875" customWidth="1"/>
    <col min="2" max="2" width="12" customWidth="1"/>
    <col min="3" max="3" width="10.88671875" customWidth="1"/>
    <col min="4" max="4" width="11.44140625" customWidth="1"/>
    <col min="5" max="5" width="23" customWidth="1"/>
    <col min="6" max="6" width="5.6640625" customWidth="1"/>
    <col min="7" max="7" width="3.77734375" customWidth="1"/>
    <col min="8" max="8" width="11.109375" customWidth="1"/>
    <col min="9" max="9" width="10.109375" customWidth="1"/>
    <col min="10" max="10" width="12.33203125" customWidth="1"/>
    <col min="11" max="11" width="2.88671875" customWidth="1"/>
  </cols>
  <sheetData>
    <row r="1" spans="1:11" x14ac:dyDescent="0.2">
      <c r="A1" s="26"/>
      <c r="B1" s="26"/>
      <c r="C1" s="26"/>
      <c r="D1" s="26"/>
      <c r="F1" s="26"/>
      <c r="G1" s="26"/>
      <c r="H1" s="26"/>
      <c r="I1" s="26"/>
      <c r="J1" s="26"/>
      <c r="K1" s="26"/>
    </row>
    <row r="2" spans="1:11" ht="15.75" x14ac:dyDescent="0.25">
      <c r="A2" s="26"/>
      <c r="B2" s="28" t="s">
        <v>0</v>
      </c>
      <c r="C2" s="26"/>
      <c r="D2" s="26"/>
      <c r="E2" s="27" t="s">
        <v>27</v>
      </c>
      <c r="F2" s="26"/>
      <c r="G2" s="26"/>
      <c r="H2" s="26"/>
      <c r="I2" s="26"/>
      <c r="J2" s="26"/>
      <c r="K2" s="26"/>
    </row>
    <row r="3" spans="1:11" ht="15.75" x14ac:dyDescent="0.25">
      <c r="A3" s="26"/>
      <c r="B3" s="28" t="s">
        <v>28</v>
      </c>
      <c r="C3" s="26"/>
      <c r="D3" s="26"/>
      <c r="E3" s="27" t="s">
        <v>29</v>
      </c>
      <c r="F3" s="26"/>
      <c r="G3" s="26"/>
      <c r="H3" s="77" t="s">
        <v>30</v>
      </c>
      <c r="I3" s="40"/>
      <c r="J3" s="40"/>
      <c r="K3" s="40"/>
    </row>
    <row r="4" spans="1:11" x14ac:dyDescent="0.2">
      <c r="A4" s="26"/>
      <c r="B4" s="26"/>
      <c r="C4" s="26"/>
      <c r="D4" s="26"/>
      <c r="E4" s="30"/>
      <c r="F4" s="26"/>
      <c r="G4" s="26"/>
      <c r="H4" s="32"/>
      <c r="I4" s="32"/>
      <c r="J4" s="32"/>
      <c r="K4" s="26"/>
    </row>
    <row r="5" spans="1:11" x14ac:dyDescent="0.2">
      <c r="A5" s="33"/>
      <c r="B5" s="34"/>
      <c r="C5" s="34" t="s">
        <v>5</v>
      </c>
      <c r="D5" s="35"/>
      <c r="E5" s="31"/>
      <c r="F5" s="36"/>
      <c r="G5" s="31"/>
      <c r="H5" s="78"/>
      <c r="I5" s="31"/>
      <c r="J5" s="79"/>
      <c r="K5" s="33"/>
    </row>
    <row r="6" spans="1:11" x14ac:dyDescent="0.2">
      <c r="A6" s="38"/>
      <c r="B6" s="39" t="s">
        <v>31</v>
      </c>
      <c r="C6" s="40"/>
      <c r="D6" s="121" t="s">
        <v>241</v>
      </c>
      <c r="E6" s="26"/>
      <c r="F6" s="42"/>
      <c r="G6" s="26"/>
      <c r="H6" s="80" t="s">
        <v>297</v>
      </c>
      <c r="I6" s="26"/>
      <c r="J6" s="81"/>
      <c r="K6" s="38"/>
    </row>
    <row r="7" spans="1:11" x14ac:dyDescent="0.2">
      <c r="A7" s="38"/>
      <c r="B7" s="44" t="s">
        <v>69</v>
      </c>
      <c r="C7" s="44" t="s">
        <v>70</v>
      </c>
      <c r="D7" s="121" t="s">
        <v>214</v>
      </c>
      <c r="E7" s="45" t="s">
        <v>35</v>
      </c>
      <c r="F7" s="42" t="s">
        <v>36</v>
      </c>
      <c r="G7" s="47"/>
      <c r="H7" s="36" t="s">
        <v>37</v>
      </c>
      <c r="I7" s="36" t="s">
        <v>38</v>
      </c>
      <c r="J7" s="36" t="s">
        <v>39</v>
      </c>
      <c r="K7" s="38"/>
    </row>
    <row r="8" spans="1:11" x14ac:dyDescent="0.2">
      <c r="A8" s="38"/>
      <c r="B8" s="124" t="s">
        <v>294</v>
      </c>
      <c r="C8" s="124" t="s">
        <v>298</v>
      </c>
      <c r="D8" s="125" t="s">
        <v>286</v>
      </c>
      <c r="E8" s="26"/>
      <c r="F8" s="82" t="s">
        <v>12</v>
      </c>
      <c r="G8" s="47"/>
      <c r="H8" s="49" t="s">
        <v>41</v>
      </c>
      <c r="I8" s="49" t="s">
        <v>42</v>
      </c>
      <c r="J8" s="83" t="s">
        <v>71</v>
      </c>
      <c r="K8" s="50"/>
    </row>
    <row r="9" spans="1:11" x14ac:dyDescent="0.2">
      <c r="A9" s="51"/>
      <c r="B9" s="54"/>
      <c r="C9" s="54"/>
      <c r="D9" s="54"/>
      <c r="E9" s="53" t="s">
        <v>72</v>
      </c>
      <c r="F9" s="54"/>
      <c r="G9" s="54"/>
      <c r="H9" s="54"/>
      <c r="I9" s="54"/>
      <c r="J9" s="54"/>
      <c r="K9" s="51"/>
    </row>
    <row r="10" spans="1:11" x14ac:dyDescent="0.2">
      <c r="A10" s="51"/>
      <c r="B10" s="57">
        <v>0</v>
      </c>
      <c r="C10" s="57">
        <v>0</v>
      </c>
      <c r="D10" s="57">
        <v>0</v>
      </c>
      <c r="E10" s="56" t="s">
        <v>73</v>
      </c>
      <c r="F10" s="54"/>
      <c r="G10" s="54"/>
      <c r="H10" s="57"/>
      <c r="I10" s="57"/>
      <c r="J10" s="57"/>
      <c r="K10" s="51"/>
    </row>
    <row r="11" spans="1:11" x14ac:dyDescent="0.2">
      <c r="A11" s="51"/>
      <c r="B11" s="57">
        <v>0</v>
      </c>
      <c r="C11" s="57">
        <v>0</v>
      </c>
      <c r="D11" s="57">
        <v>0</v>
      </c>
      <c r="E11" s="56" t="s">
        <v>74</v>
      </c>
      <c r="F11" s="54"/>
      <c r="G11" s="54"/>
      <c r="H11" s="57"/>
      <c r="I11" s="57"/>
      <c r="J11" s="57"/>
      <c r="K11" s="51"/>
    </row>
    <row r="12" spans="1:11" x14ac:dyDescent="0.2">
      <c r="A12" s="51"/>
      <c r="B12" s="57">
        <v>0</v>
      </c>
      <c r="C12" s="57">
        <v>0</v>
      </c>
      <c r="D12" s="57">
        <v>0</v>
      </c>
      <c r="E12" s="56" t="s">
        <v>75</v>
      </c>
      <c r="F12" s="54"/>
      <c r="G12" s="54"/>
      <c r="H12" s="57"/>
      <c r="I12" s="57"/>
      <c r="J12" s="57"/>
      <c r="K12" s="51"/>
    </row>
    <row r="13" spans="1:11" x14ac:dyDescent="0.2">
      <c r="A13" s="51"/>
      <c r="B13" s="57">
        <v>0</v>
      </c>
      <c r="C13" s="57">
        <v>0</v>
      </c>
      <c r="D13" s="57">
        <v>0</v>
      </c>
      <c r="E13" s="56" t="s">
        <v>76</v>
      </c>
      <c r="F13" s="54"/>
      <c r="G13" s="54"/>
      <c r="H13" s="57"/>
      <c r="I13" s="57"/>
      <c r="J13" s="57"/>
      <c r="K13" s="51"/>
    </row>
    <row r="14" spans="1:11" x14ac:dyDescent="0.2">
      <c r="A14" s="51"/>
      <c r="B14" s="57"/>
      <c r="C14" s="57"/>
      <c r="D14" s="57"/>
      <c r="E14" s="56"/>
      <c r="F14" s="54"/>
      <c r="G14" s="54"/>
      <c r="H14" s="57"/>
      <c r="I14" s="57"/>
      <c r="J14" s="57"/>
      <c r="K14" s="51"/>
    </row>
    <row r="15" spans="1:11" x14ac:dyDescent="0.2">
      <c r="A15" s="51"/>
      <c r="B15" s="59">
        <f>SUM(B10:B13)</f>
        <v>0</v>
      </c>
      <c r="C15" s="59">
        <f>SUM(C10:C13)</f>
        <v>0</v>
      </c>
      <c r="D15" s="59">
        <f>SUM(D10:D13)</f>
        <v>0</v>
      </c>
      <c r="E15" s="53" t="s">
        <v>77</v>
      </c>
      <c r="F15" s="54"/>
      <c r="G15" s="54"/>
      <c r="H15" s="59">
        <f>SUM(H10:H13)</f>
        <v>0</v>
      </c>
      <c r="I15" s="59">
        <f>SUM(I10:I13)</f>
        <v>0</v>
      </c>
      <c r="J15" s="59">
        <f>SUM(J10:J13)</f>
        <v>0</v>
      </c>
      <c r="K15" s="51"/>
    </row>
    <row r="16" spans="1:11" x14ac:dyDescent="0.2">
      <c r="A16" s="51"/>
      <c r="B16" s="57"/>
      <c r="C16" s="57"/>
      <c r="D16" s="57"/>
      <c r="E16" s="56"/>
      <c r="F16" s="54"/>
      <c r="G16" s="54"/>
      <c r="H16" s="57"/>
      <c r="I16" s="57"/>
      <c r="J16" s="57"/>
      <c r="K16" s="51"/>
    </row>
    <row r="17" spans="1:11" x14ac:dyDescent="0.2">
      <c r="A17" s="51"/>
      <c r="B17" s="57"/>
      <c r="C17" s="57"/>
      <c r="D17" s="57"/>
      <c r="E17" s="56"/>
      <c r="F17" s="54"/>
      <c r="G17" s="54"/>
      <c r="H17" s="57"/>
      <c r="I17" s="57"/>
      <c r="J17" s="57"/>
      <c r="K17" s="51"/>
    </row>
    <row r="18" spans="1:11" x14ac:dyDescent="0.2">
      <c r="A18" s="51"/>
      <c r="B18" s="57"/>
      <c r="C18" s="57"/>
      <c r="D18" s="57"/>
      <c r="E18" s="53" t="s">
        <v>78</v>
      </c>
      <c r="F18" s="54"/>
      <c r="G18" s="54"/>
      <c r="H18" s="57"/>
      <c r="I18" s="57"/>
      <c r="J18" s="57"/>
      <c r="K18" s="51"/>
    </row>
    <row r="19" spans="1:11" x14ac:dyDescent="0.2">
      <c r="A19" s="51"/>
      <c r="B19" s="57">
        <v>0</v>
      </c>
      <c r="C19" s="57">
        <v>0</v>
      </c>
      <c r="D19" s="57">
        <v>0</v>
      </c>
      <c r="E19" s="56" t="s">
        <v>79</v>
      </c>
      <c r="F19" s="54"/>
      <c r="G19" s="54"/>
      <c r="H19" s="57"/>
      <c r="I19" s="57"/>
      <c r="J19" s="57"/>
      <c r="K19" s="51"/>
    </row>
    <row r="20" spans="1:11" x14ac:dyDescent="0.2">
      <c r="A20" s="51"/>
      <c r="B20" s="57">
        <v>0</v>
      </c>
      <c r="C20" s="57">
        <v>0</v>
      </c>
      <c r="D20" s="57">
        <v>0</v>
      </c>
      <c r="E20" s="56" t="s">
        <v>80</v>
      </c>
      <c r="F20" s="54"/>
      <c r="G20" s="54"/>
      <c r="H20" s="57"/>
      <c r="I20" s="57"/>
      <c r="J20" s="57"/>
      <c r="K20" s="51"/>
    </row>
    <row r="21" spans="1:11" x14ac:dyDescent="0.2">
      <c r="A21" s="51"/>
      <c r="B21" s="57"/>
      <c r="C21" s="57"/>
      <c r="D21" s="57"/>
      <c r="E21" s="56"/>
      <c r="F21" s="54"/>
      <c r="G21" s="54"/>
      <c r="H21" s="57"/>
      <c r="I21" s="57"/>
      <c r="J21" s="57"/>
      <c r="K21" s="51"/>
    </row>
    <row r="22" spans="1:11" x14ac:dyDescent="0.2">
      <c r="A22" s="51"/>
      <c r="B22" s="59">
        <f>SUM(B19+B20)</f>
        <v>0</v>
      </c>
      <c r="C22" s="59">
        <f>SUM(C19+C20)</f>
        <v>0</v>
      </c>
      <c r="D22" s="59">
        <f>SUM(D19+D20)</f>
        <v>0</v>
      </c>
      <c r="E22" s="53" t="s">
        <v>81</v>
      </c>
      <c r="F22" s="54"/>
      <c r="G22" s="54"/>
      <c r="H22" s="59">
        <f>SUM(H19+H20)</f>
        <v>0</v>
      </c>
      <c r="I22" s="59">
        <f>SUM(I19+I20)</f>
        <v>0</v>
      </c>
      <c r="J22" s="59">
        <f>SUM(J19+J20)</f>
        <v>0</v>
      </c>
      <c r="K22" s="51"/>
    </row>
    <row r="23" spans="1:11" x14ac:dyDescent="0.2">
      <c r="A23" s="51"/>
      <c r="B23" s="57"/>
      <c r="C23" s="57"/>
      <c r="D23" s="57"/>
      <c r="E23" s="56"/>
      <c r="F23" s="54"/>
      <c r="G23" s="54"/>
      <c r="H23" s="57"/>
      <c r="I23" s="57"/>
      <c r="J23" s="57"/>
      <c r="K23" s="51"/>
    </row>
    <row r="24" spans="1:11" x14ac:dyDescent="0.2">
      <c r="A24" s="51"/>
      <c r="B24" s="57"/>
      <c r="C24" s="57"/>
      <c r="D24" s="57"/>
      <c r="E24" s="56"/>
      <c r="F24" s="54"/>
      <c r="G24" s="54"/>
      <c r="H24" s="57"/>
      <c r="I24" s="57"/>
      <c r="J24" s="57"/>
      <c r="K24" s="51"/>
    </row>
    <row r="25" spans="1:11" x14ac:dyDescent="0.2">
      <c r="A25" s="51"/>
      <c r="B25" s="57"/>
      <c r="C25" s="57"/>
      <c r="D25" s="57"/>
      <c r="E25" s="84" t="s">
        <v>82</v>
      </c>
      <c r="F25" s="54"/>
      <c r="G25" s="54"/>
      <c r="H25" s="57"/>
      <c r="I25" s="57"/>
      <c r="J25" s="57"/>
      <c r="K25" s="51"/>
    </row>
    <row r="26" spans="1:11" x14ac:dyDescent="0.2">
      <c r="A26" s="51"/>
      <c r="B26" s="57">
        <v>0</v>
      </c>
      <c r="C26" s="57">
        <v>0</v>
      </c>
      <c r="D26" s="57">
        <v>0</v>
      </c>
      <c r="E26" s="85" t="s">
        <v>83</v>
      </c>
      <c r="F26" s="54">
        <v>6170</v>
      </c>
      <c r="G26" s="54"/>
      <c r="H26" s="57">
        <v>10000</v>
      </c>
      <c r="I26" s="57">
        <v>10000</v>
      </c>
      <c r="J26" s="57">
        <v>10000</v>
      </c>
      <c r="K26" s="51"/>
    </row>
    <row r="27" spans="1:11" x14ac:dyDescent="0.2">
      <c r="A27" s="51"/>
      <c r="B27" s="57">
        <v>60000</v>
      </c>
      <c r="C27" s="57">
        <v>0</v>
      </c>
      <c r="D27" s="57">
        <v>100000</v>
      </c>
      <c r="E27" s="85" t="s">
        <v>212</v>
      </c>
      <c r="F27" s="54">
        <v>6170</v>
      </c>
      <c r="G27" s="54"/>
      <c r="H27" s="57">
        <v>200000</v>
      </c>
      <c r="I27" s="57">
        <v>200000</v>
      </c>
      <c r="J27" s="57">
        <v>200000</v>
      </c>
      <c r="K27" s="51"/>
    </row>
    <row r="28" spans="1:11" x14ac:dyDescent="0.2">
      <c r="A28" s="51"/>
      <c r="B28" s="57"/>
      <c r="C28" s="57"/>
      <c r="D28" s="57"/>
      <c r="E28" s="84" t="s">
        <v>84</v>
      </c>
      <c r="F28" s="54"/>
      <c r="G28" s="54"/>
      <c r="H28" s="64">
        <f>SUM(H26:H27)</f>
        <v>210000</v>
      </c>
      <c r="I28" s="64">
        <f>SUM(I26:I27)</f>
        <v>210000</v>
      </c>
      <c r="J28" s="64">
        <f>SUM(J26:J27)</f>
        <v>210000</v>
      </c>
      <c r="K28" s="51"/>
    </row>
    <row r="29" spans="1:11" x14ac:dyDescent="0.2">
      <c r="A29" s="51"/>
      <c r="B29" s="57"/>
      <c r="C29" s="57"/>
      <c r="D29" s="57"/>
      <c r="E29" s="56"/>
      <c r="F29" s="54"/>
      <c r="G29" s="54"/>
      <c r="H29" s="57"/>
      <c r="I29" s="57"/>
      <c r="J29" s="57"/>
      <c r="K29" s="51"/>
    </row>
    <row r="30" spans="1:11" x14ac:dyDescent="0.2">
      <c r="A30" s="51"/>
      <c r="B30" s="57"/>
      <c r="C30" s="57"/>
      <c r="D30" s="57"/>
      <c r="E30" s="56"/>
      <c r="F30" s="54"/>
      <c r="G30" s="54"/>
      <c r="H30" s="57"/>
      <c r="I30" s="57"/>
      <c r="J30" s="57"/>
      <c r="K30" s="51"/>
    </row>
    <row r="31" spans="1:11" x14ac:dyDescent="0.2">
      <c r="A31" s="51"/>
      <c r="B31" s="57"/>
      <c r="C31" s="57"/>
      <c r="D31" s="57"/>
      <c r="E31" s="61"/>
      <c r="F31" s="54"/>
      <c r="G31" s="54"/>
      <c r="H31" s="57"/>
      <c r="I31" s="57"/>
      <c r="J31" s="57"/>
      <c r="K31" s="51"/>
    </row>
    <row r="32" spans="1:11" x14ac:dyDescent="0.2">
      <c r="A32" s="51"/>
      <c r="B32" s="57"/>
      <c r="C32" s="57"/>
      <c r="D32" s="57"/>
      <c r="E32" s="61"/>
      <c r="F32" s="54"/>
      <c r="G32" s="54"/>
      <c r="H32" s="57"/>
      <c r="I32" s="57"/>
      <c r="J32" s="57"/>
      <c r="K32" s="51"/>
    </row>
    <row r="33" spans="1:11" x14ac:dyDescent="0.2">
      <c r="A33" s="51"/>
      <c r="B33" s="57"/>
      <c r="C33" s="57"/>
      <c r="D33" s="57"/>
      <c r="E33" s="61"/>
      <c r="F33" s="54"/>
      <c r="G33" s="54"/>
      <c r="H33" s="57"/>
      <c r="I33" s="57"/>
      <c r="J33" s="57"/>
      <c r="K33" s="51"/>
    </row>
    <row r="34" spans="1:11" x14ac:dyDescent="0.2">
      <c r="A34" s="51"/>
      <c r="B34" s="57"/>
      <c r="C34" s="57"/>
      <c r="D34" s="57"/>
      <c r="E34" s="61"/>
      <c r="F34" s="54"/>
      <c r="G34" s="54"/>
      <c r="H34" s="57"/>
      <c r="I34" s="57"/>
      <c r="J34" s="57"/>
      <c r="K34" s="51"/>
    </row>
    <row r="35" spans="1:11" x14ac:dyDescent="0.2">
      <c r="A35" s="51"/>
      <c r="B35" s="57"/>
      <c r="C35" s="57"/>
      <c r="D35" s="57"/>
      <c r="E35" s="61"/>
      <c r="F35" s="54"/>
      <c r="G35" s="54"/>
      <c r="H35" s="57"/>
      <c r="I35" s="57"/>
      <c r="J35" s="57"/>
      <c r="K35" s="51"/>
    </row>
    <row r="36" spans="1:11" x14ac:dyDescent="0.2">
      <c r="A36" s="51"/>
      <c r="B36" s="59">
        <v>106785</v>
      </c>
      <c r="C36" s="65">
        <v>111018.33</v>
      </c>
      <c r="D36" s="59">
        <v>150402</v>
      </c>
      <c r="E36" s="86" t="s">
        <v>85</v>
      </c>
      <c r="F36" s="54"/>
      <c r="G36" s="54"/>
      <c r="H36" s="73">
        <v>211500</v>
      </c>
      <c r="I36" s="73">
        <v>211500</v>
      </c>
      <c r="J36" s="73">
        <v>211500</v>
      </c>
      <c r="K36" s="51"/>
    </row>
    <row r="37" spans="1:11" x14ac:dyDescent="0.2">
      <c r="A37" s="51"/>
      <c r="B37" s="59">
        <v>60000</v>
      </c>
      <c r="C37" s="59">
        <v>0</v>
      </c>
      <c r="D37" s="59">
        <v>100000</v>
      </c>
      <c r="E37" s="61" t="s">
        <v>86</v>
      </c>
      <c r="F37" s="54"/>
      <c r="G37" s="54"/>
      <c r="H37" s="59">
        <v>210000</v>
      </c>
      <c r="I37" s="59">
        <f>+I15+I22+I28</f>
        <v>210000</v>
      </c>
      <c r="J37" s="59">
        <f>+J15+J22+J28</f>
        <v>210000</v>
      </c>
      <c r="K37" s="51"/>
    </row>
    <row r="38" spans="1:11" x14ac:dyDescent="0.2">
      <c r="A38" s="51"/>
      <c r="B38" s="59">
        <f>SUM(B36:B37)</f>
        <v>166785</v>
      </c>
      <c r="C38" s="59">
        <f>SUM(C36:C37)</f>
        <v>111018.33</v>
      </c>
      <c r="D38" s="59">
        <f>SUM(D36:D37)</f>
        <v>250402</v>
      </c>
      <c r="E38" s="63" t="s">
        <v>87</v>
      </c>
      <c r="F38" s="54"/>
      <c r="G38" s="54"/>
      <c r="H38" s="59">
        <f>SUM(H36:H37)</f>
        <v>421500</v>
      </c>
      <c r="I38" s="59">
        <f>SUM(I36:I37)</f>
        <v>421500</v>
      </c>
      <c r="J38" s="59">
        <f>SUM(J36:J37)</f>
        <v>421500</v>
      </c>
      <c r="K38" s="51"/>
    </row>
    <row r="39" spans="1:11" x14ac:dyDescent="0.2">
      <c r="A39" s="58"/>
      <c r="B39" s="87">
        <v>0</v>
      </c>
      <c r="C39" s="88">
        <v>100000</v>
      </c>
      <c r="D39" s="87"/>
      <c r="E39" s="89" t="s">
        <v>88</v>
      </c>
      <c r="F39" s="33">
        <v>1500</v>
      </c>
      <c r="G39" s="33"/>
      <c r="H39" s="88"/>
      <c r="I39" s="87"/>
      <c r="J39" s="88"/>
      <c r="K39" s="58"/>
    </row>
    <row r="40" spans="1:11" x14ac:dyDescent="0.2">
      <c r="A40" s="58"/>
      <c r="B40" s="59">
        <f>+B38</f>
        <v>166785</v>
      </c>
      <c r="C40" s="59">
        <f>SUM(C38:C39)</f>
        <v>211018.33000000002</v>
      </c>
      <c r="D40" s="59">
        <f>SUM(D38:D39)</f>
        <v>250402</v>
      </c>
      <c r="E40" s="90" t="s">
        <v>89</v>
      </c>
      <c r="F40" s="54"/>
      <c r="G40" s="54"/>
      <c r="H40" s="91">
        <f>SUM(H38+H39)</f>
        <v>421500</v>
      </c>
      <c r="I40" s="91">
        <f>SUM(I38+I39)</f>
        <v>421500</v>
      </c>
      <c r="J40" s="91">
        <f>SUM(J38+J39)</f>
        <v>421500</v>
      </c>
      <c r="K40" s="58"/>
    </row>
    <row r="41" spans="1:11" x14ac:dyDescent="0.2">
      <c r="A41" s="76"/>
      <c r="B41" s="26"/>
      <c r="C41" s="26"/>
      <c r="D41" s="26"/>
      <c r="E41" s="76"/>
      <c r="F41" s="26"/>
      <c r="G41" s="26"/>
      <c r="H41" s="26"/>
      <c r="I41" s="26"/>
      <c r="J41" s="26" t="s">
        <v>90</v>
      </c>
      <c r="K41" s="26"/>
    </row>
    <row r="42" spans="1:11" x14ac:dyDescent="0.2">
      <c r="A42" s="26"/>
      <c r="B42" s="26"/>
      <c r="C42" s="26"/>
      <c r="D42" s="26"/>
      <c r="E42" s="76"/>
      <c r="F42" s="26"/>
      <c r="G42" s="26"/>
      <c r="H42" s="26"/>
      <c r="I42" s="26"/>
      <c r="K42" s="26"/>
    </row>
  </sheetData>
  <printOptions horizontalCentered="1" verticalCentered="1"/>
  <pageMargins left="0" right="0" top="0" bottom="0" header="0.25" footer="0.25"/>
  <pageSetup scale="9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3" workbookViewId="0">
      <selection activeCell="J10" sqref="J10:J12"/>
    </sheetView>
  </sheetViews>
  <sheetFormatPr defaultRowHeight="15" x14ac:dyDescent="0.2"/>
  <cols>
    <col min="1" max="1" width="3.109375" customWidth="1"/>
    <col min="2" max="2" width="11.77734375" customWidth="1"/>
    <col min="3" max="3" width="10.6640625" customWidth="1"/>
    <col min="4" max="4" width="11.33203125" customWidth="1"/>
    <col min="5" max="5" width="28" customWidth="1"/>
    <col min="6" max="6" width="5.33203125" customWidth="1"/>
    <col min="7" max="7" width="4.33203125" customWidth="1"/>
    <col min="8" max="8" width="10.77734375" customWidth="1"/>
    <col min="9" max="9" width="10.5546875" customWidth="1"/>
    <col min="10" max="10" width="10.44140625" customWidth="1"/>
    <col min="11" max="11" width="2.88671875" customWidth="1"/>
  </cols>
  <sheetData>
    <row r="1" spans="1:11" x14ac:dyDescent="0.2">
      <c r="A1" s="26"/>
      <c r="B1" s="26"/>
      <c r="C1" s="26"/>
      <c r="D1" s="26"/>
      <c r="F1" s="26"/>
      <c r="G1" s="26"/>
      <c r="H1" s="26"/>
      <c r="I1" s="26"/>
      <c r="J1" s="26"/>
      <c r="K1" s="26"/>
    </row>
    <row r="2" spans="1:11" ht="15.75" x14ac:dyDescent="0.25">
      <c r="A2" s="26"/>
      <c r="B2" s="28" t="s">
        <v>0</v>
      </c>
      <c r="C2" s="26"/>
      <c r="D2" s="26"/>
      <c r="E2" s="27" t="s">
        <v>27</v>
      </c>
      <c r="F2" s="26"/>
      <c r="G2" s="26"/>
      <c r="H2" s="26"/>
      <c r="I2" s="26"/>
      <c r="J2" s="26"/>
      <c r="K2" s="26"/>
    </row>
    <row r="3" spans="1:11" ht="15.75" x14ac:dyDescent="0.25">
      <c r="A3" s="26"/>
      <c r="B3" s="28" t="s">
        <v>28</v>
      </c>
      <c r="C3" s="26"/>
      <c r="D3" s="26"/>
      <c r="E3" s="27" t="s">
        <v>91</v>
      </c>
      <c r="F3" s="26"/>
      <c r="G3" s="26"/>
      <c r="H3" s="29" t="s">
        <v>30</v>
      </c>
      <c r="I3" s="26"/>
      <c r="J3" s="26"/>
      <c r="K3" s="26"/>
    </row>
    <row r="4" spans="1:11" x14ac:dyDescent="0.2">
      <c r="A4" s="26"/>
      <c r="B4" s="26"/>
      <c r="C4" s="26"/>
      <c r="D4" s="26"/>
      <c r="E4" s="30"/>
      <c r="F4" s="26"/>
      <c r="G4" s="26"/>
      <c r="H4" s="32"/>
      <c r="I4" s="32"/>
      <c r="J4" s="32"/>
      <c r="K4" s="26"/>
    </row>
    <row r="5" spans="1:11" x14ac:dyDescent="0.2">
      <c r="A5" s="33"/>
      <c r="B5" s="34"/>
      <c r="C5" s="34" t="s">
        <v>5</v>
      </c>
      <c r="D5" s="35"/>
      <c r="E5" s="31"/>
      <c r="F5" s="36"/>
      <c r="G5" s="31"/>
      <c r="H5" s="78"/>
      <c r="I5" s="31"/>
      <c r="J5" s="79"/>
      <c r="K5" s="33"/>
    </row>
    <row r="6" spans="1:11" x14ac:dyDescent="0.2">
      <c r="A6" s="38"/>
      <c r="B6" s="39" t="s">
        <v>31</v>
      </c>
      <c r="C6" s="40"/>
      <c r="D6" s="121" t="s">
        <v>241</v>
      </c>
      <c r="E6" s="26"/>
      <c r="F6" s="42"/>
      <c r="G6" s="26"/>
      <c r="H6" s="80" t="s">
        <v>299</v>
      </c>
      <c r="I6" s="26"/>
      <c r="J6" s="81"/>
      <c r="K6" s="38"/>
    </row>
    <row r="7" spans="1:11" x14ac:dyDescent="0.2">
      <c r="A7" s="38"/>
      <c r="B7" s="44" t="s">
        <v>33</v>
      </c>
      <c r="C7" s="44" t="s">
        <v>34</v>
      </c>
      <c r="D7" s="121" t="s">
        <v>214</v>
      </c>
      <c r="E7" s="45" t="s">
        <v>35</v>
      </c>
      <c r="F7" s="42" t="s">
        <v>36</v>
      </c>
      <c r="G7" s="47" t="s">
        <v>12</v>
      </c>
      <c r="H7" s="36" t="s">
        <v>37</v>
      </c>
      <c r="I7" s="36" t="s">
        <v>38</v>
      </c>
      <c r="J7" s="36" t="s">
        <v>39</v>
      </c>
      <c r="K7" s="38"/>
    </row>
    <row r="8" spans="1:11" x14ac:dyDescent="0.2">
      <c r="A8" s="38"/>
      <c r="B8" s="124" t="s">
        <v>294</v>
      </c>
      <c r="C8" s="124" t="s">
        <v>280</v>
      </c>
      <c r="D8" s="125" t="s">
        <v>286</v>
      </c>
      <c r="E8" s="26"/>
      <c r="F8" s="82" t="s">
        <v>12</v>
      </c>
      <c r="G8" s="47" t="s">
        <v>92</v>
      </c>
      <c r="H8" s="49" t="s">
        <v>41</v>
      </c>
      <c r="I8" s="49" t="s">
        <v>42</v>
      </c>
      <c r="J8" s="49" t="s">
        <v>93</v>
      </c>
      <c r="K8" s="50"/>
    </row>
    <row r="9" spans="1:11" x14ac:dyDescent="0.2">
      <c r="A9" s="51"/>
      <c r="B9" s="54"/>
      <c r="C9" s="54"/>
      <c r="D9" s="54"/>
      <c r="E9" s="84" t="s">
        <v>236</v>
      </c>
      <c r="F9" s="54"/>
      <c r="G9" s="54"/>
      <c r="H9" s="54"/>
      <c r="I9" s="54"/>
      <c r="J9" s="54"/>
      <c r="K9" s="51"/>
    </row>
    <row r="10" spans="1:11" x14ac:dyDescent="0.2">
      <c r="A10" s="51"/>
      <c r="B10" s="57">
        <v>9225</v>
      </c>
      <c r="C10" s="57">
        <v>9263.91</v>
      </c>
      <c r="D10" s="57">
        <v>11000</v>
      </c>
      <c r="E10" s="56" t="s">
        <v>94</v>
      </c>
      <c r="F10" s="54">
        <v>6610</v>
      </c>
      <c r="G10" s="54">
        <v>0.3</v>
      </c>
      <c r="H10" s="57">
        <v>11250</v>
      </c>
      <c r="I10" s="57">
        <v>11250</v>
      </c>
      <c r="J10" s="57">
        <v>11250</v>
      </c>
      <c r="K10" s="51"/>
    </row>
    <row r="11" spans="1:11" x14ac:dyDescent="0.2">
      <c r="A11" s="51"/>
      <c r="B11" s="57">
        <v>728</v>
      </c>
      <c r="C11" s="57">
        <v>729.53</v>
      </c>
      <c r="D11" s="57">
        <v>800</v>
      </c>
      <c r="E11" s="56" t="s">
        <v>95</v>
      </c>
      <c r="F11" s="54">
        <v>6611</v>
      </c>
      <c r="G11" s="54"/>
      <c r="H11" s="57">
        <v>750</v>
      </c>
      <c r="I11" s="57">
        <v>750</v>
      </c>
      <c r="J11" s="57">
        <v>750</v>
      </c>
      <c r="K11" s="51"/>
    </row>
    <row r="12" spans="1:11" x14ac:dyDescent="0.2">
      <c r="A12" s="51"/>
      <c r="B12" s="57">
        <v>196</v>
      </c>
      <c r="C12" s="57">
        <v>500</v>
      </c>
      <c r="D12" s="57">
        <v>500</v>
      </c>
      <c r="E12" s="56" t="s">
        <v>96</v>
      </c>
      <c r="F12" s="54">
        <v>6612</v>
      </c>
      <c r="G12" s="54"/>
      <c r="H12" s="57">
        <v>500</v>
      </c>
      <c r="I12" s="57">
        <v>500</v>
      </c>
      <c r="J12" s="57">
        <v>500</v>
      </c>
      <c r="K12" s="51"/>
    </row>
    <row r="13" spans="1:11" x14ac:dyDescent="0.2">
      <c r="A13" s="51"/>
      <c r="B13" s="57">
        <v>0</v>
      </c>
      <c r="C13" s="57"/>
      <c r="D13" s="57">
        <v>0</v>
      </c>
      <c r="E13" s="56" t="s">
        <v>97</v>
      </c>
      <c r="F13" s="54"/>
      <c r="G13" s="54"/>
      <c r="H13" s="57"/>
      <c r="I13" s="57"/>
      <c r="J13" s="57"/>
      <c r="K13" s="51"/>
    </row>
    <row r="14" spans="1:11" x14ac:dyDescent="0.2">
      <c r="A14" s="51"/>
      <c r="B14" s="57"/>
      <c r="C14" s="57"/>
      <c r="D14" s="57"/>
      <c r="E14" s="56"/>
      <c r="F14" s="54"/>
      <c r="G14" s="54"/>
      <c r="H14" s="57"/>
      <c r="I14" s="57"/>
      <c r="J14" s="57"/>
      <c r="K14" s="51"/>
    </row>
    <row r="15" spans="1:11" x14ac:dyDescent="0.2">
      <c r="A15" s="51"/>
      <c r="B15" s="59">
        <f>SUM(B10:B13)</f>
        <v>10149</v>
      </c>
      <c r="C15" s="59">
        <f>SUM(C10:C13)</f>
        <v>10493.44</v>
      </c>
      <c r="D15" s="59">
        <f>SUM(D10:D13)</f>
        <v>12300</v>
      </c>
      <c r="E15" s="133" t="s">
        <v>237</v>
      </c>
      <c r="F15" s="54"/>
      <c r="G15" s="54"/>
      <c r="H15" s="59">
        <f>SUM(H10:H13)</f>
        <v>12500</v>
      </c>
      <c r="I15" s="59">
        <f>SUM(I10:I13)</f>
        <v>12500</v>
      </c>
      <c r="J15" s="59">
        <f>SUM(J10:J13)</f>
        <v>12500</v>
      </c>
      <c r="K15" s="51"/>
    </row>
    <row r="16" spans="1:11" x14ac:dyDescent="0.2">
      <c r="A16" s="51"/>
      <c r="B16" s="57"/>
      <c r="C16" s="57"/>
      <c r="D16" s="57"/>
      <c r="E16" s="56"/>
      <c r="F16" s="54"/>
      <c r="G16" s="54"/>
      <c r="H16" s="57"/>
      <c r="I16" s="57"/>
      <c r="J16" s="57"/>
      <c r="K16" s="51"/>
    </row>
    <row r="17" spans="1:11" x14ac:dyDescent="0.2">
      <c r="A17" s="51"/>
      <c r="B17" s="57"/>
      <c r="C17" s="57"/>
      <c r="D17" s="57"/>
      <c r="E17" s="53" t="s">
        <v>51</v>
      </c>
      <c r="F17" s="54"/>
      <c r="G17" s="54"/>
      <c r="H17" s="57"/>
      <c r="I17" s="57"/>
      <c r="J17" s="57"/>
      <c r="K17" s="51"/>
    </row>
    <row r="18" spans="1:11" x14ac:dyDescent="0.2">
      <c r="A18" s="51"/>
      <c r="B18" s="57">
        <v>885</v>
      </c>
      <c r="C18" s="57">
        <v>1158.5</v>
      </c>
      <c r="D18" s="57">
        <v>1200</v>
      </c>
      <c r="E18" s="56" t="s">
        <v>98</v>
      </c>
      <c r="F18" s="54">
        <v>6621</v>
      </c>
      <c r="G18" s="54"/>
      <c r="H18" s="57">
        <v>1200</v>
      </c>
      <c r="I18" s="57">
        <v>1200</v>
      </c>
      <c r="J18" s="57">
        <v>1200</v>
      </c>
      <c r="K18" s="51"/>
    </row>
    <row r="19" spans="1:11" x14ac:dyDescent="0.2">
      <c r="A19" s="51"/>
      <c r="B19" s="57">
        <v>1011</v>
      </c>
      <c r="C19" s="57">
        <v>180</v>
      </c>
      <c r="D19" s="57">
        <v>1000</v>
      </c>
      <c r="E19" s="85" t="s">
        <v>306</v>
      </c>
      <c r="F19" s="54">
        <v>6622</v>
      </c>
      <c r="G19" s="54"/>
      <c r="H19" s="57">
        <v>1000</v>
      </c>
      <c r="I19" s="57">
        <v>1000</v>
      </c>
      <c r="J19" s="57">
        <v>1000</v>
      </c>
      <c r="K19" s="51"/>
    </row>
    <row r="20" spans="1:11" x14ac:dyDescent="0.2">
      <c r="A20" s="51"/>
      <c r="B20" s="57">
        <v>1616</v>
      </c>
      <c r="C20" s="57">
        <v>1386.39</v>
      </c>
      <c r="D20" s="57">
        <v>1000</v>
      </c>
      <c r="E20" s="56" t="s">
        <v>99</v>
      </c>
      <c r="F20" s="54">
        <v>6623</v>
      </c>
      <c r="G20" s="54"/>
      <c r="H20" s="57">
        <v>1800</v>
      </c>
      <c r="I20" s="57">
        <v>1800</v>
      </c>
      <c r="J20" s="57">
        <v>1800</v>
      </c>
      <c r="K20" s="51"/>
    </row>
    <row r="21" spans="1:11" x14ac:dyDescent="0.2">
      <c r="A21" s="51"/>
      <c r="B21" s="57">
        <v>1249</v>
      </c>
      <c r="C21" s="57">
        <v>1290.97</v>
      </c>
      <c r="D21" s="57">
        <v>2300</v>
      </c>
      <c r="E21" s="56" t="s">
        <v>100</v>
      </c>
      <c r="F21" s="54">
        <v>6624</v>
      </c>
      <c r="G21" s="54"/>
      <c r="H21" s="57">
        <v>1500</v>
      </c>
      <c r="I21" s="57">
        <v>1500</v>
      </c>
      <c r="J21" s="57">
        <v>1500</v>
      </c>
      <c r="K21" s="51"/>
    </row>
    <row r="22" spans="1:11" x14ac:dyDescent="0.2">
      <c r="A22" s="51"/>
      <c r="B22" s="57">
        <v>0</v>
      </c>
      <c r="C22" s="57">
        <v>50.4</v>
      </c>
      <c r="D22" s="57">
        <v>100</v>
      </c>
      <c r="E22" s="56" t="s">
        <v>101</v>
      </c>
      <c r="F22" s="54">
        <v>6625</v>
      </c>
      <c r="G22" s="54"/>
      <c r="H22" s="57">
        <v>150</v>
      </c>
      <c r="I22" s="57">
        <v>150</v>
      </c>
      <c r="J22" s="57">
        <v>150</v>
      </c>
      <c r="K22" s="51"/>
    </row>
    <row r="23" spans="1:11" x14ac:dyDescent="0.2">
      <c r="A23" s="51"/>
      <c r="B23" s="57">
        <v>1329</v>
      </c>
      <c r="C23" s="57">
        <v>1411.16</v>
      </c>
      <c r="D23" s="57">
        <v>2000</v>
      </c>
      <c r="E23" s="56" t="s">
        <v>102</v>
      </c>
      <c r="F23" s="54">
        <v>6626</v>
      </c>
      <c r="G23" s="54"/>
      <c r="H23" s="57">
        <v>2000</v>
      </c>
      <c r="I23" s="57">
        <v>2000</v>
      </c>
      <c r="J23" s="57">
        <v>2000</v>
      </c>
      <c r="K23" s="51"/>
    </row>
    <row r="24" spans="1:11" x14ac:dyDescent="0.2">
      <c r="A24" s="51"/>
      <c r="B24" s="57">
        <v>2156</v>
      </c>
      <c r="C24" s="57">
        <v>2663.57</v>
      </c>
      <c r="D24" s="57">
        <v>2500</v>
      </c>
      <c r="E24" s="56" t="s">
        <v>103</v>
      </c>
      <c r="F24" s="54">
        <v>6627</v>
      </c>
      <c r="G24" s="54"/>
      <c r="H24" s="57">
        <v>2800</v>
      </c>
      <c r="I24" s="57">
        <v>2800</v>
      </c>
      <c r="J24" s="57">
        <v>2800</v>
      </c>
      <c r="K24" s="51"/>
    </row>
    <row r="25" spans="1:11" x14ac:dyDescent="0.2">
      <c r="A25" s="51"/>
      <c r="B25" s="57">
        <v>0</v>
      </c>
      <c r="C25" s="57">
        <v>41.39</v>
      </c>
      <c r="D25" s="57">
        <v>200</v>
      </c>
      <c r="E25" s="56" t="s">
        <v>104</v>
      </c>
      <c r="F25" s="54">
        <v>6628</v>
      </c>
      <c r="G25" s="54"/>
      <c r="H25" s="57">
        <v>100</v>
      </c>
      <c r="I25" s="57">
        <v>100</v>
      </c>
      <c r="J25" s="57">
        <v>100</v>
      </c>
      <c r="K25" s="51"/>
    </row>
    <row r="26" spans="1:11" x14ac:dyDescent="0.2">
      <c r="A26" s="51"/>
      <c r="B26" s="57"/>
      <c r="C26" s="57"/>
      <c r="D26" s="57"/>
      <c r="E26" s="56"/>
      <c r="F26" s="54"/>
      <c r="G26" s="54"/>
      <c r="H26" s="57"/>
      <c r="I26" s="57"/>
      <c r="J26" s="57"/>
      <c r="K26" s="51"/>
    </row>
    <row r="27" spans="1:11" x14ac:dyDescent="0.2">
      <c r="A27" s="51"/>
      <c r="B27" s="59">
        <f>SUM(B18:B25)</f>
        <v>8246</v>
      </c>
      <c r="C27" s="59">
        <f>SUM(C18:C25)</f>
        <v>8182.3800000000019</v>
      </c>
      <c r="D27" s="59">
        <f>SUM(D18:D25)</f>
        <v>10300</v>
      </c>
      <c r="E27" s="92" t="s">
        <v>105</v>
      </c>
      <c r="F27" s="54"/>
      <c r="G27" s="54"/>
      <c r="H27" s="59">
        <f>SUM(H18:H25)</f>
        <v>10550</v>
      </c>
      <c r="I27" s="59">
        <f>SUM(I18:I25)</f>
        <v>10550</v>
      </c>
      <c r="J27" s="59">
        <f>SUM(J18:J25)</f>
        <v>10550</v>
      </c>
      <c r="K27" s="51"/>
    </row>
    <row r="28" spans="1:11" x14ac:dyDescent="0.2">
      <c r="A28" s="51"/>
      <c r="B28" s="57"/>
      <c r="C28" s="57"/>
      <c r="D28" s="57"/>
      <c r="E28" s="56"/>
      <c r="F28" s="54"/>
      <c r="G28" s="54"/>
      <c r="H28" s="57"/>
      <c r="I28" s="57"/>
      <c r="J28" s="57"/>
      <c r="K28" s="51"/>
    </row>
    <row r="29" spans="1:11" x14ac:dyDescent="0.2">
      <c r="A29" s="51"/>
      <c r="B29" s="57"/>
      <c r="C29" s="57"/>
      <c r="D29" s="57"/>
      <c r="E29" s="93" t="s">
        <v>106</v>
      </c>
      <c r="F29" s="54"/>
      <c r="G29" s="54"/>
      <c r="H29" s="57"/>
      <c r="I29" s="57"/>
      <c r="J29" s="57"/>
      <c r="K29" s="51"/>
    </row>
    <row r="30" spans="1:11" x14ac:dyDescent="0.2">
      <c r="A30" s="51"/>
      <c r="B30" s="57">
        <v>0</v>
      </c>
      <c r="C30" s="57">
        <v>3415</v>
      </c>
      <c r="D30" s="57">
        <v>170000</v>
      </c>
      <c r="E30" s="94" t="s">
        <v>107</v>
      </c>
      <c r="F30" s="54">
        <v>6631</v>
      </c>
      <c r="G30" s="54"/>
      <c r="H30" s="131">
        <v>100000</v>
      </c>
      <c r="I30" s="131">
        <v>100000</v>
      </c>
      <c r="J30" s="131">
        <v>100000</v>
      </c>
      <c r="K30" s="51"/>
    </row>
    <row r="31" spans="1:11" x14ac:dyDescent="0.2">
      <c r="A31" s="51"/>
      <c r="B31" s="57">
        <v>11892</v>
      </c>
      <c r="C31" s="57">
        <v>15770</v>
      </c>
      <c r="D31" s="57">
        <v>18000</v>
      </c>
      <c r="E31" s="94" t="s">
        <v>108</v>
      </c>
      <c r="F31" s="54">
        <v>6632</v>
      </c>
      <c r="G31" s="54"/>
      <c r="H31" s="57">
        <v>10000</v>
      </c>
      <c r="I31" s="57">
        <v>10000</v>
      </c>
      <c r="J31" s="57">
        <v>10000</v>
      </c>
      <c r="K31" s="51"/>
    </row>
    <row r="32" spans="1:11" x14ac:dyDescent="0.2">
      <c r="A32" s="51"/>
      <c r="B32" s="57">
        <v>0</v>
      </c>
      <c r="C32" s="57"/>
      <c r="D32" s="57">
        <v>0</v>
      </c>
      <c r="E32" s="94" t="s">
        <v>109</v>
      </c>
      <c r="F32" s="54">
        <v>6633</v>
      </c>
      <c r="G32" s="54"/>
      <c r="H32" s="57">
        <v>0</v>
      </c>
      <c r="I32" s="57">
        <v>0</v>
      </c>
      <c r="J32" s="57">
        <v>0</v>
      </c>
      <c r="K32" s="51"/>
    </row>
    <row r="33" spans="1:11" x14ac:dyDescent="0.2">
      <c r="A33" s="51"/>
      <c r="B33" s="57">
        <v>0</v>
      </c>
      <c r="C33" s="57"/>
      <c r="D33" s="57">
        <v>0</v>
      </c>
      <c r="E33" s="94" t="s">
        <v>215</v>
      </c>
      <c r="F33" s="54">
        <v>6634</v>
      </c>
      <c r="G33" s="54"/>
      <c r="H33" s="57">
        <v>10000</v>
      </c>
      <c r="I33" s="57">
        <v>10000</v>
      </c>
      <c r="J33" s="57">
        <v>10000</v>
      </c>
      <c r="K33" s="51"/>
    </row>
    <row r="34" spans="1:11" x14ac:dyDescent="0.2">
      <c r="A34" s="51"/>
      <c r="B34" s="57">
        <v>0</v>
      </c>
      <c r="C34" s="57"/>
      <c r="D34" s="57">
        <v>10000</v>
      </c>
      <c r="E34" s="94" t="s">
        <v>216</v>
      </c>
      <c r="F34" s="54">
        <v>6635</v>
      </c>
      <c r="G34" s="54"/>
      <c r="H34" s="57">
        <v>10000</v>
      </c>
      <c r="I34" s="57">
        <v>10000</v>
      </c>
      <c r="J34" s="57">
        <v>10000</v>
      </c>
      <c r="K34" s="51"/>
    </row>
    <row r="35" spans="1:11" x14ac:dyDescent="0.2">
      <c r="A35" s="51"/>
      <c r="B35" s="57"/>
      <c r="C35" s="57"/>
      <c r="D35" s="57"/>
      <c r="E35" s="61"/>
      <c r="F35" s="54"/>
      <c r="G35" s="54"/>
      <c r="H35" s="57"/>
      <c r="I35" s="57"/>
      <c r="J35" s="57"/>
      <c r="K35" s="51"/>
    </row>
    <row r="36" spans="1:11" x14ac:dyDescent="0.2">
      <c r="A36" s="51"/>
      <c r="B36" s="64">
        <f>SUM(B30:B35)</f>
        <v>11892</v>
      </c>
      <c r="C36" s="64">
        <f>SUM(C30:C35)</f>
        <v>19185</v>
      </c>
      <c r="D36" s="64">
        <f>SUM(D30:D35)</f>
        <v>198000</v>
      </c>
      <c r="E36" s="95" t="s">
        <v>110</v>
      </c>
      <c r="F36" s="54"/>
      <c r="G36" s="54"/>
      <c r="H36" s="64">
        <f>SUM(H30:H35)</f>
        <v>130000</v>
      </c>
      <c r="I36" s="64">
        <f>SUM(I30:I35)</f>
        <v>130000</v>
      </c>
      <c r="J36" s="64">
        <f>SUM(J30:J35)</f>
        <v>130000</v>
      </c>
      <c r="K36" s="51"/>
    </row>
    <row r="37" spans="1:11" x14ac:dyDescent="0.2">
      <c r="A37" s="51"/>
      <c r="B37" s="57"/>
      <c r="C37" s="57"/>
      <c r="D37" s="57"/>
      <c r="E37" s="61"/>
      <c r="F37" s="54"/>
      <c r="G37" s="54"/>
      <c r="H37" s="57"/>
      <c r="I37" s="57"/>
      <c r="J37" s="57"/>
      <c r="K37" s="51"/>
    </row>
    <row r="38" spans="1:11" x14ac:dyDescent="0.2">
      <c r="A38" s="51"/>
      <c r="B38" s="57"/>
      <c r="C38" s="57"/>
      <c r="D38" s="57"/>
      <c r="E38" s="95" t="s">
        <v>111</v>
      </c>
      <c r="F38" s="54"/>
      <c r="G38" s="54"/>
      <c r="H38" s="57">
        <v>0</v>
      </c>
      <c r="I38" s="57">
        <v>0</v>
      </c>
      <c r="J38" s="57">
        <v>0</v>
      </c>
      <c r="K38" s="51"/>
    </row>
    <row r="39" spans="1:11" x14ac:dyDescent="0.2">
      <c r="A39" s="51"/>
      <c r="B39" s="57"/>
      <c r="C39" s="57"/>
      <c r="D39" s="57"/>
      <c r="E39" s="61"/>
      <c r="F39" s="54"/>
      <c r="G39" s="54"/>
      <c r="H39" s="57"/>
      <c r="I39" s="57"/>
      <c r="J39" s="57"/>
      <c r="K39" s="51"/>
    </row>
    <row r="40" spans="1:11" x14ac:dyDescent="0.2">
      <c r="A40" s="51"/>
      <c r="B40" s="59">
        <f>SUM(B15+B27+B36)</f>
        <v>30287</v>
      </c>
      <c r="C40" s="59">
        <f>SUM(C15+C27+C36)</f>
        <v>37860.820000000007</v>
      </c>
      <c r="D40" s="59">
        <f>SUM(D15+D27+D36)</f>
        <v>220600</v>
      </c>
      <c r="E40" s="96" t="s">
        <v>112</v>
      </c>
      <c r="F40" s="54"/>
      <c r="G40" s="54"/>
      <c r="H40" s="59">
        <f>SUM(H15+H27+H36)</f>
        <v>153050</v>
      </c>
      <c r="I40" s="59">
        <f>SUM(I15+I27+I36)</f>
        <v>153050</v>
      </c>
      <c r="J40" s="59">
        <f>SUM(J15+J27+J36)</f>
        <v>153050</v>
      </c>
      <c r="K40" s="51"/>
    </row>
    <row r="41" spans="1:11" x14ac:dyDescent="0.2">
      <c r="A41" s="58"/>
      <c r="B41" s="87">
        <v>0</v>
      </c>
      <c r="C41" s="88">
        <v>0</v>
      </c>
      <c r="D41" s="87">
        <v>0</v>
      </c>
      <c r="E41" s="89" t="s">
        <v>88</v>
      </c>
      <c r="F41" s="33"/>
      <c r="G41" s="33"/>
      <c r="H41" s="88">
        <v>0</v>
      </c>
      <c r="I41" s="87">
        <v>0</v>
      </c>
      <c r="J41" s="87">
        <v>0</v>
      </c>
      <c r="K41" s="58"/>
    </row>
    <row r="42" spans="1:11" x14ac:dyDescent="0.2">
      <c r="A42" s="58"/>
      <c r="B42" s="59">
        <f>SUM(B40+B41)</f>
        <v>30287</v>
      </c>
      <c r="C42" s="59">
        <f>SUM(C40+C41)</f>
        <v>37860.820000000007</v>
      </c>
      <c r="D42" s="59">
        <f>SUM(D40+D41)</f>
        <v>220600</v>
      </c>
      <c r="E42" s="97" t="s">
        <v>113</v>
      </c>
      <c r="F42" s="54"/>
      <c r="G42" s="54"/>
      <c r="H42" s="91">
        <f>SUM(H40+H41)</f>
        <v>153050</v>
      </c>
      <c r="I42" s="91">
        <f>SUM(I40+I41)</f>
        <v>153050</v>
      </c>
      <c r="J42" s="91">
        <f>SUM(J40+J41)</f>
        <v>153050</v>
      </c>
      <c r="K42" s="98"/>
    </row>
    <row r="43" spans="1:11" x14ac:dyDescent="0.2">
      <c r="A43" s="76"/>
      <c r="B43" s="26"/>
      <c r="C43" s="26"/>
      <c r="D43" s="26"/>
      <c r="E43" s="76"/>
      <c r="F43" s="26"/>
      <c r="G43" s="26"/>
      <c r="H43" s="26"/>
      <c r="I43" s="26"/>
      <c r="J43" s="99" t="s">
        <v>114</v>
      </c>
      <c r="K43" s="26"/>
    </row>
  </sheetData>
  <printOptions horizontalCentered="1" verticalCentered="1"/>
  <pageMargins left="0" right="0" top="0" bottom="0" header="0.25" footer="0.25"/>
  <pageSetup scale="9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13" workbookViewId="0">
      <selection activeCell="J18" sqref="J18:J24"/>
    </sheetView>
  </sheetViews>
  <sheetFormatPr defaultRowHeight="15" x14ac:dyDescent="0.2"/>
  <cols>
    <col min="1" max="1" width="2.5546875" customWidth="1"/>
    <col min="2" max="2" width="11.5546875" customWidth="1"/>
    <col min="3" max="3" width="13.21875" customWidth="1"/>
    <col min="4" max="4" width="12.5546875" customWidth="1"/>
    <col min="5" max="5" width="32.109375" customWidth="1"/>
    <col min="6" max="6" width="5.33203125" customWidth="1"/>
    <col min="7" max="7" width="3.33203125" customWidth="1"/>
    <col min="8" max="8" width="10.88671875" customWidth="1"/>
    <col min="9" max="9" width="10.109375" customWidth="1"/>
    <col min="10" max="10" width="12.109375" customWidth="1"/>
    <col min="11" max="11" width="3.44140625" customWidth="1"/>
  </cols>
  <sheetData>
    <row r="1" spans="1:11" x14ac:dyDescent="0.2">
      <c r="A1" s="26"/>
      <c r="B1" s="26"/>
      <c r="C1" s="26"/>
      <c r="D1" s="26"/>
      <c r="F1" s="26"/>
      <c r="G1" s="26"/>
      <c r="H1" s="26"/>
      <c r="I1" s="26"/>
      <c r="J1" s="26"/>
      <c r="K1" s="26"/>
    </row>
    <row r="2" spans="1:11" ht="15.75" x14ac:dyDescent="0.25">
      <c r="A2" s="26"/>
      <c r="B2" s="28" t="s">
        <v>0</v>
      </c>
      <c r="C2" s="26"/>
      <c r="D2" s="26"/>
      <c r="E2" s="27" t="s">
        <v>27</v>
      </c>
      <c r="F2" s="26"/>
      <c r="G2" s="26"/>
      <c r="H2" s="26"/>
      <c r="I2" s="26"/>
      <c r="J2" s="26"/>
      <c r="K2" s="26"/>
    </row>
    <row r="3" spans="1:11" ht="15.75" x14ac:dyDescent="0.25">
      <c r="A3" s="26"/>
      <c r="B3" s="28" t="s">
        <v>28</v>
      </c>
      <c r="C3" s="26"/>
      <c r="D3" s="26"/>
      <c r="E3" s="27" t="s">
        <v>115</v>
      </c>
      <c r="F3" s="26"/>
      <c r="G3" s="26"/>
      <c r="H3" s="29" t="s">
        <v>30</v>
      </c>
      <c r="I3" s="26"/>
      <c r="J3" s="26"/>
      <c r="K3" s="26"/>
    </row>
    <row r="4" spans="1:11" x14ac:dyDescent="0.2">
      <c r="A4" s="26"/>
      <c r="B4" s="26"/>
      <c r="C4" s="26"/>
      <c r="D4" s="26"/>
      <c r="E4" s="30"/>
      <c r="F4" s="26"/>
      <c r="G4" s="26"/>
      <c r="H4" s="32"/>
      <c r="I4" s="32"/>
      <c r="J4" s="32"/>
      <c r="K4" s="26"/>
    </row>
    <row r="5" spans="1:11" x14ac:dyDescent="0.2">
      <c r="A5" s="33"/>
      <c r="B5" s="34"/>
      <c r="C5" s="34" t="s">
        <v>5</v>
      </c>
      <c r="D5" s="35"/>
      <c r="E5" s="31"/>
      <c r="F5" s="36"/>
      <c r="G5" s="31"/>
      <c r="H5" s="78"/>
      <c r="I5" s="31"/>
      <c r="J5" s="79"/>
      <c r="K5" s="33"/>
    </row>
    <row r="6" spans="1:11" x14ac:dyDescent="0.2">
      <c r="A6" s="38"/>
      <c r="B6" s="39" t="s">
        <v>31</v>
      </c>
      <c r="C6" s="40"/>
      <c r="D6" s="121" t="s">
        <v>241</v>
      </c>
      <c r="E6" s="26"/>
      <c r="F6" s="42"/>
      <c r="G6" s="26"/>
      <c r="H6" s="80" t="s">
        <v>300</v>
      </c>
      <c r="I6" s="26"/>
      <c r="J6" s="81"/>
      <c r="K6" s="38"/>
    </row>
    <row r="7" spans="1:11" x14ac:dyDescent="0.2">
      <c r="A7" s="38"/>
      <c r="B7" s="44" t="s">
        <v>33</v>
      </c>
      <c r="C7" s="44" t="s">
        <v>34</v>
      </c>
      <c r="D7" s="121" t="s">
        <v>214</v>
      </c>
      <c r="E7" s="45" t="s">
        <v>35</v>
      </c>
      <c r="F7" s="42" t="s">
        <v>36</v>
      </c>
      <c r="G7" s="47" t="s">
        <v>12</v>
      </c>
      <c r="H7" s="36" t="s">
        <v>37</v>
      </c>
      <c r="I7" s="36" t="s">
        <v>38</v>
      </c>
      <c r="J7" s="36" t="s">
        <v>39</v>
      </c>
      <c r="K7" s="38"/>
    </row>
    <row r="8" spans="1:11" x14ac:dyDescent="0.2">
      <c r="A8" s="38"/>
      <c r="B8" s="124" t="s">
        <v>294</v>
      </c>
      <c r="C8" s="124" t="s">
        <v>301</v>
      </c>
      <c r="D8" s="125" t="s">
        <v>286</v>
      </c>
      <c r="E8" s="26"/>
      <c r="F8" s="82" t="s">
        <v>12</v>
      </c>
      <c r="G8" s="47" t="s">
        <v>92</v>
      </c>
      <c r="H8" s="49" t="s">
        <v>41</v>
      </c>
      <c r="I8" s="49" t="s">
        <v>42</v>
      </c>
      <c r="J8" s="49" t="s">
        <v>43</v>
      </c>
      <c r="K8" s="50"/>
    </row>
    <row r="9" spans="1:11" x14ac:dyDescent="0.2">
      <c r="A9" s="51"/>
      <c r="B9" s="54"/>
      <c r="C9" s="54"/>
      <c r="D9" s="54"/>
      <c r="E9" s="84" t="s">
        <v>239</v>
      </c>
      <c r="F9" s="54"/>
      <c r="G9" s="54"/>
      <c r="H9" s="54"/>
      <c r="I9" s="54"/>
      <c r="J9" s="54"/>
      <c r="K9" s="51"/>
    </row>
    <row r="10" spans="1:11" x14ac:dyDescent="0.2">
      <c r="A10" s="51"/>
      <c r="B10" s="57">
        <v>3769</v>
      </c>
      <c r="C10" s="57">
        <v>1607.02</v>
      </c>
      <c r="D10" s="57">
        <v>3500</v>
      </c>
      <c r="E10" s="56" t="s">
        <v>94</v>
      </c>
      <c r="F10" s="54">
        <v>6710</v>
      </c>
      <c r="G10" s="54">
        <v>0.2</v>
      </c>
      <c r="H10" s="57">
        <v>3400</v>
      </c>
      <c r="I10" s="57">
        <v>3400</v>
      </c>
      <c r="J10" s="57">
        <v>3400</v>
      </c>
      <c r="K10" s="51"/>
    </row>
    <row r="11" spans="1:11" x14ac:dyDescent="0.2">
      <c r="A11" s="51"/>
      <c r="B11" s="57">
        <v>296</v>
      </c>
      <c r="C11" s="57">
        <v>126.11</v>
      </c>
      <c r="D11" s="57">
        <v>250</v>
      </c>
      <c r="E11" s="56" t="s">
        <v>95</v>
      </c>
      <c r="F11" s="54">
        <v>6711</v>
      </c>
      <c r="G11" s="54"/>
      <c r="H11" s="57">
        <v>150</v>
      </c>
      <c r="I11" s="57">
        <v>150</v>
      </c>
      <c r="J11" s="57">
        <v>150</v>
      </c>
      <c r="K11" s="51"/>
    </row>
    <row r="12" spans="1:11" x14ac:dyDescent="0.2">
      <c r="A12" s="51"/>
      <c r="B12" s="57">
        <v>137</v>
      </c>
      <c r="C12" s="57">
        <v>50</v>
      </c>
      <c r="D12" s="57">
        <v>50</v>
      </c>
      <c r="E12" s="56" t="s">
        <v>96</v>
      </c>
      <c r="F12" s="54">
        <v>6712</v>
      </c>
      <c r="G12" s="54"/>
      <c r="H12" s="57">
        <v>50</v>
      </c>
      <c r="I12" s="57">
        <v>50</v>
      </c>
      <c r="J12" s="57">
        <v>50</v>
      </c>
      <c r="K12" s="51"/>
    </row>
    <row r="13" spans="1:11" x14ac:dyDescent="0.2">
      <c r="A13" s="51"/>
      <c r="B13" s="57"/>
      <c r="C13" s="57"/>
      <c r="D13" s="57"/>
      <c r="E13" s="56" t="s">
        <v>97</v>
      </c>
      <c r="F13" s="54"/>
      <c r="G13" s="54"/>
      <c r="H13" s="57"/>
      <c r="I13" s="57"/>
      <c r="J13" s="57"/>
      <c r="K13" s="51"/>
    </row>
    <row r="14" spans="1:11" x14ac:dyDescent="0.2">
      <c r="A14" s="51"/>
      <c r="B14" s="57"/>
      <c r="C14" s="57"/>
      <c r="D14" s="57"/>
      <c r="E14" s="56"/>
      <c r="F14" s="54"/>
      <c r="G14" s="54"/>
      <c r="H14" s="57"/>
      <c r="I14" s="57"/>
      <c r="J14" s="57"/>
      <c r="K14" s="51"/>
    </row>
    <row r="15" spans="1:11" x14ac:dyDescent="0.2">
      <c r="A15" s="51"/>
      <c r="B15" s="59">
        <f>SUM(B10:B13)</f>
        <v>4202</v>
      </c>
      <c r="C15" s="59">
        <f>SUM(C10:C13)</f>
        <v>1783.1299999999999</v>
      </c>
      <c r="D15" s="59">
        <f>SUM(D10:D13)</f>
        <v>3800</v>
      </c>
      <c r="E15" s="133" t="s">
        <v>237</v>
      </c>
      <c r="F15" s="54"/>
      <c r="G15" s="54"/>
      <c r="H15" s="59">
        <f>SUM(H10:H13)</f>
        <v>3600</v>
      </c>
      <c r="I15" s="59">
        <f>SUM(I10:I13)</f>
        <v>3600</v>
      </c>
      <c r="J15" s="59">
        <f>SUM(J10:J13)</f>
        <v>3600</v>
      </c>
      <c r="K15" s="51"/>
    </row>
    <row r="16" spans="1:11" x14ac:dyDescent="0.2">
      <c r="A16" s="51"/>
      <c r="B16" s="57"/>
      <c r="C16" s="57"/>
      <c r="D16" s="57"/>
      <c r="E16" s="56"/>
      <c r="F16" s="54"/>
      <c r="G16" s="54"/>
      <c r="H16" s="57"/>
      <c r="I16" s="57"/>
      <c r="J16" s="57"/>
      <c r="K16" s="51"/>
    </row>
    <row r="17" spans="1:11" x14ac:dyDescent="0.2">
      <c r="A17" s="51"/>
      <c r="B17" s="57"/>
      <c r="C17" s="57"/>
      <c r="D17" s="57"/>
      <c r="E17" s="53" t="s">
        <v>51</v>
      </c>
      <c r="F17" s="54"/>
      <c r="G17" s="54"/>
      <c r="H17" s="57"/>
      <c r="I17" s="57"/>
      <c r="J17" s="57"/>
      <c r="K17" s="51"/>
    </row>
    <row r="18" spans="1:11" x14ac:dyDescent="0.2">
      <c r="A18" s="51"/>
      <c r="B18" s="57">
        <v>388</v>
      </c>
      <c r="C18" s="57">
        <v>1140.06</v>
      </c>
      <c r="D18" s="57">
        <v>2000</v>
      </c>
      <c r="E18" s="56" t="s">
        <v>116</v>
      </c>
      <c r="F18" s="54">
        <v>6721</v>
      </c>
      <c r="G18" s="54"/>
      <c r="H18" s="57">
        <v>2500</v>
      </c>
      <c r="I18" s="57">
        <v>2500</v>
      </c>
      <c r="J18" s="57">
        <v>2500</v>
      </c>
      <c r="K18" s="51"/>
    </row>
    <row r="19" spans="1:11" x14ac:dyDescent="0.2">
      <c r="A19" s="51"/>
      <c r="B19" s="57">
        <v>6166</v>
      </c>
      <c r="C19" s="57">
        <v>880.91</v>
      </c>
      <c r="D19" s="57">
        <v>4000</v>
      </c>
      <c r="E19" s="56" t="s">
        <v>117</v>
      </c>
      <c r="F19" s="54">
        <v>6722</v>
      </c>
      <c r="G19" s="54"/>
      <c r="H19" s="57">
        <v>2000</v>
      </c>
      <c r="I19" s="57">
        <v>2000</v>
      </c>
      <c r="J19" s="57">
        <v>2000</v>
      </c>
      <c r="K19" s="51"/>
    </row>
    <row r="20" spans="1:11" x14ac:dyDescent="0.2">
      <c r="A20" s="51"/>
      <c r="B20" s="57">
        <v>1028</v>
      </c>
      <c r="C20" s="57">
        <v>2450.11</v>
      </c>
      <c r="D20" s="57">
        <v>2000</v>
      </c>
      <c r="E20" s="56" t="s">
        <v>118</v>
      </c>
      <c r="F20" s="54">
        <v>6723</v>
      </c>
      <c r="G20" s="54"/>
      <c r="H20" s="57">
        <v>2500</v>
      </c>
      <c r="I20" s="57">
        <v>2500</v>
      </c>
      <c r="J20" s="57">
        <v>2500</v>
      </c>
      <c r="K20" s="51"/>
    </row>
    <row r="21" spans="1:11" x14ac:dyDescent="0.2">
      <c r="A21" s="51"/>
      <c r="B21" s="57">
        <v>1147</v>
      </c>
      <c r="C21" s="57">
        <v>301.58999999999997</v>
      </c>
      <c r="D21" s="57">
        <v>2200</v>
      </c>
      <c r="E21" s="56" t="s">
        <v>119</v>
      </c>
      <c r="F21" s="54">
        <v>6724</v>
      </c>
      <c r="G21" s="54"/>
      <c r="H21" s="57">
        <v>2500</v>
      </c>
      <c r="I21" s="57">
        <v>2500</v>
      </c>
      <c r="J21" s="57">
        <v>2500</v>
      </c>
      <c r="K21" s="51"/>
    </row>
    <row r="22" spans="1:11" x14ac:dyDescent="0.2">
      <c r="A22" s="51"/>
      <c r="B22" s="57">
        <v>111</v>
      </c>
      <c r="C22" s="57">
        <v>306.48</v>
      </c>
      <c r="D22" s="57">
        <v>300</v>
      </c>
      <c r="E22" s="56" t="s">
        <v>104</v>
      </c>
      <c r="F22" s="54">
        <v>6725</v>
      </c>
      <c r="G22" s="54"/>
      <c r="H22" s="57">
        <v>500</v>
      </c>
      <c r="I22" s="57">
        <v>500</v>
      </c>
      <c r="J22" s="57">
        <v>500</v>
      </c>
      <c r="K22" s="51"/>
    </row>
    <row r="23" spans="1:11" x14ac:dyDescent="0.2">
      <c r="A23" s="54"/>
      <c r="B23" s="57">
        <v>0</v>
      </c>
      <c r="C23" s="57">
        <v>0</v>
      </c>
      <c r="D23" s="57">
        <v>0</v>
      </c>
      <c r="E23" s="56" t="s">
        <v>120</v>
      </c>
      <c r="F23" s="54">
        <v>6726</v>
      </c>
      <c r="G23" s="54"/>
      <c r="H23" s="57">
        <v>0</v>
      </c>
      <c r="I23" s="57">
        <v>0</v>
      </c>
      <c r="J23" s="57">
        <v>0</v>
      </c>
      <c r="K23" s="54"/>
    </row>
    <row r="24" spans="1:11" x14ac:dyDescent="0.2">
      <c r="A24" s="51"/>
      <c r="B24" s="57">
        <v>7893</v>
      </c>
      <c r="C24" s="57">
        <v>8475.6299999999992</v>
      </c>
      <c r="D24" s="57">
        <v>10000</v>
      </c>
      <c r="E24" s="85" t="s">
        <v>219</v>
      </c>
      <c r="F24" s="54">
        <v>6727</v>
      </c>
      <c r="G24" s="54"/>
      <c r="H24" s="57">
        <v>12000</v>
      </c>
      <c r="I24" s="57">
        <v>12000</v>
      </c>
      <c r="J24" s="57">
        <v>12000</v>
      </c>
      <c r="K24" s="51"/>
    </row>
    <row r="25" spans="1:11" x14ac:dyDescent="0.2">
      <c r="A25" s="51"/>
      <c r="B25" s="59">
        <f>SUM(B18:B24)</f>
        <v>16733</v>
      </c>
      <c r="C25" s="59">
        <f>SUM(C18:C24)</f>
        <v>13554.779999999999</v>
      </c>
      <c r="D25" s="59">
        <f>SUM(D18:D24)</f>
        <v>20500</v>
      </c>
      <c r="E25" s="92" t="s">
        <v>105</v>
      </c>
      <c r="F25" s="54"/>
      <c r="G25" s="54"/>
      <c r="H25" s="59">
        <f>SUM(H18:H24)</f>
        <v>22000</v>
      </c>
      <c r="I25" s="59">
        <f>SUM(I18:I24)</f>
        <v>22000</v>
      </c>
      <c r="J25" s="59">
        <f>SUM(J18:J24)</f>
        <v>22000</v>
      </c>
      <c r="K25" s="51"/>
    </row>
    <row r="26" spans="1:11" x14ac:dyDescent="0.2">
      <c r="A26" s="51"/>
      <c r="B26" s="57"/>
      <c r="C26" s="57"/>
      <c r="D26" s="57"/>
      <c r="E26" s="56"/>
      <c r="F26" s="54"/>
      <c r="G26" s="54"/>
      <c r="H26" s="57"/>
      <c r="I26" s="57"/>
      <c r="J26" s="57"/>
      <c r="K26" s="51"/>
    </row>
    <row r="27" spans="1:11" x14ac:dyDescent="0.2">
      <c r="A27" s="51"/>
      <c r="B27" s="57"/>
      <c r="C27" s="57"/>
      <c r="D27" s="57"/>
      <c r="E27" s="84" t="s">
        <v>106</v>
      </c>
      <c r="F27" s="54"/>
      <c r="G27" s="54"/>
      <c r="H27" s="57"/>
      <c r="I27" s="57"/>
      <c r="J27" s="57"/>
      <c r="K27" s="51"/>
    </row>
    <row r="28" spans="1:11" x14ac:dyDescent="0.2">
      <c r="A28" s="51"/>
      <c r="B28" s="57">
        <v>411597</v>
      </c>
      <c r="C28" s="57">
        <v>0</v>
      </c>
      <c r="D28" s="57">
        <v>0</v>
      </c>
      <c r="E28" s="85" t="s">
        <v>121</v>
      </c>
      <c r="F28" s="54">
        <v>6731</v>
      </c>
      <c r="G28" s="54"/>
      <c r="H28" s="57">
        <v>0</v>
      </c>
      <c r="I28" s="57">
        <v>0</v>
      </c>
      <c r="J28" s="57">
        <v>0</v>
      </c>
      <c r="K28" s="51"/>
    </row>
    <row r="29" spans="1:11" x14ac:dyDescent="0.2">
      <c r="A29" s="51"/>
      <c r="B29" s="57">
        <v>0</v>
      </c>
      <c r="C29" s="57">
        <v>0</v>
      </c>
      <c r="D29" s="57">
        <v>0</v>
      </c>
      <c r="E29" s="85" t="s">
        <v>122</v>
      </c>
      <c r="F29" s="54">
        <v>6732</v>
      </c>
      <c r="G29" s="54"/>
      <c r="H29" s="57">
        <v>0</v>
      </c>
      <c r="I29" s="57">
        <v>0</v>
      </c>
      <c r="J29" s="57">
        <v>0</v>
      </c>
      <c r="K29" s="51"/>
    </row>
    <row r="30" spans="1:11" x14ac:dyDescent="0.2">
      <c r="A30" s="51"/>
      <c r="B30" s="57">
        <v>160153</v>
      </c>
      <c r="C30" s="57">
        <v>29950</v>
      </c>
      <c r="D30" s="57">
        <v>0</v>
      </c>
      <c r="E30" s="85" t="s">
        <v>208</v>
      </c>
      <c r="F30" s="54">
        <v>6733</v>
      </c>
      <c r="G30" s="54"/>
      <c r="H30" s="57">
        <v>0</v>
      </c>
      <c r="I30" s="57">
        <v>0</v>
      </c>
      <c r="J30" s="57">
        <v>0</v>
      </c>
      <c r="K30" s="51"/>
    </row>
    <row r="31" spans="1:11" x14ac:dyDescent="0.2">
      <c r="A31" s="51"/>
      <c r="B31" s="57">
        <v>123036</v>
      </c>
      <c r="C31" s="57">
        <v>111.39</v>
      </c>
      <c r="D31" s="57">
        <v>0</v>
      </c>
      <c r="E31" s="94" t="s">
        <v>209</v>
      </c>
      <c r="F31" s="54">
        <v>6734</v>
      </c>
      <c r="G31" s="54"/>
      <c r="H31" s="57">
        <v>0</v>
      </c>
      <c r="I31" s="57">
        <v>0</v>
      </c>
      <c r="J31" s="57">
        <v>0</v>
      </c>
      <c r="K31" s="51"/>
    </row>
    <row r="32" spans="1:11" x14ac:dyDescent="0.2">
      <c r="A32" s="51"/>
      <c r="B32" s="57"/>
      <c r="C32" s="57"/>
      <c r="D32" s="57"/>
      <c r="E32" s="61"/>
      <c r="F32" s="54"/>
      <c r="G32" s="54"/>
      <c r="H32" s="57"/>
      <c r="I32" s="57"/>
      <c r="J32" s="57"/>
      <c r="K32" s="51"/>
    </row>
    <row r="33" spans="1:11" x14ac:dyDescent="0.2">
      <c r="A33" s="51"/>
      <c r="B33" s="64">
        <f>SUM(B28:B31)</f>
        <v>694786</v>
      </c>
      <c r="C33" s="64">
        <f>SUM(C28:C31)</f>
        <v>30061.39</v>
      </c>
      <c r="D33" s="64">
        <f>SUM(D28:D31)</f>
        <v>0</v>
      </c>
      <c r="E33" s="95" t="s">
        <v>110</v>
      </c>
      <c r="F33" s="54"/>
      <c r="G33" s="54"/>
      <c r="H33" s="64">
        <f>SUM(H28:H31)</f>
        <v>0</v>
      </c>
      <c r="I33" s="64">
        <f>SUM(I28:I31)</f>
        <v>0</v>
      </c>
      <c r="J33" s="64">
        <f>SUM(J28:J31)</f>
        <v>0</v>
      </c>
      <c r="K33" s="51"/>
    </row>
    <row r="34" spans="1:11" x14ac:dyDescent="0.2">
      <c r="A34" s="51"/>
      <c r="B34" s="57"/>
      <c r="C34" s="57"/>
      <c r="D34" s="57"/>
      <c r="E34" s="61"/>
      <c r="F34" s="54"/>
      <c r="G34" s="54"/>
      <c r="H34" s="57"/>
      <c r="I34" s="57"/>
      <c r="J34" s="57"/>
      <c r="K34" s="51"/>
    </row>
    <row r="35" spans="1:11" x14ac:dyDescent="0.2">
      <c r="A35" s="51"/>
      <c r="B35" s="57">
        <v>0</v>
      </c>
      <c r="C35" s="57">
        <v>0</v>
      </c>
      <c r="D35" s="57">
        <v>0</v>
      </c>
      <c r="E35" s="95" t="s">
        <v>111</v>
      </c>
      <c r="F35" s="54"/>
      <c r="G35" s="54"/>
      <c r="H35" s="57">
        <v>0</v>
      </c>
      <c r="I35" s="57">
        <v>0</v>
      </c>
      <c r="J35" s="57">
        <v>0</v>
      </c>
      <c r="K35" s="51"/>
    </row>
    <row r="36" spans="1:11" x14ac:dyDescent="0.2">
      <c r="A36" s="51"/>
      <c r="B36" s="57"/>
      <c r="C36" s="57"/>
      <c r="D36" s="57"/>
      <c r="E36" s="61"/>
      <c r="F36" s="54"/>
      <c r="G36" s="54"/>
      <c r="H36" s="57"/>
      <c r="I36" s="57"/>
      <c r="J36" s="57"/>
      <c r="K36" s="51"/>
    </row>
    <row r="37" spans="1:11" x14ac:dyDescent="0.2">
      <c r="A37" s="51"/>
      <c r="B37" s="57"/>
      <c r="C37" s="57"/>
      <c r="D37" s="57"/>
      <c r="E37" s="61"/>
      <c r="F37" s="54"/>
      <c r="G37" s="54"/>
      <c r="H37" s="57"/>
      <c r="I37" s="57"/>
      <c r="J37" s="57"/>
      <c r="K37" s="51"/>
    </row>
    <row r="38" spans="1:11" x14ac:dyDescent="0.2">
      <c r="A38" s="51"/>
      <c r="B38" s="59">
        <f>SUM(B15+B25+B33)</f>
        <v>715721</v>
      </c>
      <c r="C38" s="59">
        <f>SUM(C15+C25+C33)</f>
        <v>45399.299999999996</v>
      </c>
      <c r="D38" s="59">
        <f>SUM(D15+D25+D33)</f>
        <v>24300</v>
      </c>
      <c r="E38" s="100" t="s">
        <v>112</v>
      </c>
      <c r="F38" s="54"/>
      <c r="G38" s="54"/>
      <c r="H38" s="59">
        <f>SUM(H15+H25+H33)</f>
        <v>25600</v>
      </c>
      <c r="I38" s="59">
        <f>SUM(I15+I25+I33)</f>
        <v>25600</v>
      </c>
      <c r="J38" s="59">
        <f>SUM(J15+J25+J33)</f>
        <v>25600</v>
      </c>
      <c r="K38" s="51"/>
    </row>
    <row r="39" spans="1:11" x14ac:dyDescent="0.2">
      <c r="A39" s="58"/>
      <c r="B39" s="87">
        <v>0</v>
      </c>
      <c r="C39" s="88">
        <v>0</v>
      </c>
      <c r="D39" s="87">
        <v>0</v>
      </c>
      <c r="E39" s="47" t="s">
        <v>88</v>
      </c>
      <c r="F39" s="33"/>
      <c r="G39" s="33"/>
      <c r="H39" s="88">
        <v>0</v>
      </c>
      <c r="I39" s="87">
        <v>0</v>
      </c>
      <c r="J39" s="88">
        <v>0</v>
      </c>
      <c r="K39" s="58"/>
    </row>
    <row r="40" spans="1:11" x14ac:dyDescent="0.2">
      <c r="A40" s="58"/>
      <c r="B40" s="59">
        <f>SUM(B38+B39)</f>
        <v>715721</v>
      </c>
      <c r="C40" s="59">
        <f>SUM(C38+C39)</f>
        <v>45399.299999999996</v>
      </c>
      <c r="D40" s="59">
        <f>SUM(D38+D39)</f>
        <v>24300</v>
      </c>
      <c r="E40" s="97" t="s">
        <v>113</v>
      </c>
      <c r="F40" s="54"/>
      <c r="G40" s="54"/>
      <c r="H40" s="91">
        <f>SUM(H38+H39)</f>
        <v>25600</v>
      </c>
      <c r="I40" s="91">
        <f>SUM(I38+I39)</f>
        <v>25600</v>
      </c>
      <c r="J40" s="91">
        <f>SUM(J38+J39)</f>
        <v>25600</v>
      </c>
      <c r="K40" s="98"/>
    </row>
    <row r="41" spans="1:11" x14ac:dyDescent="0.2">
      <c r="A41" s="76"/>
      <c r="B41" s="26"/>
      <c r="C41" s="26"/>
      <c r="D41" s="26"/>
      <c r="E41" s="76"/>
      <c r="F41" s="26"/>
      <c r="G41" s="26"/>
      <c r="H41" s="26"/>
      <c r="I41" s="26"/>
      <c r="J41" s="76"/>
      <c r="K41" s="26"/>
    </row>
    <row r="42" spans="1:11" x14ac:dyDescent="0.2">
      <c r="A42" s="26"/>
      <c r="B42" s="26"/>
      <c r="C42" s="26"/>
      <c r="D42" s="26"/>
      <c r="E42" s="76"/>
      <c r="F42" s="26"/>
      <c r="G42" s="26"/>
      <c r="H42" s="26"/>
      <c r="I42" s="26"/>
      <c r="J42" s="101" t="s">
        <v>123</v>
      </c>
      <c r="K42" s="26"/>
    </row>
  </sheetData>
  <printOptions horizontalCentered="1" verticalCentered="1"/>
  <pageMargins left="0" right="0" top="0" bottom="0" header="0.25" footer="0.25"/>
  <pageSetup scale="9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13" workbookViewId="0">
      <selection activeCell="J29" sqref="J29"/>
    </sheetView>
  </sheetViews>
  <sheetFormatPr defaultRowHeight="15" x14ac:dyDescent="0.2"/>
  <cols>
    <col min="1" max="1" width="3.109375" customWidth="1"/>
    <col min="2" max="2" width="12.5546875" customWidth="1"/>
    <col min="3" max="3" width="12.21875" customWidth="1"/>
    <col min="4" max="4" width="11.6640625" customWidth="1"/>
    <col min="5" max="5" width="27.109375" customWidth="1"/>
    <col min="6" max="6" width="5.109375" customWidth="1"/>
    <col min="7" max="7" width="3.6640625" customWidth="1"/>
    <col min="8" max="8" width="11" customWidth="1"/>
    <col min="9" max="9" width="9.88671875" customWidth="1"/>
    <col min="10" max="10" width="10.77734375" customWidth="1"/>
  </cols>
  <sheetData>
    <row r="1" spans="1:11" x14ac:dyDescent="0.2">
      <c r="A1" s="99"/>
      <c r="B1" s="99"/>
      <c r="C1" s="99"/>
      <c r="D1" s="99"/>
      <c r="F1" s="99"/>
      <c r="G1" s="99"/>
      <c r="H1" s="99"/>
      <c r="I1" s="99"/>
      <c r="J1" s="99"/>
      <c r="K1" s="99"/>
    </row>
    <row r="2" spans="1:11" ht="15.75" x14ac:dyDescent="0.25">
      <c r="A2" s="99"/>
      <c r="B2" s="103" t="s">
        <v>0</v>
      </c>
      <c r="C2" s="99"/>
      <c r="D2" s="99"/>
      <c r="E2" s="102" t="s">
        <v>27</v>
      </c>
      <c r="F2" s="99"/>
      <c r="G2" s="99"/>
      <c r="H2" s="99"/>
      <c r="I2" s="99"/>
      <c r="J2" s="99"/>
      <c r="K2" s="99"/>
    </row>
    <row r="3" spans="1:11" ht="15.75" x14ac:dyDescent="0.25">
      <c r="A3" s="99"/>
      <c r="B3" s="103" t="s">
        <v>28</v>
      </c>
      <c r="C3" s="99"/>
      <c r="D3" s="99"/>
      <c r="E3" s="102" t="s">
        <v>124</v>
      </c>
      <c r="F3" s="99"/>
      <c r="G3" s="99"/>
      <c r="H3" s="104" t="s">
        <v>30</v>
      </c>
      <c r="I3" s="99"/>
      <c r="J3" s="99"/>
      <c r="K3" s="99"/>
    </row>
    <row r="4" spans="1:11" x14ac:dyDescent="0.2">
      <c r="A4" s="99"/>
      <c r="B4" s="99"/>
      <c r="C4" s="99"/>
      <c r="D4" s="99"/>
      <c r="E4" s="105"/>
      <c r="F4" s="99"/>
      <c r="G4" s="99"/>
      <c r="H4" s="106"/>
      <c r="I4" s="106"/>
      <c r="J4" s="106"/>
      <c r="K4" s="99"/>
    </row>
    <row r="5" spans="1:11" x14ac:dyDescent="0.2">
      <c r="A5" s="107"/>
      <c r="B5" s="108"/>
      <c r="C5" s="108" t="s">
        <v>5</v>
      </c>
      <c r="D5" s="109"/>
      <c r="E5" s="110"/>
      <c r="F5" s="111"/>
      <c r="G5" s="110"/>
      <c r="H5" s="112"/>
      <c r="I5" s="110"/>
      <c r="J5" s="113"/>
      <c r="K5" s="107"/>
    </row>
    <row r="6" spans="1:11" x14ac:dyDescent="0.2">
      <c r="A6" s="114"/>
      <c r="B6" s="115" t="s">
        <v>31</v>
      </c>
      <c r="C6" s="116"/>
      <c r="D6" s="121" t="s">
        <v>241</v>
      </c>
      <c r="E6" s="99"/>
      <c r="F6" s="118"/>
      <c r="G6" s="99"/>
      <c r="H6" s="197" t="s">
        <v>300</v>
      </c>
      <c r="I6" s="99"/>
      <c r="J6" s="119"/>
      <c r="K6" s="114"/>
    </row>
    <row r="7" spans="1:11" x14ac:dyDescent="0.2">
      <c r="A7" s="114"/>
      <c r="B7" s="120" t="s">
        <v>69</v>
      </c>
      <c r="C7" s="120" t="s">
        <v>70</v>
      </c>
      <c r="D7" s="121" t="s">
        <v>214</v>
      </c>
      <c r="E7" s="122" t="s">
        <v>35</v>
      </c>
      <c r="F7" s="118" t="s">
        <v>36</v>
      </c>
      <c r="G7" s="123" t="s">
        <v>12</v>
      </c>
      <c r="H7" s="111" t="s">
        <v>37</v>
      </c>
      <c r="I7" s="111" t="s">
        <v>38</v>
      </c>
      <c r="J7" s="111" t="s">
        <v>39</v>
      </c>
      <c r="K7" s="114"/>
    </row>
    <row r="8" spans="1:11" x14ac:dyDescent="0.2">
      <c r="A8" s="114"/>
      <c r="B8" s="124" t="s">
        <v>302</v>
      </c>
      <c r="C8" s="124" t="s">
        <v>303</v>
      </c>
      <c r="D8" s="125" t="s">
        <v>286</v>
      </c>
      <c r="E8" s="99"/>
      <c r="F8" s="126" t="s">
        <v>12</v>
      </c>
      <c r="G8" s="123" t="s">
        <v>92</v>
      </c>
      <c r="H8" s="127" t="s">
        <v>41</v>
      </c>
      <c r="I8" s="127" t="s">
        <v>42</v>
      </c>
      <c r="J8" s="127" t="s">
        <v>43</v>
      </c>
      <c r="K8" s="128"/>
    </row>
    <row r="9" spans="1:11" x14ac:dyDescent="0.2">
      <c r="A9" s="129"/>
      <c r="B9" s="130"/>
      <c r="C9" s="130"/>
      <c r="D9" s="130"/>
      <c r="E9" s="84" t="s">
        <v>236</v>
      </c>
      <c r="F9" s="130"/>
      <c r="G9" s="130"/>
      <c r="H9" s="130"/>
      <c r="I9" s="130"/>
      <c r="J9" s="130"/>
      <c r="K9" s="129"/>
    </row>
    <row r="10" spans="1:11" x14ac:dyDescent="0.2">
      <c r="A10" s="129"/>
      <c r="B10" s="131">
        <v>2282</v>
      </c>
      <c r="C10" s="131">
        <v>557.53</v>
      </c>
      <c r="D10" s="131">
        <v>2500</v>
      </c>
      <c r="E10" s="85" t="s">
        <v>94</v>
      </c>
      <c r="F10" s="130">
        <v>6310</v>
      </c>
      <c r="G10" s="130">
        <v>0.2</v>
      </c>
      <c r="H10" s="131">
        <v>2200</v>
      </c>
      <c r="I10" s="131">
        <v>2200</v>
      </c>
      <c r="J10" s="131">
        <v>2200</v>
      </c>
      <c r="K10" s="129"/>
    </row>
    <row r="11" spans="1:11" x14ac:dyDescent="0.2">
      <c r="A11" s="129"/>
      <c r="B11" s="131">
        <v>179</v>
      </c>
      <c r="C11" s="131">
        <v>43.83</v>
      </c>
      <c r="D11" s="131">
        <v>200</v>
      </c>
      <c r="E11" s="85" t="s">
        <v>95</v>
      </c>
      <c r="F11" s="130">
        <v>6311</v>
      </c>
      <c r="G11" s="130"/>
      <c r="H11" s="131">
        <v>200</v>
      </c>
      <c r="I11" s="131">
        <v>200</v>
      </c>
      <c r="J11" s="131">
        <v>200</v>
      </c>
      <c r="K11" s="129"/>
    </row>
    <row r="12" spans="1:11" x14ac:dyDescent="0.2">
      <c r="A12" s="129"/>
      <c r="B12" s="131">
        <v>75</v>
      </c>
      <c r="C12" s="131">
        <v>250.74</v>
      </c>
      <c r="D12" s="131">
        <v>200</v>
      </c>
      <c r="E12" s="85" t="s">
        <v>96</v>
      </c>
      <c r="F12" s="130">
        <v>6312</v>
      </c>
      <c r="G12" s="130"/>
      <c r="H12" s="131">
        <v>200</v>
      </c>
      <c r="I12" s="131">
        <v>200</v>
      </c>
      <c r="J12" s="131">
        <v>200</v>
      </c>
      <c r="K12" s="129"/>
    </row>
    <row r="13" spans="1:11" x14ac:dyDescent="0.2">
      <c r="A13" s="132"/>
      <c r="B13" s="131"/>
      <c r="C13" s="131"/>
      <c r="D13" s="131"/>
      <c r="E13" s="85"/>
      <c r="F13" s="130"/>
      <c r="G13" s="130"/>
      <c r="H13" s="131"/>
      <c r="I13" s="131"/>
      <c r="J13" s="131"/>
      <c r="K13" s="132"/>
    </row>
    <row r="14" spans="1:11" x14ac:dyDescent="0.2">
      <c r="A14" s="129"/>
      <c r="B14" s="64">
        <f>SUM(B10:B12)</f>
        <v>2536</v>
      </c>
      <c r="C14" s="64">
        <f>SUM(C10:C12)</f>
        <v>852.1</v>
      </c>
      <c r="D14" s="64">
        <f>SUM(D10:D12)</f>
        <v>2900</v>
      </c>
      <c r="E14" s="133" t="s">
        <v>237</v>
      </c>
      <c r="F14" s="134"/>
      <c r="G14" s="134"/>
      <c r="H14" s="64">
        <f>SUM(H10:H12)</f>
        <v>2600</v>
      </c>
      <c r="I14" s="64">
        <f>SUM(I10:I12)</f>
        <v>2600</v>
      </c>
      <c r="J14" s="64">
        <f>SUM(J10:J12)</f>
        <v>2600</v>
      </c>
      <c r="K14" s="84"/>
    </row>
    <row r="15" spans="1:11" x14ac:dyDescent="0.2">
      <c r="A15" s="129"/>
      <c r="B15" s="131"/>
      <c r="C15" s="131"/>
      <c r="D15" s="131"/>
      <c r="E15" s="85"/>
      <c r="F15" s="130"/>
      <c r="G15" s="130"/>
      <c r="H15" s="131"/>
      <c r="I15" s="131"/>
      <c r="J15" s="131"/>
      <c r="K15" s="129"/>
    </row>
    <row r="16" spans="1:11" x14ac:dyDescent="0.2">
      <c r="A16" s="129"/>
      <c r="B16" s="131"/>
      <c r="C16" s="131"/>
      <c r="D16" s="131"/>
      <c r="E16" s="84" t="s">
        <v>125</v>
      </c>
      <c r="F16" s="130"/>
      <c r="G16" s="130"/>
      <c r="H16" s="131"/>
      <c r="I16" s="131"/>
      <c r="J16" s="131"/>
      <c r="K16" s="129"/>
    </row>
    <row r="17" spans="1:11" x14ac:dyDescent="0.2">
      <c r="A17" s="129"/>
      <c r="B17" s="131">
        <v>2687</v>
      </c>
      <c r="C17" s="131">
        <v>3863.6</v>
      </c>
      <c r="D17" s="131">
        <v>3400</v>
      </c>
      <c r="E17" s="85" t="s">
        <v>126</v>
      </c>
      <c r="F17" s="130">
        <v>6321</v>
      </c>
      <c r="G17" s="130"/>
      <c r="H17" s="131">
        <v>4000</v>
      </c>
      <c r="I17" s="131">
        <v>4000</v>
      </c>
      <c r="J17" s="131">
        <v>4000</v>
      </c>
      <c r="K17" s="129"/>
    </row>
    <row r="18" spans="1:11" x14ac:dyDescent="0.2">
      <c r="A18" s="129"/>
      <c r="B18" s="131">
        <v>204</v>
      </c>
      <c r="C18" s="131">
        <v>1044</v>
      </c>
      <c r="D18" s="131">
        <v>1000</v>
      </c>
      <c r="E18" s="85" t="s">
        <v>127</v>
      </c>
      <c r="F18" s="130">
        <v>6322</v>
      </c>
      <c r="G18" s="130"/>
      <c r="H18" s="131">
        <v>1400</v>
      </c>
      <c r="I18" s="131">
        <v>1400</v>
      </c>
      <c r="J18" s="131">
        <v>1400</v>
      </c>
      <c r="K18" s="129"/>
    </row>
    <row r="19" spans="1:11" x14ac:dyDescent="0.2">
      <c r="A19" s="129"/>
      <c r="B19" s="131">
        <v>5662</v>
      </c>
      <c r="C19" s="131">
        <v>7131.31</v>
      </c>
      <c r="D19" s="131">
        <v>7000</v>
      </c>
      <c r="E19" s="85" t="s">
        <v>128</v>
      </c>
      <c r="F19" s="130">
        <v>6323</v>
      </c>
      <c r="G19" s="130"/>
      <c r="H19" s="131">
        <v>7500</v>
      </c>
      <c r="I19" s="131">
        <v>7500</v>
      </c>
      <c r="J19" s="131">
        <v>7500</v>
      </c>
      <c r="K19" s="129"/>
    </row>
    <row r="20" spans="1:11" x14ac:dyDescent="0.2">
      <c r="A20" s="129"/>
      <c r="B20" s="131">
        <v>3000</v>
      </c>
      <c r="C20" s="131">
        <v>3489.44</v>
      </c>
      <c r="D20" s="131">
        <v>3000</v>
      </c>
      <c r="E20" s="85" t="s">
        <v>129</v>
      </c>
      <c r="F20" s="130">
        <v>6329</v>
      </c>
      <c r="G20" s="130"/>
      <c r="H20" s="131">
        <v>3500</v>
      </c>
      <c r="I20" s="131">
        <v>3500</v>
      </c>
      <c r="J20" s="131">
        <v>3500</v>
      </c>
      <c r="K20" s="129"/>
    </row>
    <row r="21" spans="1:11" x14ac:dyDescent="0.2">
      <c r="A21" s="129"/>
      <c r="B21" s="131">
        <v>759</v>
      </c>
      <c r="C21" s="131">
        <v>809.75</v>
      </c>
      <c r="D21" s="131">
        <v>1000</v>
      </c>
      <c r="E21" s="85" t="s">
        <v>130</v>
      </c>
      <c r="F21" s="130">
        <v>6326</v>
      </c>
      <c r="G21" s="130"/>
      <c r="H21" s="131">
        <v>1000</v>
      </c>
      <c r="I21" s="131">
        <v>1000</v>
      </c>
      <c r="J21" s="131">
        <v>1000</v>
      </c>
      <c r="K21" s="129"/>
    </row>
    <row r="22" spans="1:11" x14ac:dyDescent="0.2">
      <c r="A22" s="129"/>
      <c r="B22" s="131">
        <v>1269</v>
      </c>
      <c r="C22" s="131">
        <v>795.9</v>
      </c>
      <c r="D22" s="131">
        <v>1100</v>
      </c>
      <c r="E22" s="85" t="s">
        <v>131</v>
      </c>
      <c r="F22" s="130">
        <v>6327</v>
      </c>
      <c r="G22" s="130"/>
      <c r="H22" s="131">
        <v>1000</v>
      </c>
      <c r="I22" s="131">
        <v>1000</v>
      </c>
      <c r="J22" s="131">
        <v>1000</v>
      </c>
      <c r="K22" s="129"/>
    </row>
    <row r="23" spans="1:11" x14ac:dyDescent="0.2">
      <c r="A23" s="129"/>
      <c r="B23" s="131">
        <v>-212</v>
      </c>
      <c r="C23" s="131">
        <v>0</v>
      </c>
      <c r="D23" s="131">
        <v>500</v>
      </c>
      <c r="E23" s="85" t="s">
        <v>132</v>
      </c>
      <c r="F23" s="130">
        <v>6325</v>
      </c>
      <c r="G23" s="130"/>
      <c r="H23" s="131">
        <v>500</v>
      </c>
      <c r="I23" s="131">
        <v>500</v>
      </c>
      <c r="J23" s="131">
        <v>500</v>
      </c>
      <c r="K23" s="129"/>
    </row>
    <row r="24" spans="1:11" x14ac:dyDescent="0.2">
      <c r="A24" s="129"/>
      <c r="B24" s="131">
        <v>381</v>
      </c>
      <c r="C24" s="131">
        <v>0</v>
      </c>
      <c r="D24" s="131">
        <v>500</v>
      </c>
      <c r="E24" s="85" t="s">
        <v>133</v>
      </c>
      <c r="F24" s="130">
        <v>6328</v>
      </c>
      <c r="G24" s="130"/>
      <c r="H24" s="131">
        <v>500</v>
      </c>
      <c r="I24" s="131">
        <v>500</v>
      </c>
      <c r="J24" s="131">
        <v>500</v>
      </c>
      <c r="K24" s="129"/>
    </row>
    <row r="25" spans="1:11" x14ac:dyDescent="0.2">
      <c r="A25" s="129"/>
      <c r="B25" s="131">
        <v>540</v>
      </c>
      <c r="C25" s="131">
        <v>494.45</v>
      </c>
      <c r="D25" s="131">
        <v>600</v>
      </c>
      <c r="E25" s="85" t="s">
        <v>134</v>
      </c>
      <c r="F25" s="130">
        <v>6324</v>
      </c>
      <c r="G25" s="130"/>
      <c r="H25" s="131">
        <v>600</v>
      </c>
      <c r="I25" s="131">
        <v>600</v>
      </c>
      <c r="J25" s="131">
        <v>600</v>
      </c>
      <c r="K25" s="129"/>
    </row>
    <row r="26" spans="1:11" x14ac:dyDescent="0.2">
      <c r="A26" s="129"/>
      <c r="B26" s="64">
        <f>SUM(B17:B25)</f>
        <v>14290</v>
      </c>
      <c r="C26" s="64">
        <f>SUM(C17:C25)</f>
        <v>17628.45</v>
      </c>
      <c r="D26" s="64">
        <f>SUM(D17:D25)</f>
        <v>18100</v>
      </c>
      <c r="E26" s="133" t="s">
        <v>135</v>
      </c>
      <c r="F26" s="130"/>
      <c r="G26" s="130"/>
      <c r="H26" s="64">
        <f>SUM(H17:H25)</f>
        <v>20000</v>
      </c>
      <c r="I26" s="64">
        <f>SUM(I17:I25)</f>
        <v>20000</v>
      </c>
      <c r="J26" s="64">
        <f>SUM(J17:J25)</f>
        <v>20000</v>
      </c>
      <c r="K26" s="129"/>
    </row>
    <row r="27" spans="1:11" x14ac:dyDescent="0.2">
      <c r="A27" s="129"/>
      <c r="B27" s="131"/>
      <c r="C27" s="131"/>
      <c r="D27" s="131"/>
      <c r="E27" s="135"/>
      <c r="F27" s="130"/>
      <c r="G27" s="130"/>
      <c r="H27" s="131"/>
      <c r="I27" s="131"/>
      <c r="J27" s="131"/>
      <c r="K27" s="129"/>
    </row>
    <row r="28" spans="1:11" x14ac:dyDescent="0.2">
      <c r="A28" s="129"/>
      <c r="B28" s="131"/>
      <c r="C28" s="131"/>
      <c r="D28" s="131"/>
      <c r="E28" s="84" t="s">
        <v>136</v>
      </c>
      <c r="F28" s="130"/>
      <c r="G28" s="130"/>
      <c r="H28" s="131"/>
      <c r="I28" s="131"/>
      <c r="J28" s="131"/>
      <c r="K28" s="129"/>
    </row>
    <row r="29" spans="1:11" x14ac:dyDescent="0.2">
      <c r="A29" s="129"/>
      <c r="B29" s="131">
        <v>1927</v>
      </c>
      <c r="C29" s="131">
        <v>6166.5</v>
      </c>
      <c r="D29" s="131">
        <v>4800</v>
      </c>
      <c r="E29" s="85" t="s">
        <v>137</v>
      </c>
      <c r="F29" s="130">
        <v>6341</v>
      </c>
      <c r="G29" s="130"/>
      <c r="H29" s="131">
        <v>4800</v>
      </c>
      <c r="I29" s="131">
        <v>4800</v>
      </c>
      <c r="J29" s="131">
        <v>4800</v>
      </c>
      <c r="K29" s="129"/>
    </row>
    <row r="30" spans="1:11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1" x14ac:dyDescent="0.2">
      <c r="A31" s="129"/>
      <c r="B31" s="64">
        <f>SUM(B29)</f>
        <v>1927</v>
      </c>
      <c r="C31" s="64">
        <f>SUM(C29)</f>
        <v>6166.5</v>
      </c>
      <c r="D31" s="64">
        <f>SUM(D29)</f>
        <v>4800</v>
      </c>
      <c r="E31" s="133" t="s">
        <v>138</v>
      </c>
      <c r="F31" s="134"/>
      <c r="G31" s="134"/>
      <c r="H31" s="64">
        <f>SUM(H29)</f>
        <v>4800</v>
      </c>
      <c r="I31" s="64">
        <f>SUM(I29)</f>
        <v>4800</v>
      </c>
      <c r="J31" s="64">
        <f>SUM(J29)</f>
        <v>4800</v>
      </c>
      <c r="K31" s="129"/>
    </row>
    <row r="32" spans="1:11" x14ac:dyDescent="0.2">
      <c r="A32" s="129"/>
      <c r="B32" s="64"/>
      <c r="C32" s="64"/>
      <c r="D32" s="64"/>
      <c r="E32" s="94"/>
      <c r="F32" s="134"/>
      <c r="G32" s="134"/>
      <c r="H32" s="64"/>
      <c r="I32" s="64"/>
      <c r="J32" s="64"/>
      <c r="K32" s="84"/>
    </row>
    <row r="33" spans="1:11" x14ac:dyDescent="0.2">
      <c r="A33" s="129"/>
      <c r="B33" s="131"/>
      <c r="C33" s="131"/>
      <c r="D33" s="131"/>
      <c r="E33" s="93" t="s">
        <v>78</v>
      </c>
      <c r="F33" s="130"/>
      <c r="G33" s="130"/>
      <c r="H33" s="131"/>
      <c r="I33" s="131"/>
      <c r="J33" s="131"/>
      <c r="K33" s="129"/>
    </row>
    <row r="34" spans="1:11" x14ac:dyDescent="0.2">
      <c r="A34" s="129"/>
      <c r="B34" s="131">
        <v>0</v>
      </c>
      <c r="C34" s="131">
        <v>0</v>
      </c>
      <c r="D34" s="131">
        <v>0</v>
      </c>
      <c r="E34" s="94" t="s">
        <v>139</v>
      </c>
      <c r="F34" s="130"/>
      <c r="G34" s="130"/>
      <c r="H34" s="131">
        <v>0</v>
      </c>
      <c r="I34" s="131">
        <v>0</v>
      </c>
      <c r="J34" s="131">
        <v>0</v>
      </c>
      <c r="K34" s="129"/>
    </row>
    <row r="35" spans="1:11" x14ac:dyDescent="0.2">
      <c r="A35" s="129"/>
      <c r="B35" s="131">
        <v>0</v>
      </c>
      <c r="C35" s="131">
        <v>0</v>
      </c>
      <c r="D35" s="131">
        <v>0</v>
      </c>
      <c r="E35" s="94" t="s">
        <v>140</v>
      </c>
      <c r="F35" s="130"/>
      <c r="G35" s="130"/>
      <c r="H35" s="131">
        <v>0</v>
      </c>
      <c r="I35" s="131">
        <v>0</v>
      </c>
      <c r="J35" s="131">
        <v>0</v>
      </c>
      <c r="K35" s="129"/>
    </row>
    <row r="36" spans="1:1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x14ac:dyDescent="0.2">
      <c r="A37" s="129"/>
      <c r="B37" s="136">
        <f>SUM(B34+B35)</f>
        <v>0</v>
      </c>
      <c r="C37" s="136">
        <f>SUM(C34+C35)</f>
        <v>0</v>
      </c>
      <c r="D37" s="64">
        <f>SUM(D34+D35)</f>
        <v>0</v>
      </c>
      <c r="E37" s="95" t="s">
        <v>141</v>
      </c>
      <c r="F37" s="130"/>
      <c r="G37" s="130"/>
      <c r="H37" s="64">
        <f>SUM(H34+H35)</f>
        <v>0</v>
      </c>
      <c r="I37" s="64">
        <f>SUM(I34+I35)</f>
        <v>0</v>
      </c>
      <c r="J37" s="64">
        <f>SUM(J34+J35)</f>
        <v>0</v>
      </c>
      <c r="K37" s="129"/>
    </row>
    <row r="38" spans="1:11" x14ac:dyDescent="0.2">
      <c r="A38" s="129"/>
      <c r="B38" s="64"/>
      <c r="C38" s="64"/>
      <c r="D38" s="64"/>
      <c r="E38" s="94"/>
      <c r="F38" s="130"/>
      <c r="G38" s="130"/>
      <c r="H38" s="64"/>
      <c r="I38" s="64"/>
      <c r="J38" s="64"/>
      <c r="K38" s="129"/>
    </row>
    <row r="39" spans="1:11" x14ac:dyDescent="0.2">
      <c r="A39" s="129"/>
      <c r="B39" s="64">
        <f>SUM(B14+B26+B31+B37)</f>
        <v>18753</v>
      </c>
      <c r="C39" s="64">
        <f>SUM(C14+C26+C31+C37)</f>
        <v>24647.05</v>
      </c>
      <c r="D39" s="64">
        <f>SUM(D14+D26+D31+D37)</f>
        <v>25800</v>
      </c>
      <c r="E39" s="95" t="s">
        <v>142</v>
      </c>
      <c r="F39" s="130"/>
      <c r="G39" s="130"/>
      <c r="H39" s="64">
        <f>SUM(H14+H26+H31+H37)</f>
        <v>27400</v>
      </c>
      <c r="I39" s="64">
        <f>SUM(I14+I26+I31+I37)</f>
        <v>27400</v>
      </c>
      <c r="J39" s="64">
        <f>SUM(J14+J26+J31+J37)</f>
        <v>27400</v>
      </c>
      <c r="K39" s="129"/>
    </row>
    <row r="40" spans="1:11" x14ac:dyDescent="0.2">
      <c r="A40" s="111"/>
      <c r="B40" s="137"/>
      <c r="C40" s="137"/>
      <c r="D40" s="64">
        <f>SUM(D15+D27+D32+D38)</f>
        <v>0</v>
      </c>
      <c r="E40" s="138" t="s">
        <v>88</v>
      </c>
      <c r="F40" s="107"/>
      <c r="G40" s="107"/>
      <c r="H40" s="137">
        <v>0</v>
      </c>
      <c r="I40" s="137">
        <v>0</v>
      </c>
      <c r="J40" s="137">
        <v>0</v>
      </c>
      <c r="K40" s="111"/>
    </row>
    <row r="41" spans="1:11" x14ac:dyDescent="0.2">
      <c r="A41" s="139"/>
      <c r="B41" s="64">
        <f>SUM(B39+B40)</f>
        <v>18753</v>
      </c>
      <c r="C41" s="64">
        <f>SUM(C39+C40)</f>
        <v>24647.05</v>
      </c>
      <c r="D41" s="64">
        <f>SUM(D39:D40)</f>
        <v>25800</v>
      </c>
      <c r="E41" s="140" t="s">
        <v>113</v>
      </c>
      <c r="F41" s="141"/>
      <c r="G41" s="130"/>
      <c r="H41" s="142">
        <f>SUM(H39+H40)</f>
        <v>27400</v>
      </c>
      <c r="I41" s="142">
        <f>SUM(I39+I40)</f>
        <v>27400</v>
      </c>
      <c r="J41" s="142">
        <f>SUM(J39+J40)</f>
        <v>27400</v>
      </c>
      <c r="K41" s="143"/>
    </row>
    <row r="42" spans="1:11" x14ac:dyDescent="0.2">
      <c r="A42" s="144"/>
      <c r="B42" s="99"/>
      <c r="C42" s="99"/>
      <c r="D42" s="99"/>
      <c r="E42" s="144"/>
      <c r="F42" s="99"/>
      <c r="G42" s="99"/>
      <c r="H42" s="99"/>
      <c r="I42" s="99"/>
      <c r="J42" s="99" t="s">
        <v>143</v>
      </c>
      <c r="K42" s="99"/>
    </row>
  </sheetData>
  <printOptions horizontalCentered="1" verticalCentered="1"/>
  <pageMargins left="0" right="0" top="0" bottom="0" header="0.25" footer="0.25"/>
  <pageSetup scale="9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3" workbookViewId="0">
      <selection activeCell="J28" sqref="J28:J29"/>
    </sheetView>
  </sheetViews>
  <sheetFormatPr defaultRowHeight="15" x14ac:dyDescent="0.2"/>
  <cols>
    <col min="1" max="1" width="3.109375" customWidth="1"/>
    <col min="2" max="3" width="10.33203125" customWidth="1"/>
    <col min="4" max="4" width="11.6640625" customWidth="1"/>
    <col min="5" max="5" width="28.77734375" customWidth="1"/>
    <col min="6" max="6" width="4.109375" customWidth="1"/>
    <col min="7" max="7" width="3.5546875" customWidth="1"/>
    <col min="8" max="8" width="12.88671875" customWidth="1"/>
    <col min="9" max="9" width="12.5546875" customWidth="1"/>
    <col min="10" max="10" width="10.5546875" customWidth="1"/>
    <col min="11" max="11" width="3.21875" customWidth="1"/>
  </cols>
  <sheetData>
    <row r="1" spans="1:1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 x14ac:dyDescent="0.25">
      <c r="A3" s="99"/>
      <c r="B3" s="99"/>
      <c r="C3" s="99"/>
      <c r="D3" s="99"/>
      <c r="E3" s="102" t="s">
        <v>27</v>
      </c>
      <c r="F3" s="99"/>
      <c r="G3" s="99"/>
      <c r="H3" s="99"/>
      <c r="I3" s="99"/>
      <c r="J3" s="99"/>
      <c r="K3" s="99"/>
    </row>
    <row r="4" spans="1:11" x14ac:dyDescent="0.2">
      <c r="A4" s="99"/>
      <c r="B4" s="103" t="s">
        <v>0</v>
      </c>
      <c r="C4" s="99"/>
      <c r="D4" s="99"/>
      <c r="E4" s="99"/>
      <c r="F4" s="99"/>
      <c r="G4" s="99"/>
      <c r="H4" s="99"/>
      <c r="I4" s="99"/>
      <c r="J4" s="99"/>
      <c r="K4" s="99"/>
    </row>
    <row r="5" spans="1:11" ht="15.75" x14ac:dyDescent="0.25">
      <c r="A5" s="99"/>
      <c r="B5" s="103" t="s">
        <v>28</v>
      </c>
      <c r="C5" s="99"/>
      <c r="D5" s="99"/>
      <c r="E5" s="122" t="s">
        <v>144</v>
      </c>
      <c r="F5" s="99"/>
      <c r="G5" s="99"/>
      <c r="H5" s="104" t="s">
        <v>30</v>
      </c>
      <c r="I5" s="99"/>
      <c r="J5" s="99"/>
      <c r="K5" s="99"/>
    </row>
    <row r="6" spans="1:11" x14ac:dyDescent="0.2">
      <c r="A6" s="99"/>
      <c r="B6" s="99"/>
      <c r="C6" s="99"/>
      <c r="D6" s="99"/>
      <c r="E6" s="105"/>
      <c r="F6" s="99"/>
      <c r="G6" s="99"/>
      <c r="H6" s="106"/>
      <c r="I6" s="106"/>
      <c r="J6" s="106"/>
      <c r="K6" s="99"/>
    </row>
    <row r="7" spans="1:11" x14ac:dyDescent="0.2">
      <c r="A7" s="107"/>
      <c r="B7" s="108"/>
      <c r="C7" s="108" t="s">
        <v>5</v>
      </c>
      <c r="D7" s="109"/>
      <c r="E7" s="110"/>
      <c r="F7" s="111"/>
      <c r="G7" s="110"/>
      <c r="H7" s="112"/>
      <c r="I7" s="110"/>
      <c r="J7" s="113"/>
      <c r="K7" s="99"/>
    </row>
    <row r="8" spans="1:11" x14ac:dyDescent="0.2">
      <c r="A8" s="114"/>
      <c r="B8" s="115" t="s">
        <v>31</v>
      </c>
      <c r="C8" s="116"/>
      <c r="D8" s="121" t="s">
        <v>241</v>
      </c>
      <c r="E8" s="99"/>
      <c r="F8" s="118"/>
      <c r="G8" s="99"/>
      <c r="H8" s="197" t="s">
        <v>300</v>
      </c>
      <c r="I8" s="99"/>
      <c r="J8" s="119"/>
      <c r="K8" s="99"/>
    </row>
    <row r="9" spans="1:11" x14ac:dyDescent="0.2">
      <c r="A9" s="114"/>
      <c r="B9" s="120" t="s">
        <v>33</v>
      </c>
      <c r="C9" s="120" t="s">
        <v>34</v>
      </c>
      <c r="D9" s="121" t="s">
        <v>214</v>
      </c>
      <c r="E9" s="122" t="s">
        <v>35</v>
      </c>
      <c r="F9" s="118" t="s">
        <v>36</v>
      </c>
      <c r="G9" s="123"/>
      <c r="H9" s="111" t="s">
        <v>37</v>
      </c>
      <c r="I9" s="111" t="s">
        <v>38</v>
      </c>
      <c r="J9" s="111" t="s">
        <v>39</v>
      </c>
      <c r="K9" s="99"/>
    </row>
    <row r="10" spans="1:11" x14ac:dyDescent="0.2">
      <c r="A10" s="114"/>
      <c r="B10" s="124" t="s">
        <v>304</v>
      </c>
      <c r="C10" s="145" t="s">
        <v>305</v>
      </c>
      <c r="D10" s="125" t="s">
        <v>286</v>
      </c>
      <c r="E10" s="99"/>
      <c r="F10" s="126" t="s">
        <v>12</v>
      </c>
      <c r="G10" s="123"/>
      <c r="H10" s="127" t="s">
        <v>41</v>
      </c>
      <c r="I10" s="127" t="s">
        <v>42</v>
      </c>
      <c r="J10" s="127" t="s">
        <v>93</v>
      </c>
      <c r="K10" s="99"/>
    </row>
    <row r="11" spans="1:11" x14ac:dyDescent="0.2">
      <c r="A11" s="129"/>
      <c r="B11" s="130"/>
      <c r="C11" s="130"/>
      <c r="D11" s="130"/>
      <c r="E11" s="84" t="s">
        <v>236</v>
      </c>
      <c r="F11" s="130"/>
      <c r="G11" s="130"/>
      <c r="H11" s="130"/>
      <c r="I11" s="130"/>
      <c r="J11" s="130"/>
      <c r="K11" s="99"/>
    </row>
    <row r="12" spans="1:11" x14ac:dyDescent="0.2">
      <c r="A12" s="129"/>
      <c r="B12" s="131">
        <v>0</v>
      </c>
      <c r="C12" s="131">
        <v>0</v>
      </c>
      <c r="D12" s="131">
        <v>0</v>
      </c>
      <c r="E12" s="85" t="s">
        <v>146</v>
      </c>
      <c r="F12" s="130"/>
      <c r="G12" s="130"/>
      <c r="H12" s="131"/>
      <c r="I12" s="131"/>
      <c r="J12" s="131"/>
      <c r="K12" s="99"/>
    </row>
    <row r="13" spans="1:11" x14ac:dyDescent="0.2">
      <c r="A13" s="129"/>
      <c r="B13" s="131">
        <v>0</v>
      </c>
      <c r="C13" s="131">
        <v>0</v>
      </c>
      <c r="D13" s="131">
        <v>0</v>
      </c>
      <c r="E13" s="85" t="s">
        <v>147</v>
      </c>
      <c r="F13" s="130"/>
      <c r="G13" s="130"/>
      <c r="H13" s="131"/>
      <c r="I13" s="131"/>
      <c r="J13" s="131"/>
      <c r="K13" s="99"/>
    </row>
    <row r="14" spans="1:11" x14ac:dyDescent="0.2">
      <c r="A14" s="129"/>
      <c r="B14" s="131">
        <v>0</v>
      </c>
      <c r="C14" s="131">
        <v>0</v>
      </c>
      <c r="D14" s="131">
        <v>0</v>
      </c>
      <c r="E14" s="85" t="s">
        <v>96</v>
      </c>
      <c r="F14" s="130"/>
      <c r="G14" s="130"/>
      <c r="H14" s="131"/>
      <c r="I14" s="131"/>
      <c r="J14" s="131"/>
      <c r="K14" s="99"/>
    </row>
    <row r="15" spans="1:11" x14ac:dyDescent="0.2">
      <c r="A15" s="129"/>
      <c r="B15" s="131"/>
      <c r="C15" s="131"/>
      <c r="D15" s="131"/>
      <c r="E15" s="85"/>
      <c r="F15" s="130"/>
      <c r="G15" s="130"/>
      <c r="H15" s="131"/>
      <c r="I15" s="131"/>
      <c r="J15" s="131"/>
      <c r="K15" s="99"/>
    </row>
    <row r="16" spans="1:11" x14ac:dyDescent="0.2">
      <c r="A16" s="129"/>
      <c r="B16" s="64">
        <f>SUM(B12:B14)</f>
        <v>0</v>
      </c>
      <c r="C16" s="64">
        <f>SUM(C12:C14)</f>
        <v>0</v>
      </c>
      <c r="D16" s="64">
        <f>SUM(D12:D14)</f>
        <v>0</v>
      </c>
      <c r="E16" s="133" t="s">
        <v>237</v>
      </c>
      <c r="F16" s="134"/>
      <c r="G16" s="134"/>
      <c r="H16" s="64">
        <f>SUM(H12:H14)</f>
        <v>0</v>
      </c>
      <c r="I16" s="64">
        <f>SUM(I12:I14)</f>
        <v>0</v>
      </c>
      <c r="J16" s="64">
        <f>SUM(J12:J14)</f>
        <v>0</v>
      </c>
      <c r="K16" s="99"/>
    </row>
    <row r="17" spans="1:11" x14ac:dyDescent="0.2">
      <c r="A17" s="129"/>
      <c r="B17" s="131"/>
      <c r="C17" s="131"/>
      <c r="D17" s="131"/>
      <c r="E17" s="135"/>
      <c r="F17" s="130"/>
      <c r="G17" s="130"/>
      <c r="H17" s="131"/>
      <c r="I17" s="131"/>
      <c r="J17" s="131"/>
      <c r="K17" s="99"/>
    </row>
    <row r="18" spans="1:11" x14ac:dyDescent="0.2">
      <c r="A18" s="129"/>
      <c r="B18" s="131"/>
      <c r="C18" s="131"/>
      <c r="D18" s="131"/>
      <c r="E18" s="84" t="s">
        <v>125</v>
      </c>
      <c r="F18" s="130"/>
      <c r="G18" s="130"/>
      <c r="H18" s="131"/>
      <c r="I18" s="131"/>
      <c r="J18" s="131"/>
      <c r="K18" s="99"/>
    </row>
    <row r="19" spans="1:11" x14ac:dyDescent="0.2">
      <c r="A19" s="129"/>
      <c r="B19" s="131">
        <v>0</v>
      </c>
      <c r="C19" s="131">
        <v>0</v>
      </c>
      <c r="D19" s="131">
        <v>500</v>
      </c>
      <c r="E19" s="85" t="s">
        <v>148</v>
      </c>
      <c r="F19" s="130">
        <v>6524</v>
      </c>
      <c r="G19" s="130"/>
      <c r="H19" s="131">
        <v>100</v>
      </c>
      <c r="I19" s="131">
        <v>100</v>
      </c>
      <c r="J19" s="131">
        <v>100</v>
      </c>
      <c r="K19" s="99"/>
    </row>
    <row r="20" spans="1:11" x14ac:dyDescent="0.2">
      <c r="A20" s="132"/>
      <c r="B20" s="131">
        <v>0</v>
      </c>
      <c r="C20" s="131">
        <v>0</v>
      </c>
      <c r="D20" s="131">
        <v>0</v>
      </c>
      <c r="E20" s="85" t="s">
        <v>149</v>
      </c>
      <c r="F20" s="130"/>
      <c r="G20" s="130"/>
      <c r="H20" s="131">
        <v>0</v>
      </c>
      <c r="I20" s="131">
        <v>0</v>
      </c>
      <c r="J20" s="131">
        <v>0</v>
      </c>
      <c r="K20" s="99"/>
    </row>
    <row r="21" spans="1:11" x14ac:dyDescent="0.2">
      <c r="A21" s="129"/>
      <c r="B21" s="131">
        <v>0</v>
      </c>
      <c r="C21" s="131">
        <v>0</v>
      </c>
      <c r="D21" s="131">
        <v>0</v>
      </c>
      <c r="E21" s="85" t="s">
        <v>150</v>
      </c>
      <c r="F21" s="130">
        <v>6522</v>
      </c>
      <c r="G21" s="130"/>
      <c r="H21" s="146">
        <v>0</v>
      </c>
      <c r="I21" s="146">
        <v>0</v>
      </c>
      <c r="J21" s="146">
        <v>0</v>
      </c>
      <c r="K21" s="99"/>
    </row>
    <row r="22" spans="1:11" x14ac:dyDescent="0.2">
      <c r="A22" s="129"/>
      <c r="B22" s="131">
        <v>635</v>
      </c>
      <c r="C22" s="131">
        <v>1147.97</v>
      </c>
      <c r="D22" s="131">
        <v>250</v>
      </c>
      <c r="E22" s="85" t="s">
        <v>307</v>
      </c>
      <c r="F22" s="130">
        <v>6523</v>
      </c>
      <c r="G22" s="130"/>
      <c r="H22" s="131">
        <v>1200</v>
      </c>
      <c r="I22" s="131">
        <v>1200</v>
      </c>
      <c r="J22" s="131">
        <v>1200</v>
      </c>
      <c r="K22" s="99"/>
    </row>
    <row r="23" spans="1:11" x14ac:dyDescent="0.2">
      <c r="A23" s="129"/>
      <c r="B23" s="131">
        <v>0</v>
      </c>
      <c r="C23" s="131">
        <v>0</v>
      </c>
      <c r="D23" s="131">
        <v>0</v>
      </c>
      <c r="E23" s="85" t="s">
        <v>151</v>
      </c>
      <c r="F23" s="130"/>
      <c r="G23" s="130"/>
      <c r="H23" s="131">
        <v>0</v>
      </c>
      <c r="I23" s="131">
        <v>0</v>
      </c>
      <c r="J23" s="131">
        <v>0</v>
      </c>
      <c r="K23" s="99"/>
    </row>
    <row r="24" spans="1:11" x14ac:dyDescent="0.2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99"/>
    </row>
    <row r="25" spans="1:11" x14ac:dyDescent="0.2">
      <c r="A25" s="129"/>
      <c r="B25" s="64">
        <f>SUM(B19:B23)</f>
        <v>635</v>
      </c>
      <c r="C25" s="64">
        <f>SUM(C19:C23)</f>
        <v>1147.97</v>
      </c>
      <c r="D25" s="64">
        <f>SUM(D19:D23)</f>
        <v>750</v>
      </c>
      <c r="E25" s="133" t="s">
        <v>65</v>
      </c>
      <c r="F25" s="134"/>
      <c r="G25" s="134"/>
      <c r="H25" s="64">
        <f>SUM(H19:H23)</f>
        <v>1300</v>
      </c>
      <c r="I25" s="64">
        <f>SUM(I19:I23)</f>
        <v>1300</v>
      </c>
      <c r="J25" s="64">
        <f>SUM(J19:J23)</f>
        <v>1300</v>
      </c>
      <c r="K25" s="99"/>
    </row>
    <row r="26" spans="1:11" x14ac:dyDescent="0.2">
      <c r="A26" s="129"/>
      <c r="B26" s="131"/>
      <c r="C26" s="131"/>
      <c r="D26" s="131"/>
      <c r="E26" s="85"/>
      <c r="F26" s="130"/>
      <c r="G26" s="130"/>
      <c r="H26" s="131"/>
      <c r="I26" s="131"/>
      <c r="J26" s="131"/>
      <c r="K26" s="99"/>
    </row>
    <row r="27" spans="1:11" x14ac:dyDescent="0.2">
      <c r="A27" s="129"/>
      <c r="B27" s="64"/>
      <c r="C27" s="64"/>
      <c r="D27" s="64"/>
      <c r="E27" s="84" t="s">
        <v>136</v>
      </c>
      <c r="F27" s="130"/>
      <c r="G27" s="130"/>
      <c r="H27" s="64"/>
      <c r="I27" s="64"/>
      <c r="J27" s="64"/>
      <c r="K27" s="99"/>
    </row>
    <row r="28" spans="1:11" x14ac:dyDescent="0.2">
      <c r="A28" s="129"/>
      <c r="B28" s="131">
        <v>0</v>
      </c>
      <c r="C28" s="131">
        <v>303922.45</v>
      </c>
      <c r="D28" s="131">
        <v>957798</v>
      </c>
      <c r="E28" s="85" t="s">
        <v>217</v>
      </c>
      <c r="F28" s="130">
        <v>6540</v>
      </c>
      <c r="G28" s="130"/>
      <c r="H28" s="131">
        <v>948700</v>
      </c>
      <c r="I28" s="131">
        <v>948700</v>
      </c>
      <c r="J28" s="131">
        <v>948700</v>
      </c>
      <c r="K28" s="99"/>
    </row>
    <row r="29" spans="1:11" x14ac:dyDescent="0.2">
      <c r="A29" s="129"/>
      <c r="B29" s="131">
        <v>18286</v>
      </c>
      <c r="C29" s="131">
        <v>21707.16</v>
      </c>
      <c r="D29" s="131"/>
      <c r="E29" s="85" t="s">
        <v>152</v>
      </c>
      <c r="F29" s="130">
        <v>6542</v>
      </c>
      <c r="G29" s="130"/>
      <c r="H29" s="131">
        <v>0</v>
      </c>
      <c r="I29" s="131">
        <v>0</v>
      </c>
      <c r="J29" s="131">
        <v>0</v>
      </c>
      <c r="K29" s="99"/>
    </row>
    <row r="30" spans="1:11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99"/>
    </row>
    <row r="31" spans="1:11" x14ac:dyDescent="0.2">
      <c r="A31" s="129"/>
      <c r="B31" s="64">
        <f>SUM(B28:B29)</f>
        <v>18286</v>
      </c>
      <c r="C31" s="64">
        <f>SUM(C28+C29)</f>
        <v>325629.61</v>
      </c>
      <c r="D31" s="64">
        <f>SUM(D28:D30)</f>
        <v>957798</v>
      </c>
      <c r="E31" s="133" t="s">
        <v>153</v>
      </c>
      <c r="F31" s="134"/>
      <c r="G31" s="134"/>
      <c r="H31" s="64">
        <f>SUM(H28+H29)</f>
        <v>948700</v>
      </c>
      <c r="I31" s="64">
        <f>SUM(I28+I29)</f>
        <v>948700</v>
      </c>
      <c r="J31" s="64">
        <f>SUM(J28+J29)</f>
        <v>948700</v>
      </c>
      <c r="K31" s="99"/>
    </row>
    <row r="32" spans="1:11" x14ac:dyDescent="0.2">
      <c r="A32" s="129"/>
      <c r="B32" s="147"/>
      <c r="C32" s="131"/>
      <c r="D32" s="148"/>
      <c r="E32" s="85"/>
      <c r="F32" s="130"/>
      <c r="G32" s="130"/>
      <c r="H32" s="131"/>
      <c r="I32" s="131"/>
      <c r="J32" s="131"/>
      <c r="K32" s="99"/>
    </row>
    <row r="33" spans="1:11" x14ac:dyDescent="0.2">
      <c r="A33" s="129"/>
      <c r="B33" s="149"/>
      <c r="C33" s="150"/>
      <c r="D33" s="149"/>
      <c r="E33" s="84" t="s">
        <v>154</v>
      </c>
      <c r="F33" s="130"/>
      <c r="G33" s="130"/>
      <c r="H33" s="64"/>
      <c r="I33" s="64"/>
      <c r="J33" s="64"/>
      <c r="K33" s="99"/>
    </row>
    <row r="34" spans="1:11" x14ac:dyDescent="0.2">
      <c r="A34" s="129"/>
      <c r="B34" s="131">
        <v>0</v>
      </c>
      <c r="C34" s="151">
        <v>0</v>
      </c>
      <c r="D34" s="131">
        <v>0</v>
      </c>
      <c r="E34" s="85" t="s">
        <v>155</v>
      </c>
      <c r="F34" s="130"/>
      <c r="G34" s="130"/>
      <c r="H34" s="131">
        <v>0</v>
      </c>
      <c r="I34" s="131">
        <v>0</v>
      </c>
      <c r="J34" s="131">
        <v>0</v>
      </c>
      <c r="K34" s="99"/>
    </row>
    <row r="35" spans="1:11" x14ac:dyDescent="0.2">
      <c r="A35" s="129"/>
      <c r="B35" s="131">
        <v>0</v>
      </c>
      <c r="C35" s="131">
        <v>0</v>
      </c>
      <c r="D35" s="131">
        <v>0</v>
      </c>
      <c r="E35" s="94" t="s">
        <v>156</v>
      </c>
      <c r="F35" s="130"/>
      <c r="G35" s="130"/>
      <c r="H35" s="131">
        <v>0</v>
      </c>
      <c r="I35" s="131">
        <v>0</v>
      </c>
      <c r="J35" s="131">
        <v>0</v>
      </c>
      <c r="K35" s="99"/>
    </row>
    <row r="36" spans="1:1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99"/>
    </row>
    <row r="37" spans="1:11" x14ac:dyDescent="0.2">
      <c r="A37" s="129"/>
      <c r="B37" s="64">
        <f>SUM(B34+B35)</f>
        <v>0</v>
      </c>
      <c r="C37" s="64">
        <f>SUM(C34+C35)</f>
        <v>0</v>
      </c>
      <c r="D37" s="64">
        <f>SUM(D34+D35)</f>
        <v>0</v>
      </c>
      <c r="E37" s="95" t="s">
        <v>141</v>
      </c>
      <c r="F37" s="134"/>
      <c r="G37" s="134"/>
      <c r="H37" s="64">
        <f>SUM(H326+H35)</f>
        <v>0</v>
      </c>
      <c r="I37" s="64">
        <f>SUM(I326+I35)</f>
        <v>0</v>
      </c>
      <c r="J37" s="64">
        <f>SUM(J326+J35)</f>
        <v>0</v>
      </c>
      <c r="K37" s="99"/>
    </row>
    <row r="38" spans="1:11" x14ac:dyDescent="0.2">
      <c r="A38" s="129"/>
      <c r="B38" s="131"/>
      <c r="C38" s="131"/>
      <c r="D38" s="131"/>
      <c r="E38" s="94"/>
      <c r="F38" s="130"/>
      <c r="G38" s="130"/>
      <c r="H38" s="131"/>
      <c r="I38" s="131"/>
      <c r="J38" s="131"/>
      <c r="K38" s="99"/>
    </row>
    <row r="39" spans="1:11" x14ac:dyDescent="0.2">
      <c r="A39" s="129"/>
      <c r="B39" s="131"/>
      <c r="C39" s="131"/>
      <c r="D39" s="131"/>
      <c r="E39" s="94"/>
      <c r="F39" s="130"/>
      <c r="G39" s="130"/>
      <c r="H39" s="131"/>
      <c r="I39" s="131"/>
      <c r="J39" s="131"/>
      <c r="K39" s="99"/>
    </row>
    <row r="40" spans="1:11" x14ac:dyDescent="0.2">
      <c r="A40" s="129"/>
      <c r="B40" s="64">
        <f>SUM(B16+B25+B31+B37)</f>
        <v>18921</v>
      </c>
      <c r="C40" s="64">
        <f>SUM(C16+C25+C31+C37)</f>
        <v>326777.57999999996</v>
      </c>
      <c r="D40" s="64">
        <f>SUM(D16+D25+D31+D37)</f>
        <v>958548</v>
      </c>
      <c r="E40" s="152" t="s">
        <v>142</v>
      </c>
      <c r="F40" s="134"/>
      <c r="G40" s="134"/>
      <c r="H40" s="64">
        <f>SUM(H16+H25+H31+H37)</f>
        <v>950000</v>
      </c>
      <c r="I40" s="64">
        <f>SUM(I16+I25+I31+I37)</f>
        <v>950000</v>
      </c>
      <c r="J40" s="64">
        <f>SUM(J16+J25+J31+J37)</f>
        <v>950000</v>
      </c>
      <c r="K40" s="99"/>
    </row>
    <row r="41" spans="1:11" x14ac:dyDescent="0.2">
      <c r="A41" s="111"/>
      <c r="B41" s="153"/>
      <c r="C41" s="64"/>
      <c r="D41" s="154"/>
      <c r="E41" s="155" t="s">
        <v>157</v>
      </c>
      <c r="F41" s="156"/>
      <c r="G41" s="157"/>
      <c r="H41" s="137"/>
      <c r="I41" s="153"/>
      <c r="J41" s="64"/>
      <c r="K41" s="99"/>
    </row>
    <row r="42" spans="1:11" x14ac:dyDescent="0.2">
      <c r="A42" s="132"/>
      <c r="B42" s="64">
        <f>SUM(B40+B41)</f>
        <v>18921</v>
      </c>
      <c r="C42" s="64">
        <f>SUM(C40+C41)</f>
        <v>326777.57999999996</v>
      </c>
      <c r="D42" s="64">
        <f>SUM(D40+D41)</f>
        <v>958548</v>
      </c>
      <c r="E42" s="158" t="s">
        <v>89</v>
      </c>
      <c r="F42" s="134"/>
      <c r="G42" s="134"/>
      <c r="H42" s="64">
        <f>SUM(H40+H41)</f>
        <v>950000</v>
      </c>
      <c r="I42" s="64">
        <f>SUM(I40+I41)</f>
        <v>950000</v>
      </c>
      <c r="J42" s="64">
        <f>SUM(J40+J41)</f>
        <v>950000</v>
      </c>
      <c r="K42" s="99"/>
    </row>
    <row r="43" spans="1:11" x14ac:dyDescent="0.2">
      <c r="A43" s="99"/>
      <c r="B43" s="159"/>
      <c r="C43" s="99"/>
      <c r="D43" s="99"/>
      <c r="E43" s="144"/>
      <c r="F43" s="99"/>
      <c r="G43" s="99"/>
      <c r="H43" s="99"/>
      <c r="I43" s="99"/>
      <c r="J43" s="99" t="s">
        <v>158</v>
      </c>
      <c r="K43" s="99"/>
    </row>
  </sheetData>
  <printOptions horizontalCentered="1" verticalCentered="1"/>
  <pageMargins left="0" right="0" top="0" bottom="0" header="0.25" footer="0.25"/>
  <pageSetup scale="9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7" workbookViewId="0">
      <selection activeCell="I11" sqref="I11:I27"/>
    </sheetView>
  </sheetViews>
  <sheetFormatPr defaultRowHeight="15" x14ac:dyDescent="0.2"/>
  <cols>
    <col min="1" max="1" width="3.33203125" customWidth="1"/>
    <col min="2" max="2" width="11.21875" customWidth="1"/>
    <col min="3" max="3" width="10.77734375" customWidth="1"/>
    <col min="4" max="4" width="11.88671875" customWidth="1"/>
    <col min="5" max="5" width="27.44140625" customWidth="1"/>
    <col min="6" max="6" width="4" customWidth="1"/>
    <col min="7" max="7" width="11.6640625" customWidth="1"/>
    <col min="8" max="8" width="12" customWidth="1"/>
    <col min="9" max="9" width="12.5546875" customWidth="1"/>
    <col min="10" max="10" width="2.6640625" customWidth="1"/>
  </cols>
  <sheetData>
    <row r="1" spans="1:10" ht="15.75" x14ac:dyDescent="0.25">
      <c r="A1" s="26"/>
      <c r="B1" s="26"/>
      <c r="C1" s="26"/>
      <c r="D1" s="26"/>
      <c r="E1" s="27" t="s">
        <v>1</v>
      </c>
      <c r="F1" s="26"/>
      <c r="G1" s="26"/>
      <c r="H1" s="26"/>
      <c r="I1" s="26"/>
      <c r="J1" s="26"/>
    </row>
    <row r="2" spans="1:10" x14ac:dyDescent="0.2">
      <c r="A2" s="26"/>
      <c r="B2" s="28" t="s">
        <v>0</v>
      </c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26"/>
      <c r="B3" s="28" t="s">
        <v>2</v>
      </c>
      <c r="C3" s="26"/>
      <c r="D3" s="26"/>
      <c r="E3" s="27" t="s">
        <v>159</v>
      </c>
      <c r="F3" s="26"/>
      <c r="G3" s="29" t="s">
        <v>30</v>
      </c>
      <c r="H3" s="26"/>
      <c r="I3" s="26"/>
      <c r="J3" s="26"/>
    </row>
    <row r="4" spans="1:10" x14ac:dyDescent="0.2">
      <c r="A4" s="26"/>
      <c r="B4" s="26"/>
      <c r="C4" s="26"/>
      <c r="D4" s="26"/>
      <c r="E4" s="46" t="s">
        <v>160</v>
      </c>
      <c r="F4" s="26"/>
      <c r="G4" s="26"/>
      <c r="H4" s="26"/>
      <c r="I4" s="26"/>
      <c r="J4" s="26"/>
    </row>
    <row r="5" spans="1:10" x14ac:dyDescent="0.2">
      <c r="A5" s="26"/>
      <c r="B5" s="26"/>
      <c r="C5" s="26"/>
      <c r="D5" s="26"/>
      <c r="E5" s="30" t="s">
        <v>161</v>
      </c>
      <c r="F5" s="31"/>
      <c r="G5" s="32"/>
      <c r="H5" s="32"/>
      <c r="I5" s="32"/>
      <c r="J5" s="26"/>
    </row>
    <row r="6" spans="1:10" x14ac:dyDescent="0.2">
      <c r="A6" s="33"/>
      <c r="B6" s="34"/>
      <c r="C6" s="34" t="s">
        <v>162</v>
      </c>
      <c r="D6" s="35"/>
      <c r="E6" s="30"/>
      <c r="F6" s="31"/>
      <c r="G6" s="160" t="s">
        <v>278</v>
      </c>
      <c r="H6" s="34"/>
      <c r="I6" s="35"/>
      <c r="J6" s="33"/>
    </row>
    <row r="7" spans="1:10" x14ac:dyDescent="0.2">
      <c r="A7" s="38"/>
      <c r="B7" s="39" t="s">
        <v>31</v>
      </c>
      <c r="C7" s="40"/>
      <c r="D7" s="41" t="s">
        <v>32</v>
      </c>
      <c r="E7" s="26"/>
      <c r="F7" s="26"/>
      <c r="G7" s="161"/>
      <c r="H7" s="33"/>
      <c r="I7" s="33"/>
      <c r="J7" s="38"/>
    </row>
    <row r="8" spans="1:10" x14ac:dyDescent="0.2">
      <c r="A8" s="38"/>
      <c r="B8" s="44" t="s">
        <v>33</v>
      </c>
      <c r="C8" s="44" t="s">
        <v>34</v>
      </c>
      <c r="D8" s="204"/>
      <c r="E8" s="45" t="s">
        <v>163</v>
      </c>
      <c r="F8" s="76" t="s">
        <v>36</v>
      </c>
      <c r="G8" s="162" t="s">
        <v>164</v>
      </c>
      <c r="H8" s="162" t="s">
        <v>165</v>
      </c>
      <c r="I8" s="162" t="s">
        <v>166</v>
      </c>
      <c r="J8" s="38"/>
    </row>
    <row r="9" spans="1:10" x14ac:dyDescent="0.2">
      <c r="A9" s="38"/>
      <c r="B9" s="124" t="s">
        <v>279</v>
      </c>
      <c r="C9" s="124" t="s">
        <v>280</v>
      </c>
      <c r="D9" s="121" t="s">
        <v>281</v>
      </c>
      <c r="E9" s="26"/>
      <c r="F9" s="46" t="s">
        <v>12</v>
      </c>
      <c r="G9" s="83" t="s">
        <v>167</v>
      </c>
      <c r="H9" s="83" t="s">
        <v>168</v>
      </c>
      <c r="I9" s="83" t="s">
        <v>43</v>
      </c>
      <c r="J9" s="50"/>
    </row>
    <row r="10" spans="1:10" x14ac:dyDescent="0.2">
      <c r="A10" s="50"/>
      <c r="B10" s="163"/>
      <c r="C10" s="163"/>
      <c r="D10" s="163"/>
      <c r="E10" s="58" t="s">
        <v>169</v>
      </c>
      <c r="F10" s="54"/>
      <c r="G10" s="163"/>
      <c r="H10" s="163"/>
      <c r="I10" s="163"/>
      <c r="J10" s="54"/>
    </row>
    <row r="11" spans="1:10" x14ac:dyDescent="0.2">
      <c r="A11" s="51"/>
      <c r="B11" s="57">
        <v>273780</v>
      </c>
      <c r="C11" s="57">
        <v>401946</v>
      </c>
      <c r="D11" s="57">
        <v>390000</v>
      </c>
      <c r="E11" s="56" t="s">
        <v>170</v>
      </c>
      <c r="F11" s="58">
        <v>5005</v>
      </c>
      <c r="G11" s="57">
        <v>850000</v>
      </c>
      <c r="H11" s="57">
        <v>850000</v>
      </c>
      <c r="I11" s="57">
        <v>850000</v>
      </c>
      <c r="J11" s="51"/>
    </row>
    <row r="12" spans="1:10" x14ac:dyDescent="0.2">
      <c r="A12" s="51"/>
      <c r="B12" s="57">
        <v>0</v>
      </c>
      <c r="C12" s="57">
        <v>0</v>
      </c>
      <c r="D12" s="57">
        <v>0</v>
      </c>
      <c r="E12" s="56" t="s">
        <v>171</v>
      </c>
      <c r="F12" s="58"/>
      <c r="G12" s="57"/>
      <c r="H12" s="57"/>
      <c r="I12" s="57"/>
      <c r="J12" s="51"/>
    </row>
    <row r="13" spans="1:10" x14ac:dyDescent="0.2">
      <c r="A13" s="51"/>
      <c r="B13" s="57"/>
      <c r="C13" s="57"/>
      <c r="D13" s="57"/>
      <c r="E13" s="56"/>
      <c r="F13" s="58"/>
      <c r="G13" s="57"/>
      <c r="H13" s="57"/>
      <c r="I13" s="57"/>
      <c r="J13" s="51"/>
    </row>
    <row r="14" spans="1:10" x14ac:dyDescent="0.2">
      <c r="A14" s="51"/>
      <c r="B14" s="57"/>
      <c r="C14" s="57"/>
      <c r="D14" s="57"/>
      <c r="E14" s="56"/>
      <c r="F14" s="58"/>
      <c r="G14" s="57"/>
      <c r="H14" s="57"/>
      <c r="I14" s="57"/>
      <c r="J14" s="51"/>
    </row>
    <row r="15" spans="1:10" x14ac:dyDescent="0.2">
      <c r="A15" s="51"/>
      <c r="B15" s="57"/>
      <c r="C15" s="57"/>
      <c r="D15" s="57"/>
      <c r="E15" s="53" t="s">
        <v>172</v>
      </c>
      <c r="F15" s="58"/>
      <c r="G15" s="57"/>
      <c r="H15" s="57"/>
      <c r="I15" s="57"/>
      <c r="J15" s="51"/>
    </row>
    <row r="16" spans="1:10" x14ac:dyDescent="0.2">
      <c r="A16" s="51"/>
      <c r="B16" s="57">
        <v>0</v>
      </c>
      <c r="C16" s="57">
        <v>0</v>
      </c>
      <c r="D16" s="57">
        <v>0</v>
      </c>
      <c r="E16" s="85" t="s">
        <v>235</v>
      </c>
      <c r="F16" s="58">
        <v>5030</v>
      </c>
      <c r="G16" s="57"/>
      <c r="H16" s="57"/>
      <c r="I16" s="57"/>
      <c r="J16" s="51"/>
    </row>
    <row r="17" spans="1:10" x14ac:dyDescent="0.2">
      <c r="A17" s="51"/>
      <c r="B17" s="57"/>
      <c r="C17" s="57"/>
      <c r="D17" s="57"/>
      <c r="E17" s="56" t="s">
        <v>173</v>
      </c>
      <c r="F17" s="58"/>
      <c r="G17" s="57"/>
      <c r="H17" s="57"/>
      <c r="I17" s="57"/>
      <c r="J17" s="51"/>
    </row>
    <row r="18" spans="1:10" x14ac:dyDescent="0.2">
      <c r="A18" s="54"/>
      <c r="B18" s="57">
        <v>91200</v>
      </c>
      <c r="C18" s="57">
        <v>91200</v>
      </c>
      <c r="D18" s="57">
        <v>91200</v>
      </c>
      <c r="E18" s="58" t="s">
        <v>174</v>
      </c>
      <c r="F18" s="58">
        <v>5031</v>
      </c>
      <c r="G18" s="57">
        <v>91200</v>
      </c>
      <c r="H18" s="57">
        <v>91200</v>
      </c>
      <c r="I18" s="57">
        <v>91200</v>
      </c>
      <c r="J18" s="54"/>
    </row>
    <row r="19" spans="1:10" x14ac:dyDescent="0.2">
      <c r="A19" s="54"/>
      <c r="B19" s="57">
        <v>12000</v>
      </c>
      <c r="C19" s="57">
        <v>12000</v>
      </c>
      <c r="D19" s="57">
        <v>12000</v>
      </c>
      <c r="E19" s="58" t="s">
        <v>175</v>
      </c>
      <c r="F19" s="58">
        <v>5032</v>
      </c>
      <c r="G19" s="57">
        <v>27000</v>
      </c>
      <c r="H19" s="57">
        <v>27000</v>
      </c>
      <c r="I19" s="57">
        <v>27000</v>
      </c>
      <c r="J19" s="54"/>
    </row>
    <row r="20" spans="1:10" x14ac:dyDescent="0.2">
      <c r="A20" s="54"/>
      <c r="B20" s="57">
        <v>0</v>
      </c>
      <c r="C20" s="57">
        <v>0</v>
      </c>
      <c r="D20" s="57">
        <v>0</v>
      </c>
      <c r="E20" s="58" t="s">
        <v>176</v>
      </c>
      <c r="F20" s="58">
        <v>5033</v>
      </c>
      <c r="G20" s="57"/>
      <c r="H20" s="57"/>
      <c r="I20" s="57"/>
      <c r="J20" s="54"/>
    </row>
    <row r="21" spans="1:10" x14ac:dyDescent="0.2">
      <c r="A21" s="51"/>
      <c r="B21" s="57">
        <v>109000</v>
      </c>
      <c r="C21" s="57">
        <v>260000</v>
      </c>
      <c r="D21" s="57">
        <v>400000</v>
      </c>
      <c r="E21" s="56" t="s">
        <v>177</v>
      </c>
      <c r="F21" s="58">
        <v>5113</v>
      </c>
      <c r="G21" s="57">
        <v>250000</v>
      </c>
      <c r="H21" s="57">
        <v>250000</v>
      </c>
      <c r="I21" s="57">
        <v>250000</v>
      </c>
      <c r="J21" s="51"/>
    </row>
    <row r="22" spans="1:10" x14ac:dyDescent="0.2">
      <c r="A22" s="51"/>
      <c r="B22" s="57">
        <v>20887</v>
      </c>
      <c r="C22" s="57">
        <v>20345</v>
      </c>
      <c r="D22" s="57"/>
      <c r="E22" s="85" t="s">
        <v>282</v>
      </c>
      <c r="F22" s="58">
        <v>5116</v>
      </c>
      <c r="G22" s="57">
        <v>6000</v>
      </c>
      <c r="H22" s="57">
        <v>6000</v>
      </c>
      <c r="I22" s="57">
        <v>6000</v>
      </c>
      <c r="J22" s="51"/>
    </row>
    <row r="23" spans="1:10" x14ac:dyDescent="0.2">
      <c r="A23" s="51"/>
      <c r="B23" s="57">
        <v>25569</v>
      </c>
      <c r="C23" s="57">
        <v>25543</v>
      </c>
      <c r="D23" s="57">
        <v>25000</v>
      </c>
      <c r="E23" s="56" t="s">
        <v>178</v>
      </c>
      <c r="F23" s="58">
        <v>5130</v>
      </c>
      <c r="G23" s="57">
        <v>25000</v>
      </c>
      <c r="H23" s="57">
        <v>25000</v>
      </c>
      <c r="I23" s="57">
        <v>25000</v>
      </c>
      <c r="J23" s="51"/>
    </row>
    <row r="24" spans="1:10" x14ac:dyDescent="0.2">
      <c r="A24" s="51"/>
      <c r="B24" s="57">
        <v>5415</v>
      </c>
      <c r="C24" s="57">
        <v>0</v>
      </c>
      <c r="D24" s="57">
        <v>1000</v>
      </c>
      <c r="E24" s="56" t="s">
        <v>179</v>
      </c>
      <c r="F24" s="58">
        <v>5114</v>
      </c>
      <c r="G24" s="57">
        <v>1000</v>
      </c>
      <c r="H24" s="57">
        <v>1000</v>
      </c>
      <c r="I24" s="57">
        <v>1000</v>
      </c>
      <c r="J24" s="51"/>
    </row>
    <row r="25" spans="1:10" x14ac:dyDescent="0.2">
      <c r="A25" s="51"/>
      <c r="B25" s="57">
        <v>0</v>
      </c>
      <c r="C25" s="57">
        <v>0</v>
      </c>
      <c r="D25" s="57">
        <v>0</v>
      </c>
      <c r="E25" s="56" t="s">
        <v>180</v>
      </c>
      <c r="F25" s="58">
        <v>5300</v>
      </c>
      <c r="G25" s="57"/>
      <c r="H25" s="57"/>
      <c r="I25" s="57"/>
      <c r="J25" s="51"/>
    </row>
    <row r="26" spans="1:10" x14ac:dyDescent="0.2">
      <c r="A26" s="51"/>
      <c r="B26" s="57">
        <v>60000</v>
      </c>
      <c r="C26" s="57"/>
      <c r="D26" s="57">
        <v>100000</v>
      </c>
      <c r="E26" s="56" t="s">
        <v>181</v>
      </c>
      <c r="F26" s="58">
        <v>5600</v>
      </c>
      <c r="G26" s="57">
        <v>200000</v>
      </c>
      <c r="H26" s="57">
        <v>200000</v>
      </c>
      <c r="I26" s="57">
        <v>200000</v>
      </c>
      <c r="J26" s="51"/>
    </row>
    <row r="27" spans="1:10" x14ac:dyDescent="0.2">
      <c r="A27" s="51"/>
      <c r="B27" s="57">
        <v>0</v>
      </c>
      <c r="C27" s="57">
        <v>12778</v>
      </c>
      <c r="D27" s="57">
        <v>60000</v>
      </c>
      <c r="E27" s="85" t="s">
        <v>243</v>
      </c>
      <c r="F27" s="58">
        <v>5500</v>
      </c>
      <c r="G27" s="57">
        <v>0</v>
      </c>
      <c r="H27" s="57">
        <v>0</v>
      </c>
      <c r="I27" s="57">
        <v>0</v>
      </c>
      <c r="J27" s="51"/>
    </row>
    <row r="28" spans="1:10" x14ac:dyDescent="0.2">
      <c r="A28" s="51"/>
      <c r="B28" s="57">
        <v>0</v>
      </c>
      <c r="C28" s="57">
        <v>0</v>
      </c>
      <c r="D28" s="206">
        <v>776000</v>
      </c>
      <c r="E28" s="85" t="s">
        <v>244</v>
      </c>
      <c r="F28" s="132">
        <v>5115</v>
      </c>
      <c r="G28" s="57"/>
      <c r="H28" s="57"/>
      <c r="I28" s="57"/>
      <c r="J28" s="51"/>
    </row>
    <row r="29" spans="1:10" x14ac:dyDescent="0.2">
      <c r="A29" s="51"/>
      <c r="B29" s="57"/>
      <c r="C29" s="57"/>
      <c r="D29" s="57"/>
      <c r="E29" s="56"/>
      <c r="F29" s="54"/>
      <c r="G29" s="57"/>
      <c r="H29" s="57"/>
      <c r="I29" s="57"/>
      <c r="J29" s="51"/>
    </row>
    <row r="30" spans="1:10" x14ac:dyDescent="0.2">
      <c r="A30" s="51"/>
      <c r="B30" s="57"/>
      <c r="C30" s="57"/>
      <c r="D30" s="57"/>
      <c r="E30" s="61"/>
      <c r="F30" s="54"/>
      <c r="G30" s="57"/>
      <c r="H30" s="57"/>
      <c r="I30" s="57"/>
      <c r="J30" s="51"/>
    </row>
    <row r="31" spans="1:10" ht="15.75" thickBot="1" x14ac:dyDescent="0.25">
      <c r="A31" s="51"/>
      <c r="B31" s="57"/>
      <c r="C31" s="57"/>
      <c r="D31" s="57"/>
      <c r="E31" s="61"/>
      <c r="F31" s="54"/>
      <c r="G31" s="57"/>
      <c r="H31" s="57"/>
      <c r="I31" s="57"/>
      <c r="J31" s="51"/>
    </row>
    <row r="32" spans="1:10" x14ac:dyDescent="0.2">
      <c r="A32" s="164"/>
      <c r="B32" s="165">
        <f>SUM(B11:B31)</f>
        <v>597851</v>
      </c>
      <c r="C32" s="165">
        <f>SUM(C11:C31)</f>
        <v>823812</v>
      </c>
      <c r="D32" s="165">
        <f>SUM(D11:D28)</f>
        <v>1855200</v>
      </c>
      <c r="E32" s="166" t="s">
        <v>182</v>
      </c>
      <c r="F32" s="167"/>
      <c r="G32" s="165">
        <f>SUM(G11:G29)</f>
        <v>1450200</v>
      </c>
      <c r="H32" s="165">
        <f>SUM(H11:H29)</f>
        <v>1450200</v>
      </c>
      <c r="I32" s="165">
        <f>SUM(I11:I29)</f>
        <v>1450200</v>
      </c>
      <c r="J32" s="164"/>
    </row>
    <row r="33" spans="1:10" x14ac:dyDescent="0.2">
      <c r="A33" s="51"/>
      <c r="B33" s="168"/>
      <c r="C33" s="168"/>
      <c r="D33" s="59">
        <v>0</v>
      </c>
      <c r="E33" s="61" t="s">
        <v>183</v>
      </c>
      <c r="F33" s="54"/>
      <c r="G33" s="59">
        <v>0</v>
      </c>
      <c r="H33" s="59">
        <v>0</v>
      </c>
      <c r="I33" s="59">
        <v>0</v>
      </c>
      <c r="J33" s="51"/>
    </row>
    <row r="34" spans="1:10" ht="15.75" thickBot="1" x14ac:dyDescent="0.25">
      <c r="A34" s="51"/>
      <c r="B34" s="59"/>
      <c r="C34" s="59"/>
      <c r="D34" s="168"/>
      <c r="E34" s="61" t="s">
        <v>184</v>
      </c>
      <c r="F34" s="54"/>
      <c r="G34" s="168"/>
      <c r="H34" s="168"/>
      <c r="I34" s="168"/>
      <c r="J34" s="51"/>
    </row>
    <row r="35" spans="1:10" ht="15.75" thickBot="1" x14ac:dyDescent="0.25">
      <c r="A35" s="169"/>
      <c r="B35" s="170">
        <f>SUM(B32:B34)</f>
        <v>597851</v>
      </c>
      <c r="C35" s="165">
        <f>SUM(C32:C34)</f>
        <v>823812</v>
      </c>
      <c r="D35" s="165">
        <f>SUM(D32:D33)</f>
        <v>1855200</v>
      </c>
      <c r="E35" s="171" t="s">
        <v>185</v>
      </c>
      <c r="F35" s="172"/>
      <c r="G35" s="165">
        <f>SUM(G32:G33)</f>
        <v>1450200</v>
      </c>
      <c r="H35" s="165">
        <f>SUM(H32:H33)</f>
        <v>1450200</v>
      </c>
      <c r="I35" s="165">
        <f>SUM(I32:I33)</f>
        <v>1450200</v>
      </c>
      <c r="J35" s="169"/>
    </row>
    <row r="36" spans="1:10" x14ac:dyDescent="0.2">
      <c r="A36" s="26"/>
      <c r="B36" s="26"/>
      <c r="C36" s="26"/>
      <c r="D36" s="26"/>
      <c r="E36" s="76"/>
      <c r="F36" s="26"/>
      <c r="G36" s="26"/>
      <c r="H36" s="26"/>
      <c r="I36" s="26"/>
      <c r="J36" s="26"/>
    </row>
    <row r="37" spans="1:10" x14ac:dyDescent="0.2">
      <c r="A37" s="26"/>
      <c r="B37" s="26"/>
      <c r="C37" s="26"/>
      <c r="D37" s="26"/>
      <c r="E37" s="76"/>
      <c r="F37" s="26"/>
      <c r="G37" s="26"/>
      <c r="H37" s="26"/>
      <c r="I37" s="26" t="s">
        <v>186</v>
      </c>
      <c r="J37" s="26"/>
    </row>
  </sheetData>
  <printOptions horizontalCentered="1" verticalCentered="1"/>
  <pageMargins left="0" right="0" top="0" bottom="0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29" workbookViewId="0">
      <selection activeCell="I48" sqref="I48:I49"/>
    </sheetView>
  </sheetViews>
  <sheetFormatPr defaultRowHeight="15" x14ac:dyDescent="0.2"/>
  <cols>
    <col min="1" max="1" width="3.21875" customWidth="1"/>
    <col min="2" max="2" width="11.33203125" customWidth="1"/>
    <col min="3" max="3" width="10.88671875" customWidth="1"/>
    <col min="4" max="4" width="12.109375" customWidth="1"/>
    <col min="5" max="5" width="27.44140625" customWidth="1"/>
    <col min="6" max="6" width="6.33203125" customWidth="1"/>
    <col min="7" max="7" width="15.33203125" customWidth="1"/>
    <col min="8" max="8" width="16.5546875" customWidth="1"/>
    <col min="9" max="9" width="15.109375" customWidth="1"/>
    <col min="10" max="10" width="3.21875" customWidth="1"/>
  </cols>
  <sheetData>
    <row r="1" spans="1:10" ht="15.75" x14ac:dyDescent="0.25">
      <c r="A1" s="99"/>
      <c r="B1" s="99"/>
      <c r="C1" s="99"/>
      <c r="D1" s="99"/>
      <c r="F1" s="102"/>
      <c r="G1" s="99"/>
      <c r="H1" s="99"/>
      <c r="I1" s="99"/>
      <c r="J1" s="99"/>
    </row>
    <row r="2" spans="1:10" ht="15.75" x14ac:dyDescent="0.25">
      <c r="A2" s="99"/>
      <c r="B2" s="103" t="s">
        <v>0</v>
      </c>
      <c r="C2" s="99"/>
      <c r="D2" s="99"/>
      <c r="E2" s="102" t="s">
        <v>27</v>
      </c>
      <c r="F2" s="99"/>
      <c r="G2" s="99"/>
      <c r="H2" s="99"/>
      <c r="I2" s="99"/>
      <c r="J2" s="99"/>
    </row>
    <row r="3" spans="1:10" ht="15.75" x14ac:dyDescent="0.25">
      <c r="A3" s="99"/>
      <c r="B3" s="103" t="s">
        <v>28</v>
      </c>
      <c r="C3" s="99"/>
      <c r="D3" s="99"/>
      <c r="E3" s="122" t="s">
        <v>187</v>
      </c>
      <c r="F3" s="122"/>
      <c r="G3" s="104" t="s">
        <v>30</v>
      </c>
      <c r="H3" s="99"/>
      <c r="I3" s="99"/>
      <c r="J3" s="99"/>
    </row>
    <row r="4" spans="1:10" x14ac:dyDescent="0.2">
      <c r="A4" s="99"/>
      <c r="B4" s="99"/>
      <c r="C4" s="99"/>
      <c r="D4" s="99"/>
      <c r="E4" s="105" t="s">
        <v>160</v>
      </c>
      <c r="F4" s="105"/>
      <c r="G4" s="106"/>
      <c r="H4" s="106"/>
      <c r="I4" s="106"/>
      <c r="J4" s="99"/>
    </row>
    <row r="5" spans="1:10" x14ac:dyDescent="0.2">
      <c r="A5" s="107"/>
      <c r="B5" s="108"/>
      <c r="C5" s="108" t="s">
        <v>5</v>
      </c>
      <c r="D5" s="109"/>
      <c r="E5" s="110"/>
      <c r="F5" s="110"/>
      <c r="G5" s="112"/>
      <c r="H5" s="110"/>
      <c r="I5" s="113"/>
      <c r="J5" s="107"/>
    </row>
    <row r="6" spans="1:10" x14ac:dyDescent="0.2">
      <c r="A6" s="114"/>
      <c r="B6" s="115" t="s">
        <v>31</v>
      </c>
      <c r="C6" s="116"/>
      <c r="D6" s="121" t="s">
        <v>145</v>
      </c>
      <c r="E6" s="99"/>
      <c r="F6" s="99"/>
      <c r="G6" s="80" t="s">
        <v>283</v>
      </c>
      <c r="H6" s="99"/>
      <c r="I6" s="119"/>
      <c r="J6" s="114"/>
    </row>
    <row r="7" spans="1:10" x14ac:dyDescent="0.2">
      <c r="A7" s="114"/>
      <c r="B7" s="120" t="s">
        <v>33</v>
      </c>
      <c r="C7" s="120" t="s">
        <v>34</v>
      </c>
      <c r="D7" s="121"/>
      <c r="E7" s="122" t="s">
        <v>35</v>
      </c>
      <c r="F7" s="122" t="s">
        <v>36</v>
      </c>
      <c r="G7" s="111" t="s">
        <v>37</v>
      </c>
      <c r="H7" s="111" t="s">
        <v>38</v>
      </c>
      <c r="I7" s="111" t="s">
        <v>39</v>
      </c>
      <c r="J7" s="114"/>
    </row>
    <row r="8" spans="1:10" x14ac:dyDescent="0.2">
      <c r="A8" s="114"/>
      <c r="B8" s="120" t="s">
        <v>245</v>
      </c>
      <c r="C8" s="120" t="s">
        <v>284</v>
      </c>
      <c r="D8" s="125" t="s">
        <v>281</v>
      </c>
      <c r="E8" s="99"/>
      <c r="F8" s="173" t="s">
        <v>12</v>
      </c>
      <c r="G8" s="127" t="s">
        <v>41</v>
      </c>
      <c r="H8" s="127" t="s">
        <v>42</v>
      </c>
      <c r="I8" s="127" t="s">
        <v>93</v>
      </c>
      <c r="J8" s="128"/>
    </row>
    <row r="9" spans="1:10" x14ac:dyDescent="0.2">
      <c r="A9" s="129"/>
      <c r="B9" s="130"/>
      <c r="C9" s="130"/>
      <c r="D9" s="130"/>
      <c r="E9" s="84" t="s">
        <v>239</v>
      </c>
      <c r="F9" s="84"/>
      <c r="G9" s="130"/>
      <c r="H9" s="130"/>
      <c r="I9" s="130"/>
      <c r="J9" s="129"/>
    </row>
    <row r="10" spans="1:10" x14ac:dyDescent="0.2">
      <c r="A10" s="129"/>
      <c r="B10" s="131">
        <v>58082</v>
      </c>
      <c r="C10" s="131">
        <v>60982.67</v>
      </c>
      <c r="D10" s="131">
        <v>62000</v>
      </c>
      <c r="E10" s="85" t="s">
        <v>188</v>
      </c>
      <c r="F10" s="85">
        <v>8410</v>
      </c>
      <c r="G10" s="131">
        <v>64000</v>
      </c>
      <c r="H10" s="131">
        <v>64000</v>
      </c>
      <c r="I10" s="131">
        <v>64000</v>
      </c>
      <c r="J10" s="129"/>
    </row>
    <row r="11" spans="1:10" x14ac:dyDescent="0.2">
      <c r="A11" s="130"/>
      <c r="B11" s="131">
        <v>16154</v>
      </c>
      <c r="C11" s="131">
        <v>17094.509999999998</v>
      </c>
      <c r="D11" s="131">
        <v>17500</v>
      </c>
      <c r="E11" s="132" t="s">
        <v>247</v>
      </c>
      <c r="F11" s="132" t="s">
        <v>189</v>
      </c>
      <c r="G11" s="131">
        <v>18000</v>
      </c>
      <c r="H11" s="131">
        <v>18000</v>
      </c>
      <c r="I11" s="131">
        <v>18000</v>
      </c>
      <c r="J11" s="130"/>
    </row>
    <row r="12" spans="1:10" x14ac:dyDescent="0.2">
      <c r="A12" s="130"/>
      <c r="B12" s="131">
        <v>0</v>
      </c>
      <c r="C12" s="131">
        <v>17746.12</v>
      </c>
      <c r="D12" s="131">
        <v>55000</v>
      </c>
      <c r="E12" s="132" t="s">
        <v>248</v>
      </c>
      <c r="F12" s="132" t="s">
        <v>246</v>
      </c>
      <c r="G12" s="131">
        <v>0</v>
      </c>
      <c r="H12" s="131">
        <v>0</v>
      </c>
      <c r="I12" s="131">
        <v>0</v>
      </c>
      <c r="J12" s="130"/>
    </row>
    <row r="13" spans="1:10" x14ac:dyDescent="0.2">
      <c r="A13" s="129"/>
      <c r="B13" s="131">
        <v>5748</v>
      </c>
      <c r="C13" s="131">
        <v>7421.12</v>
      </c>
      <c r="D13" s="131">
        <v>11000</v>
      </c>
      <c r="E13" s="85" t="s">
        <v>190</v>
      </c>
      <c r="F13" s="85">
        <v>8411</v>
      </c>
      <c r="G13" s="131">
        <v>8500</v>
      </c>
      <c r="H13" s="131">
        <v>8500</v>
      </c>
      <c r="I13" s="131">
        <v>8500</v>
      </c>
      <c r="J13" s="129"/>
    </row>
    <row r="14" spans="1:10" x14ac:dyDescent="0.2">
      <c r="A14" s="129"/>
      <c r="B14" s="131">
        <v>125</v>
      </c>
      <c r="C14" s="131">
        <v>0</v>
      </c>
      <c r="D14" s="131">
        <v>1200</v>
      </c>
      <c r="E14" s="85" t="s">
        <v>191</v>
      </c>
      <c r="F14" s="85">
        <v>8412</v>
      </c>
      <c r="G14" s="131">
        <v>300</v>
      </c>
      <c r="H14" s="131">
        <v>300</v>
      </c>
      <c r="I14" s="131">
        <v>300</v>
      </c>
      <c r="J14" s="129"/>
    </row>
    <row r="15" spans="1:10" x14ac:dyDescent="0.2">
      <c r="A15" s="129"/>
      <c r="B15" s="131">
        <v>24309</v>
      </c>
      <c r="C15" s="131">
        <v>25678.799999999999</v>
      </c>
      <c r="D15" s="131">
        <v>37200</v>
      </c>
      <c r="E15" s="85" t="s">
        <v>192</v>
      </c>
      <c r="F15" s="85">
        <v>8413</v>
      </c>
      <c r="G15" s="131">
        <v>29000</v>
      </c>
      <c r="H15" s="131">
        <v>29000</v>
      </c>
      <c r="I15" s="131">
        <v>29000</v>
      </c>
      <c r="J15" s="129"/>
    </row>
    <row r="16" spans="1:10" x14ac:dyDescent="0.2">
      <c r="A16" s="129"/>
      <c r="B16" s="131">
        <v>8895</v>
      </c>
      <c r="C16" s="131">
        <v>10898.93</v>
      </c>
      <c r="D16" s="174">
        <v>16140</v>
      </c>
      <c r="E16" s="85" t="s">
        <v>193</v>
      </c>
      <c r="F16" s="85">
        <v>8414</v>
      </c>
      <c r="G16" s="131">
        <v>12000</v>
      </c>
      <c r="H16" s="131">
        <v>12000</v>
      </c>
      <c r="I16" s="131">
        <v>12000</v>
      </c>
      <c r="J16" s="129"/>
    </row>
    <row r="17" spans="1:10" x14ac:dyDescent="0.2">
      <c r="A17" s="129"/>
      <c r="B17" s="64">
        <f>SUM(B10:B16)</f>
        <v>113313</v>
      </c>
      <c r="C17" s="64">
        <f>SUM(C10:C16)</f>
        <v>139822.15</v>
      </c>
      <c r="D17" s="64">
        <f>SUM(D10:D16)</f>
        <v>200040</v>
      </c>
      <c r="E17" s="133" t="s">
        <v>238</v>
      </c>
      <c r="F17" s="133"/>
      <c r="G17" s="64">
        <f>SUM(G10:G16)</f>
        <v>131800</v>
      </c>
      <c r="H17" s="64">
        <f>SUM(H10:H16)</f>
        <v>131800</v>
      </c>
      <c r="I17" s="64">
        <f>SUM(I10:I16)</f>
        <v>131800</v>
      </c>
      <c r="J17" s="129"/>
    </row>
    <row r="18" spans="1:10" x14ac:dyDescent="0.2">
      <c r="A18" s="129"/>
      <c r="B18" s="131"/>
      <c r="C18" s="131"/>
      <c r="D18" s="131"/>
      <c r="E18" s="85"/>
      <c r="F18" s="85"/>
      <c r="G18" s="131"/>
      <c r="H18" s="131"/>
      <c r="I18" s="131"/>
      <c r="J18" s="129"/>
    </row>
    <row r="19" spans="1:10" x14ac:dyDescent="0.2">
      <c r="A19" s="129"/>
      <c r="B19" s="131"/>
      <c r="C19" s="131"/>
      <c r="D19" s="131"/>
      <c r="E19" s="84" t="s">
        <v>125</v>
      </c>
      <c r="F19" s="84"/>
      <c r="G19" s="131"/>
      <c r="H19" s="131"/>
      <c r="I19" s="131"/>
      <c r="J19" s="129"/>
    </row>
    <row r="20" spans="1:10" x14ac:dyDescent="0.2">
      <c r="A20" s="129"/>
      <c r="B20" s="131">
        <v>3695</v>
      </c>
      <c r="C20" s="131">
        <v>5628.85</v>
      </c>
      <c r="D20" s="131">
        <v>7500</v>
      </c>
      <c r="E20" s="85" t="s">
        <v>251</v>
      </c>
      <c r="F20" s="85">
        <v>8421</v>
      </c>
      <c r="G20" s="131">
        <v>8000</v>
      </c>
      <c r="H20" s="131">
        <v>8000</v>
      </c>
      <c r="I20" s="131">
        <v>8000</v>
      </c>
      <c r="J20" s="129"/>
    </row>
    <row r="21" spans="1:10" x14ac:dyDescent="0.2">
      <c r="A21" s="132"/>
      <c r="B21" s="131">
        <v>470</v>
      </c>
      <c r="C21" s="131">
        <v>1623.61</v>
      </c>
      <c r="D21" s="131">
        <v>7500</v>
      </c>
      <c r="E21" s="85" t="s">
        <v>252</v>
      </c>
      <c r="F21" s="85">
        <v>8422</v>
      </c>
      <c r="G21" s="131">
        <v>5000</v>
      </c>
      <c r="H21" s="131">
        <v>5000</v>
      </c>
      <c r="I21" s="131">
        <v>5000</v>
      </c>
      <c r="J21" s="132"/>
    </row>
    <row r="22" spans="1:10" x14ac:dyDescent="0.2">
      <c r="A22" s="129"/>
      <c r="B22" s="131">
        <v>0</v>
      </c>
      <c r="C22" s="131">
        <v>612.5</v>
      </c>
      <c r="D22" s="131">
        <v>1000</v>
      </c>
      <c r="E22" s="85" t="s">
        <v>253</v>
      </c>
      <c r="F22" s="85">
        <v>8423</v>
      </c>
      <c r="G22" s="146">
        <v>1000</v>
      </c>
      <c r="H22" s="146">
        <v>1000</v>
      </c>
      <c r="I22" s="146">
        <v>1000</v>
      </c>
      <c r="J22" s="129"/>
    </row>
    <row r="23" spans="1:10" x14ac:dyDescent="0.2">
      <c r="A23" s="129"/>
      <c r="B23" s="131">
        <v>752</v>
      </c>
      <c r="C23" s="131">
        <v>391.4</v>
      </c>
      <c r="D23" s="131">
        <v>2500</v>
      </c>
      <c r="E23" s="85" t="s">
        <v>254</v>
      </c>
      <c r="F23" s="85">
        <v>8424</v>
      </c>
      <c r="G23" s="131">
        <v>500</v>
      </c>
      <c r="H23" s="131">
        <v>500</v>
      </c>
      <c r="I23" s="131">
        <v>500</v>
      </c>
      <c r="J23" s="129"/>
    </row>
    <row r="24" spans="1:10" x14ac:dyDescent="0.2">
      <c r="A24" s="129"/>
      <c r="B24" s="131">
        <v>0</v>
      </c>
      <c r="C24" s="131">
        <v>1458.7</v>
      </c>
      <c r="D24" s="131">
        <v>55000</v>
      </c>
      <c r="E24" s="85" t="s">
        <v>255</v>
      </c>
      <c r="F24" s="85" t="s">
        <v>249</v>
      </c>
      <c r="G24" s="131">
        <v>0</v>
      </c>
      <c r="H24" s="131">
        <v>0</v>
      </c>
      <c r="I24" s="131">
        <v>0</v>
      </c>
      <c r="J24" s="129"/>
    </row>
    <row r="25" spans="1:10" x14ac:dyDescent="0.2">
      <c r="A25" s="129"/>
      <c r="B25" s="131"/>
      <c r="C25" s="131">
        <v>841.04</v>
      </c>
      <c r="D25" s="131">
        <v>5000</v>
      </c>
      <c r="E25" s="85" t="s">
        <v>256</v>
      </c>
      <c r="F25" s="85" t="s">
        <v>250</v>
      </c>
      <c r="G25" s="131">
        <v>0</v>
      </c>
      <c r="H25" s="131">
        <v>0</v>
      </c>
      <c r="I25" s="131">
        <v>0</v>
      </c>
      <c r="J25" s="129"/>
    </row>
    <row r="26" spans="1:10" x14ac:dyDescent="0.2">
      <c r="A26" s="129"/>
      <c r="B26" s="131"/>
      <c r="C26" s="131">
        <v>0</v>
      </c>
      <c r="D26" s="131">
        <v>72000</v>
      </c>
      <c r="E26" s="85" t="s">
        <v>257</v>
      </c>
      <c r="F26" s="85" t="s">
        <v>258</v>
      </c>
      <c r="G26" s="131">
        <v>4000</v>
      </c>
      <c r="H26" s="131">
        <v>4000</v>
      </c>
      <c r="I26" s="131">
        <v>4000</v>
      </c>
      <c r="J26" s="129"/>
    </row>
    <row r="27" spans="1:10" x14ac:dyDescent="0.2">
      <c r="A27" s="129"/>
      <c r="B27" s="131">
        <v>492</v>
      </c>
      <c r="C27" s="131">
        <v>581</v>
      </c>
      <c r="D27" s="131">
        <v>2000</v>
      </c>
      <c r="E27" s="85" t="s">
        <v>259</v>
      </c>
      <c r="F27" s="85">
        <v>8425</v>
      </c>
      <c r="G27" s="131">
        <v>1500</v>
      </c>
      <c r="H27" s="131">
        <v>1500</v>
      </c>
      <c r="I27" s="131">
        <v>1500</v>
      </c>
      <c r="J27" s="129"/>
    </row>
    <row r="28" spans="1:10" x14ac:dyDescent="0.2">
      <c r="A28" s="130"/>
      <c r="B28" s="131">
        <v>600</v>
      </c>
      <c r="C28" s="131">
        <v>55</v>
      </c>
      <c r="D28" s="131">
        <v>3000</v>
      </c>
      <c r="E28" s="132" t="s">
        <v>260</v>
      </c>
      <c r="F28" s="132" t="s">
        <v>194</v>
      </c>
      <c r="G28" s="131">
        <v>500</v>
      </c>
      <c r="H28" s="131">
        <v>500</v>
      </c>
      <c r="I28" s="131">
        <v>500</v>
      </c>
      <c r="J28" s="130"/>
    </row>
    <row r="29" spans="1:10" x14ac:dyDescent="0.2">
      <c r="A29" s="130"/>
      <c r="B29" s="131">
        <v>4207</v>
      </c>
      <c r="C29" s="131">
        <v>2876</v>
      </c>
      <c r="D29" s="131">
        <v>30000</v>
      </c>
      <c r="E29" s="132" t="s">
        <v>261</v>
      </c>
      <c r="F29" s="85">
        <v>8426</v>
      </c>
      <c r="G29" s="131">
        <v>30000</v>
      </c>
      <c r="H29" s="131">
        <v>30000</v>
      </c>
      <c r="I29" s="131">
        <v>30000</v>
      </c>
      <c r="J29" s="130"/>
    </row>
    <row r="30" spans="1:10" x14ac:dyDescent="0.2">
      <c r="A30" s="130"/>
      <c r="B30" s="131">
        <v>1694</v>
      </c>
      <c r="C30" s="131">
        <v>2398.1799999999998</v>
      </c>
      <c r="D30" s="131">
        <v>3000</v>
      </c>
      <c r="E30" s="132" t="s">
        <v>262</v>
      </c>
      <c r="F30" s="85">
        <v>8427</v>
      </c>
      <c r="G30" s="131">
        <v>3000</v>
      </c>
      <c r="H30" s="131">
        <v>3000</v>
      </c>
      <c r="I30" s="131">
        <v>3000</v>
      </c>
      <c r="J30" s="130"/>
    </row>
    <row r="31" spans="1:10" x14ac:dyDescent="0.2">
      <c r="A31" s="130"/>
      <c r="B31" s="131">
        <v>3014</v>
      </c>
      <c r="C31" s="131">
        <v>941.18</v>
      </c>
      <c r="D31" s="131">
        <v>2500</v>
      </c>
      <c r="E31" s="132" t="s">
        <v>263</v>
      </c>
      <c r="F31" s="85">
        <v>8428</v>
      </c>
      <c r="G31" s="131">
        <v>500</v>
      </c>
      <c r="H31" s="131">
        <v>500</v>
      </c>
      <c r="I31" s="131">
        <v>500</v>
      </c>
      <c r="J31" s="130"/>
    </row>
    <row r="32" spans="1:10" x14ac:dyDescent="0.2">
      <c r="A32" s="130"/>
      <c r="B32" s="131">
        <v>21600</v>
      </c>
      <c r="C32" s="131">
        <v>21600</v>
      </c>
      <c r="D32" s="131">
        <v>21600</v>
      </c>
      <c r="E32" s="132" t="s">
        <v>264</v>
      </c>
      <c r="F32" s="85">
        <v>8430</v>
      </c>
      <c r="G32" s="131">
        <v>16200</v>
      </c>
      <c r="H32" s="131">
        <v>16200</v>
      </c>
      <c r="I32" s="131">
        <v>16200</v>
      </c>
      <c r="J32" s="130"/>
    </row>
    <row r="33" spans="1:10" x14ac:dyDescent="0.2">
      <c r="A33" s="130"/>
      <c r="B33" s="131">
        <v>3173</v>
      </c>
      <c r="C33" s="131">
        <v>3317.83</v>
      </c>
      <c r="D33" s="131">
        <v>4500</v>
      </c>
      <c r="E33" s="132" t="s">
        <v>265</v>
      </c>
      <c r="F33" s="85">
        <v>8429</v>
      </c>
      <c r="G33" s="131">
        <v>4500</v>
      </c>
      <c r="H33" s="131">
        <v>4500</v>
      </c>
      <c r="I33" s="131">
        <v>4500</v>
      </c>
      <c r="J33" s="130"/>
    </row>
    <row r="34" spans="1:10" x14ac:dyDescent="0.2">
      <c r="A34" s="130"/>
      <c r="B34" s="131">
        <v>0</v>
      </c>
      <c r="C34" s="131">
        <v>37000</v>
      </c>
      <c r="D34" s="131">
        <v>25000</v>
      </c>
      <c r="E34" s="132" t="s">
        <v>266</v>
      </c>
      <c r="F34" s="132" t="s">
        <v>195</v>
      </c>
      <c r="G34" s="131">
        <v>1000</v>
      </c>
      <c r="H34" s="131">
        <v>1000</v>
      </c>
      <c r="I34" s="131">
        <v>1000</v>
      </c>
      <c r="J34" s="130"/>
    </row>
    <row r="35" spans="1:10" x14ac:dyDescent="0.2">
      <c r="A35" s="130"/>
      <c r="B35" s="131">
        <v>0</v>
      </c>
      <c r="C35" s="131">
        <v>0</v>
      </c>
      <c r="D35" s="131">
        <v>3916</v>
      </c>
      <c r="E35" s="132" t="s">
        <v>267</v>
      </c>
      <c r="F35" s="132" t="s">
        <v>207</v>
      </c>
      <c r="G35" s="131">
        <v>1000</v>
      </c>
      <c r="H35" s="131">
        <v>1000</v>
      </c>
      <c r="I35" s="131">
        <v>1000</v>
      </c>
      <c r="J35" s="130"/>
    </row>
    <row r="36" spans="1:10" x14ac:dyDescent="0.2">
      <c r="A36" s="130"/>
      <c r="B36" s="131">
        <v>24555</v>
      </c>
      <c r="C36" s="131">
        <v>29768.04</v>
      </c>
      <c r="D36" s="131">
        <v>30000</v>
      </c>
      <c r="E36" s="132" t="s">
        <v>268</v>
      </c>
      <c r="F36" s="132" t="s">
        <v>196</v>
      </c>
      <c r="G36" s="131">
        <v>35000</v>
      </c>
      <c r="H36" s="131">
        <v>35000</v>
      </c>
      <c r="I36" s="131">
        <v>35000</v>
      </c>
      <c r="J36" s="130"/>
    </row>
    <row r="37" spans="1:10" x14ac:dyDescent="0.2">
      <c r="A37" s="130"/>
      <c r="B37" s="131">
        <v>6197</v>
      </c>
      <c r="C37" s="131">
        <v>6880.21</v>
      </c>
      <c r="D37" s="131">
        <v>7000</v>
      </c>
      <c r="E37" s="132" t="s">
        <v>269</v>
      </c>
      <c r="F37" s="132" t="s">
        <v>211</v>
      </c>
      <c r="G37" s="131">
        <v>8000</v>
      </c>
      <c r="H37" s="131">
        <v>8000</v>
      </c>
      <c r="I37" s="131">
        <v>8000</v>
      </c>
      <c r="J37" s="130"/>
    </row>
    <row r="38" spans="1:10" x14ac:dyDescent="0.2">
      <c r="A38" s="130"/>
      <c r="B38" s="131">
        <v>0</v>
      </c>
      <c r="C38" s="131">
        <v>0</v>
      </c>
      <c r="D38" s="131">
        <v>776000</v>
      </c>
      <c r="E38" s="132" t="s">
        <v>270</v>
      </c>
      <c r="F38" s="85">
        <v>8433</v>
      </c>
      <c r="G38" s="131">
        <v>300000</v>
      </c>
      <c r="H38" s="131">
        <v>300000</v>
      </c>
      <c r="I38" s="131">
        <v>300000</v>
      </c>
      <c r="J38" s="130"/>
    </row>
    <row r="39" spans="1:10" x14ac:dyDescent="0.2">
      <c r="A39" s="129"/>
      <c r="B39" s="64">
        <f>SUM(B20:B38)</f>
        <v>70449</v>
      </c>
      <c r="C39" s="64">
        <f>SUM(C20:C38)</f>
        <v>115973.54000000002</v>
      </c>
      <c r="D39" s="64">
        <f>SUM(D20:D38)</f>
        <v>1059016</v>
      </c>
      <c r="E39" s="175" t="s">
        <v>197</v>
      </c>
      <c r="F39" s="175"/>
      <c r="G39" s="64">
        <f>SUM(G20:G38)</f>
        <v>419700</v>
      </c>
      <c r="H39" s="64">
        <f>SUM(H20:H38)</f>
        <v>419700</v>
      </c>
      <c r="I39" s="64">
        <f>SUM(I20:I38)</f>
        <v>419700</v>
      </c>
      <c r="J39" s="129"/>
    </row>
    <row r="40" spans="1:10" x14ac:dyDescent="0.2">
      <c r="A40" s="130"/>
      <c r="B40" s="131"/>
      <c r="C40" s="131"/>
      <c r="D40" s="130"/>
      <c r="E40" s="130"/>
      <c r="F40" s="130"/>
      <c r="G40" s="130"/>
      <c r="H40" s="130"/>
      <c r="I40" s="130"/>
      <c r="J40" s="130"/>
    </row>
    <row r="41" spans="1:10" x14ac:dyDescent="0.2">
      <c r="A41" s="129"/>
      <c r="B41" s="131">
        <v>0</v>
      </c>
      <c r="C41" s="131">
        <v>0</v>
      </c>
      <c r="D41" s="64">
        <v>12000</v>
      </c>
      <c r="E41" s="175" t="s">
        <v>271</v>
      </c>
      <c r="F41" s="135">
        <v>8439</v>
      </c>
      <c r="G41" s="64">
        <v>20700</v>
      </c>
      <c r="H41" s="64">
        <v>20700</v>
      </c>
      <c r="I41" s="64">
        <v>20700</v>
      </c>
      <c r="J41" s="129"/>
    </row>
    <row r="42" spans="1:10" x14ac:dyDescent="0.2">
      <c r="A42" s="129"/>
      <c r="B42" s="64"/>
      <c r="C42" s="64"/>
      <c r="D42" s="64"/>
      <c r="E42" s="84" t="s">
        <v>136</v>
      </c>
      <c r="F42" s="84"/>
      <c r="G42" s="64"/>
      <c r="H42" s="64"/>
      <c r="I42" s="64"/>
      <c r="J42" s="129"/>
    </row>
    <row r="43" spans="1:10" x14ac:dyDescent="0.2">
      <c r="A43" s="129"/>
      <c r="B43" s="131">
        <v>0</v>
      </c>
      <c r="C43" s="131">
        <v>8187</v>
      </c>
      <c r="D43" s="131">
        <v>47000</v>
      </c>
      <c r="E43" s="85" t="s">
        <v>272</v>
      </c>
      <c r="F43" s="85">
        <v>8431</v>
      </c>
      <c r="G43" s="131">
        <v>35000</v>
      </c>
      <c r="H43" s="131">
        <v>35000</v>
      </c>
      <c r="I43" s="131">
        <v>35000</v>
      </c>
      <c r="J43" s="129"/>
    </row>
    <row r="44" spans="1:10" x14ac:dyDescent="0.2">
      <c r="A44" s="132"/>
      <c r="B44" s="131">
        <v>0</v>
      </c>
      <c r="C44" s="131">
        <v>3845.75</v>
      </c>
      <c r="D44" s="131">
        <v>25000</v>
      </c>
      <c r="E44" s="132" t="s">
        <v>273</v>
      </c>
      <c r="F44" s="85">
        <v>8432</v>
      </c>
      <c r="G44" s="131">
        <v>30856</v>
      </c>
      <c r="H44" s="131">
        <v>30856</v>
      </c>
      <c r="I44" s="131">
        <v>30856</v>
      </c>
      <c r="J44" s="130"/>
    </row>
    <row r="45" spans="1:10" x14ac:dyDescent="0.2">
      <c r="A45" s="129"/>
      <c r="B45" s="131">
        <v>0</v>
      </c>
      <c r="C45" s="131">
        <v>0</v>
      </c>
      <c r="D45" s="131">
        <v>500000</v>
      </c>
      <c r="E45" s="176" t="s">
        <v>274</v>
      </c>
      <c r="F45" s="85">
        <v>8435</v>
      </c>
      <c r="G45" s="131">
        <v>800000</v>
      </c>
      <c r="H45" s="131">
        <v>800000</v>
      </c>
      <c r="I45" s="131">
        <v>800000</v>
      </c>
      <c r="J45" s="129"/>
    </row>
    <row r="46" spans="1:10" x14ac:dyDescent="0.2">
      <c r="A46" s="129"/>
      <c r="B46" s="64">
        <f>SUM(B43:B45)</f>
        <v>0</v>
      </c>
      <c r="C46" s="64">
        <f>SUM(C43:C45)</f>
        <v>12032.75</v>
      </c>
      <c r="D46" s="64">
        <f>SUM(D43:D45)</f>
        <v>572000</v>
      </c>
      <c r="E46" s="133" t="s">
        <v>138</v>
      </c>
      <c r="F46" s="133"/>
      <c r="G46" s="64">
        <f>SUM(G43:G45)</f>
        <v>865856</v>
      </c>
      <c r="H46" s="64">
        <f>SUM(H43:H45)</f>
        <v>865856</v>
      </c>
      <c r="I46" s="64">
        <f>SUM(I43:I45)</f>
        <v>865856</v>
      </c>
      <c r="J46" s="129"/>
    </row>
    <row r="47" spans="1:10" x14ac:dyDescent="0.2">
      <c r="A47" s="129"/>
      <c r="B47" s="150"/>
      <c r="C47" s="150"/>
      <c r="D47" s="149"/>
      <c r="E47" s="84" t="s">
        <v>154</v>
      </c>
      <c r="F47" s="84"/>
      <c r="G47" s="64"/>
      <c r="H47" s="64"/>
      <c r="I47" s="64"/>
      <c r="J47" s="129"/>
    </row>
    <row r="48" spans="1:10" x14ac:dyDescent="0.2">
      <c r="A48" s="129"/>
      <c r="B48" s="151">
        <v>8539.98</v>
      </c>
      <c r="C48" s="151">
        <v>8712.36</v>
      </c>
      <c r="D48" s="131">
        <v>8888</v>
      </c>
      <c r="E48" s="85" t="s">
        <v>275</v>
      </c>
      <c r="F48" s="85">
        <v>8441</v>
      </c>
      <c r="G48" s="131">
        <v>9068</v>
      </c>
      <c r="H48" s="131">
        <v>9068</v>
      </c>
      <c r="I48" s="131">
        <v>9068</v>
      </c>
      <c r="J48" s="129"/>
    </row>
    <row r="49" spans="1:10" x14ac:dyDescent="0.2">
      <c r="A49" s="129"/>
      <c r="B49" s="131">
        <v>3604.02</v>
      </c>
      <c r="C49" s="131">
        <v>3431.64</v>
      </c>
      <c r="D49" s="131">
        <v>3256</v>
      </c>
      <c r="E49" s="94" t="s">
        <v>276</v>
      </c>
      <c r="F49" s="94" t="s">
        <v>198</v>
      </c>
      <c r="G49" s="131">
        <v>3076</v>
      </c>
      <c r="H49" s="131">
        <v>3076</v>
      </c>
      <c r="I49" s="131">
        <v>3076</v>
      </c>
      <c r="J49" s="129"/>
    </row>
    <row r="50" spans="1:10" x14ac:dyDescent="0.2">
      <c r="A50" s="129"/>
      <c r="B50" s="64">
        <f>SUM(B48:B49)</f>
        <v>12144</v>
      </c>
      <c r="C50" s="64">
        <f>SUM(C48:C49)</f>
        <v>12144</v>
      </c>
      <c r="D50" s="64">
        <f>SUM(D48:D49)</f>
        <v>12144</v>
      </c>
      <c r="E50" s="177" t="s">
        <v>81</v>
      </c>
      <c r="F50" s="177"/>
      <c r="G50" s="64">
        <f>SUM(G48:G49)</f>
        <v>12144</v>
      </c>
      <c r="H50" s="64">
        <f>SUM(H345+H48+H49)</f>
        <v>12144</v>
      </c>
      <c r="I50" s="64">
        <f>SUM(I345+I48+I49)</f>
        <v>12144</v>
      </c>
      <c r="J50" s="178"/>
    </row>
    <row r="51" spans="1:10" x14ac:dyDescent="0.2">
      <c r="A51" s="129"/>
      <c r="B51" s="131"/>
      <c r="C51" s="131"/>
      <c r="D51" s="131"/>
      <c r="E51" s="94"/>
      <c r="F51" s="94"/>
      <c r="G51" s="131"/>
      <c r="H51" s="131"/>
      <c r="I51" s="131"/>
      <c r="J51" s="129"/>
    </row>
    <row r="52" spans="1:10" x14ac:dyDescent="0.2">
      <c r="A52" s="129"/>
      <c r="B52" s="64">
        <f>SUM(B17+B41+B39+B46+B50)</f>
        <v>195906</v>
      </c>
      <c r="C52" s="64">
        <f>SUM(C17+C41+C39+C46+C50)</f>
        <v>279972.44</v>
      </c>
      <c r="D52" s="64">
        <f>SUM(D17+D41+D39+D46+D50)</f>
        <v>1855200</v>
      </c>
      <c r="E52" s="179" t="s">
        <v>199</v>
      </c>
      <c r="F52" s="179"/>
      <c r="G52" s="64">
        <f>SUM(G17+G39+G41+G46+G50)</f>
        <v>1450200</v>
      </c>
      <c r="H52" s="64">
        <f>SUM(H17+H41+H39+H46+H50)</f>
        <v>1450200</v>
      </c>
      <c r="I52" s="64">
        <f>SUM(I17+I39+I41+I46+I50)</f>
        <v>1450200</v>
      </c>
      <c r="J52" s="129"/>
    </row>
    <row r="53" spans="1:10" x14ac:dyDescent="0.2">
      <c r="A53" s="111"/>
      <c r="B53" s="153"/>
      <c r="C53" s="64"/>
      <c r="D53" s="154"/>
      <c r="E53" s="135" t="s">
        <v>200</v>
      </c>
      <c r="F53" s="138"/>
      <c r="G53" s="137"/>
      <c r="H53" s="153"/>
      <c r="I53" s="64"/>
      <c r="J53" s="180"/>
    </row>
    <row r="54" spans="1:10" x14ac:dyDescent="0.2">
      <c r="A54" s="132"/>
      <c r="B54" s="64">
        <f>SUM(B52:B53)</f>
        <v>195906</v>
      </c>
      <c r="C54" s="64">
        <f>SUM(C52:C53)</f>
        <v>279972.44</v>
      </c>
      <c r="D54" s="64">
        <f>SUM(D52+D53)</f>
        <v>1855200</v>
      </c>
      <c r="E54" s="158" t="s">
        <v>201</v>
      </c>
      <c r="F54" s="158"/>
      <c r="G54" s="64">
        <f>SUM(G52+G53)</f>
        <v>1450200</v>
      </c>
      <c r="H54" s="64">
        <f>SUM(H52+H53)</f>
        <v>1450200</v>
      </c>
      <c r="I54" s="64">
        <f>SUM(I52+I53)</f>
        <v>1450200</v>
      </c>
      <c r="J54" s="132"/>
    </row>
    <row r="55" spans="1:10" x14ac:dyDescent="0.2">
      <c r="A55" s="99"/>
      <c r="B55" s="159"/>
      <c r="C55" s="99"/>
      <c r="D55" s="99"/>
      <c r="E55" s="144"/>
      <c r="F55" s="144"/>
      <c r="G55" s="99"/>
      <c r="H55" s="99"/>
      <c r="I55" s="181" t="s">
        <v>26</v>
      </c>
      <c r="J55" s="99"/>
    </row>
  </sheetData>
  <printOptions horizontalCentered="1" verticalCentered="1"/>
  <pageMargins left="0" right="0" top="0" bottom="0" header="0.25" footer="0.25"/>
  <pageSetup scale="72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G.F. Resources</vt:lpstr>
      <vt:lpstr>Admin Exp 2A</vt:lpstr>
      <vt:lpstr>Admin Exp 2B</vt:lpstr>
      <vt:lpstr>Island Park Exp</vt:lpstr>
      <vt:lpstr>Marina Exp</vt:lpstr>
      <vt:lpstr>RV Park Exp</vt:lpstr>
      <vt:lpstr>Willow Creek Exp</vt:lpstr>
      <vt:lpstr>E.D. Fund Resources</vt:lpstr>
      <vt:lpstr>E.D. Fund Exp</vt:lpstr>
      <vt:lpstr>Reserve Fund Resources</vt:lpstr>
      <vt:lpstr>Reserve Fund Exp</vt:lpstr>
      <vt:lpstr>'G.F. Resources'!Print_Area</vt:lpstr>
    </vt:vector>
  </TitlesOfParts>
  <Company>Port of Arlington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 Office</dc:creator>
  <cp:lastModifiedBy>Port</cp:lastModifiedBy>
  <cp:lastPrinted>2017-06-13T16:26:36Z</cp:lastPrinted>
  <dcterms:created xsi:type="dcterms:W3CDTF">2013-08-08T21:53:57Z</dcterms:created>
  <dcterms:modified xsi:type="dcterms:W3CDTF">2017-06-27T22:17:10Z</dcterms:modified>
</cp:coreProperties>
</file>