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istoric League Tables &amp; Results\"/>
    </mc:Choice>
  </mc:AlternateContent>
  <bookViews>
    <workbookView xWindow="0" yWindow="0" windowWidth="20520" windowHeight="9465" activeTab="1"/>
  </bookViews>
  <sheets>
    <sheet name="Doubles Premier League" sheetId="1" r:id="rId1"/>
    <sheet name="Doubles Division 1" sheetId="2" r:id="rId2"/>
  </sheets>
  <externalReferences>
    <externalReference r:id="rId3"/>
    <externalReference r:id="rId4"/>
  </externalReferenc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2" l="1"/>
  <c r="H16" i="2"/>
  <c r="I16" i="2"/>
  <c r="J16" i="2"/>
  <c r="G16" i="2"/>
  <c r="F16" i="2"/>
  <c r="E16" i="2"/>
  <c r="D16" i="2"/>
  <c r="C16" i="2"/>
  <c r="K15" i="2"/>
  <c r="H15" i="2"/>
  <c r="I15" i="2"/>
  <c r="J15" i="2"/>
  <c r="G15" i="2"/>
  <c r="F15" i="2"/>
  <c r="E15" i="2"/>
  <c r="D15" i="2"/>
  <c r="C15" i="2"/>
  <c r="I14" i="2"/>
  <c r="D14" i="2"/>
  <c r="N14" i="2"/>
  <c r="H14" i="2"/>
  <c r="M14" i="2"/>
  <c r="K14" i="2"/>
  <c r="J14" i="2"/>
  <c r="G14" i="2"/>
  <c r="F14" i="2"/>
  <c r="E14" i="2"/>
  <c r="C14" i="2"/>
  <c r="I13" i="2"/>
  <c r="D13" i="2"/>
  <c r="N13" i="2"/>
  <c r="H13" i="2"/>
  <c r="M13" i="2"/>
  <c r="K13" i="2"/>
  <c r="J13" i="2"/>
  <c r="G13" i="2"/>
  <c r="F13" i="2"/>
  <c r="E13" i="2"/>
  <c r="C13" i="2"/>
  <c r="I12" i="2"/>
  <c r="D12" i="2"/>
  <c r="N12" i="2"/>
  <c r="H12" i="2"/>
  <c r="M12" i="2"/>
  <c r="K12" i="2"/>
  <c r="J12" i="2"/>
  <c r="G12" i="2"/>
  <c r="F12" i="2"/>
  <c r="E12" i="2"/>
  <c r="C12" i="2"/>
  <c r="I11" i="2"/>
  <c r="D11" i="2"/>
  <c r="N11" i="2"/>
  <c r="H11" i="2"/>
  <c r="M11" i="2"/>
  <c r="K11" i="2"/>
  <c r="J11" i="2"/>
  <c r="G11" i="2"/>
  <c r="F11" i="2"/>
  <c r="E11" i="2"/>
  <c r="C11" i="2"/>
  <c r="I10" i="2"/>
  <c r="D10" i="2"/>
  <c r="N10" i="2"/>
  <c r="H10" i="2"/>
  <c r="M10" i="2"/>
  <c r="K10" i="2"/>
  <c r="J10" i="2"/>
  <c r="G10" i="2"/>
  <c r="F10" i="2"/>
  <c r="E10" i="2"/>
  <c r="C10" i="2"/>
  <c r="I9" i="2"/>
  <c r="D9" i="2"/>
  <c r="N9" i="2"/>
  <c r="H9" i="2"/>
  <c r="M9" i="2"/>
  <c r="K9" i="2"/>
  <c r="J9" i="2"/>
  <c r="G9" i="2"/>
  <c r="F9" i="2"/>
  <c r="E9" i="2"/>
  <c r="C9" i="2"/>
  <c r="I8" i="2"/>
  <c r="D8" i="2"/>
  <c r="N8" i="2"/>
  <c r="H8" i="2"/>
  <c r="M8" i="2"/>
  <c r="K8" i="2"/>
  <c r="J8" i="2"/>
  <c r="G8" i="2"/>
  <c r="F8" i="2"/>
  <c r="E8" i="2"/>
  <c r="C8" i="2"/>
  <c r="I7" i="2"/>
  <c r="D7" i="2"/>
  <c r="N7" i="2"/>
  <c r="H7" i="2"/>
  <c r="M7" i="2"/>
  <c r="K7" i="2"/>
  <c r="J7" i="2"/>
  <c r="G7" i="2"/>
  <c r="F7" i="2"/>
  <c r="E7" i="2"/>
  <c r="C7" i="2"/>
  <c r="K16" i="1"/>
  <c r="H16" i="1"/>
  <c r="I16" i="1"/>
  <c r="J16" i="1"/>
  <c r="G16" i="1"/>
  <c r="F16" i="1"/>
  <c r="E16" i="1"/>
  <c r="D16" i="1"/>
  <c r="C16" i="1"/>
  <c r="I15" i="1"/>
  <c r="D15" i="1"/>
  <c r="N15" i="1"/>
  <c r="H15" i="1"/>
  <c r="M15" i="1"/>
  <c r="K15" i="1"/>
  <c r="J15" i="1"/>
  <c r="G15" i="1"/>
  <c r="F15" i="1"/>
  <c r="E15" i="1"/>
  <c r="C15" i="1"/>
  <c r="I14" i="1"/>
  <c r="D14" i="1"/>
  <c r="N14" i="1"/>
  <c r="H14" i="1"/>
  <c r="M14" i="1"/>
  <c r="K14" i="1"/>
  <c r="J14" i="1"/>
  <c r="G14" i="1"/>
  <c r="F14" i="1"/>
  <c r="E14" i="1"/>
  <c r="C14" i="1"/>
  <c r="I13" i="1"/>
  <c r="D13" i="1"/>
  <c r="N13" i="1"/>
  <c r="H13" i="1"/>
  <c r="M13" i="1"/>
  <c r="K13" i="1"/>
  <c r="J13" i="1"/>
  <c r="G13" i="1"/>
  <c r="F13" i="1"/>
  <c r="E13" i="1"/>
  <c r="C13" i="1"/>
  <c r="I12" i="1"/>
  <c r="D12" i="1"/>
  <c r="N12" i="1"/>
  <c r="H12" i="1"/>
  <c r="M12" i="1"/>
  <c r="K12" i="1"/>
  <c r="J12" i="1"/>
  <c r="G12" i="1"/>
  <c r="F12" i="1"/>
  <c r="E12" i="1"/>
  <c r="C12" i="1"/>
  <c r="I11" i="1"/>
  <c r="D11" i="1"/>
  <c r="N11" i="1"/>
  <c r="H11" i="1"/>
  <c r="M11" i="1"/>
  <c r="K11" i="1"/>
  <c r="J11" i="1"/>
  <c r="G11" i="1"/>
  <c r="F11" i="1"/>
  <c r="E11" i="1"/>
  <c r="C11" i="1"/>
  <c r="I10" i="1"/>
  <c r="D10" i="1"/>
  <c r="N10" i="1"/>
  <c r="H10" i="1"/>
  <c r="M10" i="1"/>
  <c r="K10" i="1"/>
  <c r="J10" i="1"/>
  <c r="G10" i="1"/>
  <c r="F10" i="1"/>
  <c r="E10" i="1"/>
  <c r="C10" i="1"/>
  <c r="I9" i="1"/>
  <c r="D9" i="1"/>
  <c r="N9" i="1"/>
  <c r="H9" i="1"/>
  <c r="M9" i="1"/>
  <c r="K9" i="1"/>
  <c r="J9" i="1"/>
  <c r="G9" i="1"/>
  <c r="F9" i="1"/>
  <c r="E9" i="1"/>
  <c r="C9" i="1"/>
  <c r="I8" i="1"/>
  <c r="D8" i="1"/>
  <c r="N8" i="1"/>
  <c r="H8" i="1"/>
  <c r="M8" i="1"/>
  <c r="K8" i="1"/>
  <c r="J8" i="1"/>
  <c r="G8" i="1"/>
  <c r="F8" i="1"/>
  <c r="E8" i="1"/>
  <c r="C8" i="1"/>
  <c r="I7" i="1"/>
  <c r="D7" i="1"/>
  <c r="N7" i="1"/>
  <c r="H7" i="1"/>
  <c r="M7" i="1"/>
  <c r="K7" i="1"/>
  <c r="J7" i="1"/>
  <c r="G7" i="1"/>
  <c r="F7" i="1"/>
  <c r="E7" i="1"/>
  <c r="C7" i="1"/>
</calcChain>
</file>

<file path=xl/sharedStrings.xml><?xml version="1.0" encoding="utf-8"?>
<sst xmlns="http://schemas.openxmlformats.org/spreadsheetml/2006/main" count="36" uniqueCount="20">
  <si>
    <t>Liberation Petanque Club</t>
  </si>
  <si>
    <t>Doubles League (Winter 2015 / 16)</t>
  </si>
  <si>
    <r>
      <t xml:space="preserve">Liberation </t>
    </r>
    <r>
      <rPr>
        <b/>
        <i/>
        <sz val="26"/>
        <color indexed="9"/>
        <rFont val="Constantia"/>
        <family val="1"/>
      </rPr>
      <t>Petanque</t>
    </r>
    <r>
      <rPr>
        <b/>
        <i/>
        <sz val="26"/>
        <color indexed="10"/>
        <rFont val="Constantia"/>
        <family val="1"/>
      </rPr>
      <t xml:space="preserve"> </t>
    </r>
    <r>
      <rPr>
        <b/>
        <i/>
        <sz val="26"/>
        <color indexed="12"/>
        <rFont val="Constantia"/>
        <family val="1"/>
      </rPr>
      <t>Club</t>
    </r>
    <r>
      <rPr>
        <b/>
        <i/>
        <sz val="26"/>
        <color indexed="10"/>
        <rFont val="Constantia"/>
        <family val="1"/>
      </rPr>
      <t xml:space="preserve">   Premier </t>
    </r>
    <r>
      <rPr>
        <b/>
        <i/>
        <sz val="26"/>
        <color indexed="9"/>
        <rFont val="Constantia"/>
        <family val="1"/>
      </rPr>
      <t>League</t>
    </r>
  </si>
  <si>
    <t>Position</t>
  </si>
  <si>
    <t>Name</t>
  </si>
  <si>
    <t>Played</t>
  </si>
  <si>
    <t>Won</t>
  </si>
  <si>
    <t>Drawn</t>
  </si>
  <si>
    <t>Lost</t>
  </si>
  <si>
    <r>
      <t>Individual</t>
    </r>
    <r>
      <rPr>
        <b/>
        <sz val="10"/>
        <rFont val="Arial"/>
        <family val="2"/>
      </rPr>
      <t xml:space="preserve"> Points For </t>
    </r>
  </si>
  <si>
    <r>
      <t>Individual</t>
    </r>
    <r>
      <rPr>
        <b/>
        <sz val="10"/>
        <rFont val="Arial"/>
        <family val="2"/>
      </rPr>
      <t xml:space="preserve"> Points  Against</t>
    </r>
  </si>
  <si>
    <r>
      <t>Individual</t>
    </r>
    <r>
      <rPr>
        <b/>
        <sz val="10"/>
        <rFont val="Arial"/>
        <family val="2"/>
      </rPr>
      <t xml:space="preserve"> Points Difference</t>
    </r>
  </si>
  <si>
    <r>
      <t>League</t>
    </r>
    <r>
      <rPr>
        <b/>
        <sz val="10"/>
        <rFont val="Arial"/>
        <family val="2"/>
      </rPr>
      <t xml:space="preserve"> Points</t>
    </r>
  </si>
  <si>
    <t>Avg For (Per Game)</t>
  </si>
  <si>
    <t>Avg Against (Per Game)</t>
  </si>
  <si>
    <t>=</t>
  </si>
  <si>
    <t>Relegation  Zone</t>
  </si>
  <si>
    <t>Doubles League (Winter 2015 / 2016)</t>
  </si>
  <si>
    <r>
      <t xml:space="preserve">Liberation </t>
    </r>
    <r>
      <rPr>
        <b/>
        <i/>
        <sz val="26"/>
        <color indexed="9"/>
        <rFont val="Constantia"/>
        <family val="1"/>
      </rPr>
      <t>Petanque</t>
    </r>
    <r>
      <rPr>
        <b/>
        <i/>
        <sz val="26"/>
        <color indexed="10"/>
        <rFont val="Constantia"/>
        <family val="1"/>
      </rPr>
      <t xml:space="preserve"> </t>
    </r>
    <r>
      <rPr>
        <b/>
        <i/>
        <sz val="26"/>
        <color indexed="12"/>
        <rFont val="Constantia"/>
        <family val="1"/>
      </rPr>
      <t>Club</t>
    </r>
    <r>
      <rPr>
        <b/>
        <i/>
        <sz val="26"/>
        <color indexed="10"/>
        <rFont val="Constantia"/>
        <family val="1"/>
      </rPr>
      <t xml:space="preserve">   Division 1</t>
    </r>
  </si>
  <si>
    <t>Promotion 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</si>
</sst>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;\-0.00\ 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i/>
      <sz val="18"/>
      <name val="Constantia"/>
      <family val="1"/>
    </font>
    <font>
      <sz val="18"/>
      <name val="Arial"/>
    </font>
    <font>
      <b/>
      <i/>
      <sz val="26"/>
      <color indexed="10"/>
      <name val="Constantia"/>
      <family val="1"/>
    </font>
    <font>
      <b/>
      <i/>
      <sz val="26"/>
      <color indexed="9"/>
      <name val="Constantia"/>
      <family val="1"/>
    </font>
    <font>
      <b/>
      <i/>
      <sz val="26"/>
      <color indexed="12"/>
      <name val="Constantia"/>
      <family val="1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DD080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/>
    </xf>
    <xf numFmtId="0" fontId="0" fillId="2" borderId="0" xfId="0" applyFill="1" applyAlignment="1"/>
    <xf numFmtId="0" fontId="2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Alignment="1"/>
    <xf numFmtId="0" fontId="3" fillId="3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4" borderId="6" xfId="0" applyFill="1" applyBorder="1" applyAlignment="1"/>
    <xf numFmtId="0" fontId="9" fillId="0" borderId="7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vertical="center"/>
    </xf>
    <xf numFmtId="0" fontId="10" fillId="5" borderId="8" xfId="0" applyFont="1" applyFill="1" applyBorder="1"/>
    <xf numFmtId="0" fontId="11" fillId="5" borderId="6" xfId="0" applyFont="1" applyFill="1" applyBorder="1" applyAlignment="1">
      <alignment horizontal="center" vertical="center"/>
    </xf>
    <xf numFmtId="164" fontId="11" fillId="5" borderId="9" xfId="0" applyNumberFormat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0" fillId="4" borderId="5" xfId="0" applyFill="1" applyBorder="1" applyAlignment="1"/>
    <xf numFmtId="165" fontId="11" fillId="5" borderId="9" xfId="0" applyNumberFormat="1" applyFont="1" applyFill="1" applyBorder="1" applyAlignment="1">
      <alignment horizontal="center"/>
    </xf>
    <xf numFmtId="0" fontId="0" fillId="2" borderId="11" xfId="0" applyFill="1" applyBorder="1"/>
    <xf numFmtId="0" fontId="10" fillId="6" borderId="12" xfId="0" applyFont="1" applyFill="1" applyBorder="1" applyAlignment="1">
      <alignment horizontal="center" vertical="center"/>
    </xf>
    <xf numFmtId="0" fontId="10" fillId="6" borderId="4" xfId="0" applyFont="1" applyFill="1" applyBorder="1"/>
    <xf numFmtId="0" fontId="11" fillId="6" borderId="6" xfId="0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165" fontId="11" fillId="6" borderId="13" xfId="0" applyNumberFormat="1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 vertical="center"/>
    </xf>
    <xf numFmtId="0" fontId="10" fillId="7" borderId="4" xfId="0" applyFont="1" applyFill="1" applyBorder="1"/>
    <xf numFmtId="0" fontId="11" fillId="7" borderId="6" xfId="0" applyFont="1" applyFill="1" applyBorder="1" applyAlignment="1">
      <alignment horizontal="center" vertical="center"/>
    </xf>
    <xf numFmtId="164" fontId="11" fillId="7" borderId="9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165" fontId="11" fillId="7" borderId="13" xfId="0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/>
    </xf>
    <xf numFmtId="0" fontId="10" fillId="0" borderId="10" xfId="0" applyFont="1" applyFill="1" applyBorder="1"/>
    <xf numFmtId="0" fontId="11" fillId="0" borderId="6" xfId="0" applyFont="1" applyFill="1" applyBorder="1" applyAlignment="1">
      <alignment horizontal="center" vertical="center"/>
    </xf>
    <xf numFmtId="164" fontId="11" fillId="0" borderId="9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65" fontId="11" fillId="0" borderId="13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/>
    </xf>
    <xf numFmtId="0" fontId="10" fillId="0" borderId="4" xfId="0" applyFont="1" applyFill="1" applyBorder="1"/>
    <xf numFmtId="0" fontId="10" fillId="8" borderId="12" xfId="0" applyFont="1" applyFill="1" applyBorder="1" applyAlignment="1">
      <alignment horizontal="center" vertical="center"/>
    </xf>
    <xf numFmtId="0" fontId="10" fillId="9" borderId="4" xfId="0" applyFont="1" applyFill="1" applyBorder="1"/>
    <xf numFmtId="0" fontId="11" fillId="9" borderId="6" xfId="0" applyFont="1" applyFill="1" applyBorder="1" applyAlignment="1">
      <alignment horizontal="center" vertical="center"/>
    </xf>
    <xf numFmtId="164" fontId="11" fillId="9" borderId="9" xfId="0" applyNumberFormat="1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165" fontId="11" fillId="9" borderId="13" xfId="0" applyNumberFormat="1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 vertical="center"/>
    </xf>
    <xf numFmtId="0" fontId="10" fillId="9" borderId="8" xfId="0" applyFont="1" applyFill="1" applyBorder="1"/>
    <xf numFmtId="164" fontId="11" fillId="9" borderId="6" xfId="0" applyNumberFormat="1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165" fontId="11" fillId="9" borderId="14" xfId="0" applyNumberFormat="1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 vertical="center"/>
    </xf>
    <xf numFmtId="0" fontId="10" fillId="9" borderId="12" xfId="0" applyFont="1" applyFill="1" applyBorder="1"/>
    <xf numFmtId="0" fontId="11" fillId="9" borderId="12" xfId="0" applyFont="1" applyFill="1" applyBorder="1" applyAlignment="1">
      <alignment horizontal="center" vertical="center"/>
    </xf>
    <xf numFmtId="164" fontId="11" fillId="9" borderId="12" xfId="0" applyNumberFormat="1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165" fontId="11" fillId="9" borderId="12" xfId="0" applyNumberFormat="1" applyFont="1" applyFill="1" applyBorder="1" applyAlignment="1">
      <alignment horizontal="center"/>
    </xf>
    <xf numFmtId="0" fontId="0" fillId="8" borderId="0" xfId="0" applyFill="1"/>
    <xf numFmtId="0" fontId="0" fillId="2" borderId="0" xfId="0" applyFill="1" applyAlignment="1">
      <alignment horizontal="center"/>
    </xf>
    <xf numFmtId="0" fontId="3" fillId="3" borderId="15" xfId="0" applyFont="1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6" xfId="0" applyFill="1" applyBorder="1" applyAlignment="1">
      <alignment wrapText="1"/>
    </xf>
    <xf numFmtId="0" fontId="0" fillId="3" borderId="17" xfId="0" applyFill="1" applyBorder="1" applyAlignment="1">
      <alignment wrapText="1"/>
    </xf>
    <xf numFmtId="0" fontId="0" fillId="3" borderId="18" xfId="0" applyFill="1" applyBorder="1" applyAlignment="1">
      <alignment wrapText="1"/>
    </xf>
    <xf numFmtId="0" fontId="0" fillId="4" borderId="19" xfId="0" applyFill="1" applyBorder="1" applyAlignment="1"/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/>
    <xf numFmtId="0" fontId="11" fillId="5" borderId="19" xfId="0" applyFont="1" applyFill="1" applyBorder="1" applyAlignment="1">
      <alignment horizontal="center" vertical="center"/>
    </xf>
    <xf numFmtId="164" fontId="11" fillId="5" borderId="21" xfId="0" applyNumberFormat="1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165" fontId="11" fillId="5" borderId="21" xfId="0" applyNumberFormat="1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 vertical="center"/>
    </xf>
    <xf numFmtId="0" fontId="10" fillId="5" borderId="18" xfId="0" applyFont="1" applyFill="1" applyBorder="1"/>
    <xf numFmtId="165" fontId="11" fillId="5" borderId="13" xfId="0" applyNumberFormat="1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 vertical="center"/>
    </xf>
    <xf numFmtId="0" fontId="10" fillId="0" borderId="22" xfId="0" applyFont="1" applyFill="1" applyBorder="1"/>
    <xf numFmtId="0" fontId="11" fillId="0" borderId="19" xfId="0" applyFont="1" applyFill="1" applyBorder="1" applyAlignment="1">
      <alignment horizontal="center" vertical="center"/>
    </xf>
    <xf numFmtId="164" fontId="11" fillId="0" borderId="21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8" xfId="0" applyFont="1" applyFill="1" applyBorder="1"/>
    <xf numFmtId="0" fontId="10" fillId="8" borderId="23" xfId="0" applyFont="1" applyFill="1" applyBorder="1" applyAlignment="1">
      <alignment horizontal="center" vertical="center"/>
    </xf>
    <xf numFmtId="0" fontId="10" fillId="9" borderId="18" xfId="0" applyFont="1" applyFill="1" applyBorder="1"/>
    <xf numFmtId="0" fontId="11" fillId="9" borderId="23" xfId="0" applyFont="1" applyFill="1" applyBorder="1" applyAlignment="1">
      <alignment horizontal="center" vertical="center"/>
    </xf>
    <xf numFmtId="164" fontId="11" fillId="9" borderId="21" xfId="0" applyNumberFormat="1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center"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ame\Downloads\Winter%2015-16%20Doubles%20Premier%20League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ame\Downloads\Winter%20Revised%20Doubles%20Division%201a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rd Score Sheets"/>
      <sheetName val="Printable Fixtures"/>
      <sheetName val="Fixtures"/>
      <sheetName val="League Table"/>
      <sheetName val="Callum &amp; Andrew"/>
      <sheetName val="Brian &amp; Ian"/>
      <sheetName val="Alan &amp; Craig"/>
      <sheetName val="Dawn &amp; John"/>
      <sheetName val="Colin &amp; Steve"/>
      <sheetName val="Matt &amp; Nathan"/>
      <sheetName val="Keith &amp; Sue"/>
      <sheetName val="Brigitte &amp; Alice"/>
      <sheetName val="Ross &amp; Jake"/>
      <sheetName val="BYE"/>
    </sheetNames>
    <sheetDataSet>
      <sheetData sheetId="0"/>
      <sheetData sheetId="1"/>
      <sheetData sheetId="2">
        <row r="5">
          <cell r="B5" t="str">
            <v>Callum Stewart &amp; Andrew Bellamy-Burt</v>
          </cell>
          <cell r="F5" t="str">
            <v>Brian Harris &amp; Ian Foster</v>
          </cell>
        </row>
        <row r="7">
          <cell r="B7" t="str">
            <v>Alan Oliveira &amp; Craig Kelly</v>
          </cell>
          <cell r="F7" t="str">
            <v>Dawn Buckley &amp; John McGaw</v>
          </cell>
        </row>
        <row r="9">
          <cell r="B9" t="str">
            <v>Colin Myers &amp; Steve Simpkin</v>
          </cell>
          <cell r="F9" t="str">
            <v>Keith &amp; Sue Pinel</v>
          </cell>
        </row>
        <row r="11">
          <cell r="B11" t="str">
            <v>Brigitte &amp; Alice Ibitson</v>
          </cell>
          <cell r="F11" t="str">
            <v>Matt Buesnel &amp; Nathan Wheller</v>
          </cell>
        </row>
        <row r="13">
          <cell r="B13" t="str">
            <v>Ross Payne &amp; Jake Romeril</v>
          </cell>
          <cell r="F13" t="str">
            <v>BYE</v>
          </cell>
        </row>
      </sheetData>
      <sheetData sheetId="3"/>
      <sheetData sheetId="4">
        <row r="40">
          <cell r="D40">
            <v>185</v>
          </cell>
          <cell r="E40">
            <v>117</v>
          </cell>
        </row>
        <row r="41">
          <cell r="D41">
            <v>16</v>
          </cell>
        </row>
        <row r="42">
          <cell r="D42">
            <v>8</v>
          </cell>
        </row>
        <row r="43">
          <cell r="D43">
            <v>4</v>
          </cell>
        </row>
        <row r="44">
          <cell r="D44">
            <v>4</v>
          </cell>
        </row>
        <row r="45">
          <cell r="D45">
            <v>0</v>
          </cell>
        </row>
      </sheetData>
      <sheetData sheetId="5">
        <row r="40">
          <cell r="D40">
            <v>162</v>
          </cell>
          <cell r="E40">
            <v>151</v>
          </cell>
        </row>
        <row r="41">
          <cell r="D41">
            <v>7</v>
          </cell>
        </row>
        <row r="42">
          <cell r="D42">
            <v>8</v>
          </cell>
        </row>
        <row r="43">
          <cell r="D43">
            <v>0</v>
          </cell>
        </row>
        <row r="44">
          <cell r="D44">
            <v>7</v>
          </cell>
        </row>
        <row r="45">
          <cell r="D45">
            <v>1</v>
          </cell>
        </row>
      </sheetData>
      <sheetData sheetId="6">
        <row r="40">
          <cell r="D40">
            <v>148</v>
          </cell>
          <cell r="E40">
            <v>147</v>
          </cell>
        </row>
        <row r="41">
          <cell r="D41">
            <v>11</v>
          </cell>
        </row>
        <row r="42">
          <cell r="D42">
            <v>8</v>
          </cell>
        </row>
        <row r="43">
          <cell r="D43">
            <v>2</v>
          </cell>
        </row>
        <row r="44">
          <cell r="D44">
            <v>5</v>
          </cell>
        </row>
        <row r="45">
          <cell r="D45">
            <v>1</v>
          </cell>
        </row>
      </sheetData>
      <sheetData sheetId="7">
        <row r="40">
          <cell r="D40">
            <v>121</v>
          </cell>
          <cell r="E40">
            <v>174</v>
          </cell>
        </row>
        <row r="41">
          <cell r="D41">
            <v>7</v>
          </cell>
        </row>
        <row r="42">
          <cell r="D42">
            <v>8</v>
          </cell>
        </row>
        <row r="43">
          <cell r="D43">
            <v>1</v>
          </cell>
        </row>
        <row r="44">
          <cell r="D44">
            <v>4</v>
          </cell>
        </row>
        <row r="45">
          <cell r="D45">
            <v>3</v>
          </cell>
        </row>
      </sheetData>
      <sheetData sheetId="8">
        <row r="40">
          <cell r="D40">
            <v>160</v>
          </cell>
          <cell r="E40">
            <v>151</v>
          </cell>
        </row>
        <row r="41">
          <cell r="D41">
            <v>11</v>
          </cell>
        </row>
        <row r="42">
          <cell r="D42">
            <v>8</v>
          </cell>
        </row>
        <row r="43">
          <cell r="D43">
            <v>2</v>
          </cell>
        </row>
        <row r="44">
          <cell r="D44">
            <v>5</v>
          </cell>
        </row>
        <row r="45">
          <cell r="D45">
            <v>1</v>
          </cell>
        </row>
      </sheetData>
      <sheetData sheetId="9">
        <row r="40">
          <cell r="D40">
            <v>138</v>
          </cell>
          <cell r="E40">
            <v>187</v>
          </cell>
        </row>
        <row r="41">
          <cell r="D41">
            <v>8</v>
          </cell>
        </row>
        <row r="42">
          <cell r="D42">
            <v>8</v>
          </cell>
        </row>
        <row r="43">
          <cell r="D43">
            <v>2</v>
          </cell>
        </row>
        <row r="44">
          <cell r="D44">
            <v>2</v>
          </cell>
        </row>
        <row r="45">
          <cell r="D45">
            <v>4</v>
          </cell>
        </row>
      </sheetData>
      <sheetData sheetId="10">
        <row r="40">
          <cell r="D40">
            <v>160</v>
          </cell>
          <cell r="E40">
            <v>162</v>
          </cell>
        </row>
        <row r="41">
          <cell r="D41">
            <v>7</v>
          </cell>
        </row>
        <row r="42">
          <cell r="D42">
            <v>8</v>
          </cell>
        </row>
        <row r="43">
          <cell r="D43">
            <v>1</v>
          </cell>
        </row>
        <row r="44">
          <cell r="D44">
            <v>4</v>
          </cell>
        </row>
        <row r="45">
          <cell r="D45">
            <v>3</v>
          </cell>
        </row>
      </sheetData>
      <sheetData sheetId="11">
        <row r="40">
          <cell r="D40">
            <v>144</v>
          </cell>
          <cell r="E40">
            <v>147</v>
          </cell>
        </row>
        <row r="41">
          <cell r="D41">
            <v>10</v>
          </cell>
        </row>
        <row r="42">
          <cell r="D42">
            <v>8</v>
          </cell>
        </row>
        <row r="43">
          <cell r="D43">
            <v>2</v>
          </cell>
        </row>
        <row r="44">
          <cell r="D44">
            <v>4</v>
          </cell>
        </row>
        <row r="45">
          <cell r="D45">
            <v>2</v>
          </cell>
        </row>
      </sheetData>
      <sheetData sheetId="12">
        <row r="40">
          <cell r="D40">
            <v>157</v>
          </cell>
          <cell r="E40">
            <v>154</v>
          </cell>
        </row>
        <row r="41">
          <cell r="D41">
            <v>11</v>
          </cell>
        </row>
        <row r="42">
          <cell r="D42">
            <v>8</v>
          </cell>
        </row>
        <row r="43">
          <cell r="D43">
            <v>2</v>
          </cell>
        </row>
        <row r="44">
          <cell r="D44">
            <v>5</v>
          </cell>
        </row>
        <row r="45">
          <cell r="D45">
            <v>1</v>
          </cell>
        </row>
      </sheetData>
      <sheetData sheetId="13">
        <row r="40">
          <cell r="D40">
            <v>0</v>
          </cell>
          <cell r="E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rd Score Sheets"/>
      <sheetName val="Printable Fixtures"/>
      <sheetName val="Fixtures"/>
      <sheetName val="League Table"/>
      <sheetName val="Brendan &amp; Steve"/>
      <sheetName val="Paul &amp; Celine"/>
      <sheetName val="Richard &amp; Nick"/>
      <sheetName val="Matt &amp; David"/>
      <sheetName val="Alex &amp; Cassie"/>
      <sheetName val="Ian &amp; Luke"/>
      <sheetName val="Matt &amp; Richard"/>
      <sheetName val="Geoffroy &amp; James"/>
      <sheetName val="Alan Mitchell &amp; Mike Robinson"/>
      <sheetName val="BYE"/>
    </sheetNames>
    <sheetDataSet>
      <sheetData sheetId="0"/>
      <sheetData sheetId="1"/>
      <sheetData sheetId="2">
        <row r="5">
          <cell r="B5" t="str">
            <v>Brendan Jones &amp; Steve Le Lerre</v>
          </cell>
          <cell r="F5" t="str">
            <v>Paul Le Moine &amp; Celine Gimenez</v>
          </cell>
        </row>
        <row r="7">
          <cell r="B7" t="str">
            <v>Richard Potrzeba &amp; Nick Pallot</v>
          </cell>
          <cell r="F7" t="str">
            <v>Matt Ryan &amp; David Ibitson</v>
          </cell>
        </row>
        <row r="9">
          <cell r="B9" t="str">
            <v>Alex &amp; Cassie Stewart</v>
          </cell>
          <cell r="F9" t="str">
            <v>Ian Black &amp; Luke Knightingale</v>
          </cell>
        </row>
        <row r="11">
          <cell r="B11" t="str">
            <v>Matt Pinel &amp; Richard Nevitt</v>
          </cell>
          <cell r="F11" t="str">
            <v>BYE</v>
          </cell>
        </row>
        <row r="13">
          <cell r="B13" t="str">
            <v>Geoffroy Buffetrille &amp; James Gennoe</v>
          </cell>
          <cell r="F13" t="str">
            <v>Alan Mitchell &amp; Mike Robinson</v>
          </cell>
        </row>
      </sheetData>
      <sheetData sheetId="3"/>
      <sheetData sheetId="4">
        <row r="40">
          <cell r="D40">
            <v>141</v>
          </cell>
          <cell r="E40">
            <v>180</v>
          </cell>
        </row>
        <row r="41">
          <cell r="D41">
            <v>3</v>
          </cell>
        </row>
        <row r="42">
          <cell r="D42">
            <v>7</v>
          </cell>
        </row>
        <row r="43">
          <cell r="D43">
            <v>1</v>
          </cell>
        </row>
        <row r="44">
          <cell r="D44">
            <v>0</v>
          </cell>
        </row>
        <row r="45">
          <cell r="D45">
            <v>6</v>
          </cell>
        </row>
      </sheetData>
      <sheetData sheetId="5">
        <row r="40">
          <cell r="D40">
            <v>0</v>
          </cell>
          <cell r="E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</sheetData>
      <sheetData sheetId="6">
        <row r="40">
          <cell r="D40">
            <v>129</v>
          </cell>
          <cell r="E40">
            <v>159</v>
          </cell>
        </row>
        <row r="41">
          <cell r="D41">
            <v>4</v>
          </cell>
        </row>
        <row r="42">
          <cell r="D42">
            <v>7</v>
          </cell>
        </row>
        <row r="43">
          <cell r="D43">
            <v>1</v>
          </cell>
        </row>
        <row r="44">
          <cell r="D44">
            <v>1</v>
          </cell>
        </row>
        <row r="45">
          <cell r="D45">
            <v>5</v>
          </cell>
        </row>
      </sheetData>
      <sheetData sheetId="7">
        <row r="40">
          <cell r="D40">
            <v>182</v>
          </cell>
          <cell r="E40">
            <v>78</v>
          </cell>
        </row>
        <row r="41">
          <cell r="D41">
            <v>21</v>
          </cell>
        </row>
        <row r="42">
          <cell r="D42">
            <v>7</v>
          </cell>
        </row>
        <row r="43">
          <cell r="D43">
            <v>7</v>
          </cell>
        </row>
        <row r="44">
          <cell r="D44">
            <v>0</v>
          </cell>
        </row>
        <row r="45">
          <cell r="D45">
            <v>0</v>
          </cell>
        </row>
      </sheetData>
      <sheetData sheetId="8">
        <row r="40">
          <cell r="D40">
            <v>112</v>
          </cell>
          <cell r="E40">
            <v>169</v>
          </cell>
        </row>
        <row r="41">
          <cell r="D41">
            <v>2</v>
          </cell>
        </row>
        <row r="42">
          <cell r="D42">
            <v>7</v>
          </cell>
        </row>
        <row r="43">
          <cell r="D43">
            <v>0</v>
          </cell>
        </row>
        <row r="44">
          <cell r="D44">
            <v>2</v>
          </cell>
        </row>
        <row r="45">
          <cell r="D45">
            <v>5</v>
          </cell>
        </row>
      </sheetData>
      <sheetData sheetId="9">
        <row r="40">
          <cell r="D40">
            <v>136</v>
          </cell>
          <cell r="E40">
            <v>148</v>
          </cell>
        </row>
        <row r="41">
          <cell r="D41">
            <v>6</v>
          </cell>
        </row>
        <row r="42">
          <cell r="D42">
            <v>7</v>
          </cell>
        </row>
        <row r="43">
          <cell r="D43">
            <v>1</v>
          </cell>
        </row>
        <row r="44">
          <cell r="D44">
            <v>3</v>
          </cell>
        </row>
        <row r="45">
          <cell r="D45">
            <v>3</v>
          </cell>
        </row>
      </sheetData>
      <sheetData sheetId="10">
        <row r="40">
          <cell r="D40">
            <v>155</v>
          </cell>
          <cell r="E40">
            <v>159</v>
          </cell>
        </row>
        <row r="41">
          <cell r="D41">
            <v>10</v>
          </cell>
        </row>
        <row r="42">
          <cell r="D42">
            <v>7</v>
          </cell>
        </row>
        <row r="43">
          <cell r="D43">
            <v>3</v>
          </cell>
        </row>
        <row r="44">
          <cell r="D44">
            <v>1</v>
          </cell>
        </row>
        <row r="45">
          <cell r="D45">
            <v>3</v>
          </cell>
        </row>
      </sheetData>
      <sheetData sheetId="11">
        <row r="40">
          <cell r="D40">
            <v>149</v>
          </cell>
          <cell r="E40">
            <v>146</v>
          </cell>
        </row>
        <row r="41">
          <cell r="D41">
            <v>10</v>
          </cell>
        </row>
        <row r="42">
          <cell r="D42">
            <v>7</v>
          </cell>
        </row>
        <row r="43">
          <cell r="D43">
            <v>3</v>
          </cell>
        </row>
        <row r="44">
          <cell r="D44">
            <v>1</v>
          </cell>
        </row>
        <row r="45">
          <cell r="D45">
            <v>3</v>
          </cell>
        </row>
      </sheetData>
      <sheetData sheetId="12">
        <row r="40">
          <cell r="D40">
            <v>128</v>
          </cell>
          <cell r="E40">
            <v>173</v>
          </cell>
        </row>
        <row r="41">
          <cell r="D41">
            <v>5</v>
          </cell>
        </row>
        <row r="42">
          <cell r="D42">
            <v>7</v>
          </cell>
        </row>
        <row r="43">
          <cell r="D43">
            <v>1</v>
          </cell>
        </row>
        <row r="44">
          <cell r="D44">
            <v>2</v>
          </cell>
        </row>
        <row r="45">
          <cell r="D45">
            <v>4</v>
          </cell>
        </row>
      </sheetData>
      <sheetData sheetId="13">
        <row r="40">
          <cell r="D40">
            <v>0</v>
          </cell>
          <cell r="E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>
      <selection activeCell="R4" sqref="R4"/>
    </sheetView>
  </sheetViews>
  <sheetFormatPr defaultColWidth="8.796875" defaultRowHeight="14.25" x14ac:dyDescent="0.45"/>
  <cols>
    <col min="1" max="1" width="4.1328125" customWidth="1"/>
    <col min="3" max="3" width="40.1328125" customWidth="1"/>
    <col min="10" max="10" width="10.33203125" customWidth="1"/>
    <col min="12" max="12" width="3.46484375" customWidth="1"/>
    <col min="14" max="14" width="10.1328125" customWidth="1"/>
    <col min="15" max="19" width="9.1328125" style="1" customWidth="1"/>
    <col min="257" max="257" width="4.1328125" customWidth="1"/>
    <col min="259" max="259" width="40.1328125" customWidth="1"/>
    <col min="266" max="266" width="10.33203125" customWidth="1"/>
    <col min="268" max="268" width="3.46484375" customWidth="1"/>
    <col min="270" max="270" width="10.1328125" customWidth="1"/>
    <col min="271" max="275" width="9.1328125" customWidth="1"/>
    <col min="513" max="513" width="4.1328125" customWidth="1"/>
    <col min="515" max="515" width="40.1328125" customWidth="1"/>
    <col min="522" max="522" width="10.33203125" customWidth="1"/>
    <col min="524" max="524" width="3.46484375" customWidth="1"/>
    <col min="526" max="526" width="10.1328125" customWidth="1"/>
    <col min="527" max="531" width="9.1328125" customWidth="1"/>
    <col min="769" max="769" width="4.1328125" customWidth="1"/>
    <col min="771" max="771" width="40.1328125" customWidth="1"/>
    <col min="778" max="778" width="10.33203125" customWidth="1"/>
    <col min="780" max="780" width="3.46484375" customWidth="1"/>
    <col min="782" max="782" width="10.1328125" customWidth="1"/>
    <col min="783" max="787" width="9.1328125" customWidth="1"/>
    <col min="1025" max="1025" width="4.1328125" customWidth="1"/>
    <col min="1027" max="1027" width="40.1328125" customWidth="1"/>
    <col min="1034" max="1034" width="10.33203125" customWidth="1"/>
    <col min="1036" max="1036" width="3.46484375" customWidth="1"/>
    <col min="1038" max="1038" width="10.1328125" customWidth="1"/>
    <col min="1039" max="1043" width="9.1328125" customWidth="1"/>
    <col min="1281" max="1281" width="4.1328125" customWidth="1"/>
    <col min="1283" max="1283" width="40.1328125" customWidth="1"/>
    <col min="1290" max="1290" width="10.33203125" customWidth="1"/>
    <col min="1292" max="1292" width="3.46484375" customWidth="1"/>
    <col min="1294" max="1294" width="10.1328125" customWidth="1"/>
    <col min="1295" max="1299" width="9.1328125" customWidth="1"/>
    <col min="1537" max="1537" width="4.1328125" customWidth="1"/>
    <col min="1539" max="1539" width="40.1328125" customWidth="1"/>
    <col min="1546" max="1546" width="10.33203125" customWidth="1"/>
    <col min="1548" max="1548" width="3.46484375" customWidth="1"/>
    <col min="1550" max="1550" width="10.1328125" customWidth="1"/>
    <col min="1551" max="1555" width="9.1328125" customWidth="1"/>
    <col min="1793" max="1793" width="4.1328125" customWidth="1"/>
    <col min="1795" max="1795" width="40.1328125" customWidth="1"/>
    <col min="1802" max="1802" width="10.33203125" customWidth="1"/>
    <col min="1804" max="1804" width="3.46484375" customWidth="1"/>
    <col min="1806" max="1806" width="10.1328125" customWidth="1"/>
    <col min="1807" max="1811" width="9.1328125" customWidth="1"/>
    <col min="2049" max="2049" width="4.1328125" customWidth="1"/>
    <col min="2051" max="2051" width="40.1328125" customWidth="1"/>
    <col min="2058" max="2058" width="10.33203125" customWidth="1"/>
    <col min="2060" max="2060" width="3.46484375" customWidth="1"/>
    <col min="2062" max="2062" width="10.1328125" customWidth="1"/>
    <col min="2063" max="2067" width="9.1328125" customWidth="1"/>
    <col min="2305" max="2305" width="4.1328125" customWidth="1"/>
    <col min="2307" max="2307" width="40.1328125" customWidth="1"/>
    <col min="2314" max="2314" width="10.33203125" customWidth="1"/>
    <col min="2316" max="2316" width="3.46484375" customWidth="1"/>
    <col min="2318" max="2318" width="10.1328125" customWidth="1"/>
    <col min="2319" max="2323" width="9.1328125" customWidth="1"/>
    <col min="2561" max="2561" width="4.1328125" customWidth="1"/>
    <col min="2563" max="2563" width="40.1328125" customWidth="1"/>
    <col min="2570" max="2570" width="10.33203125" customWidth="1"/>
    <col min="2572" max="2572" width="3.46484375" customWidth="1"/>
    <col min="2574" max="2574" width="10.1328125" customWidth="1"/>
    <col min="2575" max="2579" width="9.1328125" customWidth="1"/>
    <col min="2817" max="2817" width="4.1328125" customWidth="1"/>
    <col min="2819" max="2819" width="40.1328125" customWidth="1"/>
    <col min="2826" max="2826" width="10.33203125" customWidth="1"/>
    <col min="2828" max="2828" width="3.46484375" customWidth="1"/>
    <col min="2830" max="2830" width="10.1328125" customWidth="1"/>
    <col min="2831" max="2835" width="9.1328125" customWidth="1"/>
    <col min="3073" max="3073" width="4.1328125" customWidth="1"/>
    <col min="3075" max="3075" width="40.1328125" customWidth="1"/>
    <col min="3082" max="3082" width="10.33203125" customWidth="1"/>
    <col min="3084" max="3084" width="3.46484375" customWidth="1"/>
    <col min="3086" max="3086" width="10.1328125" customWidth="1"/>
    <col min="3087" max="3091" width="9.1328125" customWidth="1"/>
    <col min="3329" max="3329" width="4.1328125" customWidth="1"/>
    <col min="3331" max="3331" width="40.1328125" customWidth="1"/>
    <col min="3338" max="3338" width="10.33203125" customWidth="1"/>
    <col min="3340" max="3340" width="3.46484375" customWidth="1"/>
    <col min="3342" max="3342" width="10.1328125" customWidth="1"/>
    <col min="3343" max="3347" width="9.1328125" customWidth="1"/>
    <col min="3585" max="3585" width="4.1328125" customWidth="1"/>
    <col min="3587" max="3587" width="40.1328125" customWidth="1"/>
    <col min="3594" max="3594" width="10.33203125" customWidth="1"/>
    <col min="3596" max="3596" width="3.46484375" customWidth="1"/>
    <col min="3598" max="3598" width="10.1328125" customWidth="1"/>
    <col min="3599" max="3603" width="9.1328125" customWidth="1"/>
    <col min="3841" max="3841" width="4.1328125" customWidth="1"/>
    <col min="3843" max="3843" width="40.1328125" customWidth="1"/>
    <col min="3850" max="3850" width="10.33203125" customWidth="1"/>
    <col min="3852" max="3852" width="3.46484375" customWidth="1"/>
    <col min="3854" max="3854" width="10.1328125" customWidth="1"/>
    <col min="3855" max="3859" width="9.1328125" customWidth="1"/>
    <col min="4097" max="4097" width="4.1328125" customWidth="1"/>
    <col min="4099" max="4099" width="40.1328125" customWidth="1"/>
    <col min="4106" max="4106" width="10.33203125" customWidth="1"/>
    <col min="4108" max="4108" width="3.46484375" customWidth="1"/>
    <col min="4110" max="4110" width="10.1328125" customWidth="1"/>
    <col min="4111" max="4115" width="9.1328125" customWidth="1"/>
    <col min="4353" max="4353" width="4.1328125" customWidth="1"/>
    <col min="4355" max="4355" width="40.1328125" customWidth="1"/>
    <col min="4362" max="4362" width="10.33203125" customWidth="1"/>
    <col min="4364" max="4364" width="3.46484375" customWidth="1"/>
    <col min="4366" max="4366" width="10.1328125" customWidth="1"/>
    <col min="4367" max="4371" width="9.1328125" customWidth="1"/>
    <col min="4609" max="4609" width="4.1328125" customWidth="1"/>
    <col min="4611" max="4611" width="40.1328125" customWidth="1"/>
    <col min="4618" max="4618" width="10.33203125" customWidth="1"/>
    <col min="4620" max="4620" width="3.46484375" customWidth="1"/>
    <col min="4622" max="4622" width="10.1328125" customWidth="1"/>
    <col min="4623" max="4627" width="9.1328125" customWidth="1"/>
    <col min="4865" max="4865" width="4.1328125" customWidth="1"/>
    <col min="4867" max="4867" width="40.1328125" customWidth="1"/>
    <col min="4874" max="4874" width="10.33203125" customWidth="1"/>
    <col min="4876" max="4876" width="3.46484375" customWidth="1"/>
    <col min="4878" max="4878" width="10.1328125" customWidth="1"/>
    <col min="4879" max="4883" width="9.1328125" customWidth="1"/>
    <col min="5121" max="5121" width="4.1328125" customWidth="1"/>
    <col min="5123" max="5123" width="40.1328125" customWidth="1"/>
    <col min="5130" max="5130" width="10.33203125" customWidth="1"/>
    <col min="5132" max="5132" width="3.46484375" customWidth="1"/>
    <col min="5134" max="5134" width="10.1328125" customWidth="1"/>
    <col min="5135" max="5139" width="9.1328125" customWidth="1"/>
    <col min="5377" max="5377" width="4.1328125" customWidth="1"/>
    <col min="5379" max="5379" width="40.1328125" customWidth="1"/>
    <col min="5386" max="5386" width="10.33203125" customWidth="1"/>
    <col min="5388" max="5388" width="3.46484375" customWidth="1"/>
    <col min="5390" max="5390" width="10.1328125" customWidth="1"/>
    <col min="5391" max="5395" width="9.1328125" customWidth="1"/>
    <col min="5633" max="5633" width="4.1328125" customWidth="1"/>
    <col min="5635" max="5635" width="40.1328125" customWidth="1"/>
    <col min="5642" max="5642" width="10.33203125" customWidth="1"/>
    <col min="5644" max="5644" width="3.46484375" customWidth="1"/>
    <col min="5646" max="5646" width="10.1328125" customWidth="1"/>
    <col min="5647" max="5651" width="9.1328125" customWidth="1"/>
    <col min="5889" max="5889" width="4.1328125" customWidth="1"/>
    <col min="5891" max="5891" width="40.1328125" customWidth="1"/>
    <col min="5898" max="5898" width="10.33203125" customWidth="1"/>
    <col min="5900" max="5900" width="3.46484375" customWidth="1"/>
    <col min="5902" max="5902" width="10.1328125" customWidth="1"/>
    <col min="5903" max="5907" width="9.1328125" customWidth="1"/>
    <col min="6145" max="6145" width="4.1328125" customWidth="1"/>
    <col min="6147" max="6147" width="40.1328125" customWidth="1"/>
    <col min="6154" max="6154" width="10.33203125" customWidth="1"/>
    <col min="6156" max="6156" width="3.46484375" customWidth="1"/>
    <col min="6158" max="6158" width="10.1328125" customWidth="1"/>
    <col min="6159" max="6163" width="9.1328125" customWidth="1"/>
    <col min="6401" max="6401" width="4.1328125" customWidth="1"/>
    <col min="6403" max="6403" width="40.1328125" customWidth="1"/>
    <col min="6410" max="6410" width="10.33203125" customWidth="1"/>
    <col min="6412" max="6412" width="3.46484375" customWidth="1"/>
    <col min="6414" max="6414" width="10.1328125" customWidth="1"/>
    <col min="6415" max="6419" width="9.1328125" customWidth="1"/>
    <col min="6657" max="6657" width="4.1328125" customWidth="1"/>
    <col min="6659" max="6659" width="40.1328125" customWidth="1"/>
    <col min="6666" max="6666" width="10.33203125" customWidth="1"/>
    <col min="6668" max="6668" width="3.46484375" customWidth="1"/>
    <col min="6670" max="6670" width="10.1328125" customWidth="1"/>
    <col min="6671" max="6675" width="9.1328125" customWidth="1"/>
    <col min="6913" max="6913" width="4.1328125" customWidth="1"/>
    <col min="6915" max="6915" width="40.1328125" customWidth="1"/>
    <col min="6922" max="6922" width="10.33203125" customWidth="1"/>
    <col min="6924" max="6924" width="3.46484375" customWidth="1"/>
    <col min="6926" max="6926" width="10.1328125" customWidth="1"/>
    <col min="6927" max="6931" width="9.1328125" customWidth="1"/>
    <col min="7169" max="7169" width="4.1328125" customWidth="1"/>
    <col min="7171" max="7171" width="40.1328125" customWidth="1"/>
    <col min="7178" max="7178" width="10.33203125" customWidth="1"/>
    <col min="7180" max="7180" width="3.46484375" customWidth="1"/>
    <col min="7182" max="7182" width="10.1328125" customWidth="1"/>
    <col min="7183" max="7187" width="9.1328125" customWidth="1"/>
    <col min="7425" max="7425" width="4.1328125" customWidth="1"/>
    <col min="7427" max="7427" width="40.1328125" customWidth="1"/>
    <col min="7434" max="7434" width="10.33203125" customWidth="1"/>
    <col min="7436" max="7436" width="3.46484375" customWidth="1"/>
    <col min="7438" max="7438" width="10.1328125" customWidth="1"/>
    <col min="7439" max="7443" width="9.1328125" customWidth="1"/>
    <col min="7681" max="7681" width="4.1328125" customWidth="1"/>
    <col min="7683" max="7683" width="40.1328125" customWidth="1"/>
    <col min="7690" max="7690" width="10.33203125" customWidth="1"/>
    <col min="7692" max="7692" width="3.46484375" customWidth="1"/>
    <col min="7694" max="7694" width="10.1328125" customWidth="1"/>
    <col min="7695" max="7699" width="9.1328125" customWidth="1"/>
    <col min="7937" max="7937" width="4.1328125" customWidth="1"/>
    <col min="7939" max="7939" width="40.1328125" customWidth="1"/>
    <col min="7946" max="7946" width="10.33203125" customWidth="1"/>
    <col min="7948" max="7948" width="3.46484375" customWidth="1"/>
    <col min="7950" max="7950" width="10.1328125" customWidth="1"/>
    <col min="7951" max="7955" width="9.1328125" customWidth="1"/>
    <col min="8193" max="8193" width="4.1328125" customWidth="1"/>
    <col min="8195" max="8195" width="40.1328125" customWidth="1"/>
    <col min="8202" max="8202" width="10.33203125" customWidth="1"/>
    <col min="8204" max="8204" width="3.46484375" customWidth="1"/>
    <col min="8206" max="8206" width="10.1328125" customWidth="1"/>
    <col min="8207" max="8211" width="9.1328125" customWidth="1"/>
    <col min="8449" max="8449" width="4.1328125" customWidth="1"/>
    <col min="8451" max="8451" width="40.1328125" customWidth="1"/>
    <col min="8458" max="8458" width="10.33203125" customWidth="1"/>
    <col min="8460" max="8460" width="3.46484375" customWidth="1"/>
    <col min="8462" max="8462" width="10.1328125" customWidth="1"/>
    <col min="8463" max="8467" width="9.1328125" customWidth="1"/>
    <col min="8705" max="8705" width="4.1328125" customWidth="1"/>
    <col min="8707" max="8707" width="40.1328125" customWidth="1"/>
    <col min="8714" max="8714" width="10.33203125" customWidth="1"/>
    <col min="8716" max="8716" width="3.46484375" customWidth="1"/>
    <col min="8718" max="8718" width="10.1328125" customWidth="1"/>
    <col min="8719" max="8723" width="9.1328125" customWidth="1"/>
    <col min="8961" max="8961" width="4.1328125" customWidth="1"/>
    <col min="8963" max="8963" width="40.1328125" customWidth="1"/>
    <col min="8970" max="8970" width="10.33203125" customWidth="1"/>
    <col min="8972" max="8972" width="3.46484375" customWidth="1"/>
    <col min="8974" max="8974" width="10.1328125" customWidth="1"/>
    <col min="8975" max="8979" width="9.1328125" customWidth="1"/>
    <col min="9217" max="9217" width="4.1328125" customWidth="1"/>
    <col min="9219" max="9219" width="40.1328125" customWidth="1"/>
    <col min="9226" max="9226" width="10.33203125" customWidth="1"/>
    <col min="9228" max="9228" width="3.46484375" customWidth="1"/>
    <col min="9230" max="9230" width="10.1328125" customWidth="1"/>
    <col min="9231" max="9235" width="9.1328125" customWidth="1"/>
    <col min="9473" max="9473" width="4.1328125" customWidth="1"/>
    <col min="9475" max="9475" width="40.1328125" customWidth="1"/>
    <col min="9482" max="9482" width="10.33203125" customWidth="1"/>
    <col min="9484" max="9484" width="3.46484375" customWidth="1"/>
    <col min="9486" max="9486" width="10.1328125" customWidth="1"/>
    <col min="9487" max="9491" width="9.1328125" customWidth="1"/>
    <col min="9729" max="9729" width="4.1328125" customWidth="1"/>
    <col min="9731" max="9731" width="40.1328125" customWidth="1"/>
    <col min="9738" max="9738" width="10.33203125" customWidth="1"/>
    <col min="9740" max="9740" width="3.46484375" customWidth="1"/>
    <col min="9742" max="9742" width="10.1328125" customWidth="1"/>
    <col min="9743" max="9747" width="9.1328125" customWidth="1"/>
    <col min="9985" max="9985" width="4.1328125" customWidth="1"/>
    <col min="9987" max="9987" width="40.1328125" customWidth="1"/>
    <col min="9994" max="9994" width="10.33203125" customWidth="1"/>
    <col min="9996" max="9996" width="3.46484375" customWidth="1"/>
    <col min="9998" max="9998" width="10.1328125" customWidth="1"/>
    <col min="9999" max="10003" width="9.1328125" customWidth="1"/>
    <col min="10241" max="10241" width="4.1328125" customWidth="1"/>
    <col min="10243" max="10243" width="40.1328125" customWidth="1"/>
    <col min="10250" max="10250" width="10.33203125" customWidth="1"/>
    <col min="10252" max="10252" width="3.46484375" customWidth="1"/>
    <col min="10254" max="10254" width="10.1328125" customWidth="1"/>
    <col min="10255" max="10259" width="9.1328125" customWidth="1"/>
    <col min="10497" max="10497" width="4.1328125" customWidth="1"/>
    <col min="10499" max="10499" width="40.1328125" customWidth="1"/>
    <col min="10506" max="10506" width="10.33203125" customWidth="1"/>
    <col min="10508" max="10508" width="3.46484375" customWidth="1"/>
    <col min="10510" max="10510" width="10.1328125" customWidth="1"/>
    <col min="10511" max="10515" width="9.1328125" customWidth="1"/>
    <col min="10753" max="10753" width="4.1328125" customWidth="1"/>
    <col min="10755" max="10755" width="40.1328125" customWidth="1"/>
    <col min="10762" max="10762" width="10.33203125" customWidth="1"/>
    <col min="10764" max="10764" width="3.46484375" customWidth="1"/>
    <col min="10766" max="10766" width="10.1328125" customWidth="1"/>
    <col min="10767" max="10771" width="9.1328125" customWidth="1"/>
    <col min="11009" max="11009" width="4.1328125" customWidth="1"/>
    <col min="11011" max="11011" width="40.1328125" customWidth="1"/>
    <col min="11018" max="11018" width="10.33203125" customWidth="1"/>
    <col min="11020" max="11020" width="3.46484375" customWidth="1"/>
    <col min="11022" max="11022" width="10.1328125" customWidth="1"/>
    <col min="11023" max="11027" width="9.1328125" customWidth="1"/>
    <col min="11265" max="11265" width="4.1328125" customWidth="1"/>
    <col min="11267" max="11267" width="40.1328125" customWidth="1"/>
    <col min="11274" max="11274" width="10.33203125" customWidth="1"/>
    <col min="11276" max="11276" width="3.46484375" customWidth="1"/>
    <col min="11278" max="11278" width="10.1328125" customWidth="1"/>
    <col min="11279" max="11283" width="9.1328125" customWidth="1"/>
    <col min="11521" max="11521" width="4.1328125" customWidth="1"/>
    <col min="11523" max="11523" width="40.1328125" customWidth="1"/>
    <col min="11530" max="11530" width="10.33203125" customWidth="1"/>
    <col min="11532" max="11532" width="3.46484375" customWidth="1"/>
    <col min="11534" max="11534" width="10.1328125" customWidth="1"/>
    <col min="11535" max="11539" width="9.1328125" customWidth="1"/>
    <col min="11777" max="11777" width="4.1328125" customWidth="1"/>
    <col min="11779" max="11779" width="40.1328125" customWidth="1"/>
    <col min="11786" max="11786" width="10.33203125" customWidth="1"/>
    <col min="11788" max="11788" width="3.46484375" customWidth="1"/>
    <col min="11790" max="11790" width="10.1328125" customWidth="1"/>
    <col min="11791" max="11795" width="9.1328125" customWidth="1"/>
    <col min="12033" max="12033" width="4.1328125" customWidth="1"/>
    <col min="12035" max="12035" width="40.1328125" customWidth="1"/>
    <col min="12042" max="12042" width="10.33203125" customWidth="1"/>
    <col min="12044" max="12044" width="3.46484375" customWidth="1"/>
    <col min="12046" max="12046" width="10.1328125" customWidth="1"/>
    <col min="12047" max="12051" width="9.1328125" customWidth="1"/>
    <col min="12289" max="12289" width="4.1328125" customWidth="1"/>
    <col min="12291" max="12291" width="40.1328125" customWidth="1"/>
    <col min="12298" max="12298" width="10.33203125" customWidth="1"/>
    <col min="12300" max="12300" width="3.46484375" customWidth="1"/>
    <col min="12302" max="12302" width="10.1328125" customWidth="1"/>
    <col min="12303" max="12307" width="9.1328125" customWidth="1"/>
    <col min="12545" max="12545" width="4.1328125" customWidth="1"/>
    <col min="12547" max="12547" width="40.1328125" customWidth="1"/>
    <col min="12554" max="12554" width="10.33203125" customWidth="1"/>
    <col min="12556" max="12556" width="3.46484375" customWidth="1"/>
    <col min="12558" max="12558" width="10.1328125" customWidth="1"/>
    <col min="12559" max="12563" width="9.1328125" customWidth="1"/>
    <col min="12801" max="12801" width="4.1328125" customWidth="1"/>
    <col min="12803" max="12803" width="40.1328125" customWidth="1"/>
    <col min="12810" max="12810" width="10.33203125" customWidth="1"/>
    <col min="12812" max="12812" width="3.46484375" customWidth="1"/>
    <col min="12814" max="12814" width="10.1328125" customWidth="1"/>
    <col min="12815" max="12819" width="9.1328125" customWidth="1"/>
    <col min="13057" max="13057" width="4.1328125" customWidth="1"/>
    <col min="13059" max="13059" width="40.1328125" customWidth="1"/>
    <col min="13066" max="13066" width="10.33203125" customWidth="1"/>
    <col min="13068" max="13068" width="3.46484375" customWidth="1"/>
    <col min="13070" max="13070" width="10.1328125" customWidth="1"/>
    <col min="13071" max="13075" width="9.1328125" customWidth="1"/>
    <col min="13313" max="13313" width="4.1328125" customWidth="1"/>
    <col min="13315" max="13315" width="40.1328125" customWidth="1"/>
    <col min="13322" max="13322" width="10.33203125" customWidth="1"/>
    <col min="13324" max="13324" width="3.46484375" customWidth="1"/>
    <col min="13326" max="13326" width="10.1328125" customWidth="1"/>
    <col min="13327" max="13331" width="9.1328125" customWidth="1"/>
    <col min="13569" max="13569" width="4.1328125" customWidth="1"/>
    <col min="13571" max="13571" width="40.1328125" customWidth="1"/>
    <col min="13578" max="13578" width="10.33203125" customWidth="1"/>
    <col min="13580" max="13580" width="3.46484375" customWidth="1"/>
    <col min="13582" max="13582" width="10.1328125" customWidth="1"/>
    <col min="13583" max="13587" width="9.1328125" customWidth="1"/>
    <col min="13825" max="13825" width="4.1328125" customWidth="1"/>
    <col min="13827" max="13827" width="40.1328125" customWidth="1"/>
    <col min="13834" max="13834" width="10.33203125" customWidth="1"/>
    <col min="13836" max="13836" width="3.46484375" customWidth="1"/>
    <col min="13838" max="13838" width="10.1328125" customWidth="1"/>
    <col min="13839" max="13843" width="9.1328125" customWidth="1"/>
    <col min="14081" max="14081" width="4.1328125" customWidth="1"/>
    <col min="14083" max="14083" width="40.1328125" customWidth="1"/>
    <col min="14090" max="14090" width="10.33203125" customWidth="1"/>
    <col min="14092" max="14092" width="3.46484375" customWidth="1"/>
    <col min="14094" max="14094" width="10.1328125" customWidth="1"/>
    <col min="14095" max="14099" width="9.1328125" customWidth="1"/>
    <col min="14337" max="14337" width="4.1328125" customWidth="1"/>
    <col min="14339" max="14339" width="40.1328125" customWidth="1"/>
    <col min="14346" max="14346" width="10.33203125" customWidth="1"/>
    <col min="14348" max="14348" width="3.46484375" customWidth="1"/>
    <col min="14350" max="14350" width="10.1328125" customWidth="1"/>
    <col min="14351" max="14355" width="9.1328125" customWidth="1"/>
    <col min="14593" max="14593" width="4.1328125" customWidth="1"/>
    <col min="14595" max="14595" width="40.1328125" customWidth="1"/>
    <col min="14602" max="14602" width="10.33203125" customWidth="1"/>
    <col min="14604" max="14604" width="3.46484375" customWidth="1"/>
    <col min="14606" max="14606" width="10.1328125" customWidth="1"/>
    <col min="14607" max="14611" width="9.1328125" customWidth="1"/>
    <col min="14849" max="14849" width="4.1328125" customWidth="1"/>
    <col min="14851" max="14851" width="40.1328125" customWidth="1"/>
    <col min="14858" max="14858" width="10.33203125" customWidth="1"/>
    <col min="14860" max="14860" width="3.46484375" customWidth="1"/>
    <col min="14862" max="14862" width="10.1328125" customWidth="1"/>
    <col min="14863" max="14867" width="9.1328125" customWidth="1"/>
    <col min="15105" max="15105" width="4.1328125" customWidth="1"/>
    <col min="15107" max="15107" width="40.1328125" customWidth="1"/>
    <col min="15114" max="15114" width="10.33203125" customWidth="1"/>
    <col min="15116" max="15116" width="3.46484375" customWidth="1"/>
    <col min="15118" max="15118" width="10.1328125" customWidth="1"/>
    <col min="15119" max="15123" width="9.1328125" customWidth="1"/>
    <col min="15361" max="15361" width="4.1328125" customWidth="1"/>
    <col min="15363" max="15363" width="40.1328125" customWidth="1"/>
    <col min="15370" max="15370" width="10.33203125" customWidth="1"/>
    <col min="15372" max="15372" width="3.46484375" customWidth="1"/>
    <col min="15374" max="15374" width="10.1328125" customWidth="1"/>
    <col min="15375" max="15379" width="9.1328125" customWidth="1"/>
    <col min="15617" max="15617" width="4.1328125" customWidth="1"/>
    <col min="15619" max="15619" width="40.1328125" customWidth="1"/>
    <col min="15626" max="15626" width="10.33203125" customWidth="1"/>
    <col min="15628" max="15628" width="3.46484375" customWidth="1"/>
    <col min="15630" max="15630" width="10.1328125" customWidth="1"/>
    <col min="15631" max="15635" width="9.1328125" customWidth="1"/>
    <col min="15873" max="15873" width="4.1328125" customWidth="1"/>
    <col min="15875" max="15875" width="40.1328125" customWidth="1"/>
    <col min="15882" max="15882" width="10.33203125" customWidth="1"/>
    <col min="15884" max="15884" width="3.46484375" customWidth="1"/>
    <col min="15886" max="15886" width="10.1328125" customWidth="1"/>
    <col min="15887" max="15891" width="9.1328125" customWidth="1"/>
    <col min="16129" max="16129" width="4.1328125" customWidth="1"/>
    <col min="16131" max="16131" width="40.1328125" customWidth="1"/>
    <col min="16138" max="16138" width="10.33203125" customWidth="1"/>
    <col min="16140" max="16140" width="3.46484375" customWidth="1"/>
    <col min="16142" max="16142" width="10.1328125" customWidth="1"/>
    <col min="16143" max="16147" width="9.1328125" customWidth="1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3.25" x14ac:dyDescent="0.7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5"/>
    </row>
    <row r="3" spans="1:16" ht="23.25" x14ac:dyDescent="0.7">
      <c r="A3" s="1"/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/>
      <c r="P3" s="5"/>
    </row>
    <row r="4" spans="1:16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5"/>
    </row>
    <row r="5" spans="1:16" ht="31.5" customHeight="1" thickBot="1" x14ac:dyDescent="1.05">
      <c r="A5" s="1"/>
      <c r="B5" s="7" t="s">
        <v>2</v>
      </c>
      <c r="C5" s="8"/>
      <c r="D5" s="8"/>
      <c r="E5" s="8"/>
      <c r="F5" s="8"/>
      <c r="G5" s="8"/>
      <c r="H5" s="8"/>
      <c r="I5" s="9"/>
      <c r="J5" s="9"/>
      <c r="K5" s="9"/>
      <c r="L5" s="10"/>
      <c r="M5" s="9"/>
      <c r="N5" s="11"/>
      <c r="P5" s="5"/>
    </row>
    <row r="6" spans="1:16" ht="39.75" thickBot="1" x14ac:dyDescent="0.5">
      <c r="A6" s="1"/>
      <c r="B6" s="12" t="s">
        <v>3</v>
      </c>
      <c r="C6" s="12" t="s">
        <v>4</v>
      </c>
      <c r="D6" s="13" t="s">
        <v>5</v>
      </c>
      <c r="E6" s="14" t="s">
        <v>6</v>
      </c>
      <c r="F6" s="13" t="s">
        <v>7</v>
      </c>
      <c r="G6" s="14" t="s">
        <v>8</v>
      </c>
      <c r="H6" s="15" t="s">
        <v>9</v>
      </c>
      <c r="I6" s="16" t="s">
        <v>10</v>
      </c>
      <c r="J6" s="15" t="s">
        <v>11</v>
      </c>
      <c r="K6" s="17" t="s">
        <v>12</v>
      </c>
      <c r="L6" s="18"/>
      <c r="M6" s="19" t="s">
        <v>13</v>
      </c>
      <c r="N6" s="20" t="s">
        <v>14</v>
      </c>
      <c r="P6" s="5"/>
    </row>
    <row r="7" spans="1:16" ht="25.5" customHeight="1" thickBot="1" x14ac:dyDescent="0.5">
      <c r="A7" s="1"/>
      <c r="B7" s="21">
        <v>1</v>
      </c>
      <c r="C7" s="22" t="str">
        <f>[1]Fixtures!B5</f>
        <v>Callum Stewart &amp; Andrew Bellamy-Burt</v>
      </c>
      <c r="D7" s="23">
        <f>SUM('[1]Callum &amp; Andrew'!D42:E42)</f>
        <v>8</v>
      </c>
      <c r="E7" s="23">
        <f>SUM('[1]Callum &amp; Andrew'!D43:E43)</f>
        <v>4</v>
      </c>
      <c r="F7" s="23">
        <f>SUM('[1]Callum &amp; Andrew'!D44:E44)</f>
        <v>4</v>
      </c>
      <c r="G7" s="23">
        <f>SUM('[1]Callum &amp; Andrew'!D45:E45)</f>
        <v>0</v>
      </c>
      <c r="H7" s="23">
        <f>SUM('[1]Callum &amp; Andrew'!D40)</f>
        <v>185</v>
      </c>
      <c r="I7" s="23">
        <f>SUM('[1]Callum &amp; Andrew'!E40)</f>
        <v>117</v>
      </c>
      <c r="J7" s="24">
        <f t="shared" ref="J7:J16" si="0">SUM(H7-I7)</f>
        <v>68</v>
      </c>
      <c r="K7" s="25">
        <f>SUM('[1]Callum &amp; Andrew'!D41:E41)</f>
        <v>16</v>
      </c>
      <c r="L7" s="26"/>
      <c r="M7" s="27">
        <f t="shared" ref="M7:M15" si="1">SUM(H7/D7)/2</f>
        <v>11.5625</v>
      </c>
      <c r="N7" s="27">
        <f t="shared" ref="N7:N15" si="2">SUM(I7/D7)/2</f>
        <v>7.3125</v>
      </c>
      <c r="O7" s="28"/>
      <c r="P7" s="5"/>
    </row>
    <row r="8" spans="1:16" ht="25.5" customHeight="1" thickBot="1" x14ac:dyDescent="0.5">
      <c r="A8" s="1"/>
      <c r="B8" s="29">
        <v>2</v>
      </c>
      <c r="C8" s="30" t="str">
        <f>[1]Fixtures!B9</f>
        <v>Colin Myers &amp; Steve Simpkin</v>
      </c>
      <c r="D8" s="31">
        <f>SUM('[1]Colin &amp; Steve'!D42:E42)</f>
        <v>8</v>
      </c>
      <c r="E8" s="31">
        <f>SUM('[1]Colin &amp; Steve'!D43:E43)</f>
        <v>2</v>
      </c>
      <c r="F8" s="31">
        <f>SUM('[1]Colin &amp; Steve'!D44:E44)</f>
        <v>5</v>
      </c>
      <c r="G8" s="31">
        <f>SUM('[1]Colin &amp; Steve'!D45:E45)</f>
        <v>1</v>
      </c>
      <c r="H8" s="31">
        <f>SUM('[1]Colin &amp; Steve'!D40)</f>
        <v>160</v>
      </c>
      <c r="I8" s="31">
        <f>SUM('[1]Colin &amp; Steve'!E40)</f>
        <v>151</v>
      </c>
      <c r="J8" s="32">
        <f t="shared" si="0"/>
        <v>9</v>
      </c>
      <c r="K8" s="33">
        <f>SUM('[1]Colin &amp; Steve'!D41:E41)</f>
        <v>11</v>
      </c>
      <c r="L8" s="26"/>
      <c r="M8" s="34">
        <f t="shared" si="1"/>
        <v>10</v>
      </c>
      <c r="N8" s="34">
        <f t="shared" si="2"/>
        <v>9.4375</v>
      </c>
      <c r="O8" s="28"/>
      <c r="P8" s="5"/>
    </row>
    <row r="9" spans="1:16" ht="25.5" customHeight="1" thickBot="1" x14ac:dyDescent="0.5">
      <c r="A9" s="1"/>
      <c r="B9" s="35">
        <v>3</v>
      </c>
      <c r="C9" s="36" t="str">
        <f>[1]Fixtures!B13</f>
        <v>Ross Payne &amp; Jake Romeril</v>
      </c>
      <c r="D9" s="37">
        <f>SUM('[1]Ross &amp; Jake'!D42:E42)</f>
        <v>8</v>
      </c>
      <c r="E9" s="37">
        <f>SUM('[1]Ross &amp; Jake'!D43:E43)</f>
        <v>2</v>
      </c>
      <c r="F9" s="37">
        <f>SUM('[1]Ross &amp; Jake'!D44:E44)</f>
        <v>5</v>
      </c>
      <c r="G9" s="37">
        <f>SUM('[1]Ross &amp; Jake'!D45:E45)</f>
        <v>1</v>
      </c>
      <c r="H9" s="37">
        <f>SUM('[1]Ross &amp; Jake'!D40)</f>
        <v>157</v>
      </c>
      <c r="I9" s="37">
        <f>SUM('[1]Ross &amp; Jake'!E40)</f>
        <v>154</v>
      </c>
      <c r="J9" s="38">
        <f t="shared" si="0"/>
        <v>3</v>
      </c>
      <c r="K9" s="39">
        <f>SUM('[1]Ross &amp; Jake'!D41:E41)</f>
        <v>11</v>
      </c>
      <c r="L9" s="26"/>
      <c r="M9" s="40">
        <f t="shared" si="1"/>
        <v>9.8125</v>
      </c>
      <c r="N9" s="40">
        <f t="shared" si="2"/>
        <v>9.625</v>
      </c>
      <c r="O9" s="28"/>
      <c r="P9" s="5"/>
    </row>
    <row r="10" spans="1:16" ht="25.5" customHeight="1" thickBot="1" x14ac:dyDescent="0.5">
      <c r="A10" s="1"/>
      <c r="B10" s="41">
        <v>4</v>
      </c>
      <c r="C10" s="42" t="str">
        <f>[1]Fixtures!B7</f>
        <v>Alan Oliveira &amp; Craig Kelly</v>
      </c>
      <c r="D10" s="43">
        <f>SUM('[1]Alan &amp; Craig'!D42:E42)</f>
        <v>8</v>
      </c>
      <c r="E10" s="43">
        <f>SUM('[1]Alan &amp; Craig'!D43:E43)</f>
        <v>2</v>
      </c>
      <c r="F10" s="43">
        <f>SUM('[1]Alan &amp; Craig'!D44:E44)</f>
        <v>5</v>
      </c>
      <c r="G10" s="43">
        <f>SUM('[1]Alan &amp; Craig'!D45:E45)</f>
        <v>1</v>
      </c>
      <c r="H10" s="43">
        <f>SUM('[1]Alan &amp; Craig'!D40)</f>
        <v>148</v>
      </c>
      <c r="I10" s="43">
        <f>SUM('[1]Alan &amp; Craig'!E40)</f>
        <v>147</v>
      </c>
      <c r="J10" s="44">
        <f t="shared" si="0"/>
        <v>1</v>
      </c>
      <c r="K10" s="45">
        <f>SUM('[1]Alan &amp; Craig'!D41)</f>
        <v>11</v>
      </c>
      <c r="L10" s="26"/>
      <c r="M10" s="46">
        <f t="shared" si="1"/>
        <v>9.25</v>
      </c>
      <c r="N10" s="46">
        <f t="shared" si="2"/>
        <v>9.1875</v>
      </c>
      <c r="O10" s="28"/>
      <c r="P10" s="5"/>
    </row>
    <row r="11" spans="1:16" ht="25.5" customHeight="1" thickBot="1" x14ac:dyDescent="0.5">
      <c r="A11" s="1"/>
      <c r="B11" s="47">
        <v>5</v>
      </c>
      <c r="C11" s="48" t="str">
        <f>[1]Fixtures!B11</f>
        <v>Brigitte &amp; Alice Ibitson</v>
      </c>
      <c r="D11" s="43">
        <f>SUM('[1]Brigitte &amp; Alice'!D42:E42)</f>
        <v>8</v>
      </c>
      <c r="E11" s="43">
        <f>SUM('[1]Brigitte &amp; Alice'!D43:E43)</f>
        <v>2</v>
      </c>
      <c r="F11" s="43">
        <f>SUM('[1]Brigitte &amp; Alice'!D44:E44)</f>
        <v>4</v>
      </c>
      <c r="G11" s="43">
        <f>SUM('[1]Brigitte &amp; Alice'!D45:E45)</f>
        <v>2</v>
      </c>
      <c r="H11" s="43">
        <f>SUM('[1]Brigitte &amp; Alice'!D40)</f>
        <v>144</v>
      </c>
      <c r="I11" s="43">
        <f>SUM('[1]Brigitte &amp; Alice'!E40)</f>
        <v>147</v>
      </c>
      <c r="J11" s="44">
        <f t="shared" si="0"/>
        <v>-3</v>
      </c>
      <c r="K11" s="45">
        <f>SUM('[1]Brigitte &amp; Alice'!D41:E41)</f>
        <v>10</v>
      </c>
      <c r="L11" s="26"/>
      <c r="M11" s="46">
        <f t="shared" si="1"/>
        <v>9</v>
      </c>
      <c r="N11" s="46">
        <f t="shared" si="2"/>
        <v>9.1875</v>
      </c>
      <c r="O11" s="28"/>
      <c r="P11" s="5"/>
    </row>
    <row r="12" spans="1:16" ht="25.5" customHeight="1" thickBot="1" x14ac:dyDescent="0.5">
      <c r="A12" s="1"/>
      <c r="B12" s="41">
        <v>6</v>
      </c>
      <c r="C12" s="48" t="str">
        <f>[1]Fixtures!F11</f>
        <v>Matt Buesnel &amp; Nathan Wheller</v>
      </c>
      <c r="D12" s="43">
        <f>SUM('[1]Matt &amp; Nathan'!D42:E42)</f>
        <v>8</v>
      </c>
      <c r="E12" s="43">
        <f>SUM('[1]Matt &amp; Nathan'!D43:E43)</f>
        <v>2</v>
      </c>
      <c r="F12" s="43">
        <f>SUM('[1]Matt &amp; Nathan'!D44:E44)</f>
        <v>2</v>
      </c>
      <c r="G12" s="43">
        <f>SUM('[1]Matt &amp; Nathan'!D45:E45)</f>
        <v>4</v>
      </c>
      <c r="H12" s="43">
        <f>SUM('[1]Matt &amp; Nathan'!D40)</f>
        <v>138</v>
      </c>
      <c r="I12" s="43">
        <f>SUM('[1]Matt &amp; Nathan'!E40)</f>
        <v>187</v>
      </c>
      <c r="J12" s="44">
        <f t="shared" si="0"/>
        <v>-49</v>
      </c>
      <c r="K12" s="45">
        <f>SUM('[1]Matt &amp; Nathan'!D41:E41)</f>
        <v>8</v>
      </c>
      <c r="L12" s="26"/>
      <c r="M12" s="46">
        <f t="shared" si="1"/>
        <v>8.625</v>
      </c>
      <c r="N12" s="46">
        <f t="shared" si="2"/>
        <v>11.6875</v>
      </c>
      <c r="O12" s="28"/>
      <c r="P12" s="5"/>
    </row>
    <row r="13" spans="1:16" ht="25.5" customHeight="1" thickBot="1" x14ac:dyDescent="0.5">
      <c r="A13" s="1"/>
      <c r="B13" s="47">
        <v>7</v>
      </c>
      <c r="C13" s="48" t="str">
        <f>[1]Fixtures!F5</f>
        <v>Brian Harris &amp; Ian Foster</v>
      </c>
      <c r="D13" s="43">
        <f>SUM('[1]Brian &amp; Ian'!D42:E42)</f>
        <v>8</v>
      </c>
      <c r="E13" s="43">
        <f>SUM('[1]Brian &amp; Ian'!D43:E43)</f>
        <v>0</v>
      </c>
      <c r="F13" s="43">
        <f>SUM('[1]Brian &amp; Ian'!D44:E44)</f>
        <v>7</v>
      </c>
      <c r="G13" s="43">
        <f>SUM('[1]Brian &amp; Ian'!D45:E45)</f>
        <v>1</v>
      </c>
      <c r="H13" s="43">
        <f>SUM('[1]Brian &amp; Ian'!D40)</f>
        <v>162</v>
      </c>
      <c r="I13" s="43">
        <f>SUM('[1]Brian &amp; Ian'!E40)</f>
        <v>151</v>
      </c>
      <c r="J13" s="44">
        <f t="shared" si="0"/>
        <v>11</v>
      </c>
      <c r="K13" s="45">
        <f>SUM('[1]Brian &amp; Ian'!D41:E41)</f>
        <v>7</v>
      </c>
      <c r="L13" s="26"/>
      <c r="M13" s="46">
        <f t="shared" si="1"/>
        <v>10.125</v>
      </c>
      <c r="N13" s="46">
        <f t="shared" si="2"/>
        <v>9.4375</v>
      </c>
      <c r="O13" s="28"/>
      <c r="P13" s="5"/>
    </row>
    <row r="14" spans="1:16" ht="25.5" customHeight="1" thickBot="1" x14ac:dyDescent="0.5">
      <c r="A14" s="1"/>
      <c r="B14" s="49">
        <v>8</v>
      </c>
      <c r="C14" s="50" t="str">
        <f>[1]Fixtures!F9</f>
        <v>Keith &amp; Sue Pinel</v>
      </c>
      <c r="D14" s="51">
        <f>SUM('[1]Keith &amp; Sue'!D42:E42)</f>
        <v>8</v>
      </c>
      <c r="E14" s="51">
        <f>SUM('[1]Keith &amp; Sue'!D43:E43)</f>
        <v>1</v>
      </c>
      <c r="F14" s="51">
        <f>SUM('[1]Keith &amp; Sue'!D44:E44)</f>
        <v>4</v>
      </c>
      <c r="G14" s="51">
        <f>SUM('[1]Keith &amp; Sue'!D45:E45)</f>
        <v>3</v>
      </c>
      <c r="H14" s="51">
        <f>SUM('[1]Keith &amp; Sue'!D40)</f>
        <v>160</v>
      </c>
      <c r="I14" s="51">
        <f>SUM('[1]Keith &amp; Sue'!E40)</f>
        <v>162</v>
      </c>
      <c r="J14" s="52">
        <f t="shared" si="0"/>
        <v>-2</v>
      </c>
      <c r="K14" s="53">
        <f>SUM('[1]Keith &amp; Sue'!D41:E41)</f>
        <v>7</v>
      </c>
      <c r="L14" s="26"/>
      <c r="M14" s="54">
        <f t="shared" si="1"/>
        <v>10</v>
      </c>
      <c r="N14" s="54">
        <f t="shared" si="2"/>
        <v>10.125</v>
      </c>
      <c r="O14" s="28"/>
      <c r="P14" s="5"/>
    </row>
    <row r="15" spans="1:16" ht="25.5" customHeight="1" thickBot="1" x14ac:dyDescent="0.5">
      <c r="A15" s="1"/>
      <c r="B15" s="55">
        <v>9</v>
      </c>
      <c r="C15" s="56" t="str">
        <f>[1]Fixtures!F7</f>
        <v>Dawn Buckley &amp; John McGaw</v>
      </c>
      <c r="D15" s="51">
        <f>SUM('[1]Dawn &amp; John'!D42:E42)</f>
        <v>8</v>
      </c>
      <c r="E15" s="51">
        <f>SUM('[1]Dawn &amp; John'!D43:E43)</f>
        <v>1</v>
      </c>
      <c r="F15" s="51">
        <f>SUM('[1]Dawn &amp; John'!D44:E44)</f>
        <v>4</v>
      </c>
      <c r="G15" s="51">
        <f>SUM('[1]Dawn &amp; John'!D45:E45)</f>
        <v>3</v>
      </c>
      <c r="H15" s="51">
        <f>SUM('[1]Dawn &amp; John'!D40)</f>
        <v>121</v>
      </c>
      <c r="I15" s="51">
        <f>SUM('[1]Dawn &amp; John'!E40)</f>
        <v>174</v>
      </c>
      <c r="J15" s="57">
        <f t="shared" si="0"/>
        <v>-53</v>
      </c>
      <c r="K15" s="58">
        <f>SUM('[1]Dawn &amp; John'!D41:E41)</f>
        <v>7</v>
      </c>
      <c r="L15" s="26"/>
      <c r="M15" s="59">
        <f t="shared" si="1"/>
        <v>7.5625</v>
      </c>
      <c r="N15" s="59">
        <f t="shared" si="2"/>
        <v>10.875</v>
      </c>
      <c r="O15" s="28"/>
      <c r="P15" s="5"/>
    </row>
    <row r="16" spans="1:16" ht="25.5" customHeight="1" thickBot="1" x14ac:dyDescent="0.5">
      <c r="A16" s="1"/>
      <c r="B16" s="60">
        <v>10</v>
      </c>
      <c r="C16" s="61" t="str">
        <f>[1]Fixtures!F13</f>
        <v>BYE</v>
      </c>
      <c r="D16" s="62">
        <f>SUM([1]BYE!D42:E42)</f>
        <v>0</v>
      </c>
      <c r="E16" s="62">
        <f>SUM([1]BYE!D43:E43)</f>
        <v>0</v>
      </c>
      <c r="F16" s="62">
        <f>SUM([1]BYE!D44:E44)</f>
        <v>0</v>
      </c>
      <c r="G16" s="62">
        <f>SUM([1]BYE!D45:E45)</f>
        <v>0</v>
      </c>
      <c r="H16" s="62">
        <f>SUM([1]BYE!D40)</f>
        <v>0</v>
      </c>
      <c r="I16" s="62">
        <f>SUM([1]BYE!E40)</f>
        <v>0</v>
      </c>
      <c r="J16" s="63">
        <f t="shared" si="0"/>
        <v>0</v>
      </c>
      <c r="K16" s="64">
        <f>SUM([1]BYE!D41:E41)</f>
        <v>0</v>
      </c>
      <c r="L16" s="26"/>
      <c r="M16" s="65">
        <v>0</v>
      </c>
      <c r="N16" s="65">
        <v>0</v>
      </c>
      <c r="O16" s="28"/>
      <c r="P16" s="5"/>
    </row>
    <row r="17" spans="1:14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45">
      <c r="A18" s="1"/>
      <c r="B18" s="1"/>
      <c r="C18" s="66"/>
      <c r="D18" s="67" t="s">
        <v>15</v>
      </c>
      <c r="E18" s="1" t="s">
        <v>16</v>
      </c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workbookViewId="0">
      <selection activeCell="H19" sqref="H19"/>
    </sheetView>
  </sheetViews>
  <sheetFormatPr defaultColWidth="8.796875" defaultRowHeight="14.25" x14ac:dyDescent="0.45"/>
  <cols>
    <col min="1" max="1" width="4.1328125" customWidth="1"/>
    <col min="3" max="3" width="39.1328125" customWidth="1"/>
    <col min="10" max="10" width="10.33203125" customWidth="1"/>
    <col min="12" max="12" width="3.46484375" customWidth="1"/>
    <col min="14" max="14" width="10.1328125" customWidth="1"/>
    <col min="15" max="19" width="9.1328125" style="1" customWidth="1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3.25" x14ac:dyDescent="0.7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5"/>
    </row>
    <row r="3" spans="1:16" ht="23.25" x14ac:dyDescent="0.7">
      <c r="A3" s="1"/>
      <c r="B3" s="2" t="s">
        <v>17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/>
      <c r="P3" s="5"/>
    </row>
    <row r="4" spans="1:16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5"/>
    </row>
    <row r="5" spans="1:16" ht="31.5" customHeight="1" thickBot="1" x14ac:dyDescent="1.05">
      <c r="A5" s="1"/>
      <c r="B5" s="68" t="s">
        <v>18</v>
      </c>
      <c r="C5" s="69"/>
      <c r="D5" s="69"/>
      <c r="E5" s="69"/>
      <c r="F5" s="69"/>
      <c r="G5" s="69"/>
      <c r="H5" s="69"/>
      <c r="I5" s="70"/>
      <c r="J5" s="70"/>
      <c r="K5" s="70"/>
      <c r="L5" s="71"/>
      <c r="M5" s="70"/>
      <c r="N5" s="72"/>
      <c r="P5" s="5"/>
    </row>
    <row r="6" spans="1:16" ht="39.75" thickBot="1" x14ac:dyDescent="0.5">
      <c r="A6" s="1"/>
      <c r="B6" s="12" t="s">
        <v>3</v>
      </c>
      <c r="C6" s="12" t="s">
        <v>4</v>
      </c>
      <c r="D6" s="13" t="s">
        <v>5</v>
      </c>
      <c r="E6" s="14" t="s">
        <v>6</v>
      </c>
      <c r="F6" s="13" t="s">
        <v>7</v>
      </c>
      <c r="G6" s="14" t="s">
        <v>8</v>
      </c>
      <c r="H6" s="15" t="s">
        <v>9</v>
      </c>
      <c r="I6" s="16" t="s">
        <v>10</v>
      </c>
      <c r="J6" s="15" t="s">
        <v>11</v>
      </c>
      <c r="K6" s="17" t="s">
        <v>12</v>
      </c>
      <c r="L6" s="73"/>
      <c r="M6" s="19" t="s">
        <v>13</v>
      </c>
      <c r="N6" s="20" t="s">
        <v>14</v>
      </c>
      <c r="P6" s="5"/>
    </row>
    <row r="7" spans="1:16" ht="19.5" customHeight="1" thickBot="1" x14ac:dyDescent="0.5">
      <c r="A7" s="1"/>
      <c r="B7" s="74">
        <v>1</v>
      </c>
      <c r="C7" s="75" t="str">
        <f>[2]Fixtures!F7</f>
        <v>Matt Ryan &amp; David Ibitson</v>
      </c>
      <c r="D7" s="76">
        <f>SUM('[2]Matt &amp; David'!D42:E42)</f>
        <v>7</v>
      </c>
      <c r="E7" s="76">
        <f>SUM('[2]Matt &amp; David'!D43:E43)</f>
        <v>7</v>
      </c>
      <c r="F7" s="76">
        <f>SUM('[2]Matt &amp; David'!D44:E44)</f>
        <v>0</v>
      </c>
      <c r="G7" s="76">
        <f>SUM('[2]Matt &amp; David'!D45:E45)</f>
        <v>0</v>
      </c>
      <c r="H7" s="76">
        <f>SUM('[2]Matt &amp; David'!D40)</f>
        <v>182</v>
      </c>
      <c r="I7" s="76">
        <f>SUM('[2]Matt &amp; David'!E40)</f>
        <v>78</v>
      </c>
      <c r="J7" s="77">
        <f t="shared" ref="J7:J15" si="0">SUM(H7-I7)</f>
        <v>104</v>
      </c>
      <c r="K7" s="78">
        <f>SUM('[2]Matt &amp; David'!D41:E41)</f>
        <v>21</v>
      </c>
      <c r="L7" s="26"/>
      <c r="M7" s="79">
        <f t="shared" ref="M7:M15" si="1">SUM(H7/D7)/2</f>
        <v>13</v>
      </c>
      <c r="N7" s="79">
        <f t="shared" ref="N7:N15" si="2">SUM(I7/D7)/2</f>
        <v>5.5714285714285712</v>
      </c>
      <c r="O7" s="28"/>
      <c r="P7" s="5"/>
    </row>
    <row r="8" spans="1:16" ht="19.5" customHeight="1" thickBot="1" x14ac:dyDescent="0.5">
      <c r="A8" s="1"/>
      <c r="B8" s="80">
        <v>2</v>
      </c>
      <c r="C8" s="81" t="str">
        <f>[2]Fixtures!B13</f>
        <v>Geoffroy Buffetrille &amp; James Gennoe</v>
      </c>
      <c r="D8" s="76">
        <f>SUM('[2]Geoffroy &amp; James'!D42:E42)</f>
        <v>7</v>
      </c>
      <c r="E8" s="76">
        <f>SUM('[2]Geoffroy &amp; James'!D43:E43)</f>
        <v>3</v>
      </c>
      <c r="F8" s="76">
        <f>SUM('[2]Geoffroy &amp; James'!D44:E44)</f>
        <v>1</v>
      </c>
      <c r="G8" s="76">
        <f>SUM('[2]Geoffroy &amp; James'!D45:E45)</f>
        <v>3</v>
      </c>
      <c r="H8" s="76">
        <f>SUM('[2]Geoffroy &amp; James'!D40)</f>
        <v>149</v>
      </c>
      <c r="I8" s="76">
        <f>SUM('[2]Geoffroy &amp; James'!E40)</f>
        <v>146</v>
      </c>
      <c r="J8" s="77">
        <f>SUM(H8-I8)</f>
        <v>3</v>
      </c>
      <c r="K8" s="78">
        <f>SUM('[2]Geoffroy &amp; James'!D41:E41)</f>
        <v>10</v>
      </c>
      <c r="L8" s="26"/>
      <c r="M8" s="82">
        <f>SUM(H8/D8)/2</f>
        <v>10.642857142857142</v>
      </c>
      <c r="N8" s="82">
        <f>SUM(I8/D8)/2</f>
        <v>10.428571428571429</v>
      </c>
      <c r="O8" s="28"/>
      <c r="P8" s="5"/>
    </row>
    <row r="9" spans="1:16" ht="19.5" customHeight="1" thickBot="1" x14ac:dyDescent="0.5">
      <c r="A9" s="1"/>
      <c r="B9" s="74">
        <v>3</v>
      </c>
      <c r="C9" s="81" t="str">
        <f>[2]Fixtures!B11</f>
        <v>Matt Pinel &amp; Richard Nevitt</v>
      </c>
      <c r="D9" s="76">
        <f>SUM('[2]Matt &amp; Richard'!D42:E42)</f>
        <v>7</v>
      </c>
      <c r="E9" s="76">
        <f>SUM('[2]Matt &amp; Richard'!D43:E43)</f>
        <v>3</v>
      </c>
      <c r="F9" s="76">
        <f>SUM('[2]Matt &amp; Richard'!D44:E44)</f>
        <v>1</v>
      </c>
      <c r="G9" s="76">
        <f>SUM('[2]Matt &amp; Richard'!D45:E45)</f>
        <v>3</v>
      </c>
      <c r="H9" s="76">
        <f>SUM('[2]Matt &amp; Richard'!D40)</f>
        <v>155</v>
      </c>
      <c r="I9" s="76">
        <f>SUM('[2]Matt &amp; Richard'!E40)</f>
        <v>159</v>
      </c>
      <c r="J9" s="77">
        <f>SUM(H9-I9)</f>
        <v>-4</v>
      </c>
      <c r="K9" s="78">
        <f>SUM('[2]Matt &amp; Richard'!D41:E41)</f>
        <v>10</v>
      </c>
      <c r="L9" s="26"/>
      <c r="M9" s="82">
        <f>SUM(H9/D9)/2</f>
        <v>11.071428571428571</v>
      </c>
      <c r="N9" s="82">
        <f>SUM(I9/D9)/2</f>
        <v>11.357142857142858</v>
      </c>
      <c r="O9" s="28"/>
      <c r="P9" s="5"/>
    </row>
    <row r="10" spans="1:16" ht="19.5" customHeight="1" thickBot="1" x14ac:dyDescent="0.5">
      <c r="A10" s="1"/>
      <c r="B10" s="83">
        <v>4</v>
      </c>
      <c r="C10" s="84" t="str">
        <f>[2]Fixtures!F9</f>
        <v>Ian Black &amp; Luke Knightingale</v>
      </c>
      <c r="D10" s="85">
        <f>SUM('[2]Ian &amp; Luke'!D42:E42)</f>
        <v>7</v>
      </c>
      <c r="E10" s="85">
        <f>SUM('[2]Ian &amp; Luke'!D43:E43)</f>
        <v>1</v>
      </c>
      <c r="F10" s="85">
        <f>SUM('[2]Ian &amp; Luke'!D44:E44)</f>
        <v>3</v>
      </c>
      <c r="G10" s="85">
        <f>SUM('[2]Ian &amp; Luke'!D45:E45)</f>
        <v>3</v>
      </c>
      <c r="H10" s="85">
        <f>SUM('[2]Ian &amp; Luke'!D40)</f>
        <v>136</v>
      </c>
      <c r="I10" s="85">
        <f>SUM('[2]Ian &amp; Luke'!E40)</f>
        <v>148</v>
      </c>
      <c r="J10" s="86">
        <f t="shared" si="0"/>
        <v>-12</v>
      </c>
      <c r="K10" s="87">
        <f>SUM('[2]Ian &amp; Luke'!D41:E41)</f>
        <v>6</v>
      </c>
      <c r="L10" s="26"/>
      <c r="M10" s="46">
        <f t="shared" si="1"/>
        <v>9.7142857142857135</v>
      </c>
      <c r="N10" s="46">
        <f t="shared" si="2"/>
        <v>10.571428571428571</v>
      </c>
      <c r="O10" s="28"/>
      <c r="P10" s="5"/>
    </row>
    <row r="11" spans="1:16" ht="19.5" customHeight="1" thickBot="1" x14ac:dyDescent="0.5">
      <c r="A11" s="1"/>
      <c r="B11" s="88">
        <v>5</v>
      </c>
      <c r="C11" s="89" t="str">
        <f>[2]Fixtures!F13</f>
        <v>Alan Mitchell &amp; Mike Robinson</v>
      </c>
      <c r="D11" s="85">
        <f>SUM('[2]Alan Mitchell &amp; Mike Robinson'!D42:E42)</f>
        <v>7</v>
      </c>
      <c r="E11" s="85">
        <f>SUM('[2]Alan Mitchell &amp; Mike Robinson'!D43:E43)</f>
        <v>1</v>
      </c>
      <c r="F11" s="85">
        <f>SUM('[2]Alan Mitchell &amp; Mike Robinson'!D44:E44)</f>
        <v>2</v>
      </c>
      <c r="G11" s="85">
        <f>SUM('[2]Alan Mitchell &amp; Mike Robinson'!D45:E45)</f>
        <v>4</v>
      </c>
      <c r="H11" s="85">
        <f>SUM('[2]Alan Mitchell &amp; Mike Robinson'!D40)</f>
        <v>128</v>
      </c>
      <c r="I11" s="85">
        <f>SUM('[2]Alan Mitchell &amp; Mike Robinson'!E40)</f>
        <v>173</v>
      </c>
      <c r="J11" s="86">
        <f t="shared" si="0"/>
        <v>-45</v>
      </c>
      <c r="K11" s="87">
        <f>SUM('[2]Alan Mitchell &amp; Mike Robinson'!D41:E41)</f>
        <v>5</v>
      </c>
      <c r="L11" s="26"/>
      <c r="M11" s="46">
        <f t="shared" si="1"/>
        <v>9.1428571428571423</v>
      </c>
      <c r="N11" s="46">
        <f t="shared" si="2"/>
        <v>12.357142857142858</v>
      </c>
      <c r="O11" s="28"/>
      <c r="P11" s="5"/>
    </row>
    <row r="12" spans="1:16" ht="19.5" customHeight="1" thickBot="1" x14ac:dyDescent="0.5">
      <c r="A12" s="1"/>
      <c r="B12" s="83">
        <v>6</v>
      </c>
      <c r="C12" s="89" t="str">
        <f>[2]Fixtures!B7</f>
        <v>Richard Potrzeba &amp; Nick Pallot</v>
      </c>
      <c r="D12" s="85">
        <f>SUM('[2]Richard &amp; Nick'!D42:E42)</f>
        <v>7</v>
      </c>
      <c r="E12" s="85">
        <f>SUM('[2]Richard &amp; Nick'!D43:E43)</f>
        <v>1</v>
      </c>
      <c r="F12" s="85">
        <f>SUM('[2]Richard &amp; Nick'!D44:E44)</f>
        <v>1</v>
      </c>
      <c r="G12" s="85">
        <f>SUM('[2]Richard &amp; Nick'!D45:E45)</f>
        <v>5</v>
      </c>
      <c r="H12" s="85">
        <f>SUM('[2]Richard &amp; Nick'!D40)</f>
        <v>129</v>
      </c>
      <c r="I12" s="85">
        <f>SUM('[2]Richard &amp; Nick'!E40)</f>
        <v>159</v>
      </c>
      <c r="J12" s="86">
        <f t="shared" si="0"/>
        <v>-30</v>
      </c>
      <c r="K12" s="87">
        <f>SUM('[2]Richard &amp; Nick'!D41)</f>
        <v>4</v>
      </c>
      <c r="L12" s="26"/>
      <c r="M12" s="46">
        <f t="shared" si="1"/>
        <v>9.2142857142857135</v>
      </c>
      <c r="N12" s="46">
        <f t="shared" si="2"/>
        <v>11.357142857142858</v>
      </c>
      <c r="O12" s="28"/>
      <c r="P12" s="5"/>
    </row>
    <row r="13" spans="1:16" ht="19.5" customHeight="1" thickBot="1" x14ac:dyDescent="0.5">
      <c r="A13" s="1"/>
      <c r="B13" s="88">
        <v>7</v>
      </c>
      <c r="C13" s="89" t="str">
        <f>[2]Fixtures!B5</f>
        <v>Brendan Jones &amp; Steve Le Lerre</v>
      </c>
      <c r="D13" s="85">
        <f>SUM('[2]Brendan &amp; Steve'!D42:E42)</f>
        <v>7</v>
      </c>
      <c r="E13" s="85">
        <f>SUM('[2]Brendan &amp; Steve'!D43:E43)</f>
        <v>1</v>
      </c>
      <c r="F13" s="85">
        <f>SUM('[2]Brendan &amp; Steve'!D44:E44)</f>
        <v>0</v>
      </c>
      <c r="G13" s="85">
        <f>SUM('[2]Brendan &amp; Steve'!D45:E45)</f>
        <v>6</v>
      </c>
      <c r="H13" s="85">
        <f>SUM('[2]Brendan &amp; Steve'!D40)</f>
        <v>141</v>
      </c>
      <c r="I13" s="85">
        <f>SUM('[2]Brendan &amp; Steve'!E40)</f>
        <v>180</v>
      </c>
      <c r="J13" s="86">
        <f t="shared" si="0"/>
        <v>-39</v>
      </c>
      <c r="K13" s="87">
        <f>SUM('[2]Brendan &amp; Steve'!D41:E41)</f>
        <v>3</v>
      </c>
      <c r="L13" s="26"/>
      <c r="M13" s="46">
        <f t="shared" si="1"/>
        <v>10.071428571428571</v>
      </c>
      <c r="N13" s="46">
        <f t="shared" si="2"/>
        <v>12.857142857142858</v>
      </c>
      <c r="O13" s="28"/>
      <c r="P13" s="5"/>
    </row>
    <row r="14" spans="1:16" ht="19.5" customHeight="1" thickBot="1" x14ac:dyDescent="0.5">
      <c r="A14" s="1"/>
      <c r="B14" s="90">
        <v>8</v>
      </c>
      <c r="C14" s="91" t="str">
        <f>[2]Fixtures!B9</f>
        <v>Alex &amp; Cassie Stewart</v>
      </c>
      <c r="D14" s="92">
        <f>SUM('[2]Alex &amp; Cassie'!D42:E42)</f>
        <v>7</v>
      </c>
      <c r="E14" s="92">
        <f>SUM('[2]Alex &amp; Cassie'!D43:E43)</f>
        <v>0</v>
      </c>
      <c r="F14" s="92">
        <f>SUM('[2]Alex &amp; Cassie'!D44:E44)</f>
        <v>2</v>
      </c>
      <c r="G14" s="92">
        <f>SUM('[2]Alex &amp; Cassie'!D45:E45)</f>
        <v>5</v>
      </c>
      <c r="H14" s="92">
        <f>SUM('[2]Alex &amp; Cassie'!D40)</f>
        <v>112</v>
      </c>
      <c r="I14" s="92">
        <f>SUM('[2]Alex &amp; Cassie'!E40)</f>
        <v>169</v>
      </c>
      <c r="J14" s="93">
        <f t="shared" si="0"/>
        <v>-57</v>
      </c>
      <c r="K14" s="94">
        <f>SUM('[2]Alex &amp; Cassie'!D41:E41)</f>
        <v>2</v>
      </c>
      <c r="L14" s="26"/>
      <c r="M14" s="54">
        <f t="shared" si="1"/>
        <v>8</v>
      </c>
      <c r="N14" s="54">
        <f t="shared" si="2"/>
        <v>12.071428571428571</v>
      </c>
      <c r="O14" s="28"/>
      <c r="P14" s="5"/>
    </row>
    <row r="15" spans="1:16" ht="19.5" customHeight="1" thickBot="1" x14ac:dyDescent="0.5">
      <c r="A15" s="1"/>
      <c r="B15" s="95">
        <v>9</v>
      </c>
      <c r="C15" s="91" t="str">
        <f>[2]Fixtures!F5</f>
        <v>Paul Le Moine &amp; Celine Gimenez</v>
      </c>
      <c r="D15" s="96">
        <f>SUM('[2]Paul &amp; Celine'!D42:E42)</f>
        <v>0</v>
      </c>
      <c r="E15" s="96">
        <f>SUM('[2]Paul &amp; Celine'!D43:E43)</f>
        <v>0</v>
      </c>
      <c r="F15" s="96">
        <f>SUM('[2]Paul &amp; Celine'!D44:E44)</f>
        <v>0</v>
      </c>
      <c r="G15" s="96">
        <f>SUM('[2]Paul &amp; Celine'!D45:E45)</f>
        <v>0</v>
      </c>
      <c r="H15" s="96">
        <f>SUM('[2]Paul &amp; Celine'!D40)</f>
        <v>0</v>
      </c>
      <c r="I15" s="96">
        <f>SUM('[2]Paul &amp; Celine'!E40)</f>
        <v>0</v>
      </c>
      <c r="J15" s="93">
        <f t="shared" si="0"/>
        <v>0</v>
      </c>
      <c r="K15" s="97">
        <f>SUM('[2]Paul &amp; Celine'!D41:E41)</f>
        <v>0</v>
      </c>
      <c r="L15" s="26"/>
      <c r="M15" s="54">
        <v>0</v>
      </c>
      <c r="N15" s="54">
        <v>0</v>
      </c>
      <c r="O15" s="28"/>
      <c r="P15" s="5"/>
    </row>
    <row r="16" spans="1:16" ht="19.5" customHeight="1" thickBot="1" x14ac:dyDescent="0.5">
      <c r="A16" s="1"/>
      <c r="B16" s="90">
        <v>10</v>
      </c>
      <c r="C16" s="91" t="str">
        <f>[2]Fixtures!F11</f>
        <v>BYE</v>
      </c>
      <c r="D16" s="96">
        <f>SUM([2]BYE!D42:E42)</f>
        <v>0</v>
      </c>
      <c r="E16" s="96">
        <f>SUM([2]BYE!D43:E43)</f>
        <v>0</v>
      </c>
      <c r="F16" s="96">
        <f>SUM([2]BYE!D44:E44)</f>
        <v>0</v>
      </c>
      <c r="G16" s="96">
        <f>SUM([2]BYE!D45:E45)</f>
        <v>0</v>
      </c>
      <c r="H16" s="96">
        <f>SUM([2]BYE!D40)</f>
        <v>0</v>
      </c>
      <c r="I16" s="96">
        <f>SUM([2]BYE!E40)</f>
        <v>0</v>
      </c>
      <c r="J16" s="93">
        <f t="shared" ref="J16" si="3">SUM(H16-I16)</f>
        <v>0</v>
      </c>
      <c r="K16" s="97">
        <f>SUM([2]BYE!D41:E41)</f>
        <v>0</v>
      </c>
      <c r="L16" s="26"/>
      <c r="M16" s="54">
        <v>0</v>
      </c>
      <c r="N16" s="54">
        <v>0</v>
      </c>
      <c r="O16" s="28"/>
      <c r="P16" s="5"/>
    </row>
    <row r="17" spans="1:14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45">
      <c r="A18" s="1"/>
      <c r="B18" s="1"/>
      <c r="C18" s="98"/>
      <c r="D18" s="67" t="s">
        <v>15</v>
      </c>
      <c r="E18" s="1" t="s">
        <v>19</v>
      </c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45">
      <c r="A19" s="1"/>
      <c r="B19" s="1"/>
      <c r="C19" s="66"/>
      <c r="D19" s="67" t="s">
        <v>15</v>
      </c>
      <c r="E19" s="1" t="s">
        <v>16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45">
      <c r="A24" s="1"/>
    </row>
    <row r="25" spans="1:14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Doubles Premier League</vt:lpstr>
      <vt:lpstr>Doubles Division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2016-10-25T21:28:44Z</dcterms:created>
  <dcterms:modified xsi:type="dcterms:W3CDTF">2016-10-25T22:31:07Z</dcterms:modified>
</cp:coreProperties>
</file>