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\Videos\MONTHLY FILES\"/>
    </mc:Choice>
  </mc:AlternateContent>
  <xr:revisionPtr revIDLastSave="0" documentId="8_{803AF603-CF87-4D51-94C5-233CA2402834}" xr6:coauthVersionLast="47" xr6:coauthVersionMax="47" xr10:uidLastSave="{00000000-0000-0000-0000-000000000000}"/>
  <bookViews>
    <workbookView xWindow="-93" yWindow="-93" windowWidth="25786" windowHeight="13866" xr2:uid="{9B2D3694-C999-45F1-96D4-09B8CAD5730B}"/>
  </bookViews>
  <sheets>
    <sheet name="2026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10" i="1"/>
  <c r="C11" i="1"/>
  <c r="C12" i="1"/>
  <c r="C13" i="1"/>
  <c r="E13" i="1"/>
  <c r="F13" i="1"/>
  <c r="G13" i="1"/>
  <c r="H13" i="1"/>
  <c r="I13" i="1"/>
  <c r="J13" i="1"/>
  <c r="K13" i="1"/>
  <c r="C15" i="1"/>
  <c r="C23" i="1" s="1"/>
  <c r="C24" i="1" s="1"/>
  <c r="C39" i="1" s="1"/>
  <c r="C16" i="1"/>
  <c r="C17" i="1"/>
  <c r="C18" i="1"/>
  <c r="C19" i="1"/>
  <c r="C20" i="1"/>
  <c r="C21" i="1"/>
  <c r="C22" i="1"/>
  <c r="E23" i="1"/>
  <c r="F23" i="1"/>
  <c r="G23" i="1"/>
  <c r="H23" i="1"/>
  <c r="I23" i="1"/>
  <c r="J23" i="1"/>
  <c r="K23" i="1"/>
  <c r="E24" i="1"/>
  <c r="E39" i="1" s="1"/>
  <c r="F24" i="1"/>
  <c r="G24" i="1"/>
  <c r="G39" i="1" s="1"/>
  <c r="H24" i="1"/>
  <c r="H41" i="1" s="1"/>
  <c r="I24" i="1"/>
  <c r="J24" i="1"/>
  <c r="K24" i="1"/>
  <c r="K39" i="1" s="1"/>
  <c r="C26" i="1"/>
  <c r="C38" i="1" s="1"/>
  <c r="C27" i="1"/>
  <c r="C28" i="1"/>
  <c r="C30" i="1"/>
  <c r="C31" i="1"/>
  <c r="C32" i="1"/>
  <c r="C33" i="1"/>
  <c r="C34" i="1"/>
  <c r="C35" i="1"/>
  <c r="C36" i="1"/>
  <c r="C37" i="1"/>
  <c r="E38" i="1"/>
  <c r="F38" i="1"/>
  <c r="G38" i="1"/>
  <c r="H38" i="1"/>
  <c r="I38" i="1"/>
  <c r="J38" i="1"/>
  <c r="K38" i="1"/>
  <c r="F39" i="1"/>
  <c r="I39" i="1"/>
  <c r="J39" i="1"/>
  <c r="E40" i="1"/>
  <c r="F40" i="1"/>
  <c r="G40" i="1"/>
  <c r="H40" i="1"/>
  <c r="I40" i="1"/>
  <c r="J40" i="1"/>
  <c r="K40" i="1"/>
  <c r="E41" i="1"/>
  <c r="F41" i="1"/>
  <c r="I41" i="1"/>
  <c r="J41" i="1"/>
  <c r="F42" i="1"/>
  <c r="I42" i="1"/>
  <c r="J42" i="1"/>
  <c r="F43" i="1"/>
  <c r="I43" i="1"/>
  <c r="J43" i="1"/>
  <c r="E42" i="1" l="1"/>
  <c r="E43" i="1" s="1"/>
  <c r="C40" i="1"/>
  <c r="C41" i="1"/>
  <c r="H39" i="1"/>
  <c r="H42" i="1" s="1"/>
  <c r="H43" i="1" s="1"/>
  <c r="K41" i="1"/>
  <c r="G41" i="1"/>
  <c r="G42" i="1" s="1"/>
  <c r="C42" i="1" l="1"/>
  <c r="C43" i="1" s="1"/>
  <c r="G43" i="1"/>
  <c r="K42" i="1"/>
  <c r="K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Orie Hanley</author>
  </authors>
  <commentList>
    <comment ref="F26" authorId="0" shapeId="0" xr:uid="{82F549D2-1091-428C-B9FF-A9BF9A127A86}">
      <text>
        <r>
          <rPr>
            <b/>
            <sz val="9"/>
            <color indexed="81"/>
            <rFont val="Tahoma"/>
            <family val="2"/>
          </rPr>
          <t>Orie Hanley:</t>
        </r>
        <r>
          <rPr>
            <sz val="9"/>
            <color indexed="81"/>
            <rFont val="Tahoma"/>
            <family val="2"/>
          </rPr>
          <t xml:space="preserve">
Taxes for road crews paid under GL Line 487
</t>
        </r>
      </text>
    </comment>
  </commentList>
</comments>
</file>

<file path=xl/sharedStrings.xml><?xml version="1.0" encoding="utf-8"?>
<sst xmlns="http://schemas.openxmlformats.org/spreadsheetml/2006/main" count="52" uniqueCount="52">
  <si>
    <t>Total Appropriated and Unappropriated (sum of lines 38, 41, and 42)</t>
  </si>
  <si>
    <t>Unappropriated Fund Equity (line 39 less 40 and 41)</t>
  </si>
  <si>
    <t>BUDGETED Less Reserves _ December 31, 2025     (10% Contingency fund)</t>
  </si>
  <si>
    <t>BUDGETED Less Liabilities - December 31, 2025</t>
  </si>
  <si>
    <t>BUDGETED Assets - December 31, 2025</t>
  </si>
  <si>
    <t>Total Expenditures or Expenses and Other Financing Uses (sum of lines 26 thru 37)</t>
  </si>
  <si>
    <r>
      <t xml:space="preserve">Other Financing Uses </t>
    </r>
    <r>
      <rPr>
        <sz val="10"/>
        <color indexed="10"/>
        <rFont val="Arial"/>
        <family val="2"/>
      </rPr>
      <t>(Donations to Charity Groups)</t>
    </r>
  </si>
  <si>
    <t>Miscellaneous Expenditures or Expenses</t>
  </si>
  <si>
    <t>Debt Service</t>
  </si>
  <si>
    <r>
      <t xml:space="preserve">Conservation and Development </t>
    </r>
    <r>
      <rPr>
        <sz val="10"/>
        <color indexed="10"/>
        <rFont val="Arial"/>
        <family val="2"/>
      </rPr>
      <t>(GL Line 414 - 414.10 Planning and Zoning)</t>
    </r>
  </si>
  <si>
    <r>
      <t xml:space="preserve">Culture - Recreation  </t>
    </r>
    <r>
      <rPr>
        <sz val="10"/>
        <color indexed="10"/>
        <rFont val="Arial"/>
        <family val="2"/>
      </rPr>
      <t xml:space="preserve">(GL Line 454.10 + 454.20 + 454.25 +454.36: </t>
    </r>
    <r>
      <rPr>
        <b/>
        <sz val="10"/>
        <color indexed="10"/>
        <rFont val="Arial"/>
        <family val="2"/>
      </rPr>
      <t xml:space="preserve">$17,000   </t>
    </r>
    <r>
      <rPr>
        <sz val="10"/>
        <color indexed="10"/>
        <rFont val="Arial"/>
        <family val="2"/>
      </rPr>
      <t>GL Line 456: $100 for library)</t>
    </r>
  </si>
  <si>
    <r>
      <t xml:space="preserve">Other </t>
    </r>
    <r>
      <rPr>
        <sz val="10"/>
        <color indexed="10"/>
        <rFont val="Arial"/>
        <family val="2"/>
      </rPr>
      <t>(Rental Equipment for Road Work)</t>
    </r>
  </si>
  <si>
    <r>
      <t xml:space="preserve">Highways, Roads, and Streets </t>
    </r>
    <r>
      <rPr>
        <sz val="10"/>
        <color indexed="10"/>
        <rFont val="Arial"/>
        <family val="2"/>
      </rPr>
      <t>(GL Line 408: $500   430: $14,000   431: $3,500   432: $12,000  433: $2,600  436: $4,500   437: $7,000  438: $24,000  439: $35,000 to replace 2 pipes including paving by others)</t>
    </r>
  </si>
  <si>
    <r>
      <t>Sanitation</t>
    </r>
    <r>
      <rPr>
        <sz val="10"/>
        <color indexed="10"/>
        <rFont val="Arial"/>
        <family val="2"/>
      </rPr>
      <t xml:space="preserve"> (Sewage Enforcement Officer, GL line 413.45)</t>
    </r>
  </si>
  <si>
    <t xml:space="preserve">Public Works - </t>
  </si>
  <si>
    <r>
      <t xml:space="preserve">Health and Welfare </t>
    </r>
    <r>
      <rPr>
        <sz val="10"/>
        <color indexed="10"/>
        <rFont val="Arial"/>
        <family val="2"/>
      </rPr>
      <t>(GL Line 414.10 Zoning Officer $10,000)</t>
    </r>
  </si>
  <si>
    <r>
      <t xml:space="preserve">Public Safety (Protection to Persons and Property) </t>
    </r>
    <r>
      <rPr>
        <sz val="10"/>
        <color indexed="10"/>
        <rFont val="Arial"/>
        <family val="2"/>
      </rPr>
      <t>(Fire &amp; Ambulance Services)</t>
    </r>
  </si>
  <si>
    <r>
      <t xml:space="preserve">General Government </t>
    </r>
    <r>
      <rPr>
        <sz val="10"/>
        <color indexed="10"/>
        <rFont val="Arial"/>
        <family val="2"/>
      </rPr>
      <t xml:space="preserve">(GL Lines 400: </t>
    </r>
    <r>
      <rPr>
        <b/>
        <sz val="10"/>
        <color indexed="10"/>
        <rFont val="Arial"/>
        <family val="2"/>
      </rPr>
      <t>$11,000</t>
    </r>
    <r>
      <rPr>
        <sz val="10"/>
        <color indexed="10"/>
        <rFont val="Arial"/>
        <family val="2"/>
      </rPr>
      <t xml:space="preserve">  402: </t>
    </r>
    <r>
      <rPr>
        <b/>
        <sz val="10"/>
        <color indexed="10"/>
        <rFont val="Arial"/>
        <family val="2"/>
      </rPr>
      <t>$3,400</t>
    </r>
    <r>
      <rPr>
        <sz val="10"/>
        <color indexed="10"/>
        <rFont val="Arial"/>
        <family val="2"/>
      </rPr>
      <t xml:space="preserve">  403: </t>
    </r>
    <r>
      <rPr>
        <b/>
        <sz val="10"/>
        <color indexed="10"/>
        <rFont val="Arial"/>
        <family val="2"/>
      </rPr>
      <t>$6,800</t>
    </r>
    <r>
      <rPr>
        <sz val="10"/>
        <color indexed="10"/>
        <rFont val="Arial"/>
        <family val="2"/>
      </rPr>
      <t xml:space="preserve">  404: </t>
    </r>
    <r>
      <rPr>
        <b/>
        <sz val="10"/>
        <color indexed="10"/>
        <rFont val="Arial"/>
        <family val="2"/>
      </rPr>
      <t>$16,000</t>
    </r>
    <r>
      <rPr>
        <sz val="10"/>
        <color indexed="10"/>
        <rFont val="Arial"/>
        <family val="2"/>
      </rPr>
      <t xml:space="preserve">  405: </t>
    </r>
    <r>
      <rPr>
        <b/>
        <sz val="10"/>
        <color indexed="10"/>
        <rFont val="Arial"/>
        <family val="2"/>
      </rPr>
      <t>$50,000</t>
    </r>
    <r>
      <rPr>
        <sz val="10"/>
        <color indexed="10"/>
        <rFont val="Arial"/>
        <family val="2"/>
      </rPr>
      <t xml:space="preserve">  409: </t>
    </r>
    <r>
      <rPr>
        <b/>
        <sz val="10"/>
        <color indexed="10"/>
        <rFont val="Arial"/>
        <family val="2"/>
      </rPr>
      <t>$49,000</t>
    </r>
    <r>
      <rPr>
        <sz val="10"/>
        <color indexed="10"/>
        <rFont val="Arial"/>
        <family val="2"/>
      </rPr>
      <t xml:space="preserve">   487:</t>
    </r>
    <r>
      <rPr>
        <b/>
        <sz val="10"/>
        <color indexed="10"/>
        <rFont val="Arial"/>
        <family val="2"/>
      </rPr>
      <t xml:space="preserve"> $18,200</t>
    </r>
    <r>
      <rPr>
        <sz val="10"/>
        <color indexed="10"/>
        <rFont val="Arial"/>
        <family val="2"/>
      </rPr>
      <t>)</t>
    </r>
  </si>
  <si>
    <t>Expenditures or Expenses and Other Financing Uses</t>
  </si>
  <si>
    <t>Total Available for Appropriation (sum of lines 13 and 23)</t>
  </si>
  <si>
    <t>Total Revenues and Other Financing Sources (sum of lines 15 thru 22)</t>
  </si>
  <si>
    <t>Other Financing Sources</t>
  </si>
  <si>
    <t>Miscellaneous Revenues</t>
  </si>
  <si>
    <t>Chargers for Services (Departmental Earnings)</t>
  </si>
  <si>
    <t>Intergovernmental Revenues</t>
  </si>
  <si>
    <t>Interest, Rents, and Royalties</t>
  </si>
  <si>
    <t>Fines and Forfeits</t>
  </si>
  <si>
    <t>Liscenses and Permits (Comcast  $2,100.00 + Zito $3,000.00)</t>
  </si>
  <si>
    <t>Taxes</t>
  </si>
  <si>
    <t>Revenues and Other Financing Sources</t>
  </si>
  <si>
    <t>Fund Equity (sum of lines 5,6,7,8 less 9,10,11) - January 1, 2026</t>
  </si>
  <si>
    <r>
      <t xml:space="preserve">Less Fund Equity Reserves - January 1         </t>
    </r>
    <r>
      <rPr>
        <sz val="10"/>
        <color indexed="10"/>
        <rFont val="Arial"/>
        <family val="2"/>
      </rPr>
      <t xml:space="preserve">  </t>
    </r>
  </si>
  <si>
    <t>Other Liabilities</t>
  </si>
  <si>
    <t>Accounts Payable (unpaid bills)</t>
  </si>
  <si>
    <t>Less Liabilities - January 1, 2026</t>
  </si>
  <si>
    <t>Other Assets in bank account -   Money Market</t>
  </si>
  <si>
    <t>Other Assets in bank account -   Fees-In-Lieu for Park</t>
  </si>
  <si>
    <t>Accounts Receivable</t>
  </si>
  <si>
    <t>Cash (including checkin, savings, certificates of deposit, money market funds, etc.)</t>
  </si>
  <si>
    <t>Other Special Revenue (ACT 13 Funds )</t>
  </si>
  <si>
    <t>Highway Aid Fund (35)</t>
  </si>
  <si>
    <t>Other Govern-mental Funds       Fees-In-Lieu, Etc.</t>
  </si>
  <si>
    <t>Special Revenue Funds</t>
  </si>
  <si>
    <t>General Funds (1)</t>
  </si>
  <si>
    <r>
      <t xml:space="preserve"> </t>
    </r>
    <r>
      <rPr>
        <b/>
        <sz val="10"/>
        <rFont val="Arial"/>
        <family val="2"/>
      </rPr>
      <t>Road Fund</t>
    </r>
  </si>
  <si>
    <t>Fiduciary Funds (50-69)</t>
  </si>
  <si>
    <t>Proprietary Funds (06-09)</t>
  </si>
  <si>
    <t>Governmental Funds</t>
  </si>
  <si>
    <t>Line #</t>
  </si>
  <si>
    <t>Total All Budgeted Funds</t>
  </si>
  <si>
    <t>Classification</t>
  </si>
  <si>
    <t>Account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</si>
</sst>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2" x14ac:knownFonts="1">
    <font>
      <sz val="10"/>
      <name val="Arial"/>
    </font>
    <font>
      <b/>
      <i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/>
    <xf numFmtId="0" fontId="1" fillId="0" borderId="0" xfId="0" applyFont="1"/>
    <xf numFmtId="6" fontId="2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6" fontId="2" fillId="0" borderId="2" xfId="0" applyNumberFormat="1" applyFont="1" applyBorder="1"/>
    <xf numFmtId="6" fontId="2" fillId="0" borderId="3" xfId="0" applyNumberFormat="1" applyFont="1" applyBorder="1"/>
    <xf numFmtId="0" fontId="3" fillId="2" borderId="4" xfId="0" applyFont="1" applyFill="1" applyBorder="1" applyAlignment="1">
      <alignment horizontal="center"/>
    </xf>
    <xf numFmtId="6" fontId="2" fillId="3" borderId="4" xfId="0" applyNumberFormat="1" applyFont="1" applyFill="1" applyBorder="1"/>
    <xf numFmtId="0" fontId="2" fillId="3" borderId="4" xfId="0" applyFont="1" applyFill="1" applyBorder="1" applyAlignment="1">
      <alignment horizontal="left" vertical="center" indent="2"/>
    </xf>
    <xf numFmtId="0" fontId="0" fillId="0" borderId="4" xfId="0" applyBorder="1" applyAlignment="1">
      <alignment horizontal="center"/>
    </xf>
    <xf numFmtId="6" fontId="4" fillId="3" borderId="5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6" fontId="4" fillId="3" borderId="5" xfId="0" applyNumberFormat="1" applyFont="1" applyFill="1" applyBorder="1" applyAlignment="1">
      <alignment horizontal="right"/>
    </xf>
    <xf numFmtId="0" fontId="5" fillId="3" borderId="5" xfId="0" applyFont="1" applyFill="1" applyBorder="1" applyAlignment="1">
      <alignment horizontal="left" vertical="center" indent="2"/>
    </xf>
    <xf numFmtId="0" fontId="0" fillId="0" borderId="5" xfId="0" applyBorder="1" applyAlignment="1">
      <alignment horizontal="center"/>
    </xf>
    <xf numFmtId="6" fontId="0" fillId="3" borderId="6" xfId="0" applyNumberFormat="1" applyFill="1" applyBorder="1" applyProtection="1">
      <protection locked="0"/>
    </xf>
    <xf numFmtId="0" fontId="3" fillId="2" borderId="6" xfId="0" applyFont="1" applyFill="1" applyBorder="1" applyAlignment="1">
      <alignment horizontal="center"/>
    </xf>
    <xf numFmtId="6" fontId="0" fillId="3" borderId="6" xfId="0" applyNumberFormat="1" applyFill="1" applyBorder="1" applyAlignment="1">
      <alignment horizontal="right"/>
    </xf>
    <xf numFmtId="0" fontId="3" fillId="3" borderId="6" xfId="0" applyFont="1" applyFill="1" applyBorder="1" applyAlignment="1">
      <alignment horizontal="left" vertical="center" indent="2"/>
    </xf>
    <xf numFmtId="0" fontId="0" fillId="0" borderId="6" xfId="0" applyBorder="1" applyAlignment="1">
      <alignment horizontal="center"/>
    </xf>
    <xf numFmtId="6" fontId="0" fillId="3" borderId="7" xfId="0" applyNumberFormat="1" applyFill="1" applyBorder="1" applyProtection="1">
      <protection locked="0"/>
    </xf>
    <xf numFmtId="0" fontId="3" fillId="2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 vertical="center" indent="2"/>
    </xf>
    <xf numFmtId="0" fontId="0" fillId="0" borderId="7" xfId="0" applyBorder="1" applyAlignment="1">
      <alignment horizontal="center"/>
    </xf>
    <xf numFmtId="6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wrapText="1"/>
    </xf>
    <xf numFmtId="0" fontId="0" fillId="0" borderId="5" xfId="0" applyBorder="1"/>
    <xf numFmtId="6" fontId="0" fillId="0" borderId="8" xfId="0" applyNumberFormat="1" applyBorder="1" applyAlignment="1" applyProtection="1">
      <alignment horizontal="right"/>
      <protection locked="0"/>
    </xf>
    <xf numFmtId="6" fontId="0" fillId="0" borderId="5" xfId="0" applyNumberFormat="1" applyBorder="1" applyAlignment="1" applyProtection="1">
      <alignment horizontal="right"/>
      <protection locked="0"/>
    </xf>
    <xf numFmtId="6" fontId="0" fillId="0" borderId="6" xfId="0" applyNumberFormat="1" applyBorder="1" applyAlignment="1">
      <alignment horizontal="right"/>
    </xf>
    <xf numFmtId="0" fontId="3" fillId="0" borderId="5" xfId="0" applyFont="1" applyBorder="1" applyAlignment="1">
      <alignment horizontal="left" vertical="center" indent="2"/>
    </xf>
    <xf numFmtId="6" fontId="0" fillId="0" borderId="9" xfId="0" applyNumberFormat="1" applyBorder="1" applyAlignment="1" applyProtection="1">
      <alignment horizontal="right"/>
      <protection locked="0"/>
    </xf>
    <xf numFmtId="6" fontId="0" fillId="0" borderId="6" xfId="0" applyNumberFormat="1" applyBorder="1" applyAlignment="1" applyProtection="1">
      <alignment horizontal="right"/>
      <protection locked="0"/>
    </xf>
    <xf numFmtId="0" fontId="0" fillId="0" borderId="6" xfId="0" applyBorder="1" applyAlignment="1">
      <alignment horizontal="left" vertical="center" indent="2"/>
    </xf>
    <xf numFmtId="0" fontId="3" fillId="0" borderId="6" xfId="0" applyFont="1" applyBorder="1" applyAlignment="1">
      <alignment horizontal="left" vertical="center" indent="2"/>
    </xf>
    <xf numFmtId="0" fontId="3" fillId="0" borderId="6" xfId="0" applyFont="1" applyBorder="1" applyAlignment="1">
      <alignment horizontal="left" vertical="center" wrapText="1" indent="2"/>
    </xf>
    <xf numFmtId="6" fontId="0" fillId="3" borderId="6" xfId="0" applyNumberFormat="1" applyFill="1" applyBorder="1" applyAlignment="1" applyProtection="1">
      <alignment horizontal="right"/>
      <protection locked="0"/>
    </xf>
    <xf numFmtId="0" fontId="0" fillId="3" borderId="6" xfId="0" applyFill="1" applyBorder="1" applyAlignment="1">
      <alignment horizontal="center"/>
    </xf>
    <xf numFmtId="6" fontId="0" fillId="0" borderId="5" xfId="0" applyNumberFormat="1" applyBorder="1"/>
    <xf numFmtId="0" fontId="3" fillId="3" borderId="6" xfId="0" applyFont="1" applyFill="1" applyBorder="1" applyAlignment="1">
      <alignment horizontal="left" vertical="center" wrapText="1" indent="2"/>
    </xf>
    <xf numFmtId="0" fontId="0" fillId="4" borderId="5" xfId="0" applyFill="1" applyBorder="1"/>
    <xf numFmtId="6" fontId="0" fillId="5" borderId="9" xfId="0" applyNumberFormat="1" applyFill="1" applyBorder="1" applyAlignment="1">
      <alignment horizontal="right"/>
    </xf>
    <xf numFmtId="6" fontId="0" fillId="5" borderId="6" xfId="0" applyNumberFormat="1" applyFill="1" applyBorder="1" applyAlignment="1">
      <alignment horizontal="right"/>
    </xf>
    <xf numFmtId="6" fontId="0" fillId="5" borderId="10" xfId="0" applyNumberFormat="1" applyFill="1" applyBorder="1" applyAlignment="1">
      <alignment horizontal="right"/>
    </xf>
    <xf numFmtId="6" fontId="0" fillId="5" borderId="7" xfId="0" applyNumberFormat="1" applyFill="1" applyBorder="1" applyAlignment="1">
      <alignment horizontal="right"/>
    </xf>
    <xf numFmtId="0" fontId="2" fillId="0" borderId="7" xfId="0" applyFont="1" applyBorder="1"/>
    <xf numFmtId="6" fontId="2" fillId="0" borderId="11" xfId="0" applyNumberFormat="1" applyFont="1" applyBorder="1" applyAlignment="1">
      <alignment horizontal="right"/>
    </xf>
    <xf numFmtId="0" fontId="3" fillId="2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0" fillId="0" borderId="11" xfId="0" applyBorder="1" applyAlignment="1">
      <alignment horizontal="center"/>
    </xf>
    <xf numFmtId="6" fontId="2" fillId="0" borderId="12" xfId="0" applyNumberFormat="1" applyFont="1" applyBorder="1" applyAlignment="1">
      <alignment horizontal="right"/>
    </xf>
    <xf numFmtId="0" fontId="3" fillId="2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left" wrapText="1" indent="2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left" indent="2"/>
    </xf>
    <xf numFmtId="0" fontId="0" fillId="0" borderId="6" xfId="0" applyBorder="1" applyAlignment="1">
      <alignment horizontal="left" indent="2"/>
    </xf>
    <xf numFmtId="6" fontId="0" fillId="6" borderId="10" xfId="0" applyNumberFormat="1" applyFill="1" applyBorder="1" applyAlignment="1">
      <alignment horizontal="right"/>
    </xf>
    <xf numFmtId="6" fontId="0" fillId="6" borderId="7" xfId="0" applyNumberFormat="1" applyFill="1" applyBorder="1" applyAlignment="1">
      <alignment horizontal="right"/>
    </xf>
    <xf numFmtId="0" fontId="2" fillId="0" borderId="7" xfId="0" applyFont="1" applyBorder="1" applyAlignment="1">
      <alignment horizontal="left" vertical="center"/>
    </xf>
    <xf numFmtId="6" fontId="2" fillId="3" borderId="11" xfId="0" applyNumberFormat="1" applyFont="1" applyFill="1" applyBorder="1" applyAlignment="1">
      <alignment horizontal="right"/>
    </xf>
    <xf numFmtId="0" fontId="2" fillId="3" borderId="11" xfId="0" applyFont="1" applyFill="1" applyBorder="1" applyAlignment="1">
      <alignment horizontal="left" vertical="center"/>
    </xf>
    <xf numFmtId="6" fontId="0" fillId="0" borderId="13" xfId="0" applyNumberFormat="1" applyBorder="1" applyAlignment="1" applyProtection="1">
      <alignment horizontal="right"/>
      <protection locked="0"/>
    </xf>
    <xf numFmtId="6" fontId="3" fillId="3" borderId="14" xfId="0" applyNumberFormat="1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>
      <alignment horizontal="center"/>
    </xf>
    <xf numFmtId="6" fontId="3" fillId="3" borderId="6" xfId="0" applyNumberFormat="1" applyFont="1" applyFill="1" applyBorder="1" applyAlignment="1">
      <alignment horizontal="right"/>
    </xf>
    <xf numFmtId="0" fontId="3" fillId="3" borderId="14" xfId="0" applyFont="1" applyFill="1" applyBorder="1" applyAlignment="1">
      <alignment horizontal="left" indent="2"/>
    </xf>
    <xf numFmtId="0" fontId="0" fillId="0" borderId="14" xfId="0" applyBorder="1" applyAlignment="1">
      <alignment horizontal="center"/>
    </xf>
    <xf numFmtId="6" fontId="3" fillId="3" borderId="5" xfId="0" applyNumberFormat="1" applyFont="1" applyFill="1" applyBorder="1" applyAlignment="1" applyProtection="1">
      <alignment horizontal="right"/>
      <protection locked="0"/>
    </xf>
    <xf numFmtId="0" fontId="3" fillId="3" borderId="5" xfId="0" applyFont="1" applyFill="1" applyBorder="1" applyAlignment="1">
      <alignment horizontal="left" indent="2"/>
    </xf>
    <xf numFmtId="6" fontId="3" fillId="3" borderId="6" xfId="0" applyNumberFormat="1" applyFont="1" applyFill="1" applyBorder="1" applyAlignment="1" applyProtection="1">
      <alignment horizontal="right"/>
      <protection locked="0"/>
    </xf>
    <xf numFmtId="0" fontId="3" fillId="3" borderId="6" xfId="0" applyFont="1" applyFill="1" applyBorder="1" applyAlignment="1">
      <alignment horizontal="left" indent="2"/>
    </xf>
    <xf numFmtId="6" fontId="3" fillId="4" borderId="6" xfId="0" applyNumberFormat="1" applyFont="1" applyFill="1" applyBorder="1" applyAlignment="1">
      <alignment horizontal="right"/>
    </xf>
    <xf numFmtId="0" fontId="2" fillId="3" borderId="6" xfId="0" applyFont="1" applyFill="1" applyBorder="1" applyAlignment="1">
      <alignment horizontal="left" vertical="center"/>
    </xf>
    <xf numFmtId="6" fontId="0" fillId="0" borderId="7" xfId="0" applyNumberFormat="1" applyBorder="1"/>
    <xf numFmtId="6" fontId="0" fillId="0" borderId="10" xfId="0" applyNumberFormat="1" applyBorder="1" applyAlignment="1">
      <alignment horizontal="right"/>
    </xf>
    <xf numFmtId="6" fontId="3" fillId="3" borderId="7" xfId="0" applyNumberFormat="1" applyFont="1" applyFill="1" applyBorder="1" applyAlignment="1">
      <alignment horizontal="right"/>
    </xf>
    <xf numFmtId="0" fontId="2" fillId="3" borderId="7" xfId="0" applyFont="1" applyFill="1" applyBorder="1"/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0" fontId="9" fillId="2" borderId="16" xfId="0" applyFont="1" applyFill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FAD6B-7F85-4D47-9828-D193DEDD0526}">
  <sheetPr>
    <pageSetUpPr fitToPage="1"/>
  </sheetPr>
  <dimension ref="A1:N53"/>
  <sheetViews>
    <sheetView tabSelected="1" topLeftCell="A29" zoomScale="200" zoomScaleNormal="200" workbookViewId="0">
      <selection activeCell="E16" sqref="E16"/>
    </sheetView>
  </sheetViews>
  <sheetFormatPr defaultRowHeight="12.7" x14ac:dyDescent="0.4"/>
  <cols>
    <col min="1" max="1" width="8" customWidth="1"/>
    <col min="2" max="2" width="81.29296875" customWidth="1"/>
    <col min="3" max="3" width="15.29296875" customWidth="1"/>
    <col min="4" max="4" width="4.5859375" customWidth="1"/>
    <col min="5" max="5" width="13.1171875" customWidth="1"/>
    <col min="6" max="6" width="14.29296875" customWidth="1"/>
    <col min="7" max="7" width="12.5859375" customWidth="1"/>
    <col min="8" max="8" width="14" customWidth="1"/>
    <col min="9" max="9" width="13.5859375" customWidth="1"/>
    <col min="10" max="10" width="12" customWidth="1"/>
    <col min="11" max="11" width="12.5859375" customWidth="1"/>
  </cols>
  <sheetData>
    <row r="1" spans="1:11" x14ac:dyDescent="0.4">
      <c r="A1" s="93" t="s">
        <v>51</v>
      </c>
      <c r="B1" s="82" t="s">
        <v>50</v>
      </c>
      <c r="C1" s="82" t="s">
        <v>49</v>
      </c>
      <c r="D1" s="94" t="s">
        <v>48</v>
      </c>
      <c r="E1" s="97" t="s">
        <v>47</v>
      </c>
      <c r="F1" s="97"/>
      <c r="G1" s="97"/>
      <c r="H1" s="97"/>
      <c r="I1" s="82" t="s">
        <v>46</v>
      </c>
      <c r="J1" s="88" t="s">
        <v>45</v>
      </c>
      <c r="K1" s="85" t="s">
        <v>44</v>
      </c>
    </row>
    <row r="2" spans="1:11" x14ac:dyDescent="0.4">
      <c r="A2" s="91"/>
      <c r="B2" s="83"/>
      <c r="C2" s="83"/>
      <c r="D2" s="95"/>
      <c r="E2" s="83" t="s">
        <v>43</v>
      </c>
      <c r="F2" s="83" t="s">
        <v>42</v>
      </c>
      <c r="G2" s="83"/>
      <c r="H2" s="91" t="s">
        <v>41</v>
      </c>
      <c r="I2" s="83"/>
      <c r="J2" s="89"/>
      <c r="K2" s="86"/>
    </row>
    <row r="3" spans="1:11" ht="66.75" customHeight="1" thickBot="1" x14ac:dyDescent="0.45">
      <c r="A3" s="92"/>
      <c r="B3" s="84"/>
      <c r="C3" s="84"/>
      <c r="D3" s="96"/>
      <c r="E3" s="84"/>
      <c r="F3" s="81" t="s">
        <v>40</v>
      </c>
      <c r="G3" s="81" t="s">
        <v>39</v>
      </c>
      <c r="H3" s="92"/>
      <c r="I3" s="84"/>
      <c r="J3" s="90"/>
      <c r="K3" s="87"/>
    </row>
    <row r="4" spans="1:11" x14ac:dyDescent="0.4">
      <c r="A4" s="27"/>
      <c r="B4" s="80"/>
      <c r="C4" s="79"/>
      <c r="D4" s="25">
        <v>4</v>
      </c>
      <c r="E4" s="79"/>
      <c r="F4" s="79"/>
      <c r="G4" s="79"/>
      <c r="H4" s="79"/>
      <c r="I4" s="79"/>
      <c r="J4" s="78"/>
      <c r="K4" s="77"/>
    </row>
    <row r="5" spans="1:11" x14ac:dyDescent="0.4">
      <c r="A5" s="23"/>
      <c r="B5" s="74" t="s">
        <v>38</v>
      </c>
      <c r="C5" s="68">
        <f>SUM(E5:G5)</f>
        <v>311811.86</v>
      </c>
      <c r="D5" s="20">
        <v>5</v>
      </c>
      <c r="E5" s="73">
        <v>116551.51</v>
      </c>
      <c r="F5" s="73">
        <v>190899</v>
      </c>
      <c r="G5" s="73">
        <v>4361.3500000000004</v>
      </c>
      <c r="H5" s="73"/>
      <c r="I5" s="73"/>
      <c r="J5" s="35"/>
      <c r="K5" s="42"/>
    </row>
    <row r="6" spans="1:11" x14ac:dyDescent="0.4">
      <c r="A6" s="23"/>
      <c r="B6" s="74" t="s">
        <v>37</v>
      </c>
      <c r="C6" s="68">
        <f>SUM(E6:J6)</f>
        <v>0</v>
      </c>
      <c r="D6" s="20">
        <v>6</v>
      </c>
      <c r="E6" s="73">
        <v>0</v>
      </c>
      <c r="F6" s="73"/>
      <c r="G6" s="73"/>
      <c r="H6" s="73"/>
      <c r="I6" s="73"/>
      <c r="J6" s="35"/>
      <c r="K6" s="30"/>
    </row>
    <row r="7" spans="1:11" x14ac:dyDescent="0.4">
      <c r="A7" s="23"/>
      <c r="B7" s="74" t="s">
        <v>36</v>
      </c>
      <c r="C7" s="68">
        <f>H7</f>
        <v>0</v>
      </c>
      <c r="D7" s="20">
        <v>7</v>
      </c>
      <c r="E7" s="73">
        <v>0</v>
      </c>
      <c r="F7" s="73"/>
      <c r="G7" s="73"/>
      <c r="H7" s="73"/>
      <c r="I7" s="73"/>
      <c r="J7" s="35"/>
      <c r="K7" s="30"/>
    </row>
    <row r="8" spans="1:11" x14ac:dyDescent="0.4">
      <c r="A8" s="23"/>
      <c r="B8" s="74" t="s">
        <v>35</v>
      </c>
      <c r="C8" s="68">
        <f>SUM(E8:J8)</f>
        <v>119145.2</v>
      </c>
      <c r="D8" s="20">
        <v>8</v>
      </c>
      <c r="E8" s="73">
        <v>119145.2</v>
      </c>
      <c r="F8" s="73"/>
      <c r="G8" s="73"/>
      <c r="H8" s="73"/>
      <c r="I8" s="73"/>
      <c r="J8" s="35"/>
      <c r="K8" s="30"/>
    </row>
    <row r="9" spans="1:11" x14ac:dyDescent="0.4">
      <c r="A9" s="23"/>
      <c r="B9" s="76" t="s">
        <v>34</v>
      </c>
      <c r="C9" s="75"/>
      <c r="D9" s="20">
        <v>9</v>
      </c>
      <c r="E9" s="75"/>
      <c r="F9" s="75"/>
      <c r="G9" s="75"/>
      <c r="H9" s="75"/>
      <c r="I9" s="75"/>
      <c r="J9" s="45"/>
      <c r="K9" s="44"/>
    </row>
    <row r="10" spans="1:11" x14ac:dyDescent="0.4">
      <c r="A10" s="23"/>
      <c r="B10" s="74" t="s">
        <v>33</v>
      </c>
      <c r="C10" s="68">
        <f>SUM(E10:K10)</f>
        <v>0</v>
      </c>
      <c r="D10" s="20">
        <v>10</v>
      </c>
      <c r="E10" s="73">
        <v>0</v>
      </c>
      <c r="F10" s="73"/>
      <c r="G10" s="73"/>
      <c r="H10" s="73"/>
      <c r="I10" s="73"/>
      <c r="J10" s="35"/>
      <c r="K10" s="30"/>
    </row>
    <row r="11" spans="1:11" x14ac:dyDescent="0.4">
      <c r="A11" s="18"/>
      <c r="B11" s="72" t="s">
        <v>32</v>
      </c>
      <c r="C11" s="68">
        <f>SUM(E11:K11)</f>
        <v>0</v>
      </c>
      <c r="D11" s="15">
        <v>11</v>
      </c>
      <c r="E11" s="71">
        <v>0</v>
      </c>
      <c r="F11" s="71"/>
      <c r="G11" s="71"/>
      <c r="H11" s="71"/>
      <c r="I11" s="71"/>
      <c r="J11" s="31"/>
      <c r="K11" s="30"/>
    </row>
    <row r="12" spans="1:11" ht="13" thickBot="1" x14ac:dyDescent="0.45">
      <c r="A12" s="70"/>
      <c r="B12" s="69" t="s">
        <v>31</v>
      </c>
      <c r="C12" s="68">
        <f>SUM(E12:K12)</f>
        <v>0</v>
      </c>
      <c r="D12" s="67">
        <v>12</v>
      </c>
      <c r="E12" s="66">
        <v>0</v>
      </c>
      <c r="F12" s="66"/>
      <c r="G12" s="66"/>
      <c r="H12" s="66"/>
      <c r="I12" s="66"/>
      <c r="J12" s="65"/>
      <c r="K12" s="30"/>
    </row>
    <row r="13" spans="1:11" ht="13.35" thickTop="1" thickBot="1" x14ac:dyDescent="0.45">
      <c r="A13" s="53"/>
      <c r="B13" s="64" t="s">
        <v>30</v>
      </c>
      <c r="C13" s="63">
        <f>(C5+C6+C7+C8)-(C10+C11+C12)</f>
        <v>430957.06</v>
      </c>
      <c r="D13" s="51">
        <v>13</v>
      </c>
      <c r="E13" s="63">
        <f t="shared" ref="E13:K13" si="0">(E5+E6+E7+E8)-(E10+E11+E12)</f>
        <v>235696.71</v>
      </c>
      <c r="F13" s="63">
        <f t="shared" si="0"/>
        <v>190899</v>
      </c>
      <c r="G13" s="63">
        <f t="shared" si="0"/>
        <v>4361.3500000000004</v>
      </c>
      <c r="H13" s="63">
        <f t="shared" si="0"/>
        <v>0</v>
      </c>
      <c r="I13" s="63">
        <f t="shared" si="0"/>
        <v>0</v>
      </c>
      <c r="J13" s="63">
        <f t="shared" si="0"/>
        <v>0</v>
      </c>
      <c r="K13" s="63">
        <f t="shared" si="0"/>
        <v>0</v>
      </c>
    </row>
    <row r="14" spans="1:11" x14ac:dyDescent="0.4">
      <c r="A14" s="27"/>
      <c r="B14" s="62" t="s">
        <v>29</v>
      </c>
      <c r="C14" s="61"/>
      <c r="D14" s="25">
        <v>14</v>
      </c>
      <c r="E14" s="61"/>
      <c r="F14" s="61"/>
      <c r="G14" s="61"/>
      <c r="H14" s="61"/>
      <c r="I14" s="61"/>
      <c r="J14" s="60"/>
      <c r="K14" s="44"/>
    </row>
    <row r="15" spans="1:11" x14ac:dyDescent="0.4">
      <c r="A15" s="23">
        <v>300</v>
      </c>
      <c r="B15" s="59" t="s">
        <v>28</v>
      </c>
      <c r="C15" s="33">
        <f t="shared" ref="C15:C22" si="1">SUM(E15:K15)</f>
        <v>99992</v>
      </c>
      <c r="D15" s="20">
        <v>15</v>
      </c>
      <c r="E15" s="36">
        <v>99992</v>
      </c>
      <c r="F15" s="36"/>
      <c r="G15" s="36"/>
      <c r="H15" s="36"/>
      <c r="I15" s="36"/>
      <c r="J15" s="35"/>
      <c r="K15" s="30"/>
    </row>
    <row r="16" spans="1:11" x14ac:dyDescent="0.4">
      <c r="A16" s="23">
        <v>320</v>
      </c>
      <c r="B16" s="59" t="s">
        <v>27</v>
      </c>
      <c r="C16" s="33">
        <f t="shared" si="1"/>
        <v>5000</v>
      </c>
      <c r="D16" s="20">
        <v>16</v>
      </c>
      <c r="E16" s="36">
        <v>5000</v>
      </c>
      <c r="F16" s="36"/>
      <c r="G16" s="36"/>
      <c r="H16" s="36"/>
      <c r="I16" s="36"/>
      <c r="J16" s="35"/>
      <c r="K16" s="30"/>
    </row>
    <row r="17" spans="1:11" x14ac:dyDescent="0.4">
      <c r="A17" s="23">
        <v>330</v>
      </c>
      <c r="B17" s="59" t="s">
        <v>26</v>
      </c>
      <c r="C17" s="33">
        <f t="shared" si="1"/>
        <v>150</v>
      </c>
      <c r="D17" s="20">
        <v>17</v>
      </c>
      <c r="E17" s="36">
        <v>150</v>
      </c>
      <c r="F17" s="36"/>
      <c r="G17" s="36"/>
      <c r="H17" s="36"/>
      <c r="I17" s="36"/>
      <c r="J17" s="35"/>
      <c r="K17" s="30"/>
    </row>
    <row r="18" spans="1:11" x14ac:dyDescent="0.4">
      <c r="A18" s="23">
        <v>340</v>
      </c>
      <c r="B18" s="59" t="s">
        <v>25</v>
      </c>
      <c r="C18" s="33">
        <f t="shared" si="1"/>
        <v>2000</v>
      </c>
      <c r="D18" s="20">
        <v>18</v>
      </c>
      <c r="E18" s="36">
        <v>2000</v>
      </c>
      <c r="F18" s="36"/>
      <c r="G18" s="36"/>
      <c r="H18" s="36"/>
      <c r="I18" s="36"/>
      <c r="J18" s="35"/>
      <c r="K18" s="30"/>
    </row>
    <row r="19" spans="1:11" x14ac:dyDescent="0.4">
      <c r="A19" s="23">
        <v>350</v>
      </c>
      <c r="B19" s="59" t="s">
        <v>24</v>
      </c>
      <c r="C19" s="33">
        <f t="shared" si="1"/>
        <v>43032</v>
      </c>
      <c r="D19" s="20">
        <v>19</v>
      </c>
      <c r="E19" s="36">
        <v>150</v>
      </c>
      <c r="F19" s="36">
        <v>42882</v>
      </c>
      <c r="G19" s="36"/>
      <c r="H19" s="36"/>
      <c r="I19" s="36"/>
      <c r="J19" s="35"/>
      <c r="K19" s="30"/>
    </row>
    <row r="20" spans="1:11" x14ac:dyDescent="0.4">
      <c r="A20" s="23">
        <v>360</v>
      </c>
      <c r="B20" s="59" t="s">
        <v>23</v>
      </c>
      <c r="C20" s="33">
        <f t="shared" si="1"/>
        <v>4000</v>
      </c>
      <c r="D20" s="20">
        <v>20</v>
      </c>
      <c r="E20" s="36">
        <v>4000</v>
      </c>
      <c r="F20" s="36"/>
      <c r="G20" s="36"/>
      <c r="H20" s="36"/>
      <c r="I20" s="36"/>
      <c r="J20" s="35"/>
      <c r="K20" s="30"/>
    </row>
    <row r="21" spans="1:11" x14ac:dyDescent="0.4">
      <c r="A21" s="23">
        <v>380</v>
      </c>
      <c r="B21" s="59" t="s">
        <v>22</v>
      </c>
      <c r="C21" s="33">
        <f t="shared" si="1"/>
        <v>1000</v>
      </c>
      <c r="D21" s="20">
        <v>21</v>
      </c>
      <c r="E21" s="36">
        <v>1000</v>
      </c>
      <c r="F21" s="36"/>
      <c r="G21" s="36"/>
      <c r="H21" s="36"/>
      <c r="I21" s="36"/>
      <c r="J21" s="35"/>
      <c r="K21" s="30"/>
    </row>
    <row r="22" spans="1:11" ht="13" thickBot="1" x14ac:dyDescent="0.45">
      <c r="A22" s="18">
        <v>390</v>
      </c>
      <c r="B22" s="58" t="s">
        <v>21</v>
      </c>
      <c r="C22" s="33">
        <f t="shared" si="1"/>
        <v>0</v>
      </c>
      <c r="D22" s="15">
        <v>22</v>
      </c>
      <c r="E22" s="32">
        <v>0</v>
      </c>
      <c r="F22" s="32"/>
      <c r="G22" s="32"/>
      <c r="H22" s="32"/>
      <c r="I22" s="32"/>
      <c r="J22" s="31"/>
      <c r="K22" s="30"/>
    </row>
    <row r="23" spans="1:11" ht="13" thickBot="1" x14ac:dyDescent="0.45">
      <c r="A23" s="57"/>
      <c r="B23" s="56" t="s">
        <v>20</v>
      </c>
      <c r="C23" s="54">
        <f>SUM(C15:C22)</f>
        <v>155174</v>
      </c>
      <c r="D23" s="55">
        <v>23</v>
      </c>
      <c r="E23" s="54">
        <f t="shared" ref="E23:K23" si="2">SUM(E15:E22)</f>
        <v>112292</v>
      </c>
      <c r="F23" s="54">
        <f t="shared" si="2"/>
        <v>42882</v>
      </c>
      <c r="G23" s="54">
        <f t="shared" si="2"/>
        <v>0</v>
      </c>
      <c r="H23" s="54">
        <f t="shared" si="2"/>
        <v>0</v>
      </c>
      <c r="I23" s="54">
        <f t="shared" si="2"/>
        <v>0</v>
      </c>
      <c r="J23" s="54">
        <f t="shared" si="2"/>
        <v>0</v>
      </c>
      <c r="K23" s="54">
        <f t="shared" si="2"/>
        <v>0</v>
      </c>
    </row>
    <row r="24" spans="1:11" ht="13.35" thickTop="1" thickBot="1" x14ac:dyDescent="0.45">
      <c r="A24" s="53"/>
      <c r="B24" s="52" t="s">
        <v>19</v>
      </c>
      <c r="C24" s="50">
        <f>C23+C13</f>
        <v>586131.06000000006</v>
      </c>
      <c r="D24" s="51">
        <v>24</v>
      </c>
      <c r="E24" s="50">
        <f t="shared" ref="E24:K24" si="3">E23+E13</f>
        <v>347988.70999999996</v>
      </c>
      <c r="F24" s="50">
        <f t="shared" si="3"/>
        <v>233781</v>
      </c>
      <c r="G24" s="50">
        <f t="shared" si="3"/>
        <v>4361.3500000000004</v>
      </c>
      <c r="H24" s="50">
        <f t="shared" si="3"/>
        <v>0</v>
      </c>
      <c r="I24" s="50">
        <f t="shared" si="3"/>
        <v>0</v>
      </c>
      <c r="J24" s="50">
        <f t="shared" si="3"/>
        <v>0</v>
      </c>
      <c r="K24" s="50">
        <f t="shared" si="3"/>
        <v>0</v>
      </c>
    </row>
    <row r="25" spans="1:11" x14ac:dyDescent="0.4">
      <c r="A25" s="27"/>
      <c r="B25" s="49" t="s">
        <v>18</v>
      </c>
      <c r="C25" s="48"/>
      <c r="D25" s="25">
        <v>25</v>
      </c>
      <c r="E25" s="48"/>
      <c r="F25" s="48"/>
      <c r="G25" s="48"/>
      <c r="H25" s="48"/>
      <c r="I25" s="48"/>
      <c r="J25" s="47"/>
      <c r="K25" s="44"/>
    </row>
    <row r="26" spans="1:11" ht="25.35" x14ac:dyDescent="0.4">
      <c r="A26" s="23">
        <v>400</v>
      </c>
      <c r="B26" s="39" t="s">
        <v>17</v>
      </c>
      <c r="C26" s="33">
        <f>SUM(E26:K26)</f>
        <v>154400</v>
      </c>
      <c r="D26" s="20">
        <v>26</v>
      </c>
      <c r="E26" s="36">
        <v>146400</v>
      </c>
      <c r="F26" s="36">
        <v>8000</v>
      </c>
      <c r="G26" s="36"/>
      <c r="H26" s="36"/>
      <c r="I26" s="36"/>
      <c r="J26" s="35"/>
      <c r="K26" s="30"/>
    </row>
    <row r="27" spans="1:11" x14ac:dyDescent="0.4">
      <c r="A27" s="23">
        <v>410</v>
      </c>
      <c r="B27" s="38" t="s">
        <v>16</v>
      </c>
      <c r="C27" s="33">
        <f>SUM(E27:K27)</f>
        <v>46550</v>
      </c>
      <c r="D27" s="20">
        <v>27</v>
      </c>
      <c r="E27" s="36">
        <v>46550</v>
      </c>
      <c r="F27" s="36"/>
      <c r="G27" s="36"/>
      <c r="H27" s="36"/>
      <c r="I27" s="36"/>
      <c r="J27" s="35"/>
      <c r="K27" s="30"/>
    </row>
    <row r="28" spans="1:11" x14ac:dyDescent="0.4">
      <c r="A28" s="23">
        <v>420</v>
      </c>
      <c r="B28" s="38" t="s">
        <v>15</v>
      </c>
      <c r="C28" s="33">
        <f>SUM(E28:K28)</f>
        <v>10000</v>
      </c>
      <c r="D28" s="20">
        <v>28</v>
      </c>
      <c r="E28" s="36">
        <v>10000</v>
      </c>
      <c r="F28" s="36"/>
      <c r="G28" s="36"/>
      <c r="H28" s="36"/>
      <c r="I28" s="36"/>
      <c r="J28" s="35"/>
      <c r="K28" s="30"/>
    </row>
    <row r="29" spans="1:11" x14ac:dyDescent="0.4">
      <c r="A29" s="23"/>
      <c r="B29" s="37" t="s">
        <v>14</v>
      </c>
      <c r="C29" s="46"/>
      <c r="D29" s="20">
        <v>29</v>
      </c>
      <c r="E29" s="46"/>
      <c r="F29" s="46"/>
      <c r="G29" s="46"/>
      <c r="H29" s="46"/>
      <c r="I29" s="46"/>
      <c r="J29" s="45"/>
      <c r="K29" s="44"/>
    </row>
    <row r="30" spans="1:11" x14ac:dyDescent="0.4">
      <c r="A30" s="23">
        <v>426</v>
      </c>
      <c r="B30" s="38" t="s">
        <v>13</v>
      </c>
      <c r="C30" s="33">
        <f t="shared" ref="C30:C37" si="4">SUM(E30:K30)</f>
        <v>2000</v>
      </c>
      <c r="D30" s="20">
        <v>30</v>
      </c>
      <c r="E30" s="36">
        <v>2000</v>
      </c>
      <c r="F30" s="36"/>
      <c r="G30" s="36"/>
      <c r="H30" s="36"/>
      <c r="I30" s="36"/>
      <c r="J30" s="35"/>
      <c r="K30" s="30"/>
    </row>
    <row r="31" spans="1:11" ht="38" x14ac:dyDescent="0.4">
      <c r="A31" s="41">
        <v>430</v>
      </c>
      <c r="B31" s="43" t="s">
        <v>12</v>
      </c>
      <c r="C31" s="33">
        <f t="shared" si="4"/>
        <v>103100</v>
      </c>
      <c r="D31" s="20">
        <v>31</v>
      </c>
      <c r="E31" s="40">
        <v>0</v>
      </c>
      <c r="F31" s="40">
        <v>103100</v>
      </c>
      <c r="G31" s="40"/>
      <c r="H31" s="40"/>
      <c r="I31" s="40"/>
      <c r="J31" s="35"/>
      <c r="K31" s="42"/>
    </row>
    <row r="32" spans="1:11" x14ac:dyDescent="0.4">
      <c r="A32" s="41">
        <v>440</v>
      </c>
      <c r="B32" s="22" t="s">
        <v>11</v>
      </c>
      <c r="C32" s="33">
        <f t="shared" si="4"/>
        <v>5500</v>
      </c>
      <c r="D32" s="20">
        <v>32</v>
      </c>
      <c r="E32" s="40">
        <v>0</v>
      </c>
      <c r="F32" s="40">
        <v>5500</v>
      </c>
      <c r="G32" s="40"/>
      <c r="H32" s="40"/>
      <c r="I32" s="40"/>
      <c r="J32" s="35"/>
      <c r="K32" s="30"/>
    </row>
    <row r="33" spans="1:14" ht="25.35" x14ac:dyDescent="0.4">
      <c r="A33" s="23">
        <v>450</v>
      </c>
      <c r="B33" s="39" t="s">
        <v>10</v>
      </c>
      <c r="C33" s="33">
        <f t="shared" si="4"/>
        <v>17100</v>
      </c>
      <c r="D33" s="20">
        <v>33</v>
      </c>
      <c r="E33" s="36">
        <v>17100</v>
      </c>
      <c r="F33" s="36"/>
      <c r="G33" s="36"/>
      <c r="H33" s="36"/>
      <c r="I33" s="36"/>
      <c r="J33" s="35"/>
      <c r="K33" s="30"/>
    </row>
    <row r="34" spans="1:14" x14ac:dyDescent="0.4">
      <c r="A34" s="23">
        <v>460</v>
      </c>
      <c r="B34" s="38" t="s">
        <v>9</v>
      </c>
      <c r="C34" s="33">
        <f t="shared" si="4"/>
        <v>10000</v>
      </c>
      <c r="D34" s="20">
        <v>34</v>
      </c>
      <c r="E34" s="36">
        <v>10000</v>
      </c>
      <c r="F34" s="36"/>
      <c r="G34" s="36"/>
      <c r="H34" s="36"/>
      <c r="I34" s="36"/>
      <c r="J34" s="35"/>
      <c r="K34" s="30"/>
    </row>
    <row r="35" spans="1:14" x14ac:dyDescent="0.4">
      <c r="A35" s="23">
        <v>470</v>
      </c>
      <c r="B35" s="37" t="s">
        <v>8</v>
      </c>
      <c r="C35" s="33">
        <f t="shared" si="4"/>
        <v>0</v>
      </c>
      <c r="D35" s="20">
        <v>35</v>
      </c>
      <c r="E35" s="36">
        <v>0</v>
      </c>
      <c r="F35" s="36"/>
      <c r="G35" s="36"/>
      <c r="H35" s="36"/>
      <c r="I35" s="36"/>
      <c r="J35" s="35"/>
      <c r="K35" s="30"/>
    </row>
    <row r="36" spans="1:14" x14ac:dyDescent="0.4">
      <c r="A36" s="23">
        <v>480</v>
      </c>
      <c r="B36" s="37" t="s">
        <v>7</v>
      </c>
      <c r="C36" s="33">
        <f t="shared" si="4"/>
        <v>12400</v>
      </c>
      <c r="D36" s="20">
        <v>36</v>
      </c>
      <c r="E36" s="36">
        <v>12400</v>
      </c>
      <c r="F36" s="36"/>
      <c r="G36" s="36"/>
      <c r="H36" s="36"/>
      <c r="I36" s="36"/>
      <c r="J36" s="35"/>
      <c r="K36" s="30"/>
    </row>
    <row r="37" spans="1:14" ht="13" thickBot="1" x14ac:dyDescent="0.45">
      <c r="A37" s="18">
        <v>490</v>
      </c>
      <c r="B37" s="34" t="s">
        <v>6</v>
      </c>
      <c r="C37" s="33">
        <f t="shared" si="4"/>
        <v>2500</v>
      </c>
      <c r="D37" s="15">
        <v>37</v>
      </c>
      <c r="E37" s="32">
        <v>2500</v>
      </c>
      <c r="F37" s="32"/>
      <c r="G37" s="32"/>
      <c r="H37" s="32"/>
      <c r="I37" s="32"/>
      <c r="J37" s="31"/>
      <c r="K37" s="30"/>
    </row>
    <row r="38" spans="1:14" ht="13" thickBot="1" x14ac:dyDescent="0.45">
      <c r="A38" s="13"/>
      <c r="B38" s="29" t="s">
        <v>5</v>
      </c>
      <c r="C38" s="28">
        <f>SUM(C26:C37)</f>
        <v>363550</v>
      </c>
      <c r="D38" s="10">
        <v>38</v>
      </c>
      <c r="E38" s="28">
        <f t="shared" ref="E38:K38" si="5">SUM(E26:E37)</f>
        <v>246950</v>
      </c>
      <c r="F38" s="28">
        <f t="shared" si="5"/>
        <v>116600</v>
      </c>
      <c r="G38" s="28">
        <f t="shared" si="5"/>
        <v>0</v>
      </c>
      <c r="H38" s="28">
        <f t="shared" si="5"/>
        <v>0</v>
      </c>
      <c r="I38" s="28">
        <f t="shared" si="5"/>
        <v>0</v>
      </c>
      <c r="J38" s="28">
        <f t="shared" si="5"/>
        <v>0</v>
      </c>
      <c r="K38" s="28">
        <f t="shared" si="5"/>
        <v>0</v>
      </c>
    </row>
    <row r="39" spans="1:14" x14ac:dyDescent="0.4">
      <c r="A39" s="27"/>
      <c r="B39" s="26" t="s">
        <v>4</v>
      </c>
      <c r="C39" s="24">
        <f>C24</f>
        <v>586131.06000000006</v>
      </c>
      <c r="D39" s="25">
        <v>39</v>
      </c>
      <c r="E39" s="24">
        <f t="shared" ref="E39:K39" si="6">E24</f>
        <v>347988.70999999996</v>
      </c>
      <c r="F39" s="24">
        <f t="shared" si="6"/>
        <v>233781</v>
      </c>
      <c r="G39" s="24">
        <f t="shared" si="6"/>
        <v>4361.3500000000004</v>
      </c>
      <c r="H39" s="24">
        <f t="shared" si="6"/>
        <v>0</v>
      </c>
      <c r="I39" s="24">
        <f t="shared" si="6"/>
        <v>0</v>
      </c>
      <c r="J39" s="24">
        <f t="shared" si="6"/>
        <v>0</v>
      </c>
      <c r="K39" s="24">
        <f t="shared" si="6"/>
        <v>0</v>
      </c>
      <c r="M39" s="2"/>
      <c r="N39" s="2"/>
    </row>
    <row r="40" spans="1:14" x14ac:dyDescent="0.4">
      <c r="A40" s="23"/>
      <c r="B40" s="22" t="s">
        <v>3</v>
      </c>
      <c r="C40" s="21">
        <f>C38</f>
        <v>363550</v>
      </c>
      <c r="D40" s="20">
        <v>40</v>
      </c>
      <c r="E40" s="19">
        <f t="shared" ref="E40:K40" si="7">E38</f>
        <v>246950</v>
      </c>
      <c r="F40" s="19">
        <f t="shared" si="7"/>
        <v>116600</v>
      </c>
      <c r="G40" s="19">
        <f t="shared" si="7"/>
        <v>0</v>
      </c>
      <c r="H40" s="19">
        <f t="shared" si="7"/>
        <v>0</v>
      </c>
      <c r="I40" s="19">
        <f t="shared" si="7"/>
        <v>0</v>
      </c>
      <c r="J40" s="19">
        <f t="shared" si="7"/>
        <v>0</v>
      </c>
      <c r="K40" s="19">
        <f t="shared" si="7"/>
        <v>0</v>
      </c>
    </row>
    <row r="41" spans="1:14" ht="13" thickBot="1" x14ac:dyDescent="0.45">
      <c r="A41" s="18"/>
      <c r="B41" s="17" t="s">
        <v>2</v>
      </c>
      <c r="C41" s="16">
        <f>C24*0.1</f>
        <v>58613.106000000007</v>
      </c>
      <c r="D41" s="15">
        <v>41</v>
      </c>
      <c r="E41" s="14">
        <f t="shared" ref="E41:K41" si="8">E24*0.1</f>
        <v>34798.870999999999</v>
      </c>
      <c r="F41" s="14">
        <f t="shared" si="8"/>
        <v>23378.100000000002</v>
      </c>
      <c r="G41" s="14">
        <f t="shared" si="8"/>
        <v>436.13500000000005</v>
      </c>
      <c r="H41" s="14">
        <f t="shared" si="8"/>
        <v>0</v>
      </c>
      <c r="I41" s="14">
        <f t="shared" si="8"/>
        <v>0</v>
      </c>
      <c r="J41" s="14">
        <f t="shared" si="8"/>
        <v>0</v>
      </c>
      <c r="K41" s="14">
        <f t="shared" si="8"/>
        <v>0</v>
      </c>
      <c r="M41" s="2"/>
    </row>
    <row r="42" spans="1:14" ht="13" thickBot="1" x14ac:dyDescent="0.45">
      <c r="A42" s="13"/>
      <c r="B42" s="12" t="s">
        <v>1</v>
      </c>
      <c r="C42" s="11">
        <f>C39-C40-C41</f>
        <v>163967.95400000006</v>
      </c>
      <c r="D42" s="10">
        <v>42</v>
      </c>
      <c r="E42" s="9">
        <f t="shared" ref="E42:K42" si="9">SUM(E39-(E40+E41))</f>
        <v>66239.838999999978</v>
      </c>
      <c r="F42" s="9">
        <f t="shared" si="9"/>
        <v>93802.9</v>
      </c>
      <c r="G42" s="9">
        <f t="shared" si="9"/>
        <v>3925.2150000000001</v>
      </c>
      <c r="H42" s="9">
        <f t="shared" si="9"/>
        <v>0</v>
      </c>
      <c r="I42" s="9">
        <f t="shared" si="9"/>
        <v>0</v>
      </c>
      <c r="J42" s="9">
        <f t="shared" si="9"/>
        <v>0</v>
      </c>
      <c r="K42" s="8">
        <f t="shared" si="9"/>
        <v>0</v>
      </c>
      <c r="M42" s="2"/>
    </row>
    <row r="43" spans="1:14" ht="13" thickBot="1" x14ac:dyDescent="0.45">
      <c r="A43" s="7"/>
      <c r="B43" s="6" t="s">
        <v>0</v>
      </c>
      <c r="C43" s="4">
        <f>C38+C41+C42</f>
        <v>586131.06000000006</v>
      </c>
      <c r="D43" s="5">
        <v>43</v>
      </c>
      <c r="E43" s="4">
        <f t="shared" ref="E43:K43" si="10">E38+E41+E42</f>
        <v>347988.70999999996</v>
      </c>
      <c r="F43" s="4">
        <f t="shared" si="10"/>
        <v>233781</v>
      </c>
      <c r="G43" s="4">
        <f t="shared" si="10"/>
        <v>4361.3500000000004</v>
      </c>
      <c r="H43" s="4">
        <f t="shared" si="10"/>
        <v>0</v>
      </c>
      <c r="I43" s="4">
        <f t="shared" si="10"/>
        <v>0</v>
      </c>
      <c r="J43" s="4">
        <f t="shared" si="10"/>
        <v>0</v>
      </c>
      <c r="K43" s="4">
        <f t="shared" si="10"/>
        <v>0</v>
      </c>
    </row>
    <row r="44" spans="1:14" x14ac:dyDescent="0.4">
      <c r="A44" s="1"/>
      <c r="D44" s="1"/>
      <c r="F44" s="2"/>
    </row>
    <row r="45" spans="1:14" ht="17.7" x14ac:dyDescent="0.55000000000000004">
      <c r="A45" s="1"/>
      <c r="B45" s="3"/>
      <c r="C45" s="2"/>
      <c r="D45" s="1"/>
      <c r="E45" s="2"/>
      <c r="F45" s="2"/>
    </row>
    <row r="46" spans="1:14" x14ac:dyDescent="0.4">
      <c r="A46" s="1"/>
      <c r="D46" s="1"/>
      <c r="E46" s="2"/>
      <c r="F46" s="2"/>
      <c r="G46" s="2"/>
    </row>
    <row r="47" spans="1:14" x14ac:dyDescent="0.4">
      <c r="A47" s="1"/>
      <c r="D47" s="1"/>
    </row>
    <row r="48" spans="1:14" x14ac:dyDescent="0.4">
      <c r="A48" s="1"/>
      <c r="D48" s="1"/>
    </row>
    <row r="49" spans="1:8" x14ac:dyDescent="0.4">
      <c r="A49" s="1"/>
      <c r="D49" s="1"/>
    </row>
    <row r="50" spans="1:8" x14ac:dyDescent="0.4">
      <c r="A50" s="1"/>
      <c r="D50" s="1"/>
    </row>
    <row r="51" spans="1:8" x14ac:dyDescent="0.4">
      <c r="A51" s="1"/>
      <c r="D51" s="1"/>
      <c r="H51" s="2"/>
    </row>
    <row r="52" spans="1:8" x14ac:dyDescent="0.4">
      <c r="A52" s="1"/>
      <c r="D52" s="1"/>
    </row>
    <row r="53" spans="1:8" x14ac:dyDescent="0.4">
      <c r="A53" s="1"/>
      <c r="D53" s="1"/>
    </row>
  </sheetData>
  <mergeCells count="11">
    <mergeCell ref="A1:A3"/>
    <mergeCell ref="B1:B3"/>
    <mergeCell ref="C1:C3"/>
    <mergeCell ref="D1:D3"/>
    <mergeCell ref="E1:H1"/>
    <mergeCell ref="I1:I3"/>
    <mergeCell ref="K1:K3"/>
    <mergeCell ref="J1:J3"/>
    <mergeCell ref="E2:E3"/>
    <mergeCell ref="F2:G2"/>
    <mergeCell ref="H2:H3"/>
  </mergeCells>
  <pageMargins left="0.7" right="0.7" top="0.75" bottom="0.75" header="0.3" footer="0.3"/>
  <pageSetup scale="62" fitToHeight="0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Orie Hanley</dc:creator>
  <cp:lastModifiedBy>Leisa Johnstonbaugh</cp:lastModifiedBy>
  <dcterms:created xsi:type="dcterms:W3CDTF">2025-11-17T12:01:04Z</dcterms:created>
  <dcterms:modified xsi:type="dcterms:W3CDTF">2025-11-17T12:54:35Z</dcterms:modified>
</cp:coreProperties>
</file>