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INFORMACIÓN CONTABLE\"/>
    </mc:Choice>
  </mc:AlternateContent>
  <xr:revisionPtr revIDLastSave="0" documentId="13_ncr:1_{BD2BECAD-AA5F-436B-BAE3-CECF06DD36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" sheetId="6" r:id="rId1"/>
    <sheet name="ESF" sheetId="8" r:id="rId2"/>
    <sheet name="VHP" sheetId="7" r:id="rId3"/>
    <sheet name="EFE" sheetId="10" r:id="rId4"/>
    <sheet name="CONCILIACIONES" sheetId="11" r:id="rId5"/>
  </sheets>
  <calcPr calcId="191029"/>
</workbook>
</file>

<file path=xl/calcChain.xml><?xml version="1.0" encoding="utf-8"?>
<calcChain xmlns="http://schemas.openxmlformats.org/spreadsheetml/2006/main">
  <c r="I28" i="8" l="1"/>
  <c r="I27" i="8"/>
  <c r="K21" i="11" l="1"/>
  <c r="J55" i="10"/>
  <c r="J65" i="10" s="1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83" i="8" l="1"/>
  <c r="J79" i="8"/>
  <c r="I63" i="8"/>
  <c r="J66" i="8"/>
  <c r="J63" i="8"/>
  <c r="J243" i="6"/>
  <c r="J242" i="6" s="1"/>
  <c r="J210" i="6"/>
  <c r="J142" i="6"/>
  <c r="J132" i="6"/>
  <c r="J125" i="6"/>
  <c r="I55" i="10"/>
  <c r="I65" i="10" s="1"/>
  <c r="K137" i="6" l="1"/>
  <c r="K126" i="6"/>
  <c r="J232" i="6"/>
  <c r="J230" i="6"/>
  <c r="J228" i="6"/>
  <c r="J222" i="6"/>
  <c r="J219" i="6"/>
  <c r="J206" i="6"/>
  <c r="J204" i="6"/>
  <c r="J201" i="6"/>
  <c r="J198" i="6"/>
  <c r="J195" i="6"/>
  <c r="J191" i="6"/>
  <c r="J188" i="6"/>
  <c r="J185" i="6"/>
  <c r="J181" i="6"/>
  <c r="J175" i="6"/>
  <c r="J173" i="6"/>
  <c r="J170" i="6"/>
  <c r="J167" i="6"/>
  <c r="J162" i="6"/>
  <c r="J159" i="6"/>
  <c r="J156" i="6"/>
  <c r="J153" i="6"/>
  <c r="K151" i="6"/>
  <c r="K150" i="6"/>
  <c r="K148" i="6"/>
  <c r="K145" i="6"/>
  <c r="K144" i="6"/>
  <c r="K143" i="6"/>
  <c r="K147" i="6"/>
  <c r="K136" i="6"/>
  <c r="K131" i="6"/>
  <c r="K130" i="6"/>
  <c r="K129" i="6"/>
  <c r="K128" i="6"/>
  <c r="K127" i="6"/>
  <c r="J184" i="6" l="1"/>
  <c r="J209" i="6"/>
  <c r="J194" i="6"/>
  <c r="K149" i="6"/>
  <c r="K146" i="6"/>
  <c r="J152" i="6"/>
  <c r="K133" i="6"/>
  <c r="K139" i="6"/>
  <c r="K138" i="6"/>
  <c r="J124" i="6"/>
  <c r="K134" i="6"/>
  <c r="K140" i="6"/>
  <c r="K135" i="6"/>
  <c r="K141" i="6"/>
  <c r="J123" i="6" l="1"/>
  <c r="K125" i="6" l="1"/>
  <c r="J247" i="6"/>
  <c r="K142" i="6"/>
  <c r="K209" i="6"/>
  <c r="K132" i="6"/>
  <c r="K242" i="6"/>
  <c r="K124" i="6"/>
  <c r="K123" i="6" l="1"/>
  <c r="K247" i="6" s="1"/>
  <c r="J16" i="8"/>
  <c r="K84" i="11"/>
  <c r="K61" i="11"/>
  <c r="K16" i="11"/>
  <c r="K8" i="11"/>
  <c r="J20" i="10"/>
  <c r="I20" i="10"/>
  <c r="J143" i="8"/>
  <c r="I143" i="8"/>
  <c r="I83" i="8"/>
  <c r="I79" i="8"/>
  <c r="I66" i="8"/>
  <c r="I29" i="8"/>
  <c r="J23" i="8"/>
  <c r="I23" i="8"/>
  <c r="I16" i="8"/>
  <c r="K93" i="11" l="1"/>
  <c r="I85" i="8"/>
  <c r="J85" i="8"/>
  <c r="I72" i="8"/>
  <c r="J72" i="8"/>
</calcChain>
</file>

<file path=xl/sharedStrings.xml><?xml version="1.0" encoding="utf-8"?>
<sst xmlns="http://schemas.openxmlformats.org/spreadsheetml/2006/main" count="554" uniqueCount="440">
  <si>
    <t>Depreciación</t>
  </si>
  <si>
    <t>Amortización</t>
  </si>
  <si>
    <t>Incrementos en las provisiones</t>
  </si>
  <si>
    <t>Incremento en cuentas por cobrar</t>
  </si>
  <si>
    <t>Partidas extraordinarias</t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</si>
  <si>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</si>
  <si>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</si>
  <si>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</si>
  <si>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</si>
  <si>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</si>
  <si>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</si>
  <si>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</si>
  <si>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</si>
  <si>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</si>
  <si>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</si>
  <si>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</si>
  <si>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</si>
  <si>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</si>
  <si>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</si>
  <si>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</si>
  <si>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</si>
  <si>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</si>
  <si>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</si>
  <si>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</si>
  <si>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</si>
  <si>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</si>
  <si>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</si>
  <si>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</si>
  <si>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</si>
  <si>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</si>
  <si>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</si>
  <si>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</si>
  <si>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</si>
  <si>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</si>
  <si>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</si>
  <si>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</si>
  <si>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</si>
  <si>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</si>
  <si>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</si>
  <si>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</si>
  <si>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</si>
  <si>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</si>
  <si>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</si>
  <si>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</si>
  <si>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</si>
  <si>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</si>
  <si>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</si>
  <si>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</si>
  <si>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</si>
  <si>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</si>
  <si>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</si>
  <si>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</si>
  <si>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</si>
  <si>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</si>
  <si>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</si>
  <si>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</si>
  <si>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</si>
  <si>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</si>
  <si>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</si>
  <si>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</si>
  <si>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</si>
  <si>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</si>
  <si>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</si>
  <si>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</si>
  <si>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</si>
  <si>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</si>
  <si>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</si>
  <si>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</si>
  <si>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</si>
  <si>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</si>
  <si>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</si>
  <si>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</si>
  <si>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</si>
  <si>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</si>
  <si>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</si>
  <si>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</si>
  <si>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</si>
  <si>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</si>
  <si>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</si>
  <si>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</si>
  <si>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</si>
  <si>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</si>
  <si>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</si>
  <si>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</si>
  <si>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</si>
  <si>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</si>
  <si>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</si>
  <si>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</si>
  <si>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</si>
  <si>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</si>
  <si>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</si>
  <si>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</si>
  <si>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</si>
  <si>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</si>
  <si>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</si>
  <si>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</si>
  <si>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</si>
  <si>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</si>
  <si>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</si>
  <si>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</si>
  <si>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</si>
  <si>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</si>
  <si>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</si>
  <si>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</si>
  <si>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</si>
  <si>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</si>
  <si>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</si>
  <si>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</si>
  <si>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</si>
  <si>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</si>
  <si>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</si>
  <si>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</si>
  <si>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</si>
  <si>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</si>
  <si>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</si>
  <si>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</si>
  <si>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</si>
  <si>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</si>
  <si>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</si>
  <si>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</si>
  <si>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</si>
  <si>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</si>
  <si>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</si>
  <si>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</si>
  <si>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</si>
  <si>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</si>
  <si>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</si>
  <si>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</si>
  <si>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</si>
  <si>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</si>
  <si>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</si>
  <si>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</si>
  <si>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</si>
  <si>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</si>
  <si>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</si>
  <si>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</si>
  <si>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</si>
  <si>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</si>
  <si>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</si>
  <si>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</si>
  <si>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</si>
  <si>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</si>
  <si>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</si>
  <si>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</si>
  <si>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</si>
  <si>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</si>
  <si>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</si>
  <si>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</si>
  <si>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</si>
  <si>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</si>
  <si>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</si>
  <si>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</si>
  <si>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</si>
  <si>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</si>
  <si>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</si>
  <si>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</si>
  <si>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</si>
  <si>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</si>
  <si>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</si>
  <si>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</si>
  <si>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</si>
  <si>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</si>
  <si>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</si>
  <si>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</si>
  <si>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</si>
  <si>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</si>
  <si>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</si>
  <si>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</si>
  <si>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</si>
  <si>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</si>
  <si>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</si>
  <si>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</si>
  <si>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</si>
  <si>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</si>
  <si>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</si>
  <si>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</si>
  <si>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</si>
  <si>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</si>
  <si>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</si>
  <si>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</si>
  <si>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</si>
  <si>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</si>
  <si>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</si>
  <si>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</si>
  <si>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</si>
  <si>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</si>
  <si>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</si>
  <si>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</si>
  <si>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</si>
  <si>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</si>
  <si>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</si>
  <si>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</si>
  <si>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</si>
  <si>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</si>
  <si>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</si>
  <si>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</si>
  <si>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</si>
  <si>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</si>
  <si>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</si>
  <si>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</si>
  <si>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</si>
  <si>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</si>
  <si>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</si>
  <si>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</si>
  <si>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</si>
  <si>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</si>
  <si>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NOTAS</t>
  </si>
  <si>
    <t>OTROS INGRESOS Y BENEFICIOS</t>
  </si>
  <si>
    <t>NOTAS DE DESGLOSE ESTADO DE VARIACIÓN EN LA HACIENDA PÚBLICA</t>
  </si>
  <si>
    <t>Procedencia</t>
  </si>
  <si>
    <t>NOTAS DE DESGLOSE ESTADO DE FLUJOS DE EFECTIVO</t>
  </si>
  <si>
    <t>EFE-01 FLUJOS DE EFECTIVO</t>
  </si>
  <si>
    <t>EFE-03 CONCILIACION DE FLUJO DE EFECTIVO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</si>
  <si>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</si>
  <si>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</si>
  <si>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</si>
  <si>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</si>
  <si>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</si>
  <si>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</si>
  <si>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</si>
  <si>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</si>
  <si>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</si>
  <si>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</si>
  <si>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</si>
  <si>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</si>
  <si>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</si>
  <si>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</si>
  <si>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</si>
  <si>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</si>
  <si>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</si>
  <si>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</si>
  <si>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</si>
  <si>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</si>
  <si>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</si>
  <si>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</si>
  <si>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</si>
  <si>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Otros gastos</t>
  </si>
  <si>
    <t>4. Total de Gasto Contable (4 = 1 - 2 + 3)</t>
  </si>
  <si>
    <t>CONCILIACION ENTRE LOS EGRESOS PRESUPUESTARIOS Y LOS GASTOS CONTABLES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</si>
  <si>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</si>
  <si>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</si>
  <si>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</t>
  </si>
  <si>
    <t>NOTAS DE DESGLOSE ESTADO DE SITUACION FINANCIERA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</si>
  <si>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</si>
  <si>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</si>
  <si>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</si>
  <si>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</si>
  <si>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</si>
  <si>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</si>
  <si>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</si>
  <si>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</si>
  <si>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</si>
  <si>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</si>
  <si>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</si>
  <si>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</si>
  <si>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</si>
  <si>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</si>
  <si>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</si>
  <si>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</si>
  <si>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</si>
  <si>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</si>
  <si>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</si>
  <si>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</si>
  <si>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</si>
  <si>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</si>
  <si>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</si>
  <si>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</si>
  <si>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</si>
  <si>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</si>
  <si>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</si>
  <si>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</si>
  <si>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</si>
  <si>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</si>
  <si>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</si>
  <si>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</si>
  <si>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</si>
  <si>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</si>
  <si>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</si>
  <si>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</si>
  <si>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</si>
  <si>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</si>
  <si>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</si>
  <si>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</si>
  <si>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</si>
  <si>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</si>
  <si>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</si>
  <si>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</si>
  <si>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</si>
  <si>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</si>
  <si>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</si>
  <si>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</si>
  <si>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</si>
  <si>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</si>
  <si>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</si>
  <si>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</si>
  <si>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</si>
  <si>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</si>
  <si>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</si>
  <si>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</si>
  <si>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</si>
  <si>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</si>
  <si>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</si>
  <si>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</si>
  <si>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</si>
  <si>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</si>
  <si>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</si>
  <si>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</si>
  <si>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</si>
  <si>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</si>
  <si>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</si>
  <si>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</si>
  <si>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</si>
  <si>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</si>
  <si>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</si>
  <si>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</si>
  <si>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</si>
  <si>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</si>
  <si>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</si>
  <si>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</si>
  <si>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</si>
  <si>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</si>
  <si>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</si>
  <si>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</si>
  <si>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</si>
  <si>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</si>
  <si>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</si>
  <si>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</si>
  <si>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</si>
  <si>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</si>
  <si>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</si>
  <si>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</si>
  <si>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</si>
  <si>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</si>
  <si>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</si>
  <si>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</si>
  <si>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</si>
  <si>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</si>
  <si>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</si>
  <si>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</si>
  <si>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</si>
  <si>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</si>
  <si>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</si>
  <si>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</si>
  <si>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</si>
  <si>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</si>
  <si>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</si>
  <si>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</si>
  <si>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</si>
  <si>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</si>
  <si>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</si>
  <si>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</si>
  <si>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</si>
  <si>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</si>
  <si>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</si>
  <si>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</si>
  <si>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</si>
  <si>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</si>
  <si>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</si>
  <si>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</si>
  <si>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</si>
  <si>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</si>
  <si>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</si>
  <si>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</si>
  <si>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</si>
  <si>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</si>
  <si>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</si>
  <si>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</si>
  <si>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</si>
  <si>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</si>
  <si>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</si>
  <si>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</si>
  <si>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</si>
  <si>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</si>
  <si>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</si>
  <si>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</si>
  <si>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</si>
  <si>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</si>
  <si>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</si>
  <si>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</si>
  <si>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</si>
  <si>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</si>
  <si>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</si>
  <si>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</si>
  <si>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</si>
  <si>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</si>
  <si>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</si>
  <si>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</si>
  <si>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</si>
  <si>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</si>
  <si>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</si>
  <si>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</si>
  <si>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</si>
  <si>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</si>
  <si>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</si>
  <si>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</si>
  <si>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</si>
  <si>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</si>
  <si>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</si>
  <si>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</si>
  <si>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</si>
  <si>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Ingresos financieros</t>
  </si>
  <si>
    <t>Aprovechamientos patrimoniales</t>
  </si>
  <si>
    <t>Materias primas y materiales de producción y comercialización</t>
  </si>
  <si>
    <t>Materiales y suministros</t>
  </si>
  <si>
    <t>Obra pública en bienes de dominio publico</t>
  </si>
  <si>
    <t>Obra publica en bienes propios</t>
  </si>
  <si>
    <t>Concesion de prestamos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</si>
  <si>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</si>
  <si>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</si>
  <si>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</si>
  <si>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</si>
  <si>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 xml:space="preserve"> CONCILIACION ENTRE LOS INGRESOS PRESUPUESTARIOS Y CONTABLES</t>
  </si>
  <si>
    <t>INGRESOS POR VENTA DE BIENES Y PRESTACIÓN DE SERVICIOS</t>
  </si>
  <si>
    <t>PRODUCTOS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</si>
  <si>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</si>
  <si>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</si>
  <si>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</si>
  <si>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APROVECHAMIENTOS NO COMPRENDIDOS EN LA LEY DE INGRESOS VIGENTE, CAUSADOS EN EJERCICIOS FISCALES ANTERIORES PENDIENTES DE LIQUIDACIÓN O PAGO</t>
  </si>
  <si>
    <t>IMPUESTOS NO COMPRENDIDOS EN LA LEY DE INGRESOS VIGENTE, CAUSADOS EN EJERCICIOS FISCALES ANTERIORES PENDIENTES DE LIQUIDACIÓN O PAGO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</si>
  <si>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</si>
  <si>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</si>
  <si>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r>
      <rPr>
        <b/>
        <sz val="8"/>
        <rFont val="Arial"/>
        <family val="2"/>
      </rPr>
      <t>Ahorro/Desahorro   antes   de   rubros Extraordinarios</t>
    </r>
  </si>
  <si>
    <r>
      <rPr>
        <i/>
        <sz val="8"/>
        <rFont val="Arial"/>
        <family val="2"/>
      </rPr>
      <t>Movimientos de partidas (o rubros) que no afectan al efectivo.</t>
    </r>
  </si>
  <si>
    <r>
      <rPr>
        <sz val="8"/>
        <rFont val="Arial"/>
        <family val="2"/>
      </rPr>
      <t>Incremento en inversiones producido por revaluación</t>
    </r>
  </si>
  <si>
    <r>
      <rPr>
        <sz val="8"/>
        <rFont val="Arial"/>
        <family val="2"/>
      </rPr>
      <t>Ganancia/pérdida en venta de propiedad, planta y equipo</t>
    </r>
  </si>
  <si>
    <t>INTERESES DE INVERSIÓN</t>
  </si>
  <si>
    <t>GASTO DE NOMINA</t>
  </si>
  <si>
    <t xml:space="preserve">QUIMICOS PARA TRATAMIENTO DE AGUA </t>
  </si>
  <si>
    <t>GASTOS OPERATIVOS</t>
  </si>
  <si>
    <t>ENERGIA ELECTRICA</t>
  </si>
  <si>
    <t>Total</t>
  </si>
  <si>
    <t>PAGOS</t>
  </si>
  <si>
    <t>Flujos de Efectivo Netos de las Actividades de Operación</t>
  </si>
  <si>
    <t>COMISIÓN DE AGUA POTABLE Y ALCANTARILLADO DEL MUNICIPIO DE IGUALA</t>
  </si>
  <si>
    <t>AL 30 DE JUNIO DE 2024</t>
  </si>
  <si>
    <t xml:space="preserve"> AL 30 DE JUNIO DE 2024</t>
  </si>
  <si>
    <t>Caracterís-tica</t>
  </si>
  <si>
    <t>Inversión Pública No Capitalizable</t>
  </si>
  <si>
    <t>Materiales y Suministros (consumos)</t>
  </si>
  <si>
    <t>Otros Gastos Contables No Presupuestarios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</si>
</sst>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  <numFmt numFmtId="167" formatCode="&quot;$&quot;#,##0.00"/>
  </numFmts>
  <fonts count="2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</cellStyleXfs>
  <cellXfs count="491">
    <xf numFmtId="0" fontId="0" fillId="0" borderId="0" xfId="0" applyAlignment="1">
      <alignment horizontal="left"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justify" wrapText="1"/>
    </xf>
    <xf numFmtId="0" fontId="14" fillId="0" borderId="0" xfId="5" applyFont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top"/>
    </xf>
    <xf numFmtId="0" fontId="13" fillId="3" borderId="11" xfId="0" applyFont="1" applyFill="1" applyBorder="1" applyAlignment="1">
      <alignment horizontal="center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/>
    </xf>
    <xf numFmtId="0" fontId="13" fillId="0" borderId="0" xfId="0" applyFont="1"/>
    <xf numFmtId="0" fontId="17" fillId="0" borderId="5" xfId="0" applyFont="1" applyBorder="1" applyAlignment="1">
      <alignment horizontal="center" vertical="top" wrapText="1"/>
    </xf>
    <xf numFmtId="164" fontId="14" fillId="0" borderId="6" xfId="2" applyFont="1" applyBorder="1" applyAlignment="1"/>
    <xf numFmtId="2" fontId="14" fillId="0" borderId="0" xfId="0" applyNumberFormat="1" applyFont="1"/>
    <xf numFmtId="0" fontId="17" fillId="0" borderId="14" xfId="0" applyFont="1" applyBorder="1" applyAlignment="1">
      <alignment horizontal="center" vertical="top" wrapText="1"/>
    </xf>
    <xf numFmtId="4" fontId="14" fillId="0" borderId="0" xfId="0" applyNumberFormat="1" applyFont="1"/>
    <xf numFmtId="0" fontId="17" fillId="0" borderId="8" xfId="0" applyFont="1" applyBorder="1" applyAlignment="1">
      <alignment horizontal="center" vertical="top"/>
    </xf>
    <xf numFmtId="164" fontId="13" fillId="0" borderId="9" xfId="2" applyFont="1" applyBorder="1" applyAlignment="1"/>
    <xf numFmtId="164" fontId="13" fillId="0" borderId="0" xfId="2" applyFont="1" applyBorder="1" applyAlignment="1"/>
    <xf numFmtId="0" fontId="17" fillId="0" borderId="0" xfId="0" applyFont="1" applyAlignment="1">
      <alignment horizontal="center" vertical="top"/>
    </xf>
    <xf numFmtId="49" fontId="13" fillId="0" borderId="0" xfId="0" applyNumberFormat="1" applyFont="1" applyAlignment="1">
      <alignment horizontal="right"/>
    </xf>
    <xf numFmtId="0" fontId="18" fillId="0" borderId="0" xfId="0" applyFont="1" applyAlignment="1">
      <alignment vertical="justify" wrapText="1"/>
    </xf>
    <xf numFmtId="0" fontId="19" fillId="0" borderId="0" xfId="0" applyFont="1" applyAlignment="1">
      <alignment horizontal="left" vertical="top"/>
    </xf>
    <xf numFmtId="49" fontId="15" fillId="3" borderId="11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/>
    </xf>
    <xf numFmtId="49" fontId="20" fillId="0" borderId="5" xfId="0" applyNumberFormat="1" applyFont="1" applyBorder="1" applyAlignment="1">
      <alignment horizontal="center" vertical="top" wrapText="1"/>
    </xf>
    <xf numFmtId="4" fontId="14" fillId="0" borderId="6" xfId="2" applyNumberFormat="1" applyFont="1" applyFill="1" applyBorder="1" applyAlignment="1"/>
    <xf numFmtId="4" fontId="14" fillId="0" borderId="7" xfId="0" applyNumberFormat="1" applyFont="1" applyBorder="1"/>
    <xf numFmtId="49" fontId="20" fillId="0" borderId="14" xfId="0" applyNumberFormat="1" applyFont="1" applyBorder="1" applyAlignment="1">
      <alignment horizontal="center" vertical="top" wrapText="1"/>
    </xf>
    <xf numFmtId="4" fontId="14" fillId="0" borderId="15" xfId="0" applyNumberFormat="1" applyFont="1" applyBorder="1"/>
    <xf numFmtId="0" fontId="17" fillId="0" borderId="8" xfId="0" applyFont="1" applyBorder="1" applyAlignment="1">
      <alignment horizontal="left" vertical="top"/>
    </xf>
    <xf numFmtId="4" fontId="13" fillId="0" borderId="9" xfId="2" applyNumberFormat="1" applyFont="1" applyFill="1" applyBorder="1" applyAlignment="1"/>
    <xf numFmtId="164" fontId="13" fillId="0" borderId="10" xfId="2" applyFont="1" applyFill="1" applyBorder="1" applyAlignment="1"/>
    <xf numFmtId="164" fontId="13" fillId="0" borderId="0" xfId="2" applyFont="1" applyFill="1" applyBorder="1" applyAlignment="1"/>
    <xf numFmtId="0" fontId="20" fillId="0" borderId="0" xfId="0" applyFont="1" applyAlignment="1">
      <alignment vertical="top" wrapText="1"/>
    </xf>
    <xf numFmtId="0" fontId="14" fillId="0" borderId="5" xfId="5" applyFont="1" applyBorder="1" applyAlignment="1">
      <alignment horizontal="center"/>
    </xf>
    <xf numFmtId="49" fontId="14" fillId="0" borderId="6" xfId="0" applyNumberFormat="1" applyFont="1" applyBorder="1"/>
    <xf numFmtId="2" fontId="17" fillId="0" borderId="0" xfId="3" applyNumberFormat="1" applyFont="1" applyFill="1" applyBorder="1" applyAlignment="1">
      <alignment horizontal="right" vertical="top"/>
    </xf>
    <xf numFmtId="9" fontId="14" fillId="0" borderId="6" xfId="0" applyNumberFormat="1" applyFont="1" applyBorder="1"/>
    <xf numFmtId="0" fontId="17" fillId="0" borderId="6" xfId="0" applyFont="1" applyBorder="1" applyAlignment="1">
      <alignment horizontal="left" vertical="top"/>
    </xf>
    <xf numFmtId="0" fontId="20" fillId="0" borderId="7" xfId="0" applyFont="1" applyBorder="1" applyAlignment="1">
      <alignment vertical="top" wrapText="1"/>
    </xf>
    <xf numFmtId="0" fontId="14" fillId="0" borderId="14" xfId="5" applyFont="1" applyBorder="1" applyAlignment="1">
      <alignment horizontal="center"/>
    </xf>
    <xf numFmtId="43" fontId="17" fillId="0" borderId="0" xfId="3" applyFont="1" applyFill="1" applyBorder="1" applyAlignment="1">
      <alignment horizontal="right" vertical="top"/>
    </xf>
    <xf numFmtId="39" fontId="17" fillId="0" borderId="0" xfId="3" applyNumberFormat="1" applyFont="1" applyFill="1" applyBorder="1" applyAlignment="1">
      <alignment horizontal="right" vertical="top"/>
    </xf>
    <xf numFmtId="9" fontId="14" fillId="0" borderId="0" xfId="0" applyNumberFormat="1" applyFont="1"/>
    <xf numFmtId="0" fontId="20" fillId="0" borderId="15" xfId="0" applyFont="1" applyBorder="1" applyAlignment="1">
      <alignment vertical="top" wrapText="1"/>
    </xf>
    <xf numFmtId="0" fontId="14" fillId="0" borderId="14" xfId="5" applyFont="1" applyBorder="1" applyAlignment="1">
      <alignment horizontal="center" vertical="center"/>
    </xf>
    <xf numFmtId="43" fontId="14" fillId="0" borderId="0" xfId="0" applyNumberFormat="1" applyFont="1"/>
    <xf numFmtId="0" fontId="14" fillId="0" borderId="8" xfId="5" applyFont="1" applyBorder="1" applyAlignment="1">
      <alignment horizontal="center"/>
    </xf>
    <xf numFmtId="2" fontId="20" fillId="0" borderId="9" xfId="3" applyNumberFormat="1" applyFont="1" applyFill="1" applyBorder="1" applyAlignment="1">
      <alignment horizontal="right" vertical="top" wrapText="1"/>
    </xf>
    <xf numFmtId="0" fontId="17" fillId="0" borderId="9" xfId="0" applyFont="1" applyBorder="1" applyAlignment="1">
      <alignment horizontal="left" vertical="top"/>
    </xf>
    <xf numFmtId="0" fontId="20" fillId="0" borderId="9" xfId="0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0" fontId="14" fillId="0" borderId="0" xfId="5" applyFont="1"/>
    <xf numFmtId="49" fontId="13" fillId="0" borderId="0" xfId="0" applyNumberFormat="1" applyFont="1"/>
    <xf numFmtId="43" fontId="13" fillId="0" borderId="0" xfId="3" applyFont="1" applyBorder="1" applyAlignment="1"/>
    <xf numFmtId="9" fontId="21" fillId="0" borderId="0" xfId="3" applyNumberFormat="1" applyFont="1" applyFill="1" applyBorder="1" applyAlignment="1">
      <alignment vertical="center" wrapText="1"/>
    </xf>
    <xf numFmtId="9" fontId="22" fillId="0" borderId="0" xfId="4" applyFont="1" applyFill="1" applyBorder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justify" vertical="justify" wrapText="1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justify" vertical="justify" wrapText="1"/>
    </xf>
    <xf numFmtId="2" fontId="14" fillId="0" borderId="6" xfId="0" applyNumberFormat="1" applyFont="1" applyBorder="1"/>
    <xf numFmtId="44" fontId="14" fillId="0" borderId="6" xfId="7" applyFont="1" applyBorder="1" applyAlignment="1"/>
    <xf numFmtId="0" fontId="19" fillId="0" borderId="6" xfId="0" applyFont="1" applyBorder="1" applyAlignment="1">
      <alignment horizontal="justify" vertical="justify" wrapText="1"/>
    </xf>
    <xf numFmtId="0" fontId="19" fillId="0" borderId="7" xfId="0" applyFont="1" applyBorder="1" applyAlignment="1">
      <alignment horizontal="justify" vertical="justify" wrapText="1"/>
    </xf>
    <xf numFmtId="43" fontId="14" fillId="0" borderId="0" xfId="8" applyFont="1" applyBorder="1" applyAlignment="1"/>
    <xf numFmtId="0" fontId="19" fillId="0" borderId="15" xfId="0" applyFont="1" applyBorder="1" applyAlignment="1">
      <alignment horizontal="justify" vertical="justify" wrapText="1"/>
    </xf>
    <xf numFmtId="49" fontId="20" fillId="0" borderId="8" xfId="0" applyNumberFormat="1" applyFont="1" applyBorder="1" applyAlignment="1">
      <alignment horizontal="center" vertical="top" wrapText="1"/>
    </xf>
    <xf numFmtId="2" fontId="14" fillId="0" borderId="9" xfId="0" applyNumberFormat="1" applyFont="1" applyBorder="1"/>
    <xf numFmtId="43" fontId="14" fillId="0" borderId="9" xfId="8" applyFont="1" applyBorder="1" applyAlignment="1"/>
    <xf numFmtId="0" fontId="19" fillId="0" borderId="9" xfId="0" applyFont="1" applyBorder="1" applyAlignment="1">
      <alignment horizontal="justify" vertical="justify" wrapText="1"/>
    </xf>
    <xf numFmtId="0" fontId="19" fillId="0" borderId="10" xfId="0" applyFont="1" applyBorder="1" applyAlignment="1">
      <alignment horizontal="justify" vertical="justify" wrapText="1"/>
    </xf>
    <xf numFmtId="2" fontId="17" fillId="0" borderId="6" xfId="0" applyNumberFormat="1" applyFont="1" applyBorder="1" applyAlignment="1">
      <alignment horizontal="right" vertical="top"/>
    </xf>
    <xf numFmtId="2" fontId="17" fillId="0" borderId="9" xfId="0" applyNumberFormat="1" applyFont="1" applyBorder="1" applyAlignment="1">
      <alignment horizontal="right" vertical="top"/>
    </xf>
    <xf numFmtId="0" fontId="19" fillId="0" borderId="0" xfId="0" applyFont="1" applyAlignment="1">
      <alignment vertical="top" wrapText="1"/>
    </xf>
    <xf numFmtId="0" fontId="14" fillId="0" borderId="6" xfId="0" applyFont="1" applyBorder="1"/>
    <xf numFmtId="44" fontId="14" fillId="0" borderId="7" xfId="7" applyFont="1" applyBorder="1" applyAlignment="1"/>
    <xf numFmtId="0" fontId="14" fillId="0" borderId="9" xfId="0" applyFont="1" applyBorder="1"/>
    <xf numFmtId="0" fontId="19" fillId="0" borderId="9" xfId="0" applyFont="1" applyBorder="1" applyAlignment="1">
      <alignment horizontal="left" vertical="top"/>
    </xf>
    <xf numFmtId="43" fontId="14" fillId="0" borderId="10" xfId="8" applyFont="1" applyBorder="1" applyAlignment="1"/>
    <xf numFmtId="49" fontId="20" fillId="0" borderId="0" xfId="0" applyNumberFormat="1" applyFont="1" applyAlignment="1">
      <alignment horizontal="center" vertical="top" wrapText="1"/>
    </xf>
    <xf numFmtId="44" fontId="14" fillId="0" borderId="0" xfId="7" applyFont="1" applyBorder="1" applyAlignment="1"/>
    <xf numFmtId="2" fontId="17" fillId="0" borderId="7" xfId="0" applyNumberFormat="1" applyFont="1" applyBorder="1" applyAlignment="1">
      <alignment horizontal="right" vertical="top"/>
    </xf>
    <xf numFmtId="0" fontId="19" fillId="0" borderId="15" xfId="0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0" fontId="19" fillId="0" borderId="0" xfId="0" applyFont="1" applyAlignment="1">
      <alignment vertical="top"/>
    </xf>
    <xf numFmtId="0" fontId="13" fillId="0" borderId="6" xfId="0" applyFont="1" applyBorder="1"/>
    <xf numFmtId="164" fontId="13" fillId="0" borderId="6" xfId="2" applyFont="1" applyFill="1" applyBorder="1" applyAlignment="1">
      <alignment horizontal="center"/>
    </xf>
    <xf numFmtId="0" fontId="17" fillId="0" borderId="14" xfId="0" applyFont="1" applyBorder="1" applyAlignment="1">
      <alignment horizontal="center" vertical="top"/>
    </xf>
    <xf numFmtId="164" fontId="14" fillId="0" borderId="0" xfId="2" applyFont="1" applyFill="1" applyBorder="1" applyAlignment="1"/>
    <xf numFmtId="165" fontId="14" fillId="0" borderId="0" xfId="0" applyNumberFormat="1" applyFont="1"/>
    <xf numFmtId="49" fontId="13" fillId="0" borderId="9" xfId="0" applyNumberFormat="1" applyFont="1" applyBorder="1"/>
    <xf numFmtId="164" fontId="13" fillId="0" borderId="9" xfId="2" applyFont="1" applyFill="1" applyBorder="1" applyAlignment="1"/>
    <xf numFmtId="49" fontId="14" fillId="0" borderId="0" xfId="0" applyNumberFormat="1" applyFont="1" applyAlignment="1">
      <alignment horizontal="right"/>
    </xf>
    <xf numFmtId="0" fontId="17" fillId="0" borderId="5" xfId="0" applyFont="1" applyBorder="1" applyAlignment="1">
      <alignment horizontal="center" vertical="top"/>
    </xf>
    <xf numFmtId="164" fontId="13" fillId="0" borderId="6" xfId="2" applyFont="1" applyFill="1" applyBorder="1" applyAlignment="1"/>
    <xf numFmtId="0" fontId="18" fillId="0" borderId="0" xfId="0" applyFont="1" applyAlignment="1">
      <alignment horizontal="justify" vertical="justify" wrapText="1"/>
    </xf>
    <xf numFmtId="4" fontId="14" fillId="0" borderId="6" xfId="0" applyNumberFormat="1" applyFont="1" applyBorder="1"/>
    <xf numFmtId="165" fontId="14" fillId="0" borderId="7" xfId="0" applyNumberFormat="1" applyFont="1" applyBorder="1"/>
    <xf numFmtId="0" fontId="20" fillId="0" borderId="14" xfId="0" applyFont="1" applyBorder="1" applyAlignment="1">
      <alignment horizontal="center" vertical="justify" wrapText="1"/>
    </xf>
    <xf numFmtId="165" fontId="14" fillId="0" borderId="15" xfId="0" applyNumberFormat="1" applyFont="1" applyBorder="1"/>
    <xf numFmtId="0" fontId="20" fillId="0" borderId="0" xfId="0" applyFont="1" applyAlignment="1">
      <alignment vertical="justify" wrapText="1"/>
    </xf>
    <xf numFmtId="0" fontId="20" fillId="0" borderId="8" xfId="0" applyFont="1" applyBorder="1" applyAlignment="1">
      <alignment horizontal="center" vertical="justify" wrapText="1"/>
    </xf>
    <xf numFmtId="4" fontId="14" fillId="0" borderId="9" xfId="0" applyNumberFormat="1" applyFont="1" applyBorder="1"/>
    <xf numFmtId="165" fontId="14" fillId="0" borderId="10" xfId="0" applyNumberFormat="1" applyFont="1" applyBorder="1"/>
    <xf numFmtId="0" fontId="17" fillId="0" borderId="0" xfId="0" applyFont="1" applyAlignment="1">
      <alignment horizontal="justify" vertical="justify" wrapText="1"/>
    </xf>
    <xf numFmtId="4" fontId="14" fillId="0" borderId="0" xfId="0" applyNumberFormat="1" applyFont="1" applyAlignment="1">
      <alignment wrapText="1"/>
    </xf>
    <xf numFmtId="165" fontId="14" fillId="0" borderId="15" xfId="0" applyNumberFormat="1" applyFont="1" applyBorder="1" applyAlignment="1">
      <alignment wrapText="1"/>
    </xf>
    <xf numFmtId="0" fontId="15" fillId="0" borderId="0" xfId="0" applyFont="1" applyAlignment="1">
      <alignment horizontal="justify" vertical="justify" wrapText="1"/>
    </xf>
    <xf numFmtId="164" fontId="17" fillId="0" borderId="6" xfId="2" applyFont="1" applyFill="1" applyBorder="1" applyAlignment="1">
      <alignment horizontal="right" vertical="top" wrapText="1"/>
    </xf>
    <xf numFmtId="167" fontId="17" fillId="0" borderId="0" xfId="2" applyNumberFormat="1" applyFont="1" applyFill="1" applyBorder="1" applyAlignment="1">
      <alignment vertical="top" wrapText="1"/>
    </xf>
    <xf numFmtId="164" fontId="14" fillId="0" borderId="6" xfId="2" applyFont="1" applyFill="1" applyBorder="1" applyAlignment="1"/>
    <xf numFmtId="164" fontId="14" fillId="0" borderId="7" xfId="2" applyFont="1" applyFill="1" applyBorder="1" applyAlignment="1"/>
    <xf numFmtId="164" fontId="17" fillId="0" borderId="0" xfId="2" applyFont="1" applyFill="1" applyBorder="1" applyAlignment="1">
      <alignment horizontal="right" vertical="top" wrapText="1"/>
    </xf>
    <xf numFmtId="164" fontId="20" fillId="0" borderId="0" xfId="2" applyFont="1" applyFill="1" applyBorder="1" applyAlignment="1">
      <alignment vertical="justify" wrapText="1"/>
    </xf>
    <xf numFmtId="164" fontId="20" fillId="0" borderId="15" xfId="2" applyFont="1" applyFill="1" applyBorder="1" applyAlignment="1">
      <alignment vertical="justify" wrapText="1"/>
    </xf>
    <xf numFmtId="4" fontId="17" fillId="0" borderId="0" xfId="2" applyNumberFormat="1" applyFont="1" applyFill="1" applyBorder="1" applyAlignment="1">
      <alignment vertical="top" wrapText="1"/>
    </xf>
    <xf numFmtId="4" fontId="17" fillId="0" borderId="9" xfId="2" applyNumberFormat="1" applyFont="1" applyFill="1" applyBorder="1" applyAlignment="1">
      <alignment vertical="top"/>
    </xf>
    <xf numFmtId="167" fontId="17" fillId="0" borderId="9" xfId="2" applyNumberFormat="1" applyFont="1" applyFill="1" applyBorder="1" applyAlignment="1">
      <alignment vertical="top" wrapText="1"/>
    </xf>
    <xf numFmtId="164" fontId="20" fillId="0" borderId="9" xfId="2" applyFont="1" applyFill="1" applyBorder="1" applyAlignment="1">
      <alignment vertical="justify" wrapText="1"/>
    </xf>
    <xf numFmtId="164" fontId="20" fillId="0" borderId="10" xfId="2" applyFont="1" applyFill="1" applyBorder="1" applyAlignment="1">
      <alignment vertical="justify" wrapText="1"/>
    </xf>
    <xf numFmtId="0" fontId="14" fillId="0" borderId="0" xfId="5" applyFont="1" applyAlignment="1">
      <alignment horizontal="center"/>
    </xf>
    <xf numFmtId="166" fontId="17" fillId="0" borderId="0" xfId="3" applyNumberFormat="1" applyFont="1" applyFill="1" applyBorder="1" applyAlignment="1">
      <alignment vertical="top"/>
    </xf>
    <xf numFmtId="43" fontId="20" fillId="0" borderId="0" xfId="3" applyFont="1" applyFill="1" applyBorder="1" applyAlignment="1">
      <alignment vertical="justify" wrapText="1"/>
    </xf>
    <xf numFmtId="0" fontId="13" fillId="0" borderId="0" xfId="5" applyFont="1"/>
    <xf numFmtId="0" fontId="14" fillId="0" borderId="5" xfId="5" applyFont="1" applyBorder="1" applyAlignment="1">
      <alignment horizontal="center" vertical="center"/>
    </xf>
    <xf numFmtId="4" fontId="14" fillId="0" borderId="6" xfId="5" applyNumberFormat="1" applyFont="1" applyBorder="1"/>
    <xf numFmtId="0" fontId="14" fillId="0" borderId="6" xfId="5" applyFont="1" applyBorder="1"/>
    <xf numFmtId="0" fontId="14" fillId="0" borderId="7" xfId="5" applyFont="1" applyBorder="1"/>
    <xf numFmtId="4" fontId="14" fillId="0" borderId="0" xfId="5" applyNumberFormat="1" applyFont="1"/>
    <xf numFmtId="0" fontId="14" fillId="0" borderId="15" xfId="5" applyFont="1" applyBorder="1"/>
    <xf numFmtId="4" fontId="14" fillId="0" borderId="9" xfId="5" applyNumberFormat="1" applyFont="1" applyBorder="1"/>
    <xf numFmtId="0" fontId="14" fillId="0" borderId="9" xfId="5" applyFont="1" applyBorder="1"/>
    <xf numFmtId="0" fontId="14" fillId="0" borderId="10" xfId="5" applyFont="1" applyBorder="1"/>
    <xf numFmtId="0" fontId="17" fillId="0" borderId="0" xfId="0" applyFont="1" applyAlignment="1">
      <alignment horizontal="left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top" wrapText="1"/>
    </xf>
    <xf numFmtId="0" fontId="13" fillId="0" borderId="0" xfId="5" applyFont="1" applyAlignment="1">
      <alignment vertical="center" wrapText="1"/>
    </xf>
    <xf numFmtId="4" fontId="14" fillId="0" borderId="6" xfId="2" applyNumberFormat="1" applyFont="1" applyBorder="1" applyAlignment="1">
      <alignment horizontal="right"/>
    </xf>
    <xf numFmtId="0" fontId="17" fillId="0" borderId="0" xfId="0" applyFont="1" applyAlignment="1">
      <alignment vertical="center"/>
    </xf>
    <xf numFmtId="4" fontId="14" fillId="0" borderId="0" xfId="2" applyNumberFormat="1" applyFont="1" applyBorder="1" applyAlignment="1">
      <alignment horizontal="right"/>
    </xf>
    <xf numFmtId="4" fontId="14" fillId="0" borderId="0" xfId="5" applyNumberFormat="1" applyFont="1" applyAlignment="1">
      <alignment horizontal="right"/>
    </xf>
    <xf numFmtId="4" fontId="14" fillId="0" borderId="0" xfId="5" applyNumberFormat="1" applyFont="1" applyAlignment="1">
      <alignment horizontal="right" vertical="center"/>
    </xf>
    <xf numFmtId="0" fontId="14" fillId="0" borderId="8" xfId="5" applyFont="1" applyBorder="1" applyAlignment="1">
      <alignment horizontal="center" vertical="center"/>
    </xf>
    <xf numFmtId="4" fontId="14" fillId="0" borderId="9" xfId="5" applyNumberFormat="1" applyFont="1" applyBorder="1" applyAlignment="1">
      <alignment horizontal="right"/>
    </xf>
    <xf numFmtId="0" fontId="14" fillId="0" borderId="0" xfId="5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4" fontId="14" fillId="0" borderId="6" xfId="2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left" vertical="top"/>
    </xf>
    <xf numFmtId="4" fontId="14" fillId="0" borderId="0" xfId="2" applyNumberFormat="1" applyFont="1" applyBorder="1" applyAlignment="1">
      <alignment horizontal="right" vertical="center"/>
    </xf>
    <xf numFmtId="0" fontId="17" fillId="0" borderId="0" xfId="0" applyFont="1" applyAlignment="1">
      <alignment vertical="top"/>
    </xf>
    <xf numFmtId="0" fontId="14" fillId="0" borderId="5" xfId="9" applyFont="1" applyBorder="1" applyAlignment="1">
      <alignment horizontal="center"/>
    </xf>
    <xf numFmtId="4" fontId="14" fillId="0" borderId="6" xfId="2" applyNumberFormat="1" applyFont="1" applyBorder="1"/>
    <xf numFmtId="0" fontId="14" fillId="0" borderId="6" xfId="9" applyFont="1" applyBorder="1"/>
    <xf numFmtId="0" fontId="14" fillId="0" borderId="7" xfId="9" applyFont="1" applyBorder="1"/>
    <xf numFmtId="0" fontId="14" fillId="0" borderId="14" xfId="9" applyFont="1" applyBorder="1" applyAlignment="1">
      <alignment horizontal="center"/>
    </xf>
    <xf numFmtId="4" fontId="14" fillId="0" borderId="0" xfId="2" applyNumberFormat="1" applyFont="1" applyBorder="1"/>
    <xf numFmtId="0" fontId="14" fillId="0" borderId="0" xfId="9" applyFont="1"/>
    <xf numFmtId="0" fontId="14" fillId="0" borderId="15" xfId="9" applyFont="1" applyBorder="1"/>
    <xf numFmtId="4" fontId="14" fillId="0" borderId="0" xfId="9" applyNumberFormat="1" applyFont="1"/>
    <xf numFmtId="0" fontId="14" fillId="0" borderId="8" xfId="9" applyFont="1" applyBorder="1" applyAlignment="1">
      <alignment horizontal="center"/>
    </xf>
    <xf numFmtId="4" fontId="14" fillId="0" borderId="9" xfId="9" applyNumberFormat="1" applyFont="1" applyBorder="1"/>
    <xf numFmtId="0" fontId="14" fillId="0" borderId="9" xfId="9" applyFont="1" applyBorder="1"/>
    <xf numFmtId="0" fontId="14" fillId="0" borderId="10" xfId="9" applyFont="1" applyBorder="1"/>
    <xf numFmtId="10" fontId="17" fillId="0" borderId="0" xfId="0" applyNumberFormat="1" applyFont="1" applyAlignment="1">
      <alignment horizontal="left" vertical="top"/>
    </xf>
    <xf numFmtId="10" fontId="17" fillId="0" borderId="0" xfId="4" applyNumberFormat="1" applyFont="1" applyFill="1" applyBorder="1" applyAlignment="1">
      <alignment horizontal="left" vertical="top"/>
    </xf>
    <xf numFmtId="4" fontId="14" fillId="0" borderId="10" xfId="0" applyNumberFormat="1" applyFont="1" applyBorder="1"/>
    <xf numFmtId="0" fontId="15" fillId="0" borderId="0" xfId="0" applyFont="1" applyAlignment="1">
      <alignment vertical="top" wrapText="1"/>
    </xf>
    <xf numFmtId="0" fontId="19" fillId="0" borderId="0" xfId="0" applyFont="1" applyAlignment="1">
      <alignment horizontal="justify" vertical="justify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6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164" fontId="14" fillId="0" borderId="6" xfId="2" applyFont="1" applyBorder="1"/>
    <xf numFmtId="164" fontId="17" fillId="2" borderId="0" xfId="2" applyFont="1" applyFill="1" applyBorder="1" applyAlignment="1">
      <alignment vertical="top" wrapText="1"/>
    </xf>
    <xf numFmtId="7" fontId="17" fillId="2" borderId="15" xfId="0" applyNumberFormat="1" applyFont="1" applyFill="1" applyBorder="1" applyAlignment="1">
      <alignment vertical="top" wrapText="1"/>
    </xf>
    <xf numFmtId="7" fontId="17" fillId="0" borderId="0" xfId="0" applyNumberFormat="1" applyFont="1" applyAlignment="1">
      <alignment vertical="top" wrapText="1"/>
    </xf>
    <xf numFmtId="0" fontId="19" fillId="0" borderId="0" xfId="0" applyFont="1" applyAlignment="1">
      <alignment vertical="justify"/>
    </xf>
    <xf numFmtId="164" fontId="14" fillId="0" borderId="0" xfId="2" applyFont="1" applyBorder="1" applyAlignment="1"/>
    <xf numFmtId="49" fontId="14" fillId="0" borderId="0" xfId="0" applyNumberFormat="1" applyFont="1" applyAlignment="1">
      <alignment horizontal="left"/>
    </xf>
    <xf numFmtId="0" fontId="19" fillId="0" borderId="0" xfId="0" applyFont="1" applyAlignment="1">
      <alignment vertical="justify" wrapText="1"/>
    </xf>
    <xf numFmtId="0" fontId="14" fillId="0" borderId="5" xfId="0" applyFont="1" applyBorder="1" applyAlignment="1">
      <alignment horizontal="center" vertical="center"/>
    </xf>
    <xf numFmtId="164" fontId="17" fillId="0" borderId="6" xfId="2" applyFont="1" applyFill="1" applyBorder="1" applyAlignment="1">
      <alignment horizontal="right" vertical="justify" wrapText="1"/>
    </xf>
    <xf numFmtId="0" fontId="14" fillId="0" borderId="14" xfId="0" applyFont="1" applyBorder="1" applyAlignment="1">
      <alignment horizontal="center" vertical="center"/>
    </xf>
    <xf numFmtId="164" fontId="17" fillId="0" borderId="0" xfId="2" applyFont="1" applyFill="1" applyBorder="1" applyAlignment="1">
      <alignment horizontal="right" vertical="justify" wrapText="1"/>
    </xf>
    <xf numFmtId="166" fontId="17" fillId="0" borderId="0" xfId="8" applyNumberFormat="1" applyFont="1" applyFill="1" applyBorder="1" applyAlignment="1">
      <alignment horizontal="right" vertical="justify" wrapText="1"/>
    </xf>
    <xf numFmtId="0" fontId="14" fillId="0" borderId="8" xfId="0" applyFont="1" applyBorder="1" applyAlignment="1">
      <alignment horizontal="center" vertical="center"/>
    </xf>
    <xf numFmtId="166" fontId="17" fillId="0" borderId="9" xfId="8" applyNumberFormat="1" applyFont="1" applyFill="1" applyBorder="1" applyAlignment="1">
      <alignment horizontal="right" vertical="justify" wrapText="1"/>
    </xf>
    <xf numFmtId="0" fontId="16" fillId="0" borderId="0" xfId="0" applyFont="1" applyAlignment="1">
      <alignment vertical="justify" wrapText="1"/>
    </xf>
    <xf numFmtId="0" fontId="16" fillId="0" borderId="0" xfId="0" applyFont="1" applyAlignment="1">
      <alignment horizontal="center" vertical="top"/>
    </xf>
    <xf numFmtId="2" fontId="15" fillId="0" borderId="0" xfId="0" applyNumberFormat="1" applyFont="1" applyAlignment="1">
      <alignment vertical="top" wrapText="1"/>
    </xf>
    <xf numFmtId="0" fontId="20" fillId="0" borderId="0" xfId="0" applyFont="1" applyAlignment="1">
      <alignment vertical="top"/>
    </xf>
    <xf numFmtId="2" fontId="17" fillId="0" borderId="0" xfId="0" applyNumberFormat="1" applyFont="1" applyAlignment="1">
      <alignment vertical="top" wrapText="1"/>
    </xf>
    <xf numFmtId="2" fontId="20" fillId="0" borderId="0" xfId="0" applyNumberFormat="1" applyFont="1" applyAlignment="1">
      <alignment vertical="top" wrapText="1"/>
    </xf>
    <xf numFmtId="2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left" vertical="top" wrapText="1"/>
    </xf>
    <xf numFmtId="0" fontId="18" fillId="0" borderId="0" xfId="0" applyFont="1" applyAlignment="1">
      <alignment vertical="justify"/>
    </xf>
    <xf numFmtId="0" fontId="16" fillId="0" borderId="0" xfId="0" applyFont="1" applyAlignment="1">
      <alignment vertical="justify"/>
    </xf>
    <xf numFmtId="0" fontId="20" fillId="0" borderId="0" xfId="0" applyFont="1" applyAlignment="1">
      <alignment vertical="justify"/>
    </xf>
    <xf numFmtId="0" fontId="13" fillId="0" borderId="2" xfId="0" applyFont="1" applyBorder="1"/>
    <xf numFmtId="0" fontId="13" fillId="0" borderId="4" xfId="0" applyFont="1" applyBorder="1"/>
    <xf numFmtId="0" fontId="13" fillId="0" borderId="3" xfId="0" applyFont="1" applyBorder="1"/>
    <xf numFmtId="164" fontId="13" fillId="0" borderId="1" xfId="2" applyFont="1" applyBorder="1"/>
    <xf numFmtId="0" fontId="13" fillId="0" borderId="5" xfId="0" applyFont="1" applyBorder="1"/>
    <xf numFmtId="0" fontId="13" fillId="0" borderId="7" xfId="0" applyFont="1" applyBorder="1"/>
    <xf numFmtId="4" fontId="13" fillId="0" borderId="11" xfId="0" applyNumberFormat="1" applyFont="1" applyBorder="1"/>
    <xf numFmtId="0" fontId="14" fillId="0" borderId="5" xfId="0" applyFont="1" applyBorder="1"/>
    <xf numFmtId="0" fontId="13" fillId="0" borderId="11" xfId="0" applyFont="1" applyBorder="1"/>
    <xf numFmtId="4" fontId="13" fillId="0" borderId="7" xfId="0" applyNumberFormat="1" applyFont="1" applyBorder="1"/>
    <xf numFmtId="0" fontId="14" fillId="0" borderId="14" xfId="0" applyFont="1" applyBorder="1"/>
    <xf numFmtId="4" fontId="14" fillId="0" borderId="12" xfId="0" applyNumberFormat="1" applyFont="1" applyBorder="1"/>
    <xf numFmtId="0" fontId="14" fillId="0" borderId="14" xfId="0" applyFont="1" applyBorder="1" applyAlignment="1">
      <alignment vertical="center"/>
    </xf>
    <xf numFmtId="4" fontId="14" fillId="0" borderId="12" xfId="0" applyNumberFormat="1" applyFont="1" applyBorder="1" applyAlignment="1">
      <alignment vertical="center"/>
    </xf>
    <xf numFmtId="0" fontId="14" fillId="0" borderId="8" xfId="0" applyFont="1" applyBorder="1"/>
    <xf numFmtId="0" fontId="17" fillId="0" borderId="9" xfId="0" applyFont="1" applyBorder="1" applyAlignment="1">
      <alignment vertical="top"/>
    </xf>
    <xf numFmtId="0" fontId="20" fillId="0" borderId="9" xfId="0" applyFont="1" applyBorder="1" applyAlignment="1">
      <alignment vertical="justify"/>
    </xf>
    <xf numFmtId="4" fontId="14" fillId="0" borderId="13" xfId="0" applyNumberFormat="1" applyFont="1" applyBorder="1"/>
    <xf numFmtId="4" fontId="13" fillId="0" borderId="1" xfId="0" applyNumberFormat="1" applyFont="1" applyBorder="1"/>
    <xf numFmtId="0" fontId="17" fillId="0" borderId="6" xfId="0" applyFont="1" applyBorder="1" applyAlignment="1">
      <alignment vertical="top"/>
    </xf>
    <xf numFmtId="0" fontId="20" fillId="0" borderId="6" xfId="0" applyFont="1" applyBorder="1" applyAlignment="1">
      <alignment vertical="justify"/>
    </xf>
    <xf numFmtId="4" fontId="14" fillId="0" borderId="11" xfId="0" applyNumberFormat="1" applyFont="1" applyBorder="1"/>
    <xf numFmtId="0" fontId="13" fillId="0" borderId="2" xfId="9" applyFont="1" applyBorder="1"/>
    <xf numFmtId="0" fontId="13" fillId="0" borderId="4" xfId="9" applyFont="1" applyBorder="1"/>
    <xf numFmtId="0" fontId="17" fillId="0" borderId="4" xfId="0" applyFont="1" applyBorder="1" applyAlignment="1">
      <alignment vertical="top"/>
    </xf>
    <xf numFmtId="0" fontId="20" fillId="0" borderId="4" xfId="0" applyFont="1" applyBorder="1" applyAlignment="1">
      <alignment vertical="justify"/>
    </xf>
    <xf numFmtId="164" fontId="13" fillId="0" borderId="3" xfId="2" applyFont="1" applyBorder="1"/>
    <xf numFmtId="0" fontId="14" fillId="0" borderId="5" xfId="9" applyFont="1" applyBorder="1"/>
    <xf numFmtId="4" fontId="14" fillId="0" borderId="6" xfId="9" applyNumberFormat="1" applyFont="1" applyBorder="1"/>
    <xf numFmtId="4" fontId="13" fillId="0" borderId="7" xfId="9" applyNumberFormat="1" applyFont="1" applyBorder="1"/>
    <xf numFmtId="0" fontId="14" fillId="0" borderId="14" xfId="9" applyFont="1" applyBorder="1"/>
    <xf numFmtId="4" fontId="13" fillId="0" borderId="15" xfId="9" applyNumberFormat="1" applyFont="1" applyBorder="1"/>
    <xf numFmtId="164" fontId="14" fillId="0" borderId="0" xfId="2" applyFont="1" applyBorder="1"/>
    <xf numFmtId="4" fontId="14" fillId="0" borderId="15" xfId="9" applyNumberFormat="1" applyFont="1" applyBorder="1"/>
    <xf numFmtId="2" fontId="14" fillId="0" borderId="14" xfId="9" applyNumberFormat="1" applyFont="1" applyBorder="1"/>
    <xf numFmtId="0" fontId="14" fillId="0" borderId="8" xfId="9" applyFont="1" applyBorder="1"/>
    <xf numFmtId="4" fontId="14" fillId="0" borderId="10" xfId="9" applyNumberFormat="1" applyFont="1" applyBorder="1"/>
    <xf numFmtId="4" fontId="13" fillId="0" borderId="3" xfId="9" applyNumberFormat="1" applyFont="1" applyBorder="1"/>
    <xf numFmtId="0" fontId="14" fillId="0" borderId="5" xfId="9" applyFont="1" applyBorder="1" applyAlignment="1">
      <alignment vertical="center"/>
    </xf>
    <xf numFmtId="0" fontId="14" fillId="0" borderId="14" xfId="9" applyFont="1" applyBorder="1" applyAlignment="1">
      <alignment vertical="center"/>
    </xf>
    <xf numFmtId="164" fontId="13" fillId="0" borderId="3" xfId="2" applyFont="1" applyFill="1" applyBorder="1"/>
    <xf numFmtId="44" fontId="17" fillId="0" borderId="0" xfId="0" applyNumberFormat="1" applyFont="1" applyAlignment="1">
      <alignment vertical="top" wrapText="1"/>
    </xf>
    <xf numFmtId="166" fontId="15" fillId="0" borderId="6" xfId="8" applyNumberFormat="1" applyFont="1" applyFill="1" applyBorder="1" applyAlignment="1" applyProtection="1">
      <alignment horizontal="right" vertical="top"/>
      <protection locked="0"/>
    </xf>
    <xf numFmtId="0" fontId="16" fillId="3" borderId="1" xfId="0" applyFont="1" applyFill="1" applyBorder="1" applyAlignment="1">
      <alignment horizontal="center" vertical="top"/>
    </xf>
    <xf numFmtId="0" fontId="16" fillId="3" borderId="2" xfId="0" applyFont="1" applyFill="1" applyBorder="1" applyAlignment="1">
      <alignment vertical="top"/>
    </xf>
    <xf numFmtId="0" fontId="16" fillId="3" borderId="4" xfId="0" applyFont="1" applyFill="1" applyBorder="1" applyAlignment="1">
      <alignment vertical="top"/>
    </xf>
    <xf numFmtId="0" fontId="13" fillId="3" borderId="5" xfId="0" applyFont="1" applyFill="1" applyBorder="1" applyAlignment="1">
      <alignment horizontal="center"/>
    </xf>
    <xf numFmtId="0" fontId="13" fillId="3" borderId="5" xfId="0" applyFont="1" applyFill="1" applyBorder="1"/>
    <xf numFmtId="0" fontId="13" fillId="3" borderId="6" xfId="0" applyFont="1" applyFill="1" applyBorder="1"/>
    <xf numFmtId="0" fontId="13" fillId="3" borderId="7" xfId="0" applyFont="1" applyFill="1" applyBorder="1" applyAlignment="1">
      <alignment horizontal="center"/>
    </xf>
    <xf numFmtId="0" fontId="20" fillId="3" borderId="7" xfId="0" applyFont="1" applyFill="1" applyBorder="1" applyAlignment="1">
      <alignment vertical="top" wrapText="1"/>
    </xf>
    <xf numFmtId="0" fontId="20" fillId="3" borderId="15" xfId="0" applyFont="1" applyFill="1" applyBorder="1" applyAlignment="1">
      <alignment vertical="top" wrapText="1"/>
    </xf>
    <xf numFmtId="0" fontId="20" fillId="3" borderId="10" xfId="0" applyFont="1" applyFill="1" applyBorder="1" applyAlignment="1">
      <alignment vertical="top" wrapText="1"/>
    </xf>
    <xf numFmtId="0" fontId="16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/>
    </xf>
    <xf numFmtId="0" fontId="13" fillId="3" borderId="2" xfId="9" applyFont="1" applyFill="1" applyBorder="1"/>
    <xf numFmtId="0" fontId="13" fillId="3" borderId="4" xfId="9" applyFont="1" applyFill="1" applyBorder="1"/>
    <xf numFmtId="0" fontId="17" fillId="3" borderId="4" xfId="0" applyFont="1" applyFill="1" applyBorder="1" applyAlignment="1">
      <alignment vertical="top"/>
    </xf>
    <xf numFmtId="0" fontId="17" fillId="3" borderId="3" xfId="0" applyFont="1" applyFill="1" applyBorder="1" applyAlignment="1">
      <alignment vertical="top"/>
    </xf>
    <xf numFmtId="0" fontId="14" fillId="3" borderId="1" xfId="5" applyFont="1" applyFill="1" applyBorder="1" applyAlignment="1">
      <alignment horizontal="center"/>
    </xf>
    <xf numFmtId="0" fontId="15" fillId="3" borderId="2" xfId="0" applyFont="1" applyFill="1" applyBorder="1" applyAlignment="1">
      <alignment vertical="top"/>
    </xf>
    <xf numFmtId="0" fontId="20" fillId="3" borderId="4" xfId="0" applyFont="1" applyFill="1" applyBorder="1" applyAlignment="1">
      <alignment vertical="top" wrapText="1"/>
    </xf>
    <xf numFmtId="0" fontId="20" fillId="3" borderId="3" xfId="0" applyFont="1" applyFill="1" applyBorder="1" applyAlignment="1">
      <alignment vertical="top" wrapText="1"/>
    </xf>
    <xf numFmtId="0" fontId="13" fillId="3" borderId="5" xfId="5" applyFont="1" applyFill="1" applyBorder="1" applyAlignment="1">
      <alignment horizontal="center" vertical="center"/>
    </xf>
    <xf numFmtId="0" fontId="13" fillId="3" borderId="5" xfId="5" applyFont="1" applyFill="1" applyBorder="1" applyAlignment="1">
      <alignment vertical="center"/>
    </xf>
    <xf numFmtId="0" fontId="13" fillId="3" borderId="6" xfId="5" applyFont="1" applyFill="1" applyBorder="1" applyAlignment="1">
      <alignment vertical="center"/>
    </xf>
    <xf numFmtId="0" fontId="13" fillId="3" borderId="7" xfId="5" applyFont="1" applyFill="1" applyBorder="1" applyAlignment="1">
      <alignment vertical="center"/>
    </xf>
    <xf numFmtId="0" fontId="13" fillId="3" borderId="7" xfId="5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 wrapText="1"/>
    </xf>
    <xf numFmtId="0" fontId="13" fillId="3" borderId="11" xfId="5" applyFont="1" applyFill="1" applyBorder="1" applyAlignment="1">
      <alignment horizontal="center"/>
    </xf>
    <xf numFmtId="0" fontId="13" fillId="3" borderId="11" xfId="5" applyFont="1" applyFill="1" applyBorder="1"/>
    <xf numFmtId="0" fontId="16" fillId="3" borderId="11" xfId="0" applyFont="1" applyFill="1" applyBorder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11" xfId="0" applyFont="1" applyFill="1" applyBorder="1" applyAlignment="1">
      <alignment horizontal="center" wrapText="1"/>
    </xf>
    <xf numFmtId="0" fontId="13" fillId="3" borderId="1" xfId="0" applyFont="1" applyFill="1" applyBorder="1"/>
    <xf numFmtId="49" fontId="15" fillId="3" borderId="1" xfId="0" applyNumberFormat="1" applyFont="1" applyFill="1" applyBorder="1" applyAlignment="1">
      <alignment horizontal="center" vertical="top" wrapText="1"/>
    </xf>
    <xf numFmtId="0" fontId="13" fillId="3" borderId="2" xfId="0" applyFont="1" applyFill="1" applyBorder="1"/>
    <xf numFmtId="0" fontId="13" fillId="3" borderId="4" xfId="0" applyFont="1" applyFill="1" applyBorder="1"/>
    <xf numFmtId="0" fontId="13" fillId="3" borderId="7" xfId="0" applyFont="1" applyFill="1" applyBorder="1"/>
    <xf numFmtId="49" fontId="15" fillId="3" borderId="11" xfId="0" applyNumberFormat="1" applyFont="1" applyFill="1" applyBorder="1" applyAlignment="1">
      <alignment vertical="top" wrapText="1"/>
    </xf>
    <xf numFmtId="0" fontId="16" fillId="3" borderId="11" xfId="0" applyFont="1" applyFill="1" applyBorder="1" applyAlignment="1">
      <alignment horizontal="left" vertical="top"/>
    </xf>
    <xf numFmtId="0" fontId="13" fillId="3" borderId="11" xfId="0" applyFont="1" applyFill="1" applyBorder="1"/>
    <xf numFmtId="49" fontId="15" fillId="3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justify" vertical="justify" wrapText="1"/>
    </xf>
    <xf numFmtId="0" fontId="13" fillId="3" borderId="11" xfId="9" applyFont="1" applyFill="1" applyBorder="1" applyAlignment="1">
      <alignment horizontal="center" vertical="center" wrapText="1"/>
    </xf>
    <xf numFmtId="9" fontId="13" fillId="3" borderId="1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vertical="top" wrapText="1"/>
    </xf>
    <xf numFmtId="0" fontId="14" fillId="0" borderId="0" xfId="9" applyFont="1" applyAlignment="1">
      <alignment horizontal="left"/>
    </xf>
    <xf numFmtId="49" fontId="15" fillId="3" borderId="12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justify" wrapText="1"/>
    </xf>
    <xf numFmtId="0" fontId="14" fillId="0" borderId="0" xfId="9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17" fillId="0" borderId="9" xfId="2" applyNumberFormat="1" applyFont="1" applyFill="1" applyBorder="1" applyAlignment="1">
      <alignment vertical="top" wrapText="1"/>
    </xf>
    <xf numFmtId="0" fontId="13" fillId="3" borderId="11" xfId="5" applyFont="1" applyFill="1" applyBorder="1" applyAlignment="1">
      <alignment horizontal="center" vertical="center" wrapText="1"/>
    </xf>
    <xf numFmtId="4" fontId="14" fillId="3" borderId="1" xfId="5" applyNumberFormat="1" applyFont="1" applyFill="1" applyBorder="1" applyAlignment="1">
      <alignment horizontal="center"/>
    </xf>
    <xf numFmtId="0" fontId="17" fillId="0" borderId="9" xfId="0" applyFont="1" applyBorder="1" applyAlignment="1">
      <alignment horizontal="left" vertical="center"/>
    </xf>
    <xf numFmtId="0" fontId="14" fillId="0" borderId="15" xfId="5" applyFont="1" applyBorder="1" applyAlignment="1">
      <alignment vertical="center"/>
    </xf>
    <xf numFmtId="0" fontId="14" fillId="0" borderId="15" xfId="5" applyFont="1" applyBorder="1" applyAlignment="1">
      <alignment vertical="center" wrapText="1"/>
    </xf>
    <xf numFmtId="0" fontId="17" fillId="2" borderId="9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vertical="top" wrapText="1"/>
    </xf>
    <xf numFmtId="4" fontId="14" fillId="0" borderId="1" xfId="2" applyNumberFormat="1" applyFont="1" applyFill="1" applyBorder="1" applyAlignment="1">
      <alignment horizontal="right"/>
    </xf>
    <xf numFmtId="9" fontId="14" fillId="0" borderId="1" xfId="2" applyNumberFormat="1" applyFont="1" applyFill="1" applyBorder="1" applyAlignment="1">
      <alignment horizontal="center"/>
    </xf>
    <xf numFmtId="4" fontId="25" fillId="0" borderId="1" xfId="14" applyNumberFormat="1" applyFont="1" applyBorder="1" applyAlignment="1">
      <alignment horizontal="center" wrapText="1"/>
    </xf>
    <xf numFmtId="10" fontId="17" fillId="0" borderId="1" xfId="4" applyNumberFormat="1" applyFont="1" applyFill="1" applyBorder="1" applyAlignment="1">
      <alignment horizontal="center" vertical="top"/>
    </xf>
    <xf numFmtId="10" fontId="14" fillId="0" borderId="1" xfId="0" applyNumberFormat="1" applyFont="1" applyBorder="1" applyAlignment="1">
      <alignment horizontal="center"/>
    </xf>
    <xf numFmtId="4" fontId="25" fillId="0" borderId="1" xfId="14" applyNumberFormat="1" applyFont="1" applyBorder="1" applyAlignment="1">
      <alignment horizontal="left" wrapText="1"/>
    </xf>
    <xf numFmtId="4" fontId="14" fillId="0" borderId="1" xfId="3" applyNumberFormat="1" applyFont="1" applyFill="1" applyBorder="1" applyAlignment="1">
      <alignment horizontal="right"/>
    </xf>
    <xf numFmtId="0" fontId="25" fillId="0" borderId="1" xfId="14" applyFont="1" applyBorder="1"/>
    <xf numFmtId="4" fontId="25" fillId="0" borderId="1" xfId="14" applyNumberFormat="1" applyFont="1" applyBorder="1" applyAlignment="1">
      <alignment horizontal="right" vertical="center" wrapText="1"/>
    </xf>
    <xf numFmtId="4" fontId="25" fillId="0" borderId="1" xfId="14" applyNumberFormat="1" applyFont="1" applyBorder="1" applyAlignment="1">
      <alignment horizontal="right" wrapText="1"/>
    </xf>
    <xf numFmtId="9" fontId="25" fillId="0" borderId="1" xfId="14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vertical="top"/>
    </xf>
    <xf numFmtId="49" fontId="25" fillId="0" borderId="0" xfId="14" applyNumberFormat="1" applyFont="1" applyAlignment="1">
      <alignment horizontal="left" vertical="center" wrapText="1"/>
    </xf>
    <xf numFmtId="0" fontId="17" fillId="2" borderId="0" xfId="0" applyFont="1" applyFill="1" applyAlignment="1">
      <alignment vertical="top" wrapText="1"/>
    </xf>
    <xf numFmtId="0" fontId="25" fillId="0" borderId="2" xfId="14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top"/>
    </xf>
    <xf numFmtId="0" fontId="17" fillId="2" borderId="4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vertical="top"/>
    </xf>
    <xf numFmtId="0" fontId="17" fillId="2" borderId="4" xfId="0" applyFont="1" applyFill="1" applyBorder="1" applyAlignment="1">
      <alignment vertical="top" wrapText="1"/>
    </xf>
    <xf numFmtId="0" fontId="17" fillId="2" borderId="3" xfId="0" applyFont="1" applyFill="1" applyBorder="1" applyAlignment="1">
      <alignment vertical="top" wrapText="1"/>
    </xf>
    <xf numFmtId="0" fontId="17" fillId="2" borderId="10" xfId="0" applyFont="1" applyFill="1" applyBorder="1" applyAlignment="1">
      <alignment vertical="top" wrapText="1"/>
    </xf>
    <xf numFmtId="0" fontId="17" fillId="2" borderId="15" xfId="0" applyFont="1" applyFill="1" applyBorder="1" applyAlignment="1">
      <alignment vertical="top" wrapText="1"/>
    </xf>
    <xf numFmtId="0" fontId="17" fillId="2" borderId="2" xfId="0" applyFont="1" applyFill="1" applyBorder="1" applyAlignment="1">
      <alignment horizontal="center" vertical="top" wrapText="1"/>
    </xf>
    <xf numFmtId="4" fontId="14" fillId="0" borderId="3" xfId="3" applyNumberFormat="1" applyFont="1" applyFill="1" applyBorder="1" applyAlignment="1">
      <alignment horizontal="right"/>
    </xf>
    <xf numFmtId="0" fontId="17" fillId="2" borderId="12" xfId="0" applyFont="1" applyFill="1" applyBorder="1" applyAlignment="1">
      <alignment vertical="top"/>
    </xf>
    <xf numFmtId="0" fontId="17" fillId="2" borderId="2" xfId="0" applyFont="1" applyFill="1" applyBorder="1" applyAlignment="1">
      <alignment vertical="top"/>
    </xf>
    <xf numFmtId="0" fontId="17" fillId="2" borderId="8" xfId="0" applyFont="1" applyFill="1" applyBorder="1" applyAlignment="1">
      <alignment vertical="top"/>
    </xf>
    <xf numFmtId="49" fontId="25" fillId="0" borderId="8" xfId="14" applyNumberFormat="1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vertical="center"/>
    </xf>
    <xf numFmtId="0" fontId="17" fillId="2" borderId="9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vertical="center" wrapText="1"/>
    </xf>
    <xf numFmtId="4" fontId="14" fillId="0" borderId="1" xfId="3" applyNumberFormat="1" applyFont="1" applyFill="1" applyBorder="1" applyAlignment="1">
      <alignment horizontal="right" vertical="center"/>
    </xf>
    <xf numFmtId="10" fontId="14" fillId="0" borderId="1" xfId="0" applyNumberFormat="1" applyFont="1" applyBorder="1" applyAlignment="1">
      <alignment horizontal="center" vertical="center"/>
    </xf>
    <xf numFmtId="4" fontId="25" fillId="0" borderId="1" xfId="14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vertical="top"/>
    </xf>
    <xf numFmtId="0" fontId="16" fillId="0" borderId="10" xfId="0" applyFont="1" applyBorder="1" applyAlignment="1">
      <alignment vertical="top"/>
    </xf>
    <xf numFmtId="44" fontId="17" fillId="0" borderId="0" xfId="0" applyNumberFormat="1" applyFont="1" applyAlignment="1">
      <alignment horizontal="left" vertical="top"/>
    </xf>
    <xf numFmtId="4" fontId="20" fillId="0" borderId="0" xfId="0" applyNumberFormat="1" applyFont="1" applyAlignment="1">
      <alignment vertical="top" wrapText="1"/>
    </xf>
    <xf numFmtId="166" fontId="20" fillId="0" borderId="0" xfId="8" applyNumberFormat="1" applyFont="1" applyBorder="1" applyAlignment="1" applyProtection="1">
      <alignment horizontal="right" vertical="top"/>
      <protection locked="0"/>
    </xf>
    <xf numFmtId="4" fontId="14" fillId="0" borderId="1" xfId="2" applyNumberFormat="1" applyFont="1" applyFill="1" applyBorder="1" applyAlignment="1">
      <alignment horizontal="right" vertical="center"/>
    </xf>
    <xf numFmtId="4" fontId="25" fillId="0" borderId="1" xfId="14" applyNumberFormat="1" applyFont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17" fillId="2" borderId="4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13" fillId="3" borderId="3" xfId="0" applyFont="1" applyFill="1" applyBorder="1" applyAlignment="1">
      <alignment horizontal="center" wrapText="1"/>
    </xf>
    <xf numFmtId="0" fontId="13" fillId="3" borderId="12" xfId="9" applyFont="1" applyFill="1" applyBorder="1" applyAlignment="1">
      <alignment horizontal="center" vertical="center"/>
    </xf>
    <xf numFmtId="0" fontId="13" fillId="3" borderId="12" xfId="9" applyFont="1" applyFill="1" applyBorder="1" applyAlignment="1">
      <alignment horizontal="center" vertical="center" wrapText="1"/>
    </xf>
    <xf numFmtId="166" fontId="17" fillId="0" borderId="7" xfId="8" applyNumberFormat="1" applyFont="1" applyFill="1" applyBorder="1" applyAlignment="1">
      <alignment horizontal="right" vertical="justify" wrapText="1"/>
    </xf>
    <xf numFmtId="166" fontId="17" fillId="0" borderId="15" xfId="8" applyNumberFormat="1" applyFont="1" applyFill="1" applyBorder="1" applyAlignment="1">
      <alignment horizontal="right" vertical="justify" wrapText="1"/>
    </xf>
    <xf numFmtId="166" fontId="17" fillId="0" borderId="10" xfId="8" applyNumberFormat="1" applyFont="1" applyFill="1" applyBorder="1" applyAlignment="1">
      <alignment horizontal="right" vertical="justify" wrapText="1"/>
    </xf>
    <xf numFmtId="4" fontId="13" fillId="0" borderId="9" xfId="15" applyNumberFormat="1" applyFont="1" applyBorder="1" applyAlignment="1">
      <alignment horizontal="right" vertical="center" wrapText="1"/>
    </xf>
    <xf numFmtId="0" fontId="14" fillId="0" borderId="0" xfId="9" applyFont="1" applyAlignment="1">
      <alignment horizontal="left" vertical="center" wrapText="1"/>
    </xf>
    <xf numFmtId="0" fontId="14" fillId="0" borderId="0" xfId="9" applyFont="1" applyAlignment="1">
      <alignment horizontal="left"/>
    </xf>
    <xf numFmtId="0" fontId="14" fillId="0" borderId="9" xfId="9" applyFont="1" applyBorder="1" applyAlignment="1">
      <alignment horizontal="left"/>
    </xf>
    <xf numFmtId="0" fontId="16" fillId="3" borderId="2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left" vertical="top"/>
    </xf>
    <xf numFmtId="0" fontId="16" fillId="3" borderId="3" xfId="0" applyFont="1" applyFill="1" applyBorder="1" applyAlignment="1">
      <alignment horizontal="left" vertical="top"/>
    </xf>
    <xf numFmtId="0" fontId="13" fillId="3" borderId="4" xfId="0" applyFont="1" applyFill="1" applyBorder="1" applyAlignment="1">
      <alignment horizontal="center"/>
    </xf>
    <xf numFmtId="0" fontId="14" fillId="0" borderId="0" xfId="9" applyFont="1" applyAlignment="1">
      <alignment horizontal="left" wrapText="1"/>
    </xf>
    <xf numFmtId="0" fontId="17" fillId="2" borderId="0" xfId="0" applyFont="1" applyFill="1" applyAlignment="1">
      <alignment horizontal="left" vertical="top" wrapText="1"/>
    </xf>
    <xf numFmtId="0" fontId="17" fillId="0" borderId="9" xfId="0" applyFont="1" applyBorder="1" applyAlignment="1">
      <alignment vertical="top" wrapText="1"/>
    </xf>
    <xf numFmtId="0" fontId="13" fillId="3" borderId="12" xfId="9" applyFont="1" applyFill="1" applyBorder="1" applyAlignment="1">
      <alignment horizontal="center" vertical="center"/>
    </xf>
    <xf numFmtId="0" fontId="14" fillId="0" borderId="6" xfId="9" applyFont="1" applyBorder="1" applyAlignment="1">
      <alignment horizontal="left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left"/>
    </xf>
    <xf numFmtId="0" fontId="17" fillId="0" borderId="9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17" fillId="2" borderId="0" xfId="0" applyFont="1" applyFill="1" applyAlignment="1">
      <alignment horizontal="left" vertical="center" wrapText="1"/>
    </xf>
    <xf numFmtId="0" fontId="15" fillId="3" borderId="14" xfId="0" applyFont="1" applyFill="1" applyBorder="1" applyAlignment="1">
      <alignment horizontal="center" vertical="top" wrapText="1"/>
    </xf>
    <xf numFmtId="0" fontId="15" fillId="3" borderId="0" xfId="0" applyFont="1" applyFill="1" applyAlignment="1">
      <alignment horizontal="center" vertical="top" wrapText="1"/>
    </xf>
    <xf numFmtId="0" fontId="15" fillId="3" borderId="8" xfId="0" applyFont="1" applyFill="1" applyBorder="1" applyAlignment="1">
      <alignment horizontal="center" vertical="top" wrapText="1"/>
    </xf>
    <xf numFmtId="0" fontId="15" fillId="3" borderId="9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horizontal="center" vertical="top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justify" wrapText="1"/>
    </xf>
    <xf numFmtId="0" fontId="15" fillId="3" borderId="6" xfId="0" applyFont="1" applyFill="1" applyBorder="1" applyAlignment="1">
      <alignment horizontal="center" vertical="justify" wrapText="1"/>
    </xf>
    <xf numFmtId="0" fontId="15" fillId="3" borderId="7" xfId="0" applyFont="1" applyFill="1" applyBorder="1" applyAlignment="1">
      <alignment horizontal="center" vertical="justify" wrapText="1"/>
    </xf>
    <xf numFmtId="0" fontId="15" fillId="3" borderId="14" xfId="0" applyFont="1" applyFill="1" applyBorder="1" applyAlignment="1">
      <alignment horizontal="center" vertical="top"/>
    </xf>
    <xf numFmtId="0" fontId="15" fillId="3" borderId="0" xfId="0" applyFont="1" applyFill="1" applyAlignment="1">
      <alignment horizontal="center" vertical="top"/>
    </xf>
    <xf numFmtId="0" fontId="15" fillId="3" borderId="15" xfId="0" applyFont="1" applyFill="1" applyBorder="1" applyAlignment="1">
      <alignment horizontal="center" vertical="top"/>
    </xf>
    <xf numFmtId="0" fontId="15" fillId="3" borderId="15" xfId="0" applyFont="1" applyFill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right"/>
    </xf>
    <xf numFmtId="0" fontId="15" fillId="3" borderId="1" xfId="0" applyFont="1" applyFill="1" applyBorder="1" applyAlignment="1">
      <alignment horizontal="left" vertical="justify" wrapText="1"/>
    </xf>
    <xf numFmtId="0" fontId="13" fillId="3" borderId="11" xfId="0" applyFont="1" applyFill="1" applyBorder="1" applyAlignment="1">
      <alignment horizontal="center"/>
    </xf>
    <xf numFmtId="49" fontId="14" fillId="0" borderId="6" xfId="0" applyNumberFormat="1" applyFont="1" applyBorder="1" applyAlignment="1">
      <alignment horizontal="left"/>
    </xf>
    <xf numFmtId="49" fontId="14" fillId="0" borderId="0" xfId="0" applyNumberFormat="1" applyFont="1" applyAlignment="1">
      <alignment horizontal="left"/>
    </xf>
    <xf numFmtId="0" fontId="15" fillId="3" borderId="8" xfId="0" applyFont="1" applyFill="1" applyBorder="1" applyAlignment="1">
      <alignment horizontal="center" vertical="top"/>
    </xf>
    <xf numFmtId="0" fontId="15" fillId="3" borderId="9" xfId="0" applyFont="1" applyFill="1" applyBorder="1" applyAlignment="1">
      <alignment horizontal="center" vertical="top"/>
    </xf>
    <xf numFmtId="0" fontId="15" fillId="3" borderId="10" xfId="0" applyFont="1" applyFill="1" applyBorder="1" applyAlignment="1">
      <alignment horizontal="center" vertical="top"/>
    </xf>
    <xf numFmtId="0" fontId="16" fillId="3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/>
    </xf>
    <xf numFmtId="49" fontId="14" fillId="0" borderId="0" xfId="0" applyNumberFormat="1" applyFont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15" fillId="3" borderId="1" xfId="0" applyFont="1" applyFill="1" applyBorder="1" applyAlignment="1">
      <alignment horizontal="left" vertical="top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3" fillId="3" borderId="2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49" fontId="15" fillId="3" borderId="2" xfId="0" applyNumberFormat="1" applyFont="1" applyFill="1" applyBorder="1" applyAlignment="1">
      <alignment horizontal="left" vertical="top" wrapText="1"/>
    </xf>
    <xf numFmtId="49" fontId="15" fillId="3" borderId="4" xfId="0" applyNumberFormat="1" applyFont="1" applyFill="1" applyBorder="1" applyAlignment="1">
      <alignment horizontal="left" vertical="top" wrapText="1"/>
    </xf>
    <xf numFmtId="49" fontId="15" fillId="3" borderId="3" xfId="0" applyNumberFormat="1" applyFont="1" applyFill="1" applyBorder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16" fillId="3" borderId="2" xfId="0" applyFont="1" applyFill="1" applyBorder="1" applyAlignment="1">
      <alignment horizontal="left" vertical="justify" wrapText="1"/>
    </xf>
    <xf numFmtId="0" fontId="16" fillId="3" borderId="4" xfId="0" applyFont="1" applyFill="1" applyBorder="1" applyAlignment="1">
      <alignment horizontal="left" vertical="justify" wrapText="1"/>
    </xf>
    <xf numFmtId="0" fontId="16" fillId="3" borderId="3" xfId="0" applyFont="1" applyFill="1" applyBorder="1" applyAlignment="1">
      <alignment horizontal="left" vertical="justify" wrapText="1"/>
    </xf>
    <xf numFmtId="0" fontId="13" fillId="3" borderId="1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/>
    </xf>
    <xf numFmtId="0" fontId="20" fillId="0" borderId="0" xfId="0" applyFont="1" applyAlignment="1">
      <alignment horizontal="left" vertical="justify"/>
    </xf>
    <xf numFmtId="0" fontId="20" fillId="0" borderId="9" xfId="0" applyFont="1" applyBorder="1" applyAlignment="1">
      <alignment horizontal="left" vertical="justify" wrapText="1"/>
    </xf>
    <xf numFmtId="0" fontId="15" fillId="3" borderId="1" xfId="0" applyFont="1" applyFill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/>
    </xf>
    <xf numFmtId="0" fontId="13" fillId="3" borderId="11" xfId="5" applyFont="1" applyFill="1" applyBorder="1" applyAlignment="1">
      <alignment horizontal="center"/>
    </xf>
    <xf numFmtId="0" fontId="17" fillId="0" borderId="6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top" wrapText="1"/>
    </xf>
    <xf numFmtId="0" fontId="15" fillId="3" borderId="4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13" fillId="3" borderId="7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left" vertical="top" wrapText="1"/>
    </xf>
    <xf numFmtId="0" fontId="26" fillId="0" borderId="8" xfId="15" applyFont="1" applyBorder="1" applyAlignment="1">
      <alignment horizontal="left" vertical="center"/>
    </xf>
    <xf numFmtId="0" fontId="26" fillId="0" borderId="9" xfId="15" applyFont="1" applyBorder="1" applyAlignment="1">
      <alignment horizontal="left" vertical="center"/>
    </xf>
    <xf numFmtId="0" fontId="20" fillId="0" borderId="14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 wrapText="1"/>
    </xf>
    <xf numFmtId="0" fontId="17" fillId="0" borderId="5" xfId="0" applyFont="1" applyBorder="1" applyAlignment="1">
      <alignment horizontal="left" vertical="top" wrapText="1"/>
    </xf>
    <xf numFmtId="49" fontId="13" fillId="0" borderId="9" xfId="0" applyNumberFormat="1" applyFont="1" applyBorder="1" applyAlignment="1">
      <alignment horizontal="left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6" fillId="0" borderId="2" xfId="0" applyFont="1" applyBorder="1" applyAlignment="1">
      <alignment horizontal="left" vertical="justify" wrapText="1"/>
    </xf>
    <xf numFmtId="0" fontId="16" fillId="0" borderId="4" xfId="0" applyFont="1" applyBorder="1" applyAlignment="1">
      <alignment horizontal="left" vertical="justify" wrapText="1"/>
    </xf>
    <xf numFmtId="0" fontId="16" fillId="3" borderId="2" xfId="0" applyFont="1" applyFill="1" applyBorder="1" applyAlignment="1">
      <alignment horizontal="left" vertical="justify"/>
    </xf>
    <xf numFmtId="0" fontId="16" fillId="3" borderId="4" xfId="0" applyFont="1" applyFill="1" applyBorder="1" applyAlignment="1">
      <alignment horizontal="left" vertical="justify"/>
    </xf>
    <xf numFmtId="0" fontId="16" fillId="3" borderId="3" xfId="0" applyFont="1" applyFill="1" applyBorder="1" applyAlignment="1">
      <alignment horizontal="left" vertical="justify"/>
    </xf>
    <xf numFmtId="0" fontId="15" fillId="3" borderId="7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top" wrapText="1"/>
    </xf>
    <xf numFmtId="0" fontId="15" fillId="3" borderId="10" xfId="0" applyFont="1" applyFill="1" applyBorder="1" applyAlignment="1">
      <alignment horizontal="center" vertical="top" wrapText="1"/>
    </xf>
    <xf numFmtId="0" fontId="14" fillId="0" borderId="6" xfId="9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</cellXfs>
  <cellStyles count="16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11 2" xfId="14" xr:uid="{B4C46DB4-8F8A-4254-8594-AD4EDCA3649A}"/>
    <cellStyle name="Normal 11 3" xfId="15" xr:uid="{F8433B15-9A87-4061-BA08-1F5F9A749991}"/>
    <cellStyle name="Normal 2" xfId="5" xr:uid="{00000000-0005-0000-0000-000008000000}"/>
    <cellStyle name="Normal 2 3" xfId="11" xr:uid="{00000000-0005-0000-0000-000009000000}"/>
    <cellStyle name="Normal 2 3 3" xfId="13" xr:uid="{4D96AE22-9686-4579-860B-A40AA5079224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52</xdr:row>
      <xdr:rowOff>9525</xdr:rowOff>
    </xdr:from>
    <xdr:ext cx="1238250" cy="597477"/>
    <xdr:pic>
      <xdr:nvPicPr>
        <xdr:cNvPr id="4" name="Imagen 3">
          <a:extLst>
            <a:ext uri="{FF2B5EF4-FFF2-40B4-BE49-F238E27FC236}">
              <a16:creationId xmlns:a16="http://schemas.microsoft.com/office/drawing/2014/main" id="{08189C57-566F-4989-9D23-DFE5140AE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34150"/>
          <a:ext cx="1238250" cy="597477"/>
        </a:xfrm>
        <a:prstGeom prst="rect">
          <a:avLst/>
        </a:prstGeom>
      </xdr:spPr>
    </xdr:pic>
    <xdr:clientData/>
  </xdr:oneCellAnchor>
  <xdr:oneCellAnchor>
    <xdr:from>
      <xdr:col>9</xdr:col>
      <xdr:colOff>571734</xdr:colOff>
      <xdr:row>52</xdr:row>
      <xdr:rowOff>9525</xdr:rowOff>
    </xdr:from>
    <xdr:ext cx="1399944" cy="514350"/>
    <xdr:pic>
      <xdr:nvPicPr>
        <xdr:cNvPr id="5" name="Imagen 4">
          <a:extLst>
            <a:ext uri="{FF2B5EF4-FFF2-40B4-BE49-F238E27FC236}">
              <a16:creationId xmlns:a16="http://schemas.microsoft.com/office/drawing/2014/main" id="{984EA9E6-CC47-41F0-AE48-45AC418A53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80" b="23980"/>
        <a:stretch/>
      </xdr:blipFill>
      <xdr:spPr bwMode="auto">
        <a:xfrm>
          <a:off x="6058134" y="6534150"/>
          <a:ext cx="1399944" cy="5143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100</xdr:row>
      <xdr:rowOff>0</xdr:rowOff>
    </xdr:from>
    <xdr:to>
      <xdr:col>10</xdr:col>
      <xdr:colOff>971550</xdr:colOff>
      <xdr:row>106</xdr:row>
      <xdr:rowOff>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6541E875-6945-4A7D-9B46-58A9C4EB54A2}"/>
            </a:ext>
          </a:extLst>
        </xdr:cNvPr>
        <xdr:cNvGrpSpPr/>
      </xdr:nvGrpSpPr>
      <xdr:grpSpPr>
        <a:xfrm>
          <a:off x="323850" y="15106650"/>
          <a:ext cx="7315200" cy="971550"/>
          <a:chOff x="0" y="45881925"/>
          <a:chExt cx="8439150" cy="971550"/>
        </a:xfrm>
      </xdr:grpSpPr>
      <xdr:sp macro="" textlink="">
        <xdr:nvSpPr>
          <xdr:cNvPr id="15" name="Text Box 2">
            <a:extLst>
              <a:ext uri="{FF2B5EF4-FFF2-40B4-BE49-F238E27FC236}">
                <a16:creationId xmlns:a16="http://schemas.microsoft.com/office/drawing/2014/main" id="{1809A301-2207-C787-AF34-BD2D21115A56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45881925"/>
            <a:ext cx="2638426" cy="8858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C.P. INOCENCIO ROMAN ORTIZ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TITULA DE LA DIRECCIÓN ADMINISTRATIVA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6" name="Text Box 3">
            <a:extLst>
              <a:ext uri="{FF2B5EF4-FFF2-40B4-BE49-F238E27FC236}">
                <a16:creationId xmlns:a16="http://schemas.microsoft.com/office/drawing/2014/main" id="{55BF2951-C310-868B-5E9F-7CEA2AE119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0006" y="45891450"/>
            <a:ext cx="2781643" cy="9620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C.P. ADRIAN ISRAEL NAJERA SUAREZ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7" name="Text Box 4">
            <a:extLst>
              <a:ext uri="{FF2B5EF4-FFF2-40B4-BE49-F238E27FC236}">
                <a16:creationId xmlns:a16="http://schemas.microsoft.com/office/drawing/2014/main" id="{E82D1669-3A41-F3EF-949D-8D902BF5719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29300" y="45881925"/>
            <a:ext cx="2609850" cy="971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marL="0" marR="0" lvl="0" indent="0" algn="ctr" defTabSz="914400" rtl="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ARQ. MIGUEL ÁNGEL ORDUÑA ESTRADA</a:t>
            </a:r>
            <a:endParaRPr lang="es-MX" sz="900">
              <a:effectLst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6640-F1FD-4C31-9A34-2D8C14972C46}">
  <dimension ref="A1:N250"/>
  <sheetViews>
    <sheetView tabSelected="1" workbookViewId="0">
      <selection activeCell="D269" sqref="D269"/>
    </sheetView>
  </sheetViews>
  <sheetFormatPr baseColWidth="10" defaultRowHeight="12.75" x14ac:dyDescent="0.2"/>
  <cols>
    <col min="8" max="8" width="9" customWidth="1"/>
    <col min="9" max="9" width="12.6640625" customWidth="1"/>
    <col min="10" max="10" width="16.5" customWidth="1"/>
    <col min="12" max="12" width="10.6640625" customWidth="1"/>
    <col min="13" max="13" width="3.5" customWidth="1"/>
  </cols>
  <sheetData>
    <row r="1" spans="1:13" s="2" customFormat="1" ht="12" customHeight="1" x14ac:dyDescent="0.2">
      <c r="A1" s="398" t="s">
        <v>204</v>
      </c>
      <c r="B1" s="399"/>
      <c r="C1" s="399"/>
      <c r="D1" s="399"/>
      <c r="E1" s="399"/>
      <c r="F1" s="399"/>
      <c r="G1" s="399"/>
      <c r="H1" s="399"/>
      <c r="I1" s="399"/>
      <c r="J1" s="400"/>
      <c r="K1" s="3"/>
      <c r="L1" s="3"/>
      <c r="M1" s="3"/>
    </row>
    <row r="2" spans="1:13" s="2" customFormat="1" ht="12" x14ac:dyDescent="0.2">
      <c r="A2" s="401" t="s">
        <v>241</v>
      </c>
      <c r="B2" s="402"/>
      <c r="C2" s="402"/>
      <c r="D2" s="402"/>
      <c r="E2" s="402"/>
      <c r="F2" s="402"/>
      <c r="G2" s="402"/>
      <c r="H2" s="402"/>
      <c r="I2" s="402"/>
      <c r="J2" s="403"/>
      <c r="K2" s="4"/>
      <c r="L2" s="4"/>
      <c r="M2" s="4"/>
    </row>
    <row r="3" spans="1:13" s="2" customFormat="1" ht="12" x14ac:dyDescent="0.2">
      <c r="A3" s="401" t="s">
        <v>435</v>
      </c>
      <c r="B3" s="402"/>
      <c r="C3" s="402"/>
      <c r="D3" s="402"/>
      <c r="E3" s="402"/>
      <c r="F3" s="402"/>
      <c r="G3" s="402"/>
      <c r="H3" s="402"/>
      <c r="I3" s="402"/>
      <c r="J3" s="403"/>
      <c r="K3" s="4"/>
      <c r="L3" s="4"/>
      <c r="M3" s="4"/>
    </row>
    <row r="4" spans="1:13" s="2" customFormat="1" ht="12" x14ac:dyDescent="0.2">
      <c r="A4" s="7"/>
      <c r="B4" s="8"/>
      <c r="C4" s="8"/>
      <c r="D4" s="8"/>
      <c r="E4" s="8"/>
      <c r="F4" s="8"/>
      <c r="G4" s="8"/>
      <c r="H4" s="8"/>
      <c r="I4" s="8"/>
      <c r="J4" s="9"/>
      <c r="K4" s="4"/>
      <c r="L4" s="4"/>
      <c r="M4" s="4"/>
    </row>
    <row r="5" spans="1:13" s="2" customFormat="1" ht="12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s="13" customFormat="1" ht="12" customHeight="1" x14ac:dyDescent="0.2">
      <c r="A6" s="404" t="s">
        <v>204</v>
      </c>
      <c r="B6" s="405"/>
      <c r="C6" s="405"/>
      <c r="D6" s="405"/>
      <c r="E6" s="405"/>
      <c r="F6" s="405"/>
      <c r="G6" s="405"/>
      <c r="H6" s="405"/>
      <c r="I6" s="405"/>
      <c r="J6" s="257"/>
      <c r="K6" s="38"/>
      <c r="L6" s="38"/>
      <c r="M6" s="38"/>
    </row>
    <row r="7" spans="1:13" s="13" customFormat="1" ht="24.75" customHeight="1" x14ac:dyDescent="0.2">
      <c r="A7" s="406" t="s">
        <v>205</v>
      </c>
      <c r="B7" s="407"/>
      <c r="C7" s="407"/>
      <c r="D7" s="407"/>
      <c r="E7" s="407"/>
      <c r="F7" s="407"/>
      <c r="G7" s="407"/>
      <c r="H7" s="407"/>
      <c r="I7" s="407"/>
      <c r="J7" s="258"/>
      <c r="K7" s="38"/>
      <c r="L7" s="38"/>
      <c r="M7" s="38"/>
    </row>
    <row r="8" spans="1:13" s="13" customFormat="1" ht="12" customHeight="1" x14ac:dyDescent="0.2">
      <c r="A8" s="394" t="s">
        <v>434</v>
      </c>
      <c r="B8" s="395"/>
      <c r="C8" s="395"/>
      <c r="D8" s="395"/>
      <c r="E8" s="395"/>
      <c r="F8" s="395"/>
      <c r="G8" s="395"/>
      <c r="H8" s="395"/>
      <c r="I8" s="395"/>
      <c r="J8" s="258"/>
      <c r="K8" s="38"/>
      <c r="L8" s="38"/>
      <c r="M8" s="38"/>
    </row>
    <row r="9" spans="1:13" s="13" customFormat="1" ht="12" customHeight="1" x14ac:dyDescent="0.2">
      <c r="A9" s="396" t="s">
        <v>206</v>
      </c>
      <c r="B9" s="397"/>
      <c r="C9" s="397"/>
      <c r="D9" s="397"/>
      <c r="E9" s="397"/>
      <c r="F9" s="397"/>
      <c r="G9" s="397"/>
      <c r="H9" s="397"/>
      <c r="I9" s="397"/>
      <c r="J9" s="259"/>
      <c r="K9" s="38"/>
      <c r="L9" s="38"/>
      <c r="M9" s="38"/>
    </row>
    <row r="10" spans="1:13" s="13" customFormat="1" ht="12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3" s="13" customFormat="1" ht="12" customHeight="1" x14ac:dyDescent="0.2">
      <c r="A11" s="267" t="s">
        <v>266</v>
      </c>
      <c r="B11" s="268"/>
      <c r="C11" s="268"/>
      <c r="D11" s="268"/>
      <c r="E11" s="268"/>
      <c r="F11" s="268"/>
      <c r="G11" s="268"/>
      <c r="H11" s="268"/>
      <c r="I11" s="268"/>
      <c r="J11" s="269"/>
      <c r="K11" s="38"/>
      <c r="L11" s="38"/>
      <c r="M11" s="38"/>
    </row>
    <row r="12" spans="1:13" s="26" customFormat="1" ht="26.25" customHeight="1" x14ac:dyDescent="0.2">
      <c r="A12" s="270" t="s">
        <v>41</v>
      </c>
      <c r="B12" s="271" t="s">
        <v>108</v>
      </c>
      <c r="C12" s="272"/>
      <c r="D12" s="272"/>
      <c r="E12" s="272"/>
      <c r="F12" s="272"/>
      <c r="G12" s="272"/>
      <c r="H12" s="273"/>
      <c r="I12" s="274" t="s">
        <v>91</v>
      </c>
      <c r="J12" s="307" t="s">
        <v>109</v>
      </c>
      <c r="L12" s="143"/>
      <c r="M12" s="65"/>
    </row>
    <row r="13" spans="1:13" s="26" customFormat="1" ht="11.25" x14ac:dyDescent="0.2">
      <c r="A13" s="39">
        <v>4100</v>
      </c>
      <c r="B13" s="132" t="s">
        <v>110</v>
      </c>
      <c r="C13" s="132"/>
      <c r="D13" s="132"/>
      <c r="E13" s="132"/>
      <c r="F13" s="132"/>
      <c r="G13" s="132"/>
      <c r="H13" s="132"/>
      <c r="I13" s="144">
        <v>41270605.210000001</v>
      </c>
      <c r="J13" s="133"/>
      <c r="L13" s="57"/>
      <c r="M13" s="65"/>
    </row>
    <row r="14" spans="1:13" s="26" customFormat="1" ht="11.25" x14ac:dyDescent="0.2">
      <c r="A14" s="45">
        <v>4110</v>
      </c>
      <c r="B14" s="145" t="s">
        <v>111</v>
      </c>
      <c r="C14" s="145"/>
      <c r="D14" s="145"/>
      <c r="E14" s="145"/>
      <c r="F14" s="145"/>
      <c r="G14" s="145"/>
      <c r="H14" s="145"/>
      <c r="I14" s="146">
        <v>0</v>
      </c>
      <c r="J14" s="135"/>
      <c r="L14" s="57"/>
      <c r="M14" s="65"/>
    </row>
    <row r="15" spans="1:13" s="26" customFormat="1" ht="11.25" x14ac:dyDescent="0.2">
      <c r="A15" s="45">
        <v>4111</v>
      </c>
      <c r="B15" s="145" t="s">
        <v>112</v>
      </c>
      <c r="C15" s="145"/>
      <c r="D15" s="145"/>
      <c r="E15" s="145"/>
      <c r="F15" s="145"/>
      <c r="G15" s="145"/>
      <c r="H15" s="145"/>
      <c r="I15" s="146">
        <v>0</v>
      </c>
      <c r="J15" s="135"/>
      <c r="L15" s="57"/>
      <c r="M15" s="65"/>
    </row>
    <row r="16" spans="1:13" s="26" customFormat="1" ht="11.25" x14ac:dyDescent="0.2">
      <c r="A16" s="45">
        <v>4112</v>
      </c>
      <c r="B16" s="145" t="s">
        <v>113</v>
      </c>
      <c r="C16" s="145"/>
      <c r="D16" s="145"/>
      <c r="E16" s="145"/>
      <c r="F16" s="145"/>
      <c r="G16" s="145"/>
      <c r="H16" s="145"/>
      <c r="I16" s="147">
        <v>0</v>
      </c>
      <c r="J16" s="135"/>
      <c r="L16" s="57"/>
      <c r="M16" s="65"/>
    </row>
    <row r="17" spans="1:13" s="26" customFormat="1" ht="12.75" customHeight="1" x14ac:dyDescent="0.2">
      <c r="A17" s="45">
        <v>4113</v>
      </c>
      <c r="B17" s="385" t="s">
        <v>114</v>
      </c>
      <c r="C17" s="385"/>
      <c r="D17" s="385"/>
      <c r="E17" s="385"/>
      <c r="F17" s="385"/>
      <c r="G17" s="385"/>
      <c r="H17" s="385"/>
      <c r="I17" s="147">
        <v>0</v>
      </c>
      <c r="J17" s="135"/>
      <c r="L17" s="57"/>
      <c r="M17" s="65"/>
    </row>
    <row r="18" spans="1:13" s="26" customFormat="1" ht="11.25" x14ac:dyDescent="0.2">
      <c r="A18" s="45">
        <v>4114</v>
      </c>
      <c r="B18" s="389" t="s">
        <v>115</v>
      </c>
      <c r="C18" s="389"/>
      <c r="D18" s="389"/>
      <c r="E18" s="389"/>
      <c r="F18" s="389"/>
      <c r="G18" s="389"/>
      <c r="H18" s="389"/>
      <c r="I18" s="147">
        <v>0</v>
      </c>
      <c r="J18" s="135"/>
      <c r="L18" s="57"/>
      <c r="M18" s="65"/>
    </row>
    <row r="19" spans="1:13" s="26" customFormat="1" ht="11.25" x14ac:dyDescent="0.2">
      <c r="A19" s="45">
        <v>4115</v>
      </c>
      <c r="B19" s="389" t="s">
        <v>116</v>
      </c>
      <c r="C19" s="389"/>
      <c r="D19" s="389"/>
      <c r="E19" s="389"/>
      <c r="F19" s="389"/>
      <c r="G19" s="389"/>
      <c r="H19" s="389"/>
      <c r="I19" s="147">
        <v>0</v>
      </c>
      <c r="J19" s="135"/>
      <c r="L19" s="57"/>
      <c r="M19" s="65"/>
    </row>
    <row r="20" spans="1:13" s="26" customFormat="1" ht="11.25" x14ac:dyDescent="0.2">
      <c r="A20" s="45">
        <v>4116</v>
      </c>
      <c r="B20" s="389" t="s">
        <v>117</v>
      </c>
      <c r="C20" s="389"/>
      <c r="D20" s="389"/>
      <c r="E20" s="389"/>
      <c r="F20" s="389"/>
      <c r="G20" s="389"/>
      <c r="H20" s="389"/>
      <c r="I20" s="147">
        <v>0</v>
      </c>
      <c r="J20" s="135"/>
      <c r="L20" s="57"/>
      <c r="M20" s="65"/>
    </row>
    <row r="21" spans="1:13" s="26" customFormat="1" ht="11.25" customHeight="1" x14ac:dyDescent="0.2">
      <c r="A21" s="45">
        <v>4117</v>
      </c>
      <c r="B21" s="389" t="s">
        <v>118</v>
      </c>
      <c r="C21" s="389"/>
      <c r="D21" s="389"/>
      <c r="E21" s="389"/>
      <c r="F21" s="389"/>
      <c r="G21" s="389"/>
      <c r="H21" s="389"/>
      <c r="I21" s="147">
        <v>0</v>
      </c>
      <c r="J21" s="135"/>
      <c r="L21" s="57"/>
      <c r="M21" s="65"/>
    </row>
    <row r="22" spans="1:13" s="26" customFormat="1" ht="24.75" customHeight="1" x14ac:dyDescent="0.2">
      <c r="A22" s="50">
        <v>4118</v>
      </c>
      <c r="B22" s="393" t="s">
        <v>418</v>
      </c>
      <c r="C22" s="393"/>
      <c r="D22" s="393"/>
      <c r="E22" s="393"/>
      <c r="F22" s="393"/>
      <c r="G22" s="393"/>
      <c r="H22" s="393"/>
      <c r="I22" s="148">
        <v>0</v>
      </c>
      <c r="J22" s="135"/>
      <c r="L22" s="57"/>
      <c r="M22" s="65"/>
    </row>
    <row r="23" spans="1:13" s="26" customFormat="1" ht="11.25" x14ac:dyDescent="0.2">
      <c r="A23" s="45">
        <v>4119</v>
      </c>
      <c r="B23" s="389" t="s">
        <v>119</v>
      </c>
      <c r="C23" s="389"/>
      <c r="D23" s="389"/>
      <c r="E23" s="389"/>
      <c r="F23" s="389"/>
      <c r="G23" s="389"/>
      <c r="H23" s="389"/>
      <c r="I23" s="147">
        <v>0</v>
      </c>
      <c r="J23" s="135"/>
      <c r="L23" s="57"/>
      <c r="M23" s="65"/>
    </row>
    <row r="24" spans="1:13" s="26" customFormat="1" ht="11.25" x14ac:dyDescent="0.2">
      <c r="A24" s="45">
        <v>4120</v>
      </c>
      <c r="B24" s="389" t="s">
        <v>120</v>
      </c>
      <c r="C24" s="389"/>
      <c r="D24" s="389"/>
      <c r="E24" s="389"/>
      <c r="F24" s="389"/>
      <c r="G24" s="389"/>
      <c r="H24" s="389"/>
      <c r="I24" s="147">
        <v>0</v>
      </c>
      <c r="J24" s="135"/>
      <c r="L24" s="57"/>
      <c r="M24" s="65"/>
    </row>
    <row r="25" spans="1:13" s="26" customFormat="1" ht="11.25" x14ac:dyDescent="0.2">
      <c r="A25" s="45">
        <v>4121</v>
      </c>
      <c r="B25" s="389" t="s">
        <v>121</v>
      </c>
      <c r="C25" s="389"/>
      <c r="D25" s="389"/>
      <c r="E25" s="389"/>
      <c r="F25" s="389"/>
      <c r="G25" s="389"/>
      <c r="H25" s="389"/>
      <c r="I25" s="147">
        <v>0</v>
      </c>
      <c r="J25" s="135"/>
      <c r="L25" s="57"/>
      <c r="M25" s="65"/>
    </row>
    <row r="26" spans="1:13" s="26" customFormat="1" ht="11.25" x14ac:dyDescent="0.2">
      <c r="A26" s="45">
        <v>4122</v>
      </c>
      <c r="B26" s="389" t="s">
        <v>122</v>
      </c>
      <c r="C26" s="389"/>
      <c r="D26" s="389"/>
      <c r="E26" s="389"/>
      <c r="F26" s="389"/>
      <c r="G26" s="389"/>
      <c r="H26" s="389"/>
      <c r="I26" s="147">
        <v>0</v>
      </c>
      <c r="J26" s="135"/>
      <c r="L26" s="57"/>
      <c r="M26" s="65"/>
    </row>
    <row r="27" spans="1:13" s="26" customFormat="1" ht="11.25" x14ac:dyDescent="0.2">
      <c r="A27" s="45">
        <v>4123</v>
      </c>
      <c r="B27" s="389" t="s">
        <v>123</v>
      </c>
      <c r="C27" s="389"/>
      <c r="D27" s="389"/>
      <c r="E27" s="389"/>
      <c r="F27" s="389"/>
      <c r="G27" s="389"/>
      <c r="H27" s="389"/>
      <c r="I27" s="147">
        <v>0</v>
      </c>
      <c r="J27" s="135"/>
      <c r="L27" s="57"/>
      <c r="M27" s="65"/>
    </row>
    <row r="28" spans="1:13" s="26" customFormat="1" ht="11.25" x14ac:dyDescent="0.2">
      <c r="A28" s="45">
        <v>4124</v>
      </c>
      <c r="B28" s="385" t="s">
        <v>124</v>
      </c>
      <c r="C28" s="385"/>
      <c r="D28" s="385"/>
      <c r="E28" s="385"/>
      <c r="F28" s="385"/>
      <c r="G28" s="385"/>
      <c r="H28" s="385"/>
      <c r="I28" s="147">
        <v>0</v>
      </c>
      <c r="J28" s="135"/>
      <c r="L28" s="57"/>
      <c r="M28" s="65"/>
    </row>
    <row r="29" spans="1:13" s="26" customFormat="1" ht="11.25" x14ac:dyDescent="0.2">
      <c r="A29" s="45">
        <v>4129</v>
      </c>
      <c r="B29" s="389" t="s">
        <v>125</v>
      </c>
      <c r="C29" s="389"/>
      <c r="D29" s="389"/>
      <c r="E29" s="389"/>
      <c r="F29" s="389"/>
      <c r="G29" s="389"/>
      <c r="H29" s="389"/>
      <c r="I29" s="147">
        <v>0</v>
      </c>
      <c r="J29" s="135"/>
      <c r="L29" s="57"/>
      <c r="M29" s="65"/>
    </row>
    <row r="30" spans="1:13" s="26" customFormat="1" ht="11.25" x14ac:dyDescent="0.2">
      <c r="A30" s="45">
        <v>4130</v>
      </c>
      <c r="B30" s="389" t="s">
        <v>126</v>
      </c>
      <c r="C30" s="390"/>
      <c r="D30" s="390"/>
      <c r="E30" s="390"/>
      <c r="F30" s="390"/>
      <c r="G30" s="390"/>
      <c r="H30" s="390"/>
      <c r="I30" s="147">
        <v>0</v>
      </c>
      <c r="J30" s="135"/>
      <c r="L30" s="57"/>
      <c r="M30" s="65"/>
    </row>
    <row r="31" spans="1:13" s="26" customFormat="1" ht="11.25" x14ac:dyDescent="0.2">
      <c r="A31" s="45">
        <v>4131</v>
      </c>
      <c r="B31" s="389" t="s">
        <v>127</v>
      </c>
      <c r="C31" s="390"/>
      <c r="D31" s="390"/>
      <c r="E31" s="390"/>
      <c r="F31" s="390"/>
      <c r="G31" s="390"/>
      <c r="H31" s="390"/>
      <c r="I31" s="147">
        <v>0</v>
      </c>
      <c r="J31" s="135"/>
      <c r="L31" s="57"/>
      <c r="M31" s="65"/>
    </row>
    <row r="32" spans="1:13" s="26" customFormat="1" ht="11.25" x14ac:dyDescent="0.2">
      <c r="A32" s="45">
        <v>4140</v>
      </c>
      <c r="B32" s="389" t="s">
        <v>128</v>
      </c>
      <c r="C32" s="390"/>
      <c r="D32" s="390"/>
      <c r="E32" s="390"/>
      <c r="F32" s="390"/>
      <c r="G32" s="390"/>
      <c r="H32" s="390"/>
      <c r="I32" s="146">
        <v>0</v>
      </c>
      <c r="J32" s="135"/>
      <c r="L32" s="57"/>
      <c r="M32" s="65"/>
    </row>
    <row r="33" spans="1:13" s="26" customFormat="1" ht="30.75" customHeight="1" x14ac:dyDescent="0.2">
      <c r="A33" s="50">
        <v>4141</v>
      </c>
      <c r="B33" s="385" t="s">
        <v>129</v>
      </c>
      <c r="C33" s="385"/>
      <c r="D33" s="385"/>
      <c r="E33" s="385"/>
      <c r="F33" s="385"/>
      <c r="G33" s="385"/>
      <c r="H33" s="385"/>
      <c r="I33" s="148">
        <v>0</v>
      </c>
      <c r="J33" s="135"/>
      <c r="L33" s="57"/>
      <c r="M33" s="65"/>
    </row>
    <row r="34" spans="1:13" s="26" customFormat="1" ht="11.25" x14ac:dyDescent="0.2">
      <c r="A34" s="45">
        <v>4142</v>
      </c>
      <c r="B34" s="389" t="s">
        <v>130</v>
      </c>
      <c r="C34" s="390"/>
      <c r="D34" s="390"/>
      <c r="E34" s="390"/>
      <c r="F34" s="390"/>
      <c r="G34" s="390"/>
      <c r="H34" s="390"/>
      <c r="I34" s="147">
        <v>0</v>
      </c>
      <c r="J34" s="135"/>
      <c r="L34" s="57"/>
      <c r="M34" s="65"/>
    </row>
    <row r="35" spans="1:13" s="26" customFormat="1" ht="11.25" x14ac:dyDescent="0.2">
      <c r="A35" s="45">
        <v>4143</v>
      </c>
      <c r="B35" s="389" t="s">
        <v>131</v>
      </c>
      <c r="C35" s="390"/>
      <c r="D35" s="390"/>
      <c r="E35" s="390"/>
      <c r="F35" s="390"/>
      <c r="G35" s="390"/>
      <c r="H35" s="390"/>
      <c r="I35" s="146">
        <v>0</v>
      </c>
      <c r="J35" s="135"/>
      <c r="L35" s="57"/>
      <c r="M35" s="65"/>
    </row>
    <row r="36" spans="1:13" s="26" customFormat="1" ht="11.25" x14ac:dyDescent="0.2">
      <c r="A36" s="45">
        <v>4144</v>
      </c>
      <c r="B36" s="389" t="s">
        <v>132</v>
      </c>
      <c r="C36" s="390"/>
      <c r="D36" s="390"/>
      <c r="E36" s="390"/>
      <c r="F36" s="390"/>
      <c r="G36" s="390"/>
      <c r="H36" s="390"/>
      <c r="I36" s="146">
        <v>0</v>
      </c>
      <c r="J36" s="135"/>
      <c r="L36" s="57"/>
      <c r="M36" s="65"/>
    </row>
    <row r="37" spans="1:13" s="26" customFormat="1" ht="11.25" x14ac:dyDescent="0.2">
      <c r="A37" s="50">
        <v>4149</v>
      </c>
      <c r="B37" s="389" t="s">
        <v>133</v>
      </c>
      <c r="C37" s="390"/>
      <c r="D37" s="390"/>
      <c r="E37" s="390"/>
      <c r="F37" s="390"/>
      <c r="G37" s="390"/>
      <c r="H37" s="390"/>
      <c r="I37" s="156">
        <v>0</v>
      </c>
      <c r="J37" s="310"/>
      <c r="L37" s="57"/>
      <c r="M37" s="65"/>
    </row>
    <row r="38" spans="1:13" s="26" customFormat="1" ht="22.5" x14ac:dyDescent="0.2">
      <c r="A38" s="50">
        <v>4150</v>
      </c>
      <c r="B38" s="389" t="s">
        <v>413</v>
      </c>
      <c r="C38" s="390"/>
      <c r="D38" s="390"/>
      <c r="E38" s="390"/>
      <c r="F38" s="390"/>
      <c r="G38" s="390"/>
      <c r="H38" s="390"/>
      <c r="I38" s="156">
        <v>329726.08000000002</v>
      </c>
      <c r="J38" s="311" t="s">
        <v>425</v>
      </c>
      <c r="L38" s="57"/>
      <c r="M38" s="65"/>
    </row>
    <row r="39" spans="1:13" s="26" customFormat="1" ht="24.75" customHeight="1" x14ac:dyDescent="0.2">
      <c r="A39" s="45">
        <v>4151</v>
      </c>
      <c r="B39" s="385" t="s">
        <v>134</v>
      </c>
      <c r="C39" s="391"/>
      <c r="D39" s="391"/>
      <c r="E39" s="391"/>
      <c r="F39" s="391"/>
      <c r="G39" s="391"/>
      <c r="H39" s="391"/>
      <c r="I39" s="146">
        <v>0</v>
      </c>
      <c r="J39" s="135"/>
      <c r="L39" s="57"/>
      <c r="M39" s="65"/>
    </row>
    <row r="40" spans="1:13" s="26" customFormat="1" ht="12.75" customHeight="1" x14ac:dyDescent="0.2">
      <c r="A40" s="45">
        <v>4152</v>
      </c>
      <c r="B40" s="389" t="s">
        <v>135</v>
      </c>
      <c r="C40" s="390"/>
      <c r="D40" s="390"/>
      <c r="E40" s="390"/>
      <c r="F40" s="390"/>
      <c r="G40" s="390"/>
      <c r="H40" s="390"/>
      <c r="I40" s="147">
        <v>0</v>
      </c>
      <c r="J40" s="135"/>
      <c r="L40" s="57"/>
      <c r="M40" s="65"/>
    </row>
    <row r="41" spans="1:13" s="26" customFormat="1" ht="11.25" x14ac:dyDescent="0.2">
      <c r="A41" s="45">
        <v>4153</v>
      </c>
      <c r="B41" s="389" t="s">
        <v>136</v>
      </c>
      <c r="C41" s="390"/>
      <c r="D41" s="390"/>
      <c r="E41" s="390"/>
      <c r="F41" s="390"/>
      <c r="G41" s="390"/>
      <c r="H41" s="390"/>
      <c r="I41" s="147">
        <v>0</v>
      </c>
      <c r="J41" s="135"/>
      <c r="L41" s="57"/>
      <c r="M41" s="65"/>
    </row>
    <row r="42" spans="1:13" s="26" customFormat="1" ht="11.25" x14ac:dyDescent="0.2">
      <c r="A42" s="45">
        <v>4159</v>
      </c>
      <c r="B42" s="389" t="s">
        <v>137</v>
      </c>
      <c r="C42" s="390"/>
      <c r="D42" s="390"/>
      <c r="E42" s="390"/>
      <c r="F42" s="390"/>
      <c r="G42" s="390"/>
      <c r="H42" s="390"/>
      <c r="I42" s="147">
        <v>0</v>
      </c>
      <c r="J42" s="135"/>
      <c r="L42" s="57"/>
      <c r="M42" s="65"/>
    </row>
    <row r="43" spans="1:13" s="26" customFormat="1" ht="11.25" x14ac:dyDescent="0.2">
      <c r="A43" s="45">
        <v>4160</v>
      </c>
      <c r="B43" s="389" t="s">
        <v>138</v>
      </c>
      <c r="C43" s="390"/>
      <c r="D43" s="390"/>
      <c r="E43" s="390"/>
      <c r="F43" s="390"/>
      <c r="G43" s="390"/>
      <c r="H43" s="390"/>
      <c r="I43" s="146">
        <v>0</v>
      </c>
      <c r="J43" s="135"/>
      <c r="L43" s="57"/>
      <c r="M43" s="65"/>
    </row>
    <row r="44" spans="1:13" s="26" customFormat="1" ht="11.25" x14ac:dyDescent="0.2">
      <c r="A44" s="45">
        <v>4161</v>
      </c>
      <c r="B44" s="389" t="s">
        <v>139</v>
      </c>
      <c r="C44" s="390"/>
      <c r="D44" s="390"/>
      <c r="E44" s="390"/>
      <c r="F44" s="390"/>
      <c r="G44" s="390"/>
      <c r="H44" s="390"/>
      <c r="I44" s="147">
        <v>0</v>
      </c>
      <c r="J44" s="135"/>
      <c r="L44" s="57"/>
      <c r="M44" s="65"/>
    </row>
    <row r="45" spans="1:13" s="26" customFormat="1" ht="11.25" x14ac:dyDescent="0.2">
      <c r="A45" s="45">
        <v>4162</v>
      </c>
      <c r="B45" s="389" t="s">
        <v>140</v>
      </c>
      <c r="C45" s="390"/>
      <c r="D45" s="390"/>
      <c r="E45" s="390"/>
      <c r="F45" s="390"/>
      <c r="G45" s="390"/>
      <c r="H45" s="390"/>
      <c r="I45" s="146">
        <v>0</v>
      </c>
      <c r="J45" s="135"/>
      <c r="L45" s="57"/>
      <c r="M45" s="65"/>
    </row>
    <row r="46" spans="1:13" s="26" customFormat="1" ht="11.25" x14ac:dyDescent="0.2">
      <c r="A46" s="45">
        <v>4163</v>
      </c>
      <c r="B46" s="389" t="s">
        <v>141</v>
      </c>
      <c r="C46" s="390"/>
      <c r="D46" s="390"/>
      <c r="E46" s="390"/>
      <c r="F46" s="390"/>
      <c r="G46" s="390"/>
      <c r="H46" s="390"/>
      <c r="I46" s="147">
        <v>0</v>
      </c>
      <c r="J46" s="135"/>
      <c r="L46" s="57"/>
      <c r="M46" s="65"/>
    </row>
    <row r="47" spans="1:13" s="26" customFormat="1" ht="11.25" x14ac:dyDescent="0.2">
      <c r="A47" s="45">
        <v>4164</v>
      </c>
      <c r="B47" s="389" t="s">
        <v>142</v>
      </c>
      <c r="C47" s="390"/>
      <c r="D47" s="390"/>
      <c r="E47" s="390"/>
      <c r="F47" s="390"/>
      <c r="G47" s="390"/>
      <c r="H47" s="390"/>
      <c r="I47" s="147">
        <v>0</v>
      </c>
      <c r="J47" s="135"/>
      <c r="L47" s="57"/>
      <c r="M47" s="65"/>
    </row>
    <row r="48" spans="1:13" s="26" customFormat="1" ht="11.25" x14ac:dyDescent="0.2">
      <c r="A48" s="45">
        <v>4165</v>
      </c>
      <c r="B48" s="389" t="s">
        <v>143</v>
      </c>
      <c r="C48" s="390"/>
      <c r="D48" s="390"/>
      <c r="E48" s="390"/>
      <c r="F48" s="390"/>
      <c r="G48" s="390"/>
      <c r="H48" s="390"/>
      <c r="I48" s="147">
        <v>0</v>
      </c>
      <c r="J48" s="135"/>
      <c r="L48" s="57"/>
      <c r="M48" s="65"/>
    </row>
    <row r="49" spans="1:13" s="26" customFormat="1" ht="34.5" customHeight="1" x14ac:dyDescent="0.2">
      <c r="A49" s="50">
        <v>4166</v>
      </c>
      <c r="B49" s="384" t="s">
        <v>417</v>
      </c>
      <c r="C49" s="392"/>
      <c r="D49" s="392"/>
      <c r="E49" s="392"/>
      <c r="F49" s="392"/>
      <c r="G49" s="392"/>
      <c r="H49" s="392"/>
      <c r="I49" s="148">
        <v>0</v>
      </c>
      <c r="J49" s="135"/>
      <c r="L49" s="57"/>
      <c r="M49" s="65"/>
    </row>
    <row r="50" spans="1:13" s="26" customFormat="1" ht="11.25" x14ac:dyDescent="0.2">
      <c r="A50" s="45">
        <v>4168</v>
      </c>
      <c r="B50" s="389" t="s">
        <v>144</v>
      </c>
      <c r="C50" s="390"/>
      <c r="D50" s="390"/>
      <c r="E50" s="390"/>
      <c r="F50" s="390"/>
      <c r="G50" s="390"/>
      <c r="H50" s="390"/>
      <c r="I50" s="147">
        <v>0</v>
      </c>
      <c r="J50" s="135"/>
      <c r="L50" s="57"/>
      <c r="M50" s="65"/>
    </row>
    <row r="51" spans="1:13" s="26" customFormat="1" ht="11.25" x14ac:dyDescent="0.2">
      <c r="A51" s="45">
        <v>4169</v>
      </c>
      <c r="B51" s="389" t="s">
        <v>145</v>
      </c>
      <c r="C51" s="390"/>
      <c r="D51" s="390"/>
      <c r="E51" s="390"/>
      <c r="F51" s="390"/>
      <c r="G51" s="390"/>
      <c r="H51" s="390"/>
      <c r="I51" s="147">
        <v>0</v>
      </c>
      <c r="J51" s="135"/>
      <c r="L51" s="57"/>
      <c r="M51" s="65"/>
    </row>
    <row r="52" spans="1:13" s="26" customFormat="1" ht="11.25" x14ac:dyDescent="0.2">
      <c r="A52" s="45">
        <v>4170</v>
      </c>
      <c r="B52" s="389" t="s">
        <v>412</v>
      </c>
      <c r="C52" s="390"/>
      <c r="D52" s="390"/>
      <c r="E52" s="390"/>
      <c r="F52" s="390"/>
      <c r="G52" s="390"/>
      <c r="H52" s="390"/>
      <c r="I52" s="147">
        <v>0</v>
      </c>
      <c r="J52" s="135"/>
      <c r="L52" s="57"/>
      <c r="M52" s="65"/>
    </row>
    <row r="53" spans="1:13" s="26" customFormat="1" ht="11.25" x14ac:dyDescent="0.2">
      <c r="A53" s="45">
        <v>4171</v>
      </c>
      <c r="B53" s="389" t="s">
        <v>416</v>
      </c>
      <c r="C53" s="390"/>
      <c r="D53" s="390"/>
      <c r="E53" s="390"/>
      <c r="F53" s="390"/>
      <c r="G53" s="390"/>
      <c r="H53" s="390"/>
      <c r="I53" s="147">
        <v>0</v>
      </c>
      <c r="J53" s="135"/>
      <c r="L53" s="57"/>
      <c r="M53" s="65"/>
    </row>
    <row r="54" spans="1:13" s="26" customFormat="1" ht="24.75" customHeight="1" x14ac:dyDescent="0.2">
      <c r="A54" s="50">
        <v>4172</v>
      </c>
      <c r="B54" s="385" t="s">
        <v>415</v>
      </c>
      <c r="C54" s="391"/>
      <c r="D54" s="391"/>
      <c r="E54" s="391"/>
      <c r="F54" s="391"/>
      <c r="G54" s="391"/>
      <c r="H54" s="391"/>
      <c r="I54" s="147">
        <v>0</v>
      </c>
      <c r="J54" s="135"/>
      <c r="L54" s="57"/>
      <c r="M54" s="65"/>
    </row>
    <row r="55" spans="1:13" s="26" customFormat="1" ht="24.75" customHeight="1" x14ac:dyDescent="0.2">
      <c r="A55" s="50">
        <v>4173</v>
      </c>
      <c r="B55" s="385" t="s">
        <v>414</v>
      </c>
      <c r="C55" s="391"/>
      <c r="D55" s="391"/>
      <c r="E55" s="391"/>
      <c r="F55" s="391"/>
      <c r="G55" s="391"/>
      <c r="H55" s="391"/>
      <c r="I55" s="147">
        <v>40940879.130000003</v>
      </c>
      <c r="J55" s="135"/>
      <c r="L55" s="57"/>
      <c r="M55" s="65"/>
    </row>
    <row r="56" spans="1:13" s="26" customFormat="1" ht="40.5" customHeight="1" x14ac:dyDescent="0.2">
      <c r="A56" s="50">
        <v>4174</v>
      </c>
      <c r="B56" s="385" t="s">
        <v>419</v>
      </c>
      <c r="C56" s="391"/>
      <c r="D56" s="391"/>
      <c r="E56" s="391"/>
      <c r="F56" s="391"/>
      <c r="G56" s="391"/>
      <c r="H56" s="391"/>
      <c r="I56" s="147">
        <v>0</v>
      </c>
      <c r="J56" s="135"/>
      <c r="L56" s="57"/>
      <c r="M56" s="65"/>
    </row>
    <row r="57" spans="1:13" s="26" customFormat="1" ht="39.75" customHeight="1" x14ac:dyDescent="0.2">
      <c r="A57" s="50">
        <v>4175</v>
      </c>
      <c r="B57" s="385" t="s">
        <v>420</v>
      </c>
      <c r="C57" s="385"/>
      <c r="D57" s="385"/>
      <c r="E57" s="385"/>
      <c r="F57" s="385"/>
      <c r="G57" s="385"/>
      <c r="H57" s="385"/>
      <c r="I57" s="147">
        <v>0</v>
      </c>
      <c r="J57" s="135"/>
      <c r="L57" s="57"/>
      <c r="M57" s="65"/>
    </row>
    <row r="58" spans="1:13" s="26" customFormat="1" ht="42" customHeight="1" x14ac:dyDescent="0.2">
      <c r="A58" s="50">
        <v>4176</v>
      </c>
      <c r="B58" s="385" t="s">
        <v>267</v>
      </c>
      <c r="C58" s="385"/>
      <c r="D58" s="385"/>
      <c r="E58" s="385"/>
      <c r="F58" s="385"/>
      <c r="G58" s="385"/>
      <c r="H58" s="385"/>
      <c r="I58" s="147">
        <v>0</v>
      </c>
      <c r="J58" s="135"/>
      <c r="L58" s="57"/>
      <c r="M58" s="65"/>
    </row>
    <row r="59" spans="1:13" s="26" customFormat="1" ht="39" customHeight="1" x14ac:dyDescent="0.2">
      <c r="A59" s="50">
        <v>4177</v>
      </c>
      <c r="B59" s="385" t="s">
        <v>268</v>
      </c>
      <c r="C59" s="385"/>
      <c r="D59" s="385"/>
      <c r="E59" s="385"/>
      <c r="F59" s="385"/>
      <c r="G59" s="385"/>
      <c r="H59" s="385"/>
      <c r="I59" s="147">
        <v>0</v>
      </c>
      <c r="J59" s="135"/>
      <c r="L59" s="57"/>
      <c r="M59" s="65"/>
    </row>
    <row r="60" spans="1:13" s="26" customFormat="1" ht="39" customHeight="1" x14ac:dyDescent="0.2">
      <c r="A60" s="149">
        <v>4178</v>
      </c>
      <c r="B60" s="388" t="s">
        <v>269</v>
      </c>
      <c r="C60" s="388"/>
      <c r="D60" s="388"/>
      <c r="E60" s="388"/>
      <c r="F60" s="388"/>
      <c r="G60" s="388"/>
      <c r="H60" s="388"/>
      <c r="I60" s="150">
        <v>0</v>
      </c>
      <c r="J60" s="138"/>
      <c r="L60" s="57"/>
      <c r="M60" s="65"/>
    </row>
    <row r="61" spans="1:13" s="26" customFormat="1" ht="11.25" x14ac:dyDescent="0.2">
      <c r="A61" s="151"/>
      <c r="B61" s="152"/>
      <c r="C61" s="152"/>
      <c r="D61" s="152"/>
      <c r="E61" s="152"/>
      <c r="F61" s="152"/>
      <c r="G61" s="152"/>
      <c r="H61" s="152"/>
      <c r="I61" s="147"/>
      <c r="J61" s="57"/>
      <c r="L61" s="57"/>
      <c r="M61" s="65"/>
    </row>
    <row r="62" spans="1:13" s="26" customFormat="1" ht="11.25" x14ac:dyDescent="0.2">
      <c r="A62" s="151"/>
      <c r="B62" s="152"/>
      <c r="C62" s="152"/>
      <c r="D62" s="152"/>
      <c r="E62" s="152"/>
      <c r="F62" s="152"/>
      <c r="G62" s="152"/>
      <c r="H62" s="152"/>
      <c r="I62" s="147"/>
      <c r="J62" s="57"/>
      <c r="L62" s="57"/>
      <c r="M62" s="65"/>
    </row>
    <row r="63" spans="1:13" s="26" customFormat="1" ht="11.25" x14ac:dyDescent="0.2">
      <c r="A63" s="151"/>
      <c r="B63" s="152"/>
      <c r="C63" s="152"/>
      <c r="D63" s="152"/>
      <c r="E63" s="152"/>
      <c r="F63" s="152"/>
      <c r="G63" s="152"/>
      <c r="H63" s="152"/>
      <c r="I63" s="147"/>
      <c r="J63" s="57"/>
      <c r="L63" s="57"/>
      <c r="M63" s="65"/>
    </row>
    <row r="64" spans="1:13" s="26" customFormat="1" ht="11.25" x14ac:dyDescent="0.2">
      <c r="A64" s="151"/>
      <c r="B64" s="152"/>
      <c r="C64" s="152"/>
      <c r="D64" s="152"/>
      <c r="E64" s="152"/>
      <c r="F64" s="152"/>
      <c r="G64" s="152"/>
      <c r="H64" s="152"/>
      <c r="I64" s="147"/>
      <c r="J64" s="57"/>
      <c r="L64" s="57"/>
      <c r="M64" s="65"/>
    </row>
    <row r="65" spans="1:13" s="26" customFormat="1" ht="11.25" x14ac:dyDescent="0.2">
      <c r="A65" s="151"/>
      <c r="B65" s="152"/>
      <c r="C65" s="152"/>
      <c r="D65" s="152"/>
      <c r="E65" s="152"/>
      <c r="F65" s="152"/>
      <c r="G65" s="152"/>
      <c r="H65" s="152"/>
      <c r="I65" s="147"/>
      <c r="J65" s="57"/>
      <c r="L65" s="57"/>
      <c r="M65" s="65"/>
    </row>
    <row r="66" spans="1:13" s="26" customFormat="1" ht="11.25" x14ac:dyDescent="0.2">
      <c r="A66" s="151"/>
      <c r="B66" s="152"/>
      <c r="C66" s="152"/>
      <c r="D66" s="152"/>
      <c r="E66" s="152"/>
      <c r="F66" s="152"/>
      <c r="G66" s="152"/>
      <c r="H66" s="152"/>
      <c r="I66" s="147"/>
      <c r="J66" s="57"/>
      <c r="L66" s="57"/>
      <c r="M66" s="65"/>
    </row>
    <row r="67" spans="1:13" s="26" customFormat="1" ht="11.25" x14ac:dyDescent="0.2">
      <c r="A67" s="151"/>
      <c r="B67" s="152"/>
      <c r="C67" s="152"/>
      <c r="D67" s="152"/>
      <c r="E67" s="152"/>
      <c r="F67" s="152"/>
      <c r="G67" s="152"/>
      <c r="H67" s="152"/>
      <c r="I67" s="147"/>
      <c r="J67" s="57"/>
      <c r="L67" s="57"/>
      <c r="M67" s="65"/>
    </row>
    <row r="68" spans="1:13" s="26" customFormat="1" ht="11.25" x14ac:dyDescent="0.2">
      <c r="A68" s="151"/>
      <c r="B68" s="152"/>
      <c r="C68" s="152"/>
      <c r="D68" s="152"/>
      <c r="E68" s="152"/>
      <c r="F68" s="152"/>
      <c r="G68" s="152"/>
      <c r="H68" s="152"/>
      <c r="I68" s="147"/>
      <c r="J68" s="57"/>
      <c r="L68" s="57"/>
      <c r="M68" s="65"/>
    </row>
    <row r="69" spans="1:13" s="26" customFormat="1" ht="11.25" x14ac:dyDescent="0.2">
      <c r="A69" s="151"/>
      <c r="B69" s="152"/>
      <c r="C69" s="152"/>
      <c r="D69" s="152"/>
      <c r="E69" s="152"/>
      <c r="F69" s="152"/>
      <c r="G69" s="152"/>
      <c r="H69" s="152"/>
      <c r="I69" s="147"/>
      <c r="J69" s="57"/>
      <c r="L69" s="57"/>
      <c r="M69" s="65"/>
    </row>
    <row r="70" spans="1:13" s="26" customFormat="1" ht="11.25" x14ac:dyDescent="0.2">
      <c r="A70" s="151"/>
      <c r="B70" s="152"/>
      <c r="C70" s="152"/>
      <c r="D70" s="152"/>
      <c r="E70" s="152"/>
      <c r="F70" s="152"/>
      <c r="G70" s="152"/>
      <c r="H70" s="152"/>
      <c r="I70" s="147"/>
      <c r="J70" s="57"/>
      <c r="L70" s="57"/>
      <c r="M70" s="65"/>
    </row>
    <row r="71" spans="1:13" s="26" customFormat="1" ht="11.25" x14ac:dyDescent="0.2">
      <c r="A71" s="151"/>
      <c r="B71" s="152"/>
      <c r="C71" s="152"/>
      <c r="D71" s="152"/>
      <c r="E71" s="152"/>
      <c r="F71" s="152"/>
      <c r="G71" s="152"/>
      <c r="H71" s="152"/>
      <c r="I71" s="147"/>
      <c r="J71" s="57"/>
      <c r="L71" s="57"/>
      <c r="M71" s="65"/>
    </row>
    <row r="72" spans="1:13" s="26" customFormat="1" ht="11.25" x14ac:dyDescent="0.2">
      <c r="A72" s="151"/>
      <c r="B72" s="152"/>
      <c r="C72" s="152"/>
      <c r="D72" s="152"/>
      <c r="E72" s="152"/>
      <c r="F72" s="152"/>
      <c r="G72" s="152"/>
      <c r="H72" s="152"/>
      <c r="I72" s="147"/>
      <c r="J72" s="57"/>
      <c r="L72" s="57"/>
      <c r="M72" s="65"/>
    </row>
    <row r="73" spans="1:13" s="26" customFormat="1" ht="11.25" x14ac:dyDescent="0.2">
      <c r="A73" s="151"/>
      <c r="B73" s="152"/>
      <c r="C73" s="152"/>
      <c r="D73" s="152"/>
      <c r="E73" s="152"/>
      <c r="F73" s="152"/>
      <c r="G73" s="152"/>
      <c r="H73" s="152"/>
      <c r="I73" s="147"/>
      <c r="J73" s="57"/>
      <c r="L73" s="57"/>
      <c r="M73" s="65"/>
    </row>
    <row r="74" spans="1:13" s="26" customFormat="1" ht="11.25" x14ac:dyDescent="0.2">
      <c r="A74" s="151"/>
      <c r="B74" s="152"/>
      <c r="C74" s="152"/>
      <c r="D74" s="152"/>
      <c r="E74" s="152"/>
      <c r="F74" s="152"/>
      <c r="G74" s="152"/>
      <c r="H74" s="152"/>
      <c r="I74" s="147"/>
      <c r="J74" s="57"/>
      <c r="L74" s="57"/>
      <c r="M74" s="65"/>
    </row>
    <row r="75" spans="1:13" s="26" customFormat="1" ht="11.25" x14ac:dyDescent="0.2">
      <c r="A75" s="151"/>
      <c r="B75" s="152"/>
      <c r="C75" s="152"/>
      <c r="D75" s="152"/>
      <c r="E75" s="152"/>
      <c r="F75" s="152"/>
      <c r="G75" s="152"/>
      <c r="H75" s="152"/>
      <c r="I75" s="147"/>
      <c r="J75" s="57"/>
      <c r="L75" s="57"/>
      <c r="M75" s="65"/>
    </row>
    <row r="76" spans="1:13" s="26" customFormat="1" ht="11.25" x14ac:dyDescent="0.2">
      <c r="A76" s="151"/>
      <c r="B76" s="152"/>
      <c r="C76" s="152"/>
      <c r="D76" s="152"/>
      <c r="E76" s="152"/>
      <c r="F76" s="152"/>
      <c r="G76" s="152"/>
      <c r="H76" s="152"/>
      <c r="I76" s="147"/>
      <c r="J76" s="57"/>
      <c r="L76" s="57"/>
      <c r="M76" s="65"/>
    </row>
    <row r="77" spans="1:13" s="26" customFormat="1" ht="10.5" customHeight="1" x14ac:dyDescent="0.2">
      <c r="A77" s="126"/>
      <c r="B77" s="152"/>
      <c r="C77" s="153"/>
      <c r="D77" s="153"/>
      <c r="E77" s="153"/>
      <c r="F77" s="153"/>
      <c r="G77" s="153"/>
      <c r="H77" s="153"/>
      <c r="I77" s="147"/>
      <c r="J77" s="57"/>
      <c r="L77" s="57"/>
      <c r="M77" s="65"/>
    </row>
    <row r="78" spans="1:13" s="26" customFormat="1" ht="11.25" x14ac:dyDescent="0.2">
      <c r="A78" s="126"/>
      <c r="B78" s="152"/>
      <c r="C78" s="153"/>
      <c r="D78" s="153"/>
      <c r="E78" s="153"/>
      <c r="F78" s="153"/>
      <c r="G78" s="153"/>
      <c r="H78" s="153"/>
      <c r="I78" s="147"/>
      <c r="J78" s="57"/>
      <c r="L78" s="57"/>
      <c r="M78" s="65"/>
    </row>
    <row r="79" spans="1:13" s="26" customFormat="1" ht="11.25" x14ac:dyDescent="0.2">
      <c r="A79" s="387" t="s">
        <v>408</v>
      </c>
      <c r="B79" s="387"/>
      <c r="C79" s="387"/>
      <c r="D79" s="387"/>
      <c r="E79" s="387"/>
      <c r="F79" s="387"/>
      <c r="G79" s="387"/>
      <c r="H79" s="387"/>
      <c r="I79" s="387"/>
      <c r="J79" s="387"/>
      <c r="K79" s="387"/>
      <c r="L79" s="57"/>
      <c r="M79" s="65"/>
    </row>
    <row r="80" spans="1:13" s="26" customFormat="1" ht="11.25" x14ac:dyDescent="0.2">
      <c r="A80" s="266" t="s">
        <v>41</v>
      </c>
      <c r="B80" s="386" t="s">
        <v>243</v>
      </c>
      <c r="C80" s="386"/>
      <c r="D80" s="386"/>
      <c r="E80" s="386"/>
      <c r="F80" s="386"/>
      <c r="G80" s="386"/>
      <c r="H80" s="386"/>
      <c r="I80" s="308" t="s">
        <v>91</v>
      </c>
      <c r="J80" s="266" t="s">
        <v>244</v>
      </c>
      <c r="K80" s="266" t="s">
        <v>245</v>
      </c>
      <c r="L80" s="57"/>
      <c r="M80" s="65"/>
    </row>
    <row r="81" spans="1:13" s="26" customFormat="1" ht="50.25" customHeight="1" x14ac:dyDescent="0.2">
      <c r="A81" s="130">
        <v>4200</v>
      </c>
      <c r="B81" s="385" t="s">
        <v>270</v>
      </c>
      <c r="C81" s="385"/>
      <c r="D81" s="385"/>
      <c r="E81" s="385"/>
      <c r="F81" s="385"/>
      <c r="G81" s="385"/>
      <c r="H81" s="385"/>
      <c r="I81" s="154">
        <v>0</v>
      </c>
      <c r="J81" s="132"/>
      <c r="K81" s="155"/>
      <c r="L81" s="57"/>
      <c r="M81" s="65"/>
    </row>
    <row r="82" spans="1:13" s="26" customFormat="1" ht="24" customHeight="1" x14ac:dyDescent="0.2">
      <c r="A82" s="50">
        <v>4210</v>
      </c>
      <c r="B82" s="383" t="s">
        <v>271</v>
      </c>
      <c r="C82" s="383"/>
      <c r="D82" s="383"/>
      <c r="E82" s="383"/>
      <c r="F82" s="383"/>
      <c r="G82" s="383"/>
      <c r="H82" s="383"/>
      <c r="I82" s="147">
        <v>0</v>
      </c>
      <c r="J82" s="57"/>
      <c r="K82" s="88"/>
      <c r="L82" s="57"/>
      <c r="M82" s="65"/>
    </row>
    <row r="83" spans="1:13" s="26" customFormat="1" ht="11.25" x14ac:dyDescent="0.2">
      <c r="A83" s="50">
        <v>4211</v>
      </c>
      <c r="B83" s="383" t="s">
        <v>146</v>
      </c>
      <c r="C83" s="383"/>
      <c r="D83" s="383"/>
      <c r="E83" s="383"/>
      <c r="F83" s="383"/>
      <c r="G83" s="383"/>
      <c r="H83" s="383"/>
      <c r="I83" s="147">
        <v>0</v>
      </c>
      <c r="J83" s="57"/>
      <c r="K83" s="88"/>
      <c r="L83" s="57"/>
      <c r="M83" s="65"/>
    </row>
    <row r="84" spans="1:13" s="26" customFormat="1" ht="11.25" x14ac:dyDescent="0.2">
      <c r="A84" s="50">
        <v>4212</v>
      </c>
      <c r="B84" s="383" t="s">
        <v>147</v>
      </c>
      <c r="C84" s="383"/>
      <c r="D84" s="383"/>
      <c r="E84" s="383"/>
      <c r="F84" s="383"/>
      <c r="G84" s="383"/>
      <c r="H84" s="383"/>
      <c r="I84" s="147">
        <v>0</v>
      </c>
      <c r="J84" s="57"/>
      <c r="K84" s="88"/>
      <c r="L84" s="57"/>
      <c r="M84" s="65"/>
    </row>
    <row r="85" spans="1:13" s="26" customFormat="1" ht="11.25" x14ac:dyDescent="0.2">
      <c r="A85" s="50">
        <v>4213</v>
      </c>
      <c r="B85" s="383" t="s">
        <v>148</v>
      </c>
      <c r="C85" s="383"/>
      <c r="D85" s="383"/>
      <c r="E85" s="383"/>
      <c r="F85" s="383"/>
      <c r="G85" s="383"/>
      <c r="H85" s="383"/>
      <c r="I85" s="147">
        <v>0</v>
      </c>
      <c r="J85" s="57"/>
      <c r="K85" s="88"/>
      <c r="L85" s="57"/>
      <c r="M85" s="65"/>
    </row>
    <row r="86" spans="1:13" s="26" customFormat="1" ht="11.25" x14ac:dyDescent="0.2">
      <c r="A86" s="50">
        <v>4214</v>
      </c>
      <c r="B86" s="383" t="s">
        <v>139</v>
      </c>
      <c r="C86" s="383"/>
      <c r="D86" s="383"/>
      <c r="E86" s="383"/>
      <c r="F86" s="383"/>
      <c r="G86" s="383"/>
      <c r="H86" s="383"/>
      <c r="I86" s="147">
        <v>0</v>
      </c>
      <c r="J86" s="57"/>
      <c r="K86" s="88"/>
      <c r="L86" s="57"/>
      <c r="M86" s="65"/>
    </row>
    <row r="87" spans="1:13" s="26" customFormat="1" ht="11.25" x14ac:dyDescent="0.2">
      <c r="A87" s="50">
        <v>4215</v>
      </c>
      <c r="B87" s="383" t="s">
        <v>272</v>
      </c>
      <c r="C87" s="383"/>
      <c r="D87" s="383"/>
      <c r="E87" s="383"/>
      <c r="F87" s="383"/>
      <c r="G87" s="383"/>
      <c r="H87" s="383"/>
      <c r="I87" s="147">
        <v>0</v>
      </c>
      <c r="J87" s="57"/>
      <c r="K87" s="88"/>
      <c r="L87" s="57"/>
      <c r="M87" s="65"/>
    </row>
    <row r="88" spans="1:13" s="26" customFormat="1" ht="25.5" customHeight="1" x14ac:dyDescent="0.2">
      <c r="A88" s="50">
        <v>4220</v>
      </c>
      <c r="B88" s="383" t="s">
        <v>273</v>
      </c>
      <c r="C88" s="383"/>
      <c r="D88" s="383"/>
      <c r="E88" s="383"/>
      <c r="F88" s="383"/>
      <c r="G88" s="383"/>
      <c r="H88" s="383"/>
      <c r="I88" s="156">
        <v>0</v>
      </c>
      <c r="J88" s="57"/>
      <c r="K88" s="88"/>
      <c r="L88" s="57"/>
      <c r="M88" s="65"/>
    </row>
    <row r="89" spans="1:13" s="26" customFormat="1" ht="11.25" x14ac:dyDescent="0.2">
      <c r="A89" s="50">
        <v>4221</v>
      </c>
      <c r="B89" s="384" t="s">
        <v>274</v>
      </c>
      <c r="C89" s="384"/>
      <c r="D89" s="384"/>
      <c r="E89" s="384"/>
      <c r="F89" s="384"/>
      <c r="G89" s="384"/>
      <c r="H89" s="384"/>
      <c r="I89" s="156">
        <v>0</v>
      </c>
      <c r="J89" s="6"/>
      <c r="K89" s="88"/>
      <c r="L89" s="57"/>
      <c r="M89" s="65"/>
    </row>
    <row r="90" spans="1:13" s="26" customFormat="1" ht="11.25" x14ac:dyDescent="0.2">
      <c r="A90" s="50">
        <v>4223</v>
      </c>
      <c r="B90" s="383" t="s">
        <v>149</v>
      </c>
      <c r="C90" s="383"/>
      <c r="D90" s="383"/>
      <c r="E90" s="383"/>
      <c r="F90" s="383"/>
      <c r="G90" s="383"/>
      <c r="H90" s="383"/>
      <c r="I90" s="147">
        <v>0</v>
      </c>
      <c r="J90" s="57"/>
      <c r="K90" s="88"/>
      <c r="L90" s="57"/>
      <c r="M90" s="65"/>
    </row>
    <row r="91" spans="1:13" s="26" customFormat="1" ht="11.25" x14ac:dyDescent="0.2">
      <c r="A91" s="50">
        <v>4225</v>
      </c>
      <c r="B91" s="383" t="s">
        <v>151</v>
      </c>
      <c r="C91" s="383"/>
      <c r="D91" s="383"/>
      <c r="E91" s="383"/>
      <c r="F91" s="383"/>
      <c r="G91" s="383"/>
      <c r="H91" s="383"/>
      <c r="I91" s="147">
        <v>0</v>
      </c>
      <c r="J91" s="57"/>
      <c r="K91" s="88"/>
      <c r="L91" s="57"/>
      <c r="M91" s="65"/>
    </row>
    <row r="92" spans="1:13" s="26" customFormat="1" ht="27.75" customHeight="1" x14ac:dyDescent="0.2">
      <c r="A92" s="149">
        <v>4227</v>
      </c>
      <c r="B92" s="380" t="s">
        <v>275</v>
      </c>
      <c r="C92" s="380"/>
      <c r="D92" s="380"/>
      <c r="E92" s="380"/>
      <c r="F92" s="380"/>
      <c r="G92" s="380"/>
      <c r="H92" s="380"/>
      <c r="I92" s="150">
        <v>0</v>
      </c>
      <c r="J92" s="137"/>
      <c r="K92" s="89"/>
      <c r="L92" s="57"/>
      <c r="M92" s="65"/>
    </row>
    <row r="93" spans="1:13" s="26" customFormat="1" ht="11.25" x14ac:dyDescent="0.2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</row>
    <row r="94" spans="1:13" s="13" customFormat="1" ht="12" customHeight="1" x14ac:dyDescent="0.2">
      <c r="A94" s="157"/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</row>
    <row r="95" spans="1:13" s="13" customFormat="1" ht="12" customHeight="1" x14ac:dyDescent="0.2">
      <c r="A95" s="262" t="s">
        <v>246</v>
      </c>
      <c r="B95" s="263"/>
      <c r="C95" s="263"/>
      <c r="D95" s="263"/>
      <c r="E95" s="263"/>
      <c r="F95" s="264"/>
      <c r="G95" s="264"/>
      <c r="H95" s="264"/>
      <c r="I95" s="264"/>
      <c r="J95" s="264"/>
      <c r="K95" s="264"/>
      <c r="L95" s="265"/>
      <c r="M95" s="157"/>
    </row>
    <row r="96" spans="1:13" s="13" customFormat="1" ht="25.5" customHeight="1" x14ac:dyDescent="0.2">
      <c r="A96" s="365" t="s">
        <v>41</v>
      </c>
      <c r="B96" s="381" t="s">
        <v>108</v>
      </c>
      <c r="C96" s="381"/>
      <c r="D96" s="381"/>
      <c r="E96" s="381"/>
      <c r="F96" s="381"/>
      <c r="G96" s="381"/>
      <c r="H96" s="381"/>
      <c r="I96" s="381"/>
      <c r="J96" s="365" t="s">
        <v>91</v>
      </c>
      <c r="K96" s="365" t="s">
        <v>92</v>
      </c>
      <c r="L96" s="366" t="s">
        <v>436</v>
      </c>
      <c r="M96" s="157"/>
    </row>
    <row r="97" spans="1:13" s="13" customFormat="1" ht="12" customHeight="1" x14ac:dyDescent="0.2">
      <c r="A97" s="158">
        <v>4300</v>
      </c>
      <c r="B97" s="382" t="s">
        <v>207</v>
      </c>
      <c r="C97" s="382"/>
      <c r="D97" s="382"/>
      <c r="E97" s="382"/>
      <c r="F97" s="382"/>
      <c r="G97" s="382"/>
      <c r="H97" s="382"/>
      <c r="I97" s="382"/>
      <c r="J97" s="159">
        <v>0</v>
      </c>
      <c r="K97" s="160"/>
      <c r="L97" s="161"/>
      <c r="M97" s="157"/>
    </row>
    <row r="98" spans="1:13" s="13" customFormat="1" ht="12" customHeight="1" x14ac:dyDescent="0.2">
      <c r="A98" s="162">
        <v>4310</v>
      </c>
      <c r="B98" s="372" t="s">
        <v>276</v>
      </c>
      <c r="C98" s="372"/>
      <c r="D98" s="372"/>
      <c r="E98" s="372"/>
      <c r="F98" s="372"/>
      <c r="G98" s="372"/>
      <c r="H98" s="372"/>
      <c r="I98" s="372"/>
      <c r="J98" s="163">
        <v>0</v>
      </c>
      <c r="K98" s="164"/>
      <c r="L98" s="165"/>
      <c r="M98" s="157"/>
    </row>
    <row r="99" spans="1:13" s="13" customFormat="1" ht="12" customHeight="1" x14ac:dyDescent="0.2">
      <c r="A99" s="162">
        <v>4311</v>
      </c>
      <c r="B99" s="372" t="s">
        <v>277</v>
      </c>
      <c r="C99" s="372"/>
      <c r="D99" s="372"/>
      <c r="E99" s="372"/>
      <c r="F99" s="372"/>
      <c r="G99" s="372"/>
      <c r="H99" s="372"/>
      <c r="I99" s="372"/>
      <c r="J99" s="163">
        <v>0</v>
      </c>
      <c r="K99" s="164"/>
      <c r="L99" s="165"/>
      <c r="M99" s="157"/>
    </row>
    <row r="100" spans="1:13" s="13" customFormat="1" ht="12" customHeight="1" x14ac:dyDescent="0.2">
      <c r="A100" s="162">
        <v>4319</v>
      </c>
      <c r="B100" s="372" t="s">
        <v>278</v>
      </c>
      <c r="C100" s="372"/>
      <c r="D100" s="372"/>
      <c r="E100" s="372"/>
      <c r="F100" s="372"/>
      <c r="G100" s="372"/>
      <c r="H100" s="372"/>
      <c r="I100" s="372"/>
      <c r="J100" s="166">
        <v>0</v>
      </c>
      <c r="K100" s="164"/>
      <c r="L100" s="165"/>
      <c r="M100" s="157"/>
    </row>
    <row r="101" spans="1:13" s="13" customFormat="1" ht="12" customHeight="1" x14ac:dyDescent="0.2">
      <c r="A101" s="162">
        <v>4320</v>
      </c>
      <c r="B101" s="372" t="s">
        <v>279</v>
      </c>
      <c r="C101" s="372"/>
      <c r="D101" s="372"/>
      <c r="E101" s="372"/>
      <c r="F101" s="372"/>
      <c r="G101" s="372"/>
      <c r="H101" s="372"/>
      <c r="I101" s="372"/>
      <c r="J101" s="166">
        <v>0</v>
      </c>
      <c r="K101" s="164"/>
      <c r="L101" s="165"/>
      <c r="M101" s="157"/>
    </row>
    <row r="102" spans="1:13" s="13" customFormat="1" ht="12" customHeight="1" x14ac:dyDescent="0.2">
      <c r="A102" s="162">
        <v>4321</v>
      </c>
      <c r="B102" s="378" t="s">
        <v>280</v>
      </c>
      <c r="C102" s="378"/>
      <c r="D102" s="378"/>
      <c r="E102" s="378"/>
      <c r="F102" s="378"/>
      <c r="G102" s="378"/>
      <c r="H102" s="378"/>
      <c r="I102" s="378"/>
      <c r="J102" s="166">
        <v>0</v>
      </c>
      <c r="K102" s="164"/>
      <c r="L102" s="165"/>
      <c r="M102" s="157"/>
    </row>
    <row r="103" spans="1:13" s="13" customFormat="1" ht="12" customHeight="1" x14ac:dyDescent="0.2">
      <c r="A103" s="162">
        <v>4322</v>
      </c>
      <c r="B103" s="378" t="s">
        <v>281</v>
      </c>
      <c r="C103" s="378"/>
      <c r="D103" s="378"/>
      <c r="E103" s="378"/>
      <c r="F103" s="378"/>
      <c r="G103" s="378"/>
      <c r="H103" s="378"/>
      <c r="I103" s="378"/>
      <c r="J103" s="166">
        <v>0</v>
      </c>
      <c r="K103" s="164"/>
      <c r="L103" s="165"/>
      <c r="M103" s="157"/>
    </row>
    <row r="104" spans="1:13" s="13" customFormat="1" ht="12" customHeight="1" x14ac:dyDescent="0.2">
      <c r="A104" s="162">
        <v>4323</v>
      </c>
      <c r="B104" s="378" t="s">
        <v>282</v>
      </c>
      <c r="C104" s="378"/>
      <c r="D104" s="378"/>
      <c r="E104" s="378"/>
      <c r="F104" s="378"/>
      <c r="G104" s="378"/>
      <c r="H104" s="378"/>
      <c r="I104" s="378"/>
      <c r="J104" s="166">
        <v>0</v>
      </c>
      <c r="K104" s="164"/>
      <c r="L104" s="165"/>
      <c r="M104" s="157"/>
    </row>
    <row r="105" spans="1:13" s="13" customFormat="1" ht="12" customHeight="1" x14ac:dyDescent="0.2">
      <c r="A105" s="162">
        <v>4324</v>
      </c>
      <c r="B105" s="378" t="s">
        <v>283</v>
      </c>
      <c r="C105" s="378"/>
      <c r="D105" s="378"/>
      <c r="E105" s="378"/>
      <c r="F105" s="378"/>
      <c r="G105" s="378"/>
      <c r="H105" s="378"/>
      <c r="I105" s="378"/>
      <c r="J105" s="166">
        <v>0</v>
      </c>
      <c r="K105" s="164"/>
      <c r="L105" s="165"/>
      <c r="M105" s="157"/>
    </row>
    <row r="106" spans="1:13" s="13" customFormat="1" ht="12" customHeight="1" x14ac:dyDescent="0.2">
      <c r="A106" s="162">
        <v>4325</v>
      </c>
      <c r="B106" s="378" t="s">
        <v>284</v>
      </c>
      <c r="C106" s="378"/>
      <c r="D106" s="378"/>
      <c r="E106" s="378"/>
      <c r="F106" s="378"/>
      <c r="G106" s="378"/>
      <c r="H106" s="378"/>
      <c r="I106" s="378"/>
      <c r="J106" s="166">
        <v>0</v>
      </c>
      <c r="K106" s="164"/>
      <c r="L106" s="165"/>
      <c r="M106" s="157"/>
    </row>
    <row r="107" spans="1:13" s="13" customFormat="1" ht="12" customHeight="1" x14ac:dyDescent="0.2">
      <c r="A107" s="162">
        <v>4330</v>
      </c>
      <c r="B107" s="378" t="s">
        <v>285</v>
      </c>
      <c r="C107" s="378"/>
      <c r="D107" s="378"/>
      <c r="E107" s="378"/>
      <c r="F107" s="378"/>
      <c r="G107" s="378"/>
      <c r="H107" s="378"/>
      <c r="I107" s="378"/>
      <c r="J107" s="166">
        <v>0</v>
      </c>
      <c r="K107" s="164"/>
      <c r="L107" s="165"/>
      <c r="M107" s="157"/>
    </row>
    <row r="108" spans="1:13" s="13" customFormat="1" ht="12" customHeight="1" x14ac:dyDescent="0.2">
      <c r="A108" s="162">
        <v>4331</v>
      </c>
      <c r="B108" s="378" t="s">
        <v>285</v>
      </c>
      <c r="C108" s="378"/>
      <c r="D108" s="378"/>
      <c r="E108" s="378"/>
      <c r="F108" s="378"/>
      <c r="G108" s="378"/>
      <c r="H108" s="378"/>
      <c r="I108" s="378"/>
      <c r="J108" s="166">
        <v>0</v>
      </c>
      <c r="K108" s="164"/>
      <c r="L108" s="165"/>
      <c r="M108" s="157"/>
    </row>
    <row r="109" spans="1:13" s="13" customFormat="1" ht="12" customHeight="1" x14ac:dyDescent="0.2">
      <c r="A109" s="162">
        <v>4340</v>
      </c>
      <c r="B109" s="372" t="s">
        <v>286</v>
      </c>
      <c r="C109" s="372"/>
      <c r="D109" s="372"/>
      <c r="E109" s="372"/>
      <c r="F109" s="372"/>
      <c r="G109" s="372"/>
      <c r="H109" s="372"/>
      <c r="I109" s="372"/>
      <c r="J109" s="166">
        <v>0</v>
      </c>
      <c r="K109" s="164"/>
      <c r="L109" s="165"/>
      <c r="M109" s="157"/>
    </row>
    <row r="110" spans="1:13" s="13" customFormat="1" ht="12" customHeight="1" x14ac:dyDescent="0.2">
      <c r="A110" s="162">
        <v>4341</v>
      </c>
      <c r="B110" s="372" t="s">
        <v>286</v>
      </c>
      <c r="C110" s="372"/>
      <c r="D110" s="372"/>
      <c r="E110" s="372"/>
      <c r="F110" s="372"/>
      <c r="G110" s="372"/>
      <c r="H110" s="372"/>
      <c r="I110" s="372"/>
      <c r="J110" s="166">
        <v>0</v>
      </c>
      <c r="K110" s="164"/>
      <c r="L110" s="165"/>
      <c r="M110" s="157"/>
    </row>
    <row r="111" spans="1:13" s="13" customFormat="1" ht="12" customHeight="1" x14ac:dyDescent="0.2">
      <c r="A111" s="162">
        <v>4390</v>
      </c>
      <c r="B111" s="372" t="s">
        <v>287</v>
      </c>
      <c r="C111" s="372"/>
      <c r="D111" s="372"/>
      <c r="E111" s="372"/>
      <c r="F111" s="372"/>
      <c r="G111" s="372"/>
      <c r="H111" s="372"/>
      <c r="I111" s="372"/>
      <c r="J111" s="166">
        <v>0</v>
      </c>
      <c r="K111" s="164"/>
      <c r="L111" s="165"/>
      <c r="M111" s="157"/>
    </row>
    <row r="112" spans="1:13" s="13" customFormat="1" ht="12" customHeight="1" x14ac:dyDescent="0.2">
      <c r="A112" s="162">
        <v>4392</v>
      </c>
      <c r="B112" s="372" t="s">
        <v>288</v>
      </c>
      <c r="C112" s="372"/>
      <c r="D112" s="372"/>
      <c r="E112" s="372"/>
      <c r="F112" s="372"/>
      <c r="G112" s="372"/>
      <c r="H112" s="372"/>
      <c r="I112" s="372"/>
      <c r="J112" s="166">
        <v>0</v>
      </c>
      <c r="K112" s="164"/>
      <c r="L112" s="165"/>
      <c r="M112" s="157"/>
    </row>
    <row r="113" spans="1:14" s="13" customFormat="1" ht="12" customHeight="1" x14ac:dyDescent="0.2">
      <c r="A113" s="162">
        <v>4393</v>
      </c>
      <c r="B113" s="378" t="s">
        <v>289</v>
      </c>
      <c r="C113" s="378"/>
      <c r="D113" s="378"/>
      <c r="E113" s="378"/>
      <c r="F113" s="378"/>
      <c r="G113" s="378"/>
      <c r="H113" s="378"/>
      <c r="I113" s="378"/>
      <c r="J113" s="166">
        <v>0</v>
      </c>
      <c r="K113" s="164"/>
      <c r="L113" s="165"/>
      <c r="M113" s="157"/>
    </row>
    <row r="114" spans="1:14" s="13" customFormat="1" ht="12" customHeight="1" x14ac:dyDescent="0.2">
      <c r="A114" s="162">
        <v>4394</v>
      </c>
      <c r="B114" s="378" t="s">
        <v>290</v>
      </c>
      <c r="C114" s="378"/>
      <c r="D114" s="378"/>
      <c r="E114" s="378"/>
      <c r="F114" s="378"/>
      <c r="G114" s="378"/>
      <c r="H114" s="378"/>
      <c r="I114" s="378"/>
      <c r="J114" s="166">
        <v>0</v>
      </c>
      <c r="K114" s="164"/>
      <c r="L114" s="165"/>
      <c r="M114" s="157"/>
    </row>
    <row r="115" spans="1:14" s="13" customFormat="1" ht="12" customHeight="1" x14ac:dyDescent="0.2">
      <c r="A115" s="162">
        <v>4395</v>
      </c>
      <c r="B115" s="372" t="s">
        <v>291</v>
      </c>
      <c r="C115" s="372"/>
      <c r="D115" s="372"/>
      <c r="E115" s="372"/>
      <c r="F115" s="372"/>
      <c r="G115" s="372"/>
      <c r="H115" s="372"/>
      <c r="I115" s="372"/>
      <c r="J115" s="166">
        <v>0</v>
      </c>
      <c r="K115" s="164"/>
      <c r="L115" s="165"/>
      <c r="M115" s="157"/>
    </row>
    <row r="116" spans="1:14" s="13" customFormat="1" ht="12" customHeight="1" x14ac:dyDescent="0.2">
      <c r="A116" s="162">
        <v>4396</v>
      </c>
      <c r="B116" s="372" t="s">
        <v>292</v>
      </c>
      <c r="C116" s="372"/>
      <c r="D116" s="372"/>
      <c r="E116" s="372"/>
      <c r="F116" s="372"/>
      <c r="G116" s="372"/>
      <c r="H116" s="372"/>
      <c r="I116" s="372"/>
      <c r="J116" s="166">
        <v>0</v>
      </c>
      <c r="K116" s="164"/>
      <c r="L116" s="165"/>
      <c r="M116" s="157"/>
    </row>
    <row r="117" spans="1:14" s="13" customFormat="1" ht="12" customHeight="1" x14ac:dyDescent="0.2">
      <c r="A117" s="162">
        <v>4397</v>
      </c>
      <c r="B117" s="379" t="s">
        <v>293</v>
      </c>
      <c r="C117" s="379"/>
      <c r="D117" s="379"/>
      <c r="E117" s="379"/>
      <c r="F117" s="379"/>
      <c r="G117" s="379"/>
      <c r="H117" s="379"/>
      <c r="I117" s="379"/>
      <c r="J117" s="166">
        <v>0</v>
      </c>
      <c r="K117" s="164"/>
      <c r="L117" s="165"/>
      <c r="M117" s="157"/>
    </row>
    <row r="118" spans="1:14" s="13" customFormat="1" ht="12" customHeight="1" x14ac:dyDescent="0.2">
      <c r="A118" s="167">
        <v>4399</v>
      </c>
      <c r="B118" s="373" t="s">
        <v>287</v>
      </c>
      <c r="C118" s="373"/>
      <c r="D118" s="373"/>
      <c r="E118" s="373"/>
      <c r="F118" s="373"/>
      <c r="G118" s="373"/>
      <c r="H118" s="373"/>
      <c r="I118" s="373"/>
      <c r="J118" s="168">
        <v>0</v>
      </c>
      <c r="K118" s="169"/>
      <c r="L118" s="170"/>
      <c r="M118" s="157"/>
    </row>
    <row r="119" spans="1:14" s="13" customFormat="1" ht="12" customHeight="1" x14ac:dyDescent="0.2">
      <c r="A119" s="304"/>
      <c r="B119" s="297"/>
      <c r="C119" s="297"/>
      <c r="D119" s="297"/>
      <c r="E119" s="297"/>
      <c r="F119" s="297"/>
      <c r="G119" s="297"/>
      <c r="H119" s="297"/>
      <c r="I119" s="297"/>
      <c r="J119" s="166"/>
      <c r="K119" s="164"/>
      <c r="L119" s="164"/>
      <c r="M119" s="157"/>
    </row>
    <row r="120" spans="1:14" s="13" customFormat="1" ht="12" customHeight="1" x14ac:dyDescent="0.2">
      <c r="A120" s="157"/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</row>
    <row r="121" spans="1:14" s="13" customFormat="1" ht="12" customHeight="1" x14ac:dyDescent="0.2">
      <c r="A121" s="374" t="s">
        <v>247</v>
      </c>
      <c r="B121" s="375"/>
      <c r="C121" s="375"/>
      <c r="D121" s="375"/>
      <c r="E121" s="375"/>
      <c r="F121" s="375"/>
      <c r="G121" s="375"/>
      <c r="H121" s="375"/>
      <c r="I121" s="375"/>
      <c r="J121" s="375"/>
      <c r="K121" s="375"/>
      <c r="L121" s="376"/>
      <c r="M121" s="157"/>
    </row>
    <row r="122" spans="1:14" s="13" customFormat="1" ht="12" customHeight="1" x14ac:dyDescent="0.2">
      <c r="A122" s="260" t="s">
        <v>41</v>
      </c>
      <c r="B122" s="377" t="s">
        <v>5</v>
      </c>
      <c r="C122" s="377"/>
      <c r="D122" s="377"/>
      <c r="E122" s="377"/>
      <c r="F122" s="377"/>
      <c r="G122" s="377"/>
      <c r="H122" s="377"/>
      <c r="I122" s="377"/>
      <c r="J122" s="261" t="s">
        <v>7</v>
      </c>
      <c r="K122" s="261" t="s">
        <v>8</v>
      </c>
      <c r="L122" s="364" t="s">
        <v>195</v>
      </c>
    </row>
    <row r="123" spans="1:14" s="13" customFormat="1" ht="12" customHeight="1" x14ac:dyDescent="0.2">
      <c r="A123" s="313">
        <v>5000</v>
      </c>
      <c r="B123" s="325" t="s">
        <v>294</v>
      </c>
      <c r="C123" s="329"/>
      <c r="D123" s="329"/>
      <c r="E123" s="329"/>
      <c r="F123" s="333"/>
      <c r="G123" s="333"/>
      <c r="H123" s="333"/>
      <c r="I123" s="334"/>
      <c r="J123" s="314">
        <f>+J124+J152+J184+J194+J209+J242</f>
        <v>33498744.879999999</v>
      </c>
      <c r="K123" s="315">
        <f>+K124+K152+K184+K194+K209+K242</f>
        <v>1</v>
      </c>
      <c r="L123" s="316"/>
      <c r="M123" s="171"/>
    </row>
    <row r="124" spans="1:14" s="13" customFormat="1" ht="12" customHeight="1" x14ac:dyDescent="0.2">
      <c r="A124" s="313">
        <v>5100</v>
      </c>
      <c r="B124" s="325" t="s">
        <v>30</v>
      </c>
      <c r="C124" s="329"/>
      <c r="D124" s="329"/>
      <c r="E124" s="329"/>
      <c r="F124" s="333"/>
      <c r="G124" s="333"/>
      <c r="H124" s="333"/>
      <c r="I124" s="334"/>
      <c r="J124" s="314">
        <f>+J125+J132+J142</f>
        <v>33498744.879999999</v>
      </c>
      <c r="K124" s="317">
        <f>+J124/J123*100%</f>
        <v>1</v>
      </c>
      <c r="L124" s="316"/>
      <c r="M124" s="171"/>
    </row>
    <row r="125" spans="1:14" s="13" customFormat="1" ht="12" customHeight="1" x14ac:dyDescent="0.2">
      <c r="A125" s="313">
        <v>5110</v>
      </c>
      <c r="B125" s="332" t="s">
        <v>295</v>
      </c>
      <c r="C125" s="54"/>
      <c r="D125" s="54"/>
      <c r="E125" s="54"/>
      <c r="F125" s="312"/>
      <c r="G125" s="312"/>
      <c r="H125" s="312"/>
      <c r="I125" s="335"/>
      <c r="J125" s="314">
        <f>SUM(J126:J131)</f>
        <v>20405334.879999999</v>
      </c>
      <c r="K125" s="318">
        <f>+J125/J123*100%</f>
        <v>0.60913729613143641</v>
      </c>
      <c r="L125" s="316"/>
      <c r="M125" s="171"/>
      <c r="N125" s="172"/>
    </row>
    <row r="126" spans="1:14" s="13" customFormat="1" ht="36" x14ac:dyDescent="0.2">
      <c r="A126" s="350">
        <v>5111</v>
      </c>
      <c r="B126" s="344" t="s">
        <v>35</v>
      </c>
      <c r="C126" s="309"/>
      <c r="D126" s="309"/>
      <c r="E126" s="309"/>
      <c r="F126" s="345"/>
      <c r="G126" s="345"/>
      <c r="H126" s="345"/>
      <c r="I126" s="346"/>
      <c r="J126" s="356">
        <v>6453142.7699999996</v>
      </c>
      <c r="K126" s="348">
        <f>+J126/J125*100%</f>
        <v>0.31624782479433633</v>
      </c>
      <c r="L126" s="357" t="s">
        <v>426</v>
      </c>
      <c r="M126" s="171"/>
      <c r="N126" s="172"/>
    </row>
    <row r="127" spans="1:14" s="13" customFormat="1" ht="36" x14ac:dyDescent="0.2">
      <c r="A127" s="350">
        <v>5112</v>
      </c>
      <c r="B127" s="344" t="s">
        <v>296</v>
      </c>
      <c r="C127" s="309"/>
      <c r="D127" s="309"/>
      <c r="E127" s="309"/>
      <c r="F127" s="345"/>
      <c r="G127" s="345"/>
      <c r="H127" s="345"/>
      <c r="I127" s="346"/>
      <c r="J127" s="356">
        <v>7416980.04</v>
      </c>
      <c r="K127" s="348">
        <f>+J127/J125/100%</f>
        <v>0.36348239730530707</v>
      </c>
      <c r="L127" s="357" t="s">
        <v>426</v>
      </c>
      <c r="M127" s="171"/>
      <c r="N127" s="172"/>
    </row>
    <row r="128" spans="1:14" s="13" customFormat="1" ht="36" x14ac:dyDescent="0.2">
      <c r="A128" s="350">
        <v>5113</v>
      </c>
      <c r="B128" s="358" t="s">
        <v>297</v>
      </c>
      <c r="C128" s="359"/>
      <c r="D128" s="359"/>
      <c r="E128" s="359"/>
      <c r="F128" s="360"/>
      <c r="G128" s="360"/>
      <c r="H128" s="360"/>
      <c r="I128" s="361"/>
      <c r="J128" s="356">
        <v>4148831.62</v>
      </c>
      <c r="K128" s="348">
        <f>+J128/J125/100%</f>
        <v>0.20332092780630712</v>
      </c>
      <c r="L128" s="357" t="s">
        <v>426</v>
      </c>
      <c r="M128" s="171"/>
      <c r="N128" s="172"/>
    </row>
    <row r="129" spans="1:14" s="13" customFormat="1" ht="12" customHeight="1" x14ac:dyDescent="0.2">
      <c r="A129" s="313">
        <v>5114</v>
      </c>
      <c r="B129" s="332" t="s">
        <v>37</v>
      </c>
      <c r="C129" s="54"/>
      <c r="D129" s="54"/>
      <c r="E129" s="54"/>
      <c r="F129" s="312"/>
      <c r="G129" s="312"/>
      <c r="H129" s="312"/>
      <c r="I129" s="335"/>
      <c r="J129" s="314">
        <v>247787.89</v>
      </c>
      <c r="K129" s="318">
        <f>+J129/J125/100%</f>
        <v>1.2143289559186103E-2</v>
      </c>
      <c r="L129" s="319"/>
      <c r="M129" s="171"/>
      <c r="N129" s="172"/>
    </row>
    <row r="130" spans="1:14" s="13" customFormat="1" ht="12" customHeight="1" x14ac:dyDescent="0.2">
      <c r="A130" s="313">
        <v>5115</v>
      </c>
      <c r="B130" s="332" t="s">
        <v>298</v>
      </c>
      <c r="C130" s="54"/>
      <c r="D130" s="54"/>
      <c r="E130" s="54"/>
      <c r="F130" s="312"/>
      <c r="G130" s="312"/>
      <c r="H130" s="312"/>
      <c r="I130" s="335"/>
      <c r="J130" s="314">
        <v>2138592.56</v>
      </c>
      <c r="K130" s="318">
        <f>+J130/J125/100%</f>
        <v>0.10480556053486342</v>
      </c>
      <c r="L130" s="319"/>
      <c r="M130" s="171"/>
      <c r="N130" s="172"/>
    </row>
    <row r="131" spans="1:14" s="13" customFormat="1" ht="12" customHeight="1" x14ac:dyDescent="0.2">
      <c r="A131" s="313">
        <v>5116</v>
      </c>
      <c r="B131" s="332" t="s">
        <v>299</v>
      </c>
      <c r="C131" s="54"/>
      <c r="D131" s="54"/>
      <c r="E131" s="54"/>
      <c r="F131" s="312"/>
      <c r="G131" s="312"/>
      <c r="H131" s="312"/>
      <c r="I131" s="335"/>
      <c r="J131" s="314">
        <v>0</v>
      </c>
      <c r="K131" s="318">
        <f>+J131/J125/100%</f>
        <v>0</v>
      </c>
      <c r="L131" s="319"/>
      <c r="M131" s="171"/>
      <c r="N131" s="172"/>
    </row>
    <row r="132" spans="1:14" s="13" customFormat="1" ht="12" customHeight="1" x14ac:dyDescent="0.2">
      <c r="A132" s="313">
        <v>5120</v>
      </c>
      <c r="B132" s="332" t="s">
        <v>300</v>
      </c>
      <c r="C132" s="54"/>
      <c r="D132" s="54"/>
      <c r="E132" s="54"/>
      <c r="F132" s="312"/>
      <c r="G132" s="312"/>
      <c r="H132" s="312"/>
      <c r="I132" s="335"/>
      <c r="J132" s="314">
        <f>SUM(J133:J141)</f>
        <v>3058899.62</v>
      </c>
      <c r="K132" s="318">
        <f>+J132/J123*100%</f>
        <v>9.1313857607431659E-2</v>
      </c>
      <c r="L132" s="319"/>
      <c r="M132" s="171"/>
      <c r="N132" s="172"/>
    </row>
    <row r="133" spans="1:14" s="13" customFormat="1" ht="12" customHeight="1" x14ac:dyDescent="0.2">
      <c r="A133" s="313">
        <v>5121</v>
      </c>
      <c r="B133" s="332" t="s">
        <v>301</v>
      </c>
      <c r="C133" s="54"/>
      <c r="D133" s="54"/>
      <c r="E133" s="54"/>
      <c r="F133" s="312"/>
      <c r="G133" s="312"/>
      <c r="H133" s="312"/>
      <c r="I133" s="335"/>
      <c r="J133" s="314">
        <v>98348.83</v>
      </c>
      <c r="K133" s="318">
        <f>+J133/J132*100%</f>
        <v>3.2151702317057398E-2</v>
      </c>
      <c r="L133" s="319"/>
      <c r="M133" s="171"/>
      <c r="N133" s="172"/>
    </row>
    <row r="134" spans="1:14" s="13" customFormat="1" ht="12" customHeight="1" x14ac:dyDescent="0.2">
      <c r="A134" s="313">
        <v>5122</v>
      </c>
      <c r="B134" s="332" t="s">
        <v>302</v>
      </c>
      <c r="C134" s="54"/>
      <c r="D134" s="54"/>
      <c r="E134" s="54"/>
      <c r="F134" s="312"/>
      <c r="G134" s="312"/>
      <c r="H134" s="312"/>
      <c r="I134" s="335"/>
      <c r="J134" s="314">
        <v>33773.699999999997</v>
      </c>
      <c r="K134" s="318">
        <f>+J134/J132*100%</f>
        <v>1.1041127266542992E-2</v>
      </c>
      <c r="L134" s="319"/>
      <c r="M134" s="171"/>
      <c r="N134" s="172"/>
    </row>
    <row r="135" spans="1:14" s="13" customFormat="1" ht="12" customHeight="1" x14ac:dyDescent="0.2">
      <c r="A135" s="313">
        <v>5123</v>
      </c>
      <c r="B135" s="332" t="s">
        <v>303</v>
      </c>
      <c r="C135" s="54"/>
      <c r="D135" s="54"/>
      <c r="E135" s="54"/>
      <c r="F135" s="312"/>
      <c r="G135" s="312"/>
      <c r="H135" s="312"/>
      <c r="I135" s="335"/>
      <c r="J135" s="320">
        <v>0</v>
      </c>
      <c r="K135" s="318">
        <f>+J135/J132*100%</f>
        <v>0</v>
      </c>
      <c r="L135" s="319"/>
      <c r="M135" s="171"/>
      <c r="N135" s="172"/>
    </row>
    <row r="136" spans="1:14" s="13" customFormat="1" ht="12" customHeight="1" x14ac:dyDescent="0.2">
      <c r="A136" s="313">
        <v>5124</v>
      </c>
      <c r="B136" s="332" t="s">
        <v>304</v>
      </c>
      <c r="C136" s="54"/>
      <c r="D136" s="54"/>
      <c r="E136" s="54"/>
      <c r="F136" s="312"/>
      <c r="G136" s="312"/>
      <c r="H136" s="312"/>
      <c r="I136" s="335"/>
      <c r="J136" s="314">
        <v>0</v>
      </c>
      <c r="K136" s="318">
        <f>+J136/J132*100%</f>
        <v>0</v>
      </c>
      <c r="L136" s="319"/>
      <c r="M136" s="171"/>
      <c r="N136" s="172"/>
    </row>
    <row r="137" spans="1:14" s="13" customFormat="1" ht="60" x14ac:dyDescent="0.2">
      <c r="A137" s="350">
        <v>5125</v>
      </c>
      <c r="B137" s="344" t="s">
        <v>305</v>
      </c>
      <c r="C137" s="309"/>
      <c r="D137" s="309"/>
      <c r="E137" s="309"/>
      <c r="F137" s="345"/>
      <c r="G137" s="345"/>
      <c r="H137" s="345"/>
      <c r="I137" s="346"/>
      <c r="J137" s="356">
        <v>1537580.83</v>
      </c>
      <c r="K137" s="348">
        <f>+J137/J132*100%</f>
        <v>0.50265815195334851</v>
      </c>
      <c r="L137" s="357" t="s">
        <v>427</v>
      </c>
      <c r="M137" s="171"/>
      <c r="N137" s="172"/>
    </row>
    <row r="138" spans="1:14" s="13" customFormat="1" ht="36" x14ac:dyDescent="0.2">
      <c r="A138" s="350">
        <v>5126</v>
      </c>
      <c r="B138" s="344" t="s">
        <v>306</v>
      </c>
      <c r="C138" s="309"/>
      <c r="D138" s="309"/>
      <c r="E138" s="309"/>
      <c r="F138" s="345"/>
      <c r="G138" s="345"/>
      <c r="H138" s="345"/>
      <c r="I138" s="346"/>
      <c r="J138" s="356">
        <v>1217819.8899999999</v>
      </c>
      <c r="K138" s="348">
        <f>+J138/J132*100%</f>
        <v>0.39812352194806572</v>
      </c>
      <c r="L138" s="357" t="s">
        <v>428</v>
      </c>
      <c r="M138" s="171"/>
      <c r="N138" s="172"/>
    </row>
    <row r="139" spans="1:14" s="13" customFormat="1" ht="12" customHeight="1" x14ac:dyDescent="0.2">
      <c r="A139" s="313">
        <v>5127</v>
      </c>
      <c r="B139" s="332" t="s">
        <v>307</v>
      </c>
      <c r="C139" s="54"/>
      <c r="D139" s="54"/>
      <c r="E139" s="54"/>
      <c r="F139" s="312"/>
      <c r="G139" s="312"/>
      <c r="H139" s="312"/>
      <c r="I139" s="335"/>
      <c r="J139" s="320">
        <v>0</v>
      </c>
      <c r="K139" s="318">
        <f>+J139/J132*100%</f>
        <v>0</v>
      </c>
      <c r="L139" s="316"/>
      <c r="M139" s="171"/>
      <c r="N139" s="172"/>
    </row>
    <row r="140" spans="1:14" s="13" customFormat="1" ht="12" customHeight="1" x14ac:dyDescent="0.2">
      <c r="A140" s="313">
        <v>5128</v>
      </c>
      <c r="B140" s="332" t="s">
        <v>308</v>
      </c>
      <c r="C140" s="54"/>
      <c r="D140" s="54"/>
      <c r="E140" s="54"/>
      <c r="F140" s="312"/>
      <c r="G140" s="312"/>
      <c r="H140" s="312"/>
      <c r="I140" s="335"/>
      <c r="J140" s="320">
        <v>0</v>
      </c>
      <c r="K140" s="318">
        <f>+J140/J132*100%</f>
        <v>0</v>
      </c>
      <c r="L140" s="316"/>
      <c r="M140" s="171"/>
      <c r="N140" s="172"/>
    </row>
    <row r="141" spans="1:14" s="13" customFormat="1" ht="12" customHeight="1" x14ac:dyDescent="0.2">
      <c r="A141" s="313">
        <v>5129</v>
      </c>
      <c r="B141" s="332" t="s">
        <v>309</v>
      </c>
      <c r="C141" s="54"/>
      <c r="D141" s="54"/>
      <c r="E141" s="54"/>
      <c r="F141" s="312"/>
      <c r="G141" s="312"/>
      <c r="H141" s="312"/>
      <c r="I141" s="335"/>
      <c r="J141" s="314">
        <v>171376.37</v>
      </c>
      <c r="K141" s="318">
        <f>+J141/J132*100%</f>
        <v>5.602549651498534E-2</v>
      </c>
      <c r="L141" s="316"/>
      <c r="M141" s="171"/>
      <c r="N141" s="172"/>
    </row>
    <row r="142" spans="1:14" s="13" customFormat="1" ht="12" customHeight="1" x14ac:dyDescent="0.2">
      <c r="A142" s="313">
        <v>5130</v>
      </c>
      <c r="B142" s="332" t="s">
        <v>310</v>
      </c>
      <c r="C142" s="54"/>
      <c r="D142" s="54"/>
      <c r="E142" s="54"/>
      <c r="F142" s="312"/>
      <c r="G142" s="312"/>
      <c r="H142" s="312"/>
      <c r="I142" s="335"/>
      <c r="J142" s="314">
        <f>SUM(J143:J151)</f>
        <v>10034510.379999999</v>
      </c>
      <c r="K142" s="318">
        <f>+J142/J123*100%</f>
        <v>0.29954884626113187</v>
      </c>
      <c r="L142" s="316"/>
      <c r="M142" s="171"/>
      <c r="N142" s="172"/>
    </row>
    <row r="143" spans="1:14" s="13" customFormat="1" ht="36" x14ac:dyDescent="0.2">
      <c r="A143" s="350">
        <v>5131</v>
      </c>
      <c r="B143" s="344" t="s">
        <v>311</v>
      </c>
      <c r="C143" s="309"/>
      <c r="D143" s="309"/>
      <c r="E143" s="309"/>
      <c r="F143" s="345"/>
      <c r="G143" s="345"/>
      <c r="H143" s="345"/>
      <c r="I143" s="346"/>
      <c r="J143" s="356">
        <v>5348264.3499999996</v>
      </c>
      <c r="K143" s="348">
        <f>+J143/J142</f>
        <v>0.53298707634602105</v>
      </c>
      <c r="L143" s="349" t="s">
        <v>429</v>
      </c>
      <c r="N143" s="172"/>
    </row>
    <row r="144" spans="1:14" s="13" customFormat="1" ht="12" customHeight="1" x14ac:dyDescent="0.2">
      <c r="A144" s="313">
        <v>5132</v>
      </c>
      <c r="B144" s="332" t="s">
        <v>312</v>
      </c>
      <c r="C144" s="54"/>
      <c r="D144" s="54"/>
      <c r="E144" s="54"/>
      <c r="F144" s="312"/>
      <c r="G144" s="312"/>
      <c r="H144" s="312"/>
      <c r="I144" s="335"/>
      <c r="J144" s="320">
        <v>0</v>
      </c>
      <c r="K144" s="318">
        <f>+J144/J142</f>
        <v>0</v>
      </c>
      <c r="L144" s="316"/>
      <c r="N144" s="172"/>
    </row>
    <row r="145" spans="1:14" s="13" customFormat="1" ht="12" customHeight="1" x14ac:dyDescent="0.2">
      <c r="A145" s="313">
        <v>5133</v>
      </c>
      <c r="B145" s="332" t="s">
        <v>36</v>
      </c>
      <c r="C145" s="54"/>
      <c r="D145" s="54"/>
      <c r="E145" s="54"/>
      <c r="F145" s="312"/>
      <c r="G145" s="312"/>
      <c r="H145" s="312"/>
      <c r="I145" s="335"/>
      <c r="J145" s="320">
        <v>0</v>
      </c>
      <c r="K145" s="318">
        <f>+J145/J142</f>
        <v>0</v>
      </c>
      <c r="L145" s="316"/>
      <c r="N145" s="172"/>
    </row>
    <row r="146" spans="1:14" s="13" customFormat="1" ht="12" customHeight="1" x14ac:dyDescent="0.2">
      <c r="A146" s="313">
        <v>5134</v>
      </c>
      <c r="B146" s="332" t="s">
        <v>313</v>
      </c>
      <c r="C146" s="54"/>
      <c r="D146" s="54"/>
      <c r="E146" s="54"/>
      <c r="F146" s="312"/>
      <c r="G146" s="312"/>
      <c r="H146" s="312"/>
      <c r="I146" s="335"/>
      <c r="J146" s="314">
        <v>131961.23000000001</v>
      </c>
      <c r="K146" s="318">
        <f>+J146/J142</f>
        <v>1.3150739298951228E-2</v>
      </c>
      <c r="L146" s="316"/>
      <c r="M146" s="171"/>
      <c r="N146" s="172"/>
    </row>
    <row r="147" spans="1:14" s="13" customFormat="1" ht="36" x14ac:dyDescent="0.2">
      <c r="A147" s="350">
        <v>5135</v>
      </c>
      <c r="B147" s="344" t="s">
        <v>314</v>
      </c>
      <c r="C147" s="309"/>
      <c r="D147" s="309"/>
      <c r="E147" s="309"/>
      <c r="F147" s="345"/>
      <c r="G147" s="345"/>
      <c r="H147" s="345"/>
      <c r="I147" s="346"/>
      <c r="J147" s="356">
        <v>2505071.19</v>
      </c>
      <c r="K147" s="348">
        <f>+J147/J142</f>
        <v>0.24964558260788805</v>
      </c>
      <c r="L147" s="349" t="s">
        <v>428</v>
      </c>
      <c r="N147" s="172"/>
    </row>
    <row r="148" spans="1:14" s="13" customFormat="1" ht="12" customHeight="1" x14ac:dyDescent="0.2">
      <c r="A148" s="313">
        <v>5136</v>
      </c>
      <c r="B148" s="332" t="s">
        <v>315</v>
      </c>
      <c r="C148" s="54"/>
      <c r="D148" s="54"/>
      <c r="E148" s="54"/>
      <c r="F148" s="312"/>
      <c r="G148" s="312"/>
      <c r="H148" s="312"/>
      <c r="I148" s="335"/>
      <c r="J148" s="314">
        <v>0</v>
      </c>
      <c r="K148" s="318">
        <f>+J148/J142</f>
        <v>0</v>
      </c>
      <c r="L148" s="316"/>
      <c r="N148" s="172"/>
    </row>
    <row r="149" spans="1:14" s="13" customFormat="1" ht="12" customHeight="1" x14ac:dyDescent="0.2">
      <c r="A149" s="313">
        <v>5137</v>
      </c>
      <c r="B149" s="332" t="s">
        <v>316</v>
      </c>
      <c r="C149" s="54"/>
      <c r="D149" s="54"/>
      <c r="E149" s="54"/>
      <c r="F149" s="312"/>
      <c r="G149" s="312"/>
      <c r="H149" s="312"/>
      <c r="I149" s="335"/>
      <c r="J149" s="314">
        <v>11831.09</v>
      </c>
      <c r="K149" s="318">
        <f>+J149/J142</f>
        <v>1.1790400878532951E-3</v>
      </c>
      <c r="L149" s="316"/>
      <c r="N149" s="172"/>
    </row>
    <row r="150" spans="1:14" s="13" customFormat="1" ht="12" customHeight="1" x14ac:dyDescent="0.2">
      <c r="A150" s="313">
        <v>5138</v>
      </c>
      <c r="B150" s="332" t="s">
        <v>317</v>
      </c>
      <c r="C150" s="54"/>
      <c r="D150" s="54"/>
      <c r="E150" s="54"/>
      <c r="F150" s="312"/>
      <c r="G150" s="312"/>
      <c r="H150" s="312"/>
      <c r="I150" s="335"/>
      <c r="J150" s="320">
        <v>0</v>
      </c>
      <c r="K150" s="318">
        <f>+J150/J142</f>
        <v>0</v>
      </c>
      <c r="L150" s="316"/>
      <c r="N150" s="172"/>
    </row>
    <row r="151" spans="1:14" s="13" customFormat="1" ht="12" customHeight="1" x14ac:dyDescent="0.2">
      <c r="A151" s="313">
        <v>5139</v>
      </c>
      <c r="B151" s="332" t="s">
        <v>318</v>
      </c>
      <c r="C151" s="54"/>
      <c r="D151" s="54"/>
      <c r="E151" s="54"/>
      <c r="F151" s="312"/>
      <c r="G151" s="312"/>
      <c r="H151" s="312"/>
      <c r="I151" s="335"/>
      <c r="J151" s="314">
        <v>2037382.52</v>
      </c>
      <c r="K151" s="318">
        <f>+J151/J142</f>
        <v>0.20303756165928649</v>
      </c>
      <c r="L151" s="316"/>
      <c r="N151" s="172"/>
    </row>
    <row r="152" spans="1:14" s="13" customFormat="1" ht="12" customHeight="1" x14ac:dyDescent="0.2">
      <c r="A152" s="313">
        <v>5200</v>
      </c>
      <c r="B152" s="332" t="s">
        <v>31</v>
      </c>
      <c r="C152" s="54"/>
      <c r="D152" s="54"/>
      <c r="E152" s="54"/>
      <c r="F152" s="312"/>
      <c r="G152" s="312"/>
      <c r="H152" s="312"/>
      <c r="I152" s="335"/>
      <c r="J152" s="320">
        <f>+J153+J156+J159+J162+J167+J170+J173+J175+J181</f>
        <v>0</v>
      </c>
      <c r="K152" s="318">
        <v>0</v>
      </c>
      <c r="L152" s="316"/>
      <c r="M152" s="171"/>
    </row>
    <row r="153" spans="1:14" s="13" customFormat="1" ht="12" customHeight="1" x14ac:dyDescent="0.2">
      <c r="A153" s="313">
        <v>5210</v>
      </c>
      <c r="B153" s="332" t="s">
        <v>319</v>
      </c>
      <c r="C153" s="54"/>
      <c r="D153" s="54"/>
      <c r="E153" s="54"/>
      <c r="F153" s="312"/>
      <c r="G153" s="312"/>
      <c r="H153" s="312"/>
      <c r="I153" s="335"/>
      <c r="J153" s="320">
        <f>SUM(J154:J155)</f>
        <v>0</v>
      </c>
      <c r="K153" s="318">
        <v>0</v>
      </c>
      <c r="L153" s="316"/>
      <c r="M153" s="171"/>
    </row>
    <row r="154" spans="1:14" s="13" customFormat="1" ht="12" customHeight="1" x14ac:dyDescent="0.2">
      <c r="A154" s="313">
        <v>5211</v>
      </c>
      <c r="B154" s="332" t="s">
        <v>320</v>
      </c>
      <c r="C154" s="54"/>
      <c r="D154" s="54"/>
      <c r="E154" s="54"/>
      <c r="F154" s="312"/>
      <c r="G154" s="312"/>
      <c r="H154" s="312"/>
      <c r="I154" s="335"/>
      <c r="J154" s="320">
        <v>0</v>
      </c>
      <c r="K154" s="318">
        <v>0</v>
      </c>
      <c r="L154" s="316"/>
      <c r="M154" s="171"/>
    </row>
    <row r="155" spans="1:14" s="13" customFormat="1" ht="12" customHeight="1" x14ac:dyDescent="0.2">
      <c r="A155" s="313">
        <v>5212</v>
      </c>
      <c r="B155" s="332" t="s">
        <v>321</v>
      </c>
      <c r="C155" s="54"/>
      <c r="D155" s="54"/>
      <c r="E155" s="54"/>
      <c r="F155" s="312"/>
      <c r="G155" s="312"/>
      <c r="H155" s="312"/>
      <c r="I155" s="335"/>
      <c r="J155" s="320">
        <v>0</v>
      </c>
      <c r="K155" s="318">
        <v>0</v>
      </c>
      <c r="L155" s="316"/>
      <c r="M155" s="171"/>
    </row>
    <row r="156" spans="1:14" s="13" customFormat="1" ht="12" customHeight="1" x14ac:dyDescent="0.2">
      <c r="A156" s="313">
        <v>5220</v>
      </c>
      <c r="B156" s="332" t="s">
        <v>322</v>
      </c>
      <c r="C156" s="54"/>
      <c r="D156" s="54"/>
      <c r="E156" s="54"/>
      <c r="F156" s="312"/>
      <c r="G156" s="312"/>
      <c r="H156" s="312"/>
      <c r="I156" s="335"/>
      <c r="J156" s="320">
        <f>SUM(J157:J158)</f>
        <v>0</v>
      </c>
      <c r="K156" s="318">
        <v>0</v>
      </c>
      <c r="L156" s="316"/>
      <c r="M156" s="171"/>
    </row>
    <row r="157" spans="1:14" s="13" customFormat="1" ht="12" customHeight="1" x14ac:dyDescent="0.2">
      <c r="A157" s="313">
        <v>5221</v>
      </c>
      <c r="B157" s="332" t="s">
        <v>323</v>
      </c>
      <c r="C157" s="54"/>
      <c r="D157" s="54"/>
      <c r="E157" s="54"/>
      <c r="F157" s="312"/>
      <c r="G157" s="312"/>
      <c r="H157" s="312"/>
      <c r="I157" s="335"/>
      <c r="J157" s="320">
        <v>0</v>
      </c>
      <c r="K157" s="318">
        <v>0</v>
      </c>
      <c r="L157" s="316"/>
      <c r="M157" s="171"/>
    </row>
    <row r="158" spans="1:14" s="13" customFormat="1" ht="12" customHeight="1" x14ac:dyDescent="0.2">
      <c r="A158" s="313">
        <v>5222</v>
      </c>
      <c r="B158" s="332" t="s">
        <v>324</v>
      </c>
      <c r="C158" s="54"/>
      <c r="D158" s="54"/>
      <c r="E158" s="54"/>
      <c r="F158" s="312"/>
      <c r="G158" s="312"/>
      <c r="H158" s="312"/>
      <c r="I158" s="335"/>
      <c r="J158" s="320">
        <v>0</v>
      </c>
      <c r="K158" s="318">
        <v>0</v>
      </c>
      <c r="L158" s="316"/>
      <c r="M158" s="171"/>
    </row>
    <row r="159" spans="1:14" s="13" customFormat="1" ht="12" customHeight="1" x14ac:dyDescent="0.2">
      <c r="A159" s="313">
        <v>5230</v>
      </c>
      <c r="B159" s="332" t="s">
        <v>149</v>
      </c>
      <c r="C159" s="54"/>
      <c r="D159" s="54"/>
      <c r="E159" s="54"/>
      <c r="F159" s="312"/>
      <c r="G159" s="312"/>
      <c r="H159" s="312"/>
      <c r="I159" s="335"/>
      <c r="J159" s="320">
        <f>SUM(J160:J161)</f>
        <v>0</v>
      </c>
      <c r="K159" s="318">
        <v>0</v>
      </c>
      <c r="L159" s="316"/>
      <c r="M159" s="171"/>
    </row>
    <row r="160" spans="1:14" s="13" customFormat="1" ht="12" customHeight="1" x14ac:dyDescent="0.2">
      <c r="A160" s="313">
        <v>5231</v>
      </c>
      <c r="B160" s="340" t="s">
        <v>325</v>
      </c>
      <c r="C160" s="329"/>
      <c r="D160" s="329"/>
      <c r="E160" s="329"/>
      <c r="F160" s="333"/>
      <c r="G160" s="333"/>
      <c r="H160" s="333"/>
      <c r="I160" s="334"/>
      <c r="J160" s="320">
        <v>0</v>
      </c>
      <c r="K160" s="318">
        <v>0</v>
      </c>
      <c r="L160" s="316"/>
      <c r="M160" s="171"/>
    </row>
    <row r="161" spans="1:13" s="13" customFormat="1" ht="12" customHeight="1" x14ac:dyDescent="0.2">
      <c r="A161" s="313">
        <v>5232</v>
      </c>
      <c r="B161" s="332" t="s">
        <v>326</v>
      </c>
      <c r="C161" s="54"/>
      <c r="D161" s="54"/>
      <c r="E161" s="54"/>
      <c r="F161" s="312"/>
      <c r="G161" s="312"/>
      <c r="H161" s="312"/>
      <c r="I161" s="335"/>
      <c r="J161" s="320">
        <v>0</v>
      </c>
      <c r="K161" s="318">
        <v>0</v>
      </c>
      <c r="L161" s="316"/>
      <c r="M161" s="171"/>
    </row>
    <row r="162" spans="1:13" s="13" customFormat="1" ht="12" customHeight="1" x14ac:dyDescent="0.2">
      <c r="A162" s="313">
        <v>5240</v>
      </c>
      <c r="B162" s="332" t="s">
        <v>150</v>
      </c>
      <c r="C162" s="54"/>
      <c r="D162" s="54"/>
      <c r="E162" s="54"/>
      <c r="F162" s="312"/>
      <c r="G162" s="312"/>
      <c r="H162" s="312"/>
      <c r="I162" s="335"/>
      <c r="J162" s="320">
        <f>SUM(J163:J166)</f>
        <v>0</v>
      </c>
      <c r="K162" s="318">
        <v>0</v>
      </c>
      <c r="L162" s="316"/>
      <c r="M162" s="171"/>
    </row>
    <row r="163" spans="1:13" s="13" customFormat="1" ht="12" customHeight="1" x14ac:dyDescent="0.2">
      <c r="A163" s="313">
        <v>5241</v>
      </c>
      <c r="B163" s="332" t="s">
        <v>327</v>
      </c>
      <c r="C163" s="54"/>
      <c r="D163" s="54"/>
      <c r="E163" s="54"/>
      <c r="F163" s="351"/>
      <c r="G163" s="351"/>
      <c r="H163" s="351"/>
      <c r="I163" s="352"/>
      <c r="J163" s="320">
        <v>0</v>
      </c>
      <c r="K163" s="318">
        <v>0</v>
      </c>
      <c r="L163" s="316"/>
      <c r="M163" s="157"/>
    </row>
    <row r="164" spans="1:13" s="13" customFormat="1" ht="12" customHeight="1" x14ac:dyDescent="0.2">
      <c r="A164" s="313">
        <v>5242</v>
      </c>
      <c r="B164" s="340" t="s">
        <v>328</v>
      </c>
      <c r="C164" s="329"/>
      <c r="D164" s="329"/>
      <c r="E164" s="329"/>
      <c r="F164" s="208"/>
      <c r="G164" s="208"/>
      <c r="H164" s="208"/>
      <c r="I164" s="209"/>
      <c r="J164" s="320">
        <v>0</v>
      </c>
      <c r="K164" s="318">
        <v>0</v>
      </c>
      <c r="L164" s="316"/>
    </row>
    <row r="165" spans="1:13" s="13" customFormat="1" ht="12" customHeight="1" x14ac:dyDescent="0.2">
      <c r="A165" s="313">
        <v>5243</v>
      </c>
      <c r="B165" s="332" t="s">
        <v>329</v>
      </c>
      <c r="C165" s="54"/>
      <c r="D165" s="54"/>
      <c r="E165" s="54"/>
      <c r="F165" s="312"/>
      <c r="G165" s="312"/>
      <c r="H165" s="312"/>
      <c r="I165" s="335"/>
      <c r="J165" s="320">
        <v>0</v>
      </c>
      <c r="K165" s="318">
        <v>0</v>
      </c>
      <c r="L165" s="316"/>
      <c r="M165" s="171"/>
    </row>
    <row r="166" spans="1:13" s="13" customFormat="1" ht="12" customHeight="1" x14ac:dyDescent="0.2">
      <c r="A166" s="313">
        <v>5244</v>
      </c>
      <c r="B166" s="332" t="s">
        <v>330</v>
      </c>
      <c r="C166" s="54"/>
      <c r="D166" s="54"/>
      <c r="E166" s="54"/>
      <c r="F166" s="312"/>
      <c r="G166" s="312"/>
      <c r="H166" s="312"/>
      <c r="I166" s="335"/>
      <c r="J166" s="320">
        <v>0</v>
      </c>
      <c r="K166" s="318">
        <v>0</v>
      </c>
      <c r="L166" s="316"/>
      <c r="M166" s="171"/>
    </row>
    <row r="167" spans="1:13" s="13" customFormat="1" ht="12" customHeight="1" x14ac:dyDescent="0.2">
      <c r="A167" s="313">
        <v>5250</v>
      </c>
      <c r="B167" s="332" t="s">
        <v>151</v>
      </c>
      <c r="C167" s="54"/>
      <c r="D167" s="54"/>
      <c r="E167" s="54"/>
      <c r="F167" s="312"/>
      <c r="G167" s="312"/>
      <c r="H167" s="312"/>
      <c r="I167" s="335"/>
      <c r="J167" s="320">
        <f>SUM(J168:J169)</f>
        <v>0</v>
      </c>
      <c r="K167" s="318">
        <v>0</v>
      </c>
      <c r="L167" s="316"/>
      <c r="M167" s="171"/>
    </row>
    <row r="168" spans="1:13" s="13" customFormat="1" ht="12" customHeight="1" x14ac:dyDescent="0.2">
      <c r="A168" s="313">
        <v>5252</v>
      </c>
      <c r="B168" s="332" t="s">
        <v>331</v>
      </c>
      <c r="C168" s="54"/>
      <c r="D168" s="54"/>
      <c r="E168" s="54"/>
      <c r="F168" s="312"/>
      <c r="G168" s="312"/>
      <c r="H168" s="312"/>
      <c r="I168" s="335"/>
      <c r="J168" s="320">
        <v>0</v>
      </c>
      <c r="K168" s="318">
        <v>0</v>
      </c>
      <c r="L168" s="316"/>
      <c r="M168" s="171"/>
    </row>
    <row r="169" spans="1:13" s="13" customFormat="1" ht="12" customHeight="1" x14ac:dyDescent="0.2">
      <c r="A169" s="313">
        <v>5259</v>
      </c>
      <c r="B169" s="332" t="s">
        <v>332</v>
      </c>
      <c r="C169" s="54"/>
      <c r="D169" s="54"/>
      <c r="E169" s="54"/>
      <c r="F169" s="312"/>
      <c r="G169" s="312"/>
      <c r="H169" s="312"/>
      <c r="I169" s="335"/>
      <c r="J169" s="320">
        <v>0</v>
      </c>
      <c r="K169" s="318">
        <v>0</v>
      </c>
      <c r="L169" s="316"/>
      <c r="M169" s="171"/>
    </row>
    <row r="170" spans="1:13" s="13" customFormat="1" ht="12" customHeight="1" x14ac:dyDescent="0.2">
      <c r="A170" s="313">
        <v>5260</v>
      </c>
      <c r="B170" s="332" t="s">
        <v>333</v>
      </c>
      <c r="C170" s="54"/>
      <c r="D170" s="54"/>
      <c r="E170" s="54"/>
      <c r="F170" s="312"/>
      <c r="G170" s="312"/>
      <c r="H170" s="312"/>
      <c r="I170" s="335"/>
      <c r="J170" s="320">
        <f>SUM(J171:J172)</f>
        <v>0</v>
      </c>
      <c r="K170" s="318">
        <v>0</v>
      </c>
      <c r="L170" s="316"/>
      <c r="M170" s="171"/>
    </row>
    <row r="171" spans="1:13" s="13" customFormat="1" ht="12" customHeight="1" x14ac:dyDescent="0.2">
      <c r="A171" s="313">
        <v>5261</v>
      </c>
      <c r="B171" s="332" t="s">
        <v>334</v>
      </c>
      <c r="C171" s="54"/>
      <c r="D171" s="54"/>
      <c r="E171" s="54"/>
      <c r="F171" s="312"/>
      <c r="G171" s="312"/>
      <c r="H171" s="312"/>
      <c r="I171" s="335"/>
      <c r="J171" s="320">
        <v>0</v>
      </c>
      <c r="K171" s="318">
        <v>0</v>
      </c>
      <c r="L171" s="316"/>
      <c r="M171" s="171"/>
    </row>
    <row r="172" spans="1:13" s="13" customFormat="1" ht="12" customHeight="1" x14ac:dyDescent="0.2">
      <c r="A172" s="313">
        <v>5262</v>
      </c>
      <c r="B172" s="325" t="s">
        <v>335</v>
      </c>
      <c r="C172" s="329"/>
      <c r="D172" s="329"/>
      <c r="E172" s="329"/>
      <c r="F172" s="333"/>
      <c r="G172" s="333"/>
      <c r="H172" s="333"/>
      <c r="I172" s="334"/>
      <c r="J172" s="320">
        <v>0</v>
      </c>
      <c r="K172" s="318">
        <v>0</v>
      </c>
      <c r="L172" s="316"/>
      <c r="M172" s="171"/>
    </row>
    <row r="173" spans="1:13" s="13" customFormat="1" ht="12" customHeight="1" x14ac:dyDescent="0.2">
      <c r="A173" s="313">
        <v>5270</v>
      </c>
      <c r="B173" s="332" t="s">
        <v>336</v>
      </c>
      <c r="C173" s="54"/>
      <c r="D173" s="54"/>
      <c r="E173" s="54"/>
      <c r="F173" s="312"/>
      <c r="G173" s="312"/>
      <c r="H173" s="312"/>
      <c r="I173" s="335"/>
      <c r="J173" s="320">
        <f>SUM(J174)</f>
        <v>0</v>
      </c>
      <c r="K173" s="318">
        <v>0</v>
      </c>
      <c r="L173" s="316"/>
      <c r="M173" s="171"/>
    </row>
    <row r="174" spans="1:13" s="13" customFormat="1" ht="12" customHeight="1" x14ac:dyDescent="0.2">
      <c r="A174" s="313">
        <v>5271</v>
      </c>
      <c r="B174" s="339" t="s">
        <v>337</v>
      </c>
      <c r="F174" s="327"/>
      <c r="G174" s="327"/>
      <c r="H174" s="327"/>
      <c r="I174" s="336"/>
      <c r="J174" s="320">
        <v>0</v>
      </c>
      <c r="K174" s="318">
        <v>0</v>
      </c>
      <c r="L174" s="316"/>
      <c r="M174" s="171"/>
    </row>
    <row r="175" spans="1:13" s="13" customFormat="1" ht="12" customHeight="1" x14ac:dyDescent="0.2">
      <c r="A175" s="337">
        <v>5280</v>
      </c>
      <c r="B175" s="340" t="s">
        <v>338</v>
      </c>
      <c r="C175" s="329"/>
      <c r="D175" s="329"/>
      <c r="E175" s="329"/>
      <c r="F175" s="333"/>
      <c r="G175" s="333"/>
      <c r="H175" s="333"/>
      <c r="I175" s="334"/>
      <c r="J175" s="338">
        <f>SUM(J176:J180)</f>
        <v>0</v>
      </c>
      <c r="K175" s="318">
        <v>0</v>
      </c>
      <c r="L175" s="316"/>
      <c r="M175" s="171"/>
    </row>
    <row r="176" spans="1:13" s="13" customFormat="1" ht="12" customHeight="1" x14ac:dyDescent="0.2">
      <c r="A176" s="313">
        <v>5281</v>
      </c>
      <c r="B176" s="332" t="s">
        <v>339</v>
      </c>
      <c r="C176" s="54"/>
      <c r="D176" s="54"/>
      <c r="E176" s="54"/>
      <c r="F176" s="312"/>
      <c r="G176" s="312"/>
      <c r="H176" s="312"/>
      <c r="I176" s="335"/>
      <c r="J176" s="320">
        <v>0</v>
      </c>
      <c r="K176" s="318">
        <v>0</v>
      </c>
      <c r="L176" s="316"/>
      <c r="M176" s="171"/>
    </row>
    <row r="177" spans="1:13" s="13" customFormat="1" ht="12" customHeight="1" x14ac:dyDescent="0.2">
      <c r="A177" s="313">
        <v>5282</v>
      </c>
      <c r="B177" s="332" t="s">
        <v>340</v>
      </c>
      <c r="C177" s="54"/>
      <c r="D177" s="54"/>
      <c r="E177" s="54"/>
      <c r="F177" s="312"/>
      <c r="G177" s="312"/>
      <c r="H177" s="312"/>
      <c r="I177" s="335"/>
      <c r="J177" s="320">
        <v>0</v>
      </c>
      <c r="K177" s="318">
        <v>0</v>
      </c>
      <c r="L177" s="316"/>
      <c r="M177" s="171"/>
    </row>
    <row r="178" spans="1:13" s="13" customFormat="1" ht="12" customHeight="1" x14ac:dyDescent="0.2">
      <c r="A178" s="313">
        <v>5283</v>
      </c>
      <c r="B178" s="332" t="s">
        <v>341</v>
      </c>
      <c r="C178" s="54"/>
      <c r="D178" s="54"/>
      <c r="E178" s="54"/>
      <c r="F178" s="312"/>
      <c r="G178" s="312"/>
      <c r="H178" s="312"/>
      <c r="I178" s="335"/>
      <c r="J178" s="320">
        <v>0</v>
      </c>
      <c r="K178" s="318">
        <v>0</v>
      </c>
      <c r="L178" s="316"/>
      <c r="M178" s="171"/>
    </row>
    <row r="179" spans="1:13" s="13" customFormat="1" ht="12" customHeight="1" x14ac:dyDescent="0.2">
      <c r="A179" s="313">
        <v>5284</v>
      </c>
      <c r="B179" s="332" t="s">
        <v>342</v>
      </c>
      <c r="C179" s="54"/>
      <c r="D179" s="54"/>
      <c r="E179" s="54"/>
      <c r="F179" s="312"/>
      <c r="G179" s="312"/>
      <c r="H179" s="312"/>
      <c r="I179" s="335"/>
      <c r="J179" s="320">
        <v>0</v>
      </c>
      <c r="K179" s="318">
        <v>0</v>
      </c>
      <c r="L179" s="316"/>
      <c r="M179" s="171"/>
    </row>
    <row r="180" spans="1:13" s="13" customFormat="1" ht="12" customHeight="1" x14ac:dyDescent="0.2">
      <c r="A180" s="313">
        <v>5285</v>
      </c>
      <c r="B180" s="332" t="s">
        <v>343</v>
      </c>
      <c r="C180" s="54"/>
      <c r="D180" s="54"/>
      <c r="E180" s="54"/>
      <c r="F180" s="312"/>
      <c r="G180" s="312"/>
      <c r="H180" s="312"/>
      <c r="I180" s="335"/>
      <c r="J180" s="320">
        <v>0</v>
      </c>
      <c r="K180" s="318">
        <v>0</v>
      </c>
      <c r="L180" s="316"/>
      <c r="M180" s="171"/>
    </row>
    <row r="181" spans="1:13" s="13" customFormat="1" ht="12" customHeight="1" x14ac:dyDescent="0.2">
      <c r="A181" s="313">
        <v>5290</v>
      </c>
      <c r="B181" s="332" t="s">
        <v>344</v>
      </c>
      <c r="C181" s="54"/>
      <c r="D181" s="54"/>
      <c r="E181" s="54"/>
      <c r="F181" s="312"/>
      <c r="G181" s="312"/>
      <c r="H181" s="312"/>
      <c r="I181" s="335"/>
      <c r="J181" s="320">
        <f>SUM(J182:J183)</f>
        <v>0</v>
      </c>
      <c r="K181" s="318">
        <v>0</v>
      </c>
      <c r="L181" s="316"/>
      <c r="M181" s="171"/>
    </row>
    <row r="182" spans="1:13" s="13" customFormat="1" ht="12" customHeight="1" x14ac:dyDescent="0.2">
      <c r="A182" s="313">
        <v>5291</v>
      </c>
      <c r="B182" s="332" t="s">
        <v>345</v>
      </c>
      <c r="C182" s="54"/>
      <c r="D182" s="54"/>
      <c r="E182" s="54"/>
      <c r="F182" s="312"/>
      <c r="G182" s="312"/>
      <c r="H182" s="312"/>
      <c r="I182" s="335"/>
      <c r="J182" s="320">
        <v>0</v>
      </c>
      <c r="K182" s="318">
        <v>0</v>
      </c>
      <c r="L182" s="316"/>
      <c r="M182" s="171"/>
    </row>
    <row r="183" spans="1:13" s="13" customFormat="1" ht="12" customHeight="1" x14ac:dyDescent="0.2">
      <c r="A183" s="313">
        <v>5292</v>
      </c>
      <c r="B183" s="332" t="s">
        <v>346</v>
      </c>
      <c r="C183" s="54"/>
      <c r="D183" s="54"/>
      <c r="E183" s="54"/>
      <c r="F183" s="312"/>
      <c r="G183" s="312"/>
      <c r="H183" s="312"/>
      <c r="I183" s="335"/>
      <c r="J183" s="320">
        <v>0</v>
      </c>
      <c r="K183" s="318">
        <v>0</v>
      </c>
      <c r="L183" s="316"/>
      <c r="M183" s="171"/>
    </row>
    <row r="184" spans="1:13" s="13" customFormat="1" ht="12" customHeight="1" x14ac:dyDescent="0.2">
      <c r="A184" s="313">
        <v>5300</v>
      </c>
      <c r="B184" s="332" t="s">
        <v>32</v>
      </c>
      <c r="C184" s="54"/>
      <c r="D184" s="54"/>
      <c r="E184" s="54"/>
      <c r="F184" s="312"/>
      <c r="G184" s="312"/>
      <c r="H184" s="312"/>
      <c r="I184" s="335"/>
      <c r="J184" s="320">
        <f>+J185+J188+J191</f>
        <v>0</v>
      </c>
      <c r="K184" s="318">
        <v>0</v>
      </c>
      <c r="L184" s="316"/>
      <c r="M184" s="171"/>
    </row>
    <row r="185" spans="1:13" s="13" customFormat="1" ht="12" customHeight="1" x14ac:dyDescent="0.2">
      <c r="A185" s="313">
        <v>5310</v>
      </c>
      <c r="B185" s="332" t="s">
        <v>146</v>
      </c>
      <c r="C185" s="54"/>
      <c r="D185" s="54"/>
      <c r="E185" s="54"/>
      <c r="F185" s="312"/>
      <c r="G185" s="312"/>
      <c r="H185" s="312"/>
      <c r="I185" s="335"/>
      <c r="J185" s="320">
        <f>SUM(J186:J187)</f>
        <v>0</v>
      </c>
      <c r="K185" s="318">
        <v>0</v>
      </c>
      <c r="L185" s="316"/>
      <c r="M185" s="171"/>
    </row>
    <row r="186" spans="1:13" s="13" customFormat="1" ht="12" customHeight="1" x14ac:dyDescent="0.2">
      <c r="A186" s="313">
        <v>5311</v>
      </c>
      <c r="B186" s="332" t="s">
        <v>347</v>
      </c>
      <c r="C186" s="54"/>
      <c r="D186" s="54"/>
      <c r="E186" s="54"/>
      <c r="F186" s="312"/>
      <c r="G186" s="312"/>
      <c r="H186" s="312"/>
      <c r="I186" s="335"/>
      <c r="J186" s="320">
        <v>0</v>
      </c>
      <c r="K186" s="318">
        <v>0</v>
      </c>
      <c r="L186" s="316"/>
      <c r="M186" s="171"/>
    </row>
    <row r="187" spans="1:13" s="13" customFormat="1" ht="12" customHeight="1" x14ac:dyDescent="0.2">
      <c r="A187" s="313">
        <v>5312</v>
      </c>
      <c r="B187" s="332" t="s">
        <v>348</v>
      </c>
      <c r="C187" s="54"/>
      <c r="D187" s="54"/>
      <c r="E187" s="54"/>
      <c r="F187" s="312"/>
      <c r="G187" s="312"/>
      <c r="H187" s="312"/>
      <c r="I187" s="335"/>
      <c r="J187" s="320">
        <v>0</v>
      </c>
      <c r="K187" s="318">
        <v>0</v>
      </c>
      <c r="L187" s="316"/>
      <c r="M187" s="171"/>
    </row>
    <row r="188" spans="1:13" s="13" customFormat="1" ht="12" customHeight="1" x14ac:dyDescent="0.2">
      <c r="A188" s="313">
        <v>5320</v>
      </c>
      <c r="B188" s="332" t="s">
        <v>147</v>
      </c>
      <c r="C188" s="54"/>
      <c r="D188" s="54"/>
      <c r="E188" s="54"/>
      <c r="F188" s="312"/>
      <c r="G188" s="312"/>
      <c r="H188" s="312"/>
      <c r="I188" s="335"/>
      <c r="J188" s="320">
        <f>SUM(J189:J190)</f>
        <v>0</v>
      </c>
      <c r="K188" s="318">
        <v>0</v>
      </c>
      <c r="L188" s="316"/>
      <c r="M188" s="171"/>
    </row>
    <row r="189" spans="1:13" s="13" customFormat="1" ht="12" customHeight="1" x14ac:dyDescent="0.2">
      <c r="A189" s="313">
        <v>5321</v>
      </c>
      <c r="B189" s="332" t="s">
        <v>349</v>
      </c>
      <c r="C189" s="54"/>
      <c r="D189" s="54"/>
      <c r="E189" s="54"/>
      <c r="F189" s="312"/>
      <c r="G189" s="312"/>
      <c r="H189" s="312"/>
      <c r="I189" s="335"/>
      <c r="J189" s="320">
        <v>0</v>
      </c>
      <c r="K189" s="318">
        <v>0</v>
      </c>
      <c r="L189" s="316"/>
      <c r="M189" s="171"/>
    </row>
    <row r="190" spans="1:13" s="13" customFormat="1" ht="12" customHeight="1" x14ac:dyDescent="0.2">
      <c r="A190" s="313">
        <v>5322</v>
      </c>
      <c r="B190" s="332" t="s">
        <v>350</v>
      </c>
      <c r="C190" s="54"/>
      <c r="D190" s="54"/>
      <c r="E190" s="54"/>
      <c r="F190" s="312"/>
      <c r="G190" s="312"/>
      <c r="H190" s="312"/>
      <c r="I190" s="335"/>
      <c r="J190" s="320">
        <v>0</v>
      </c>
      <c r="K190" s="318">
        <v>0</v>
      </c>
      <c r="L190" s="316"/>
      <c r="M190" s="171"/>
    </row>
    <row r="191" spans="1:13" s="13" customFormat="1" ht="12" customHeight="1" x14ac:dyDescent="0.2">
      <c r="A191" s="313">
        <v>5330</v>
      </c>
      <c r="B191" s="332" t="s">
        <v>148</v>
      </c>
      <c r="C191" s="54"/>
      <c r="D191" s="54"/>
      <c r="E191" s="54"/>
      <c r="F191" s="312"/>
      <c r="G191" s="312"/>
      <c r="H191" s="312"/>
      <c r="I191" s="335"/>
      <c r="J191" s="320">
        <f>SUM(J192:J193)</f>
        <v>0</v>
      </c>
      <c r="K191" s="318">
        <v>0</v>
      </c>
      <c r="L191" s="316"/>
      <c r="M191" s="171"/>
    </row>
    <row r="192" spans="1:13" s="13" customFormat="1" ht="12" customHeight="1" x14ac:dyDescent="0.2">
      <c r="A192" s="313">
        <v>5331</v>
      </c>
      <c r="B192" s="332" t="s">
        <v>351</v>
      </c>
      <c r="C192" s="54"/>
      <c r="D192" s="54"/>
      <c r="E192" s="54"/>
      <c r="F192" s="312"/>
      <c r="G192" s="312"/>
      <c r="H192" s="312"/>
      <c r="I192" s="335"/>
      <c r="J192" s="320">
        <v>0</v>
      </c>
      <c r="K192" s="318">
        <v>0</v>
      </c>
      <c r="L192" s="316"/>
      <c r="M192" s="171"/>
    </row>
    <row r="193" spans="1:13" s="13" customFormat="1" ht="12" customHeight="1" x14ac:dyDescent="0.2">
      <c r="A193" s="313">
        <v>5332</v>
      </c>
      <c r="B193" s="332" t="s">
        <v>352</v>
      </c>
      <c r="C193" s="54"/>
      <c r="D193" s="54"/>
      <c r="E193" s="54"/>
      <c r="F193" s="312"/>
      <c r="G193" s="312"/>
      <c r="H193" s="312"/>
      <c r="I193" s="335"/>
      <c r="J193" s="320">
        <v>0</v>
      </c>
      <c r="K193" s="318">
        <v>0</v>
      </c>
      <c r="L193" s="316"/>
      <c r="M193" s="171"/>
    </row>
    <row r="194" spans="1:13" s="13" customFormat="1" ht="12" customHeight="1" x14ac:dyDescent="0.2">
      <c r="A194" s="313">
        <v>5400</v>
      </c>
      <c r="B194" s="332" t="s">
        <v>33</v>
      </c>
      <c r="C194" s="54"/>
      <c r="D194" s="54"/>
      <c r="E194" s="54"/>
      <c r="F194" s="312"/>
      <c r="G194" s="312"/>
      <c r="H194" s="312"/>
      <c r="I194" s="335"/>
      <c r="J194" s="320">
        <f>+J195+J198+J201+J204+J206</f>
        <v>0</v>
      </c>
      <c r="K194" s="318">
        <v>0</v>
      </c>
      <c r="L194" s="316"/>
      <c r="M194" s="171"/>
    </row>
    <row r="195" spans="1:13" s="13" customFormat="1" ht="12" customHeight="1" x14ac:dyDescent="0.2">
      <c r="A195" s="313">
        <v>5410</v>
      </c>
      <c r="B195" s="332" t="s">
        <v>353</v>
      </c>
      <c r="C195" s="54"/>
      <c r="D195" s="54"/>
      <c r="E195" s="54"/>
      <c r="F195" s="312"/>
      <c r="G195" s="312"/>
      <c r="H195" s="312"/>
      <c r="I195" s="335"/>
      <c r="J195" s="320">
        <f>SUM(J196:J197)</f>
        <v>0</v>
      </c>
      <c r="K195" s="318">
        <v>0</v>
      </c>
      <c r="L195" s="316"/>
      <c r="M195" s="171"/>
    </row>
    <row r="196" spans="1:13" s="13" customFormat="1" ht="12" customHeight="1" x14ac:dyDescent="0.2">
      <c r="A196" s="313">
        <v>5411</v>
      </c>
      <c r="B196" s="332" t="s">
        <v>354</v>
      </c>
      <c r="C196" s="54"/>
      <c r="D196" s="54"/>
      <c r="E196" s="54"/>
      <c r="F196" s="312"/>
      <c r="G196" s="312"/>
      <c r="H196" s="312"/>
      <c r="I196" s="335"/>
      <c r="J196" s="320">
        <v>0</v>
      </c>
      <c r="K196" s="318">
        <v>0</v>
      </c>
      <c r="L196" s="316"/>
      <c r="M196" s="171"/>
    </row>
    <row r="197" spans="1:13" s="13" customFormat="1" ht="12" customHeight="1" x14ac:dyDescent="0.2">
      <c r="A197" s="313">
        <v>5412</v>
      </c>
      <c r="B197" s="332" t="s">
        <v>355</v>
      </c>
      <c r="C197" s="54"/>
      <c r="D197" s="54"/>
      <c r="E197" s="54"/>
      <c r="F197" s="312"/>
      <c r="G197" s="312"/>
      <c r="H197" s="312"/>
      <c r="I197" s="335"/>
      <c r="J197" s="320">
        <v>0</v>
      </c>
      <c r="K197" s="318">
        <v>0</v>
      </c>
      <c r="L197" s="316"/>
      <c r="M197" s="171"/>
    </row>
    <row r="198" spans="1:13" s="13" customFormat="1" ht="12" customHeight="1" x14ac:dyDescent="0.2">
      <c r="A198" s="313">
        <v>5420</v>
      </c>
      <c r="B198" s="332" t="s">
        <v>356</v>
      </c>
      <c r="C198" s="54"/>
      <c r="D198" s="54"/>
      <c r="E198" s="54"/>
      <c r="F198" s="312"/>
      <c r="G198" s="312"/>
      <c r="H198" s="312"/>
      <c r="I198" s="335"/>
      <c r="J198" s="320">
        <f>SUM(J199:J200)</f>
        <v>0</v>
      </c>
      <c r="K198" s="318">
        <v>0</v>
      </c>
      <c r="L198" s="316"/>
      <c r="M198" s="171"/>
    </row>
    <row r="199" spans="1:13" s="13" customFormat="1" ht="12" customHeight="1" x14ac:dyDescent="0.2">
      <c r="A199" s="313">
        <v>5421</v>
      </c>
      <c r="B199" s="332" t="s">
        <v>357</v>
      </c>
      <c r="C199" s="54"/>
      <c r="D199" s="54"/>
      <c r="E199" s="54"/>
      <c r="F199" s="312"/>
      <c r="G199" s="312"/>
      <c r="H199" s="312"/>
      <c r="I199" s="335"/>
      <c r="J199" s="320">
        <v>0</v>
      </c>
      <c r="K199" s="318">
        <v>0</v>
      </c>
      <c r="L199" s="316"/>
      <c r="M199" s="171"/>
    </row>
    <row r="200" spans="1:13" s="13" customFormat="1" ht="12" customHeight="1" x14ac:dyDescent="0.2">
      <c r="A200" s="313">
        <v>5422</v>
      </c>
      <c r="B200" s="332" t="s">
        <v>358</v>
      </c>
      <c r="C200" s="54"/>
      <c r="D200" s="54"/>
      <c r="E200" s="54"/>
      <c r="F200" s="312"/>
      <c r="G200" s="312"/>
      <c r="H200" s="312"/>
      <c r="I200" s="335"/>
      <c r="J200" s="320">
        <v>0</v>
      </c>
      <c r="K200" s="318">
        <v>0</v>
      </c>
      <c r="L200" s="316"/>
      <c r="M200" s="171"/>
    </row>
    <row r="201" spans="1:13" s="13" customFormat="1" ht="12" customHeight="1" x14ac:dyDescent="0.2">
      <c r="A201" s="313">
        <v>5430</v>
      </c>
      <c r="B201" s="332" t="s">
        <v>359</v>
      </c>
      <c r="C201" s="54"/>
      <c r="D201" s="54"/>
      <c r="E201" s="54"/>
      <c r="F201" s="312"/>
      <c r="G201" s="312"/>
      <c r="H201" s="312"/>
      <c r="I201" s="335"/>
      <c r="J201" s="320">
        <f>SUM(J202:J203)</f>
        <v>0</v>
      </c>
      <c r="K201" s="318">
        <v>0</v>
      </c>
      <c r="L201" s="316"/>
      <c r="M201" s="171"/>
    </row>
    <row r="202" spans="1:13" s="13" customFormat="1" ht="12" customHeight="1" x14ac:dyDescent="0.2">
      <c r="A202" s="313">
        <v>5431</v>
      </c>
      <c r="B202" s="332" t="s">
        <v>360</v>
      </c>
      <c r="C202" s="54"/>
      <c r="D202" s="54"/>
      <c r="E202" s="54"/>
      <c r="F202" s="312"/>
      <c r="G202" s="312"/>
      <c r="H202" s="312"/>
      <c r="I202" s="335"/>
      <c r="J202" s="320">
        <v>0</v>
      </c>
      <c r="K202" s="318">
        <v>0</v>
      </c>
      <c r="L202" s="316"/>
      <c r="M202" s="171"/>
    </row>
    <row r="203" spans="1:13" s="13" customFormat="1" ht="12" customHeight="1" x14ac:dyDescent="0.2">
      <c r="A203" s="313">
        <v>5432</v>
      </c>
      <c r="B203" s="332" t="s">
        <v>361</v>
      </c>
      <c r="C203" s="54"/>
      <c r="D203" s="54"/>
      <c r="E203" s="54"/>
      <c r="F203" s="312"/>
      <c r="G203" s="312"/>
      <c r="H203" s="312"/>
      <c r="I203" s="335"/>
      <c r="J203" s="320">
        <v>0</v>
      </c>
      <c r="K203" s="318">
        <v>0</v>
      </c>
      <c r="L203" s="316"/>
      <c r="M203" s="171"/>
    </row>
    <row r="204" spans="1:13" s="13" customFormat="1" ht="12" customHeight="1" x14ac:dyDescent="0.2">
      <c r="A204" s="313">
        <v>5440</v>
      </c>
      <c r="B204" s="332" t="s">
        <v>362</v>
      </c>
      <c r="C204" s="54"/>
      <c r="D204" s="54"/>
      <c r="E204" s="54"/>
      <c r="F204" s="312"/>
      <c r="G204" s="312"/>
      <c r="H204" s="312"/>
      <c r="I204" s="335"/>
      <c r="J204" s="320">
        <f>SUM(J205)</f>
        <v>0</v>
      </c>
      <c r="K204" s="318">
        <v>0</v>
      </c>
      <c r="L204" s="316"/>
      <c r="M204" s="171"/>
    </row>
    <row r="205" spans="1:13" s="13" customFormat="1" ht="12" customHeight="1" x14ac:dyDescent="0.2">
      <c r="A205" s="313">
        <v>5441</v>
      </c>
      <c r="B205" s="332" t="s">
        <v>362</v>
      </c>
      <c r="C205" s="54"/>
      <c r="D205" s="54"/>
      <c r="E205" s="54"/>
      <c r="F205" s="312"/>
      <c r="G205" s="312"/>
      <c r="H205" s="312"/>
      <c r="I205" s="335"/>
      <c r="J205" s="320">
        <v>0</v>
      </c>
      <c r="K205" s="318">
        <v>0</v>
      </c>
      <c r="L205" s="316"/>
      <c r="M205" s="171"/>
    </row>
    <row r="206" spans="1:13" s="13" customFormat="1" ht="12" customHeight="1" x14ac:dyDescent="0.2">
      <c r="A206" s="313">
        <v>5450</v>
      </c>
      <c r="B206" s="332" t="s">
        <v>363</v>
      </c>
      <c r="C206" s="54"/>
      <c r="D206" s="54"/>
      <c r="E206" s="54"/>
      <c r="F206" s="312"/>
      <c r="G206" s="312"/>
      <c r="H206" s="312"/>
      <c r="I206" s="335"/>
      <c r="J206" s="320">
        <f>SUM(J207:J208)</f>
        <v>0</v>
      </c>
      <c r="K206" s="318">
        <v>0</v>
      </c>
      <c r="L206" s="316"/>
      <c r="M206" s="171"/>
    </row>
    <row r="207" spans="1:13" s="13" customFormat="1" ht="12" customHeight="1" x14ac:dyDescent="0.2">
      <c r="A207" s="313">
        <v>5451</v>
      </c>
      <c r="B207" s="332" t="s">
        <v>364</v>
      </c>
      <c r="C207" s="54"/>
      <c r="D207" s="54"/>
      <c r="E207" s="54"/>
      <c r="F207" s="312"/>
      <c r="G207" s="312"/>
      <c r="H207" s="312"/>
      <c r="I207" s="335"/>
      <c r="J207" s="320">
        <v>0</v>
      </c>
      <c r="K207" s="318">
        <v>0</v>
      </c>
      <c r="L207" s="316"/>
      <c r="M207" s="171"/>
    </row>
    <row r="208" spans="1:13" s="13" customFormat="1" ht="12" customHeight="1" x14ac:dyDescent="0.2">
      <c r="A208" s="313">
        <v>5452</v>
      </c>
      <c r="B208" s="332" t="s">
        <v>365</v>
      </c>
      <c r="C208" s="54"/>
      <c r="D208" s="54"/>
      <c r="E208" s="54"/>
      <c r="F208" s="312"/>
      <c r="G208" s="312"/>
      <c r="H208" s="312"/>
      <c r="I208" s="335"/>
      <c r="J208" s="320">
        <v>0</v>
      </c>
      <c r="K208" s="318">
        <v>0</v>
      </c>
      <c r="L208" s="316"/>
      <c r="M208" s="171"/>
    </row>
    <row r="209" spans="1:13" s="13" customFormat="1" ht="12" x14ac:dyDescent="0.2">
      <c r="A209" s="350">
        <v>5500</v>
      </c>
      <c r="B209" s="344" t="s">
        <v>34</v>
      </c>
      <c r="C209" s="309"/>
      <c r="D209" s="309"/>
      <c r="E209" s="309"/>
      <c r="F209" s="345"/>
      <c r="G209" s="345"/>
      <c r="H209" s="345"/>
      <c r="I209" s="346"/>
      <c r="J209" s="347">
        <f>+J210+J219+J222+J228+J230+J232</f>
        <v>0</v>
      </c>
      <c r="K209" s="348">
        <f>+J209/J123*100%</f>
        <v>0</v>
      </c>
      <c r="L209" s="349"/>
      <c r="M209" s="171"/>
    </row>
    <row r="210" spans="1:13" s="13" customFormat="1" ht="12" customHeight="1" x14ac:dyDescent="0.2">
      <c r="A210" s="313">
        <v>5510</v>
      </c>
      <c r="B210" s="332" t="s">
        <v>366</v>
      </c>
      <c r="C210" s="54"/>
      <c r="D210" s="54"/>
      <c r="E210" s="54"/>
      <c r="F210" s="312"/>
      <c r="G210" s="312"/>
      <c r="H210" s="312"/>
      <c r="I210" s="335"/>
      <c r="J210" s="320">
        <f>SUM(J211:J218)</f>
        <v>0</v>
      </c>
      <c r="K210" s="318">
        <v>0</v>
      </c>
      <c r="L210" s="316"/>
      <c r="M210" s="171"/>
    </row>
    <row r="211" spans="1:13" s="13" customFormat="1" ht="12" customHeight="1" x14ac:dyDescent="0.2">
      <c r="A211" s="313">
        <v>5511</v>
      </c>
      <c r="B211" s="332" t="s">
        <v>367</v>
      </c>
      <c r="C211" s="54"/>
      <c r="D211" s="54"/>
      <c r="E211" s="54"/>
      <c r="F211" s="312"/>
      <c r="G211" s="312"/>
      <c r="H211" s="312"/>
      <c r="I211" s="335"/>
      <c r="J211" s="320">
        <v>0</v>
      </c>
      <c r="K211" s="318">
        <v>0</v>
      </c>
      <c r="L211" s="316"/>
      <c r="M211" s="171"/>
    </row>
    <row r="212" spans="1:13" s="13" customFormat="1" ht="12" customHeight="1" x14ac:dyDescent="0.2">
      <c r="A212" s="313">
        <v>5512</v>
      </c>
      <c r="B212" s="332" t="s">
        <v>368</v>
      </c>
      <c r="C212" s="54"/>
      <c r="D212" s="54"/>
      <c r="E212" s="54"/>
      <c r="F212" s="312"/>
      <c r="G212" s="312"/>
      <c r="H212" s="312"/>
      <c r="I212" s="335"/>
      <c r="J212" s="320">
        <v>0</v>
      </c>
      <c r="K212" s="318">
        <v>0</v>
      </c>
      <c r="L212" s="316"/>
      <c r="M212" s="171"/>
    </row>
    <row r="213" spans="1:13" s="13" customFormat="1" ht="12" customHeight="1" x14ac:dyDescent="0.2">
      <c r="A213" s="313">
        <v>5513</v>
      </c>
      <c r="B213" s="332" t="s">
        <v>369</v>
      </c>
      <c r="C213" s="54"/>
      <c r="D213" s="54"/>
      <c r="E213" s="54"/>
      <c r="F213" s="312"/>
      <c r="G213" s="312"/>
      <c r="H213" s="312"/>
      <c r="I213" s="335"/>
      <c r="J213" s="320">
        <v>0</v>
      </c>
      <c r="K213" s="318">
        <v>0</v>
      </c>
      <c r="L213" s="316"/>
      <c r="M213" s="171"/>
    </row>
    <row r="214" spans="1:13" s="13" customFormat="1" ht="12" customHeight="1" x14ac:dyDescent="0.2">
      <c r="A214" s="313">
        <v>5514</v>
      </c>
      <c r="B214" s="332" t="s">
        <v>370</v>
      </c>
      <c r="C214" s="54"/>
      <c r="D214" s="54"/>
      <c r="E214" s="54"/>
      <c r="F214" s="312"/>
      <c r="G214" s="312"/>
      <c r="H214" s="312"/>
      <c r="I214" s="335"/>
      <c r="J214" s="320">
        <v>0</v>
      </c>
      <c r="K214" s="318">
        <v>0</v>
      </c>
      <c r="L214" s="316"/>
      <c r="M214" s="171"/>
    </row>
    <row r="215" spans="1:13" s="13" customFormat="1" ht="12" customHeight="1" x14ac:dyDescent="0.2">
      <c r="A215" s="313">
        <v>5515</v>
      </c>
      <c r="B215" s="332" t="s">
        <v>371</v>
      </c>
      <c r="C215" s="54"/>
      <c r="D215" s="54"/>
      <c r="E215" s="54"/>
      <c r="F215" s="312"/>
      <c r="G215" s="312"/>
      <c r="H215" s="312"/>
      <c r="I215" s="335"/>
      <c r="J215" s="320">
        <v>0</v>
      </c>
      <c r="K215" s="318">
        <v>0</v>
      </c>
      <c r="L215" s="316"/>
      <c r="M215" s="171"/>
    </row>
    <row r="216" spans="1:13" s="13" customFormat="1" ht="12" customHeight="1" x14ac:dyDescent="0.2">
      <c r="A216" s="313">
        <v>5516</v>
      </c>
      <c r="B216" s="332" t="s">
        <v>372</v>
      </c>
      <c r="C216" s="54"/>
      <c r="D216" s="54"/>
      <c r="E216" s="54"/>
      <c r="F216" s="312"/>
      <c r="G216" s="312"/>
      <c r="H216" s="312"/>
      <c r="I216" s="335"/>
      <c r="J216" s="320">
        <v>0</v>
      </c>
      <c r="K216" s="318">
        <v>0</v>
      </c>
      <c r="L216" s="316"/>
      <c r="M216" s="171"/>
    </row>
    <row r="217" spans="1:13" s="13" customFormat="1" ht="12" customHeight="1" x14ac:dyDescent="0.2">
      <c r="A217" s="337">
        <v>5517</v>
      </c>
      <c r="B217" s="325" t="s">
        <v>373</v>
      </c>
      <c r="C217" s="329"/>
      <c r="D217" s="329"/>
      <c r="E217" s="329"/>
      <c r="F217" s="333"/>
      <c r="G217" s="333"/>
      <c r="H217" s="333"/>
      <c r="I217" s="334"/>
      <c r="J217" s="320">
        <v>0</v>
      </c>
      <c r="K217" s="318">
        <v>0</v>
      </c>
      <c r="L217" s="316"/>
      <c r="M217" s="171"/>
    </row>
    <row r="218" spans="1:13" s="13" customFormat="1" ht="12" x14ac:dyDescent="0.2">
      <c r="A218" s="343">
        <v>5518</v>
      </c>
      <c r="B218" s="344" t="s">
        <v>374</v>
      </c>
      <c r="C218" s="309"/>
      <c r="D218" s="309"/>
      <c r="E218" s="309"/>
      <c r="F218" s="345"/>
      <c r="G218" s="345"/>
      <c r="H218" s="345"/>
      <c r="I218" s="346"/>
      <c r="J218" s="347">
        <v>0</v>
      </c>
      <c r="K218" s="348">
        <v>0</v>
      </c>
      <c r="L218" s="349"/>
      <c r="M218" s="171"/>
    </row>
    <row r="219" spans="1:13" s="13" customFormat="1" ht="12" customHeight="1" x14ac:dyDescent="0.2">
      <c r="A219" s="337">
        <v>5520</v>
      </c>
      <c r="B219" s="341" t="s">
        <v>375</v>
      </c>
      <c r="C219" s="54"/>
      <c r="D219" s="54"/>
      <c r="E219" s="54"/>
      <c r="F219" s="312"/>
      <c r="G219" s="312"/>
      <c r="H219" s="312"/>
      <c r="I219" s="335"/>
      <c r="J219" s="320">
        <f>SUM(J220:J221)</f>
        <v>0</v>
      </c>
      <c r="K219" s="318">
        <v>0</v>
      </c>
      <c r="L219" s="316"/>
      <c r="M219" s="171"/>
    </row>
    <row r="220" spans="1:13" s="13" customFormat="1" ht="12" customHeight="1" x14ac:dyDescent="0.2">
      <c r="A220" s="313">
        <v>5521</v>
      </c>
      <c r="B220" s="325" t="s">
        <v>376</v>
      </c>
      <c r="C220" s="329"/>
      <c r="D220" s="329"/>
      <c r="E220" s="329"/>
      <c r="F220" s="333"/>
      <c r="G220" s="333"/>
      <c r="H220" s="333"/>
      <c r="I220" s="334"/>
      <c r="J220" s="320">
        <v>0</v>
      </c>
      <c r="K220" s="318">
        <v>0</v>
      </c>
      <c r="L220" s="316"/>
      <c r="M220" s="171"/>
    </row>
    <row r="221" spans="1:13" s="13" customFormat="1" ht="12" customHeight="1" x14ac:dyDescent="0.2">
      <c r="A221" s="313">
        <v>5522</v>
      </c>
      <c r="B221" s="332" t="s">
        <v>377</v>
      </c>
      <c r="C221" s="54"/>
      <c r="D221" s="54"/>
      <c r="E221" s="54"/>
      <c r="F221" s="312"/>
      <c r="G221" s="312"/>
      <c r="H221" s="312"/>
      <c r="I221" s="335"/>
      <c r="J221" s="320">
        <v>0</v>
      </c>
      <c r="K221" s="318">
        <v>0</v>
      </c>
      <c r="L221" s="316"/>
      <c r="M221" s="171"/>
    </row>
    <row r="222" spans="1:13" s="13" customFormat="1" ht="12" customHeight="1" x14ac:dyDescent="0.2">
      <c r="A222" s="313">
        <v>5530</v>
      </c>
      <c r="B222" s="332" t="s">
        <v>378</v>
      </c>
      <c r="C222" s="54"/>
      <c r="D222" s="54"/>
      <c r="E222" s="54"/>
      <c r="F222" s="312"/>
      <c r="G222" s="312"/>
      <c r="H222" s="312"/>
      <c r="I222" s="335"/>
      <c r="J222" s="320">
        <f>SUM(J223:J227)</f>
        <v>0</v>
      </c>
      <c r="K222" s="318">
        <v>0</v>
      </c>
      <c r="L222" s="316"/>
      <c r="M222" s="171"/>
    </row>
    <row r="223" spans="1:13" s="13" customFormat="1" ht="12" customHeight="1" x14ac:dyDescent="0.2">
      <c r="A223" s="313">
        <v>5531</v>
      </c>
      <c r="B223" s="332" t="s">
        <v>379</v>
      </c>
      <c r="C223" s="54"/>
      <c r="D223" s="54"/>
      <c r="E223" s="54"/>
      <c r="F223" s="312"/>
      <c r="G223" s="312"/>
      <c r="H223" s="312"/>
      <c r="I223" s="335"/>
      <c r="J223" s="320">
        <v>0</v>
      </c>
      <c r="K223" s="318">
        <v>0</v>
      </c>
      <c r="L223" s="316"/>
      <c r="M223" s="171"/>
    </row>
    <row r="224" spans="1:13" s="13" customFormat="1" ht="12" customHeight="1" x14ac:dyDescent="0.2">
      <c r="A224" s="313">
        <v>5532</v>
      </c>
      <c r="B224" s="332" t="s">
        <v>380</v>
      </c>
      <c r="C224" s="54"/>
      <c r="D224" s="54"/>
      <c r="E224" s="54"/>
      <c r="F224" s="312"/>
      <c r="G224" s="312"/>
      <c r="H224" s="312"/>
      <c r="I224" s="335"/>
      <c r="J224" s="320">
        <v>0</v>
      </c>
      <c r="K224" s="318">
        <v>0</v>
      </c>
      <c r="L224" s="316"/>
      <c r="M224" s="171"/>
    </row>
    <row r="225" spans="1:13" s="13" customFormat="1" ht="12" customHeight="1" x14ac:dyDescent="0.2">
      <c r="A225" s="313">
        <v>5533</v>
      </c>
      <c r="B225" s="332" t="s">
        <v>381</v>
      </c>
      <c r="C225" s="54"/>
      <c r="D225" s="54"/>
      <c r="E225" s="54"/>
      <c r="F225" s="312"/>
      <c r="G225" s="312"/>
      <c r="H225" s="312"/>
      <c r="I225" s="335"/>
      <c r="J225" s="320">
        <v>0</v>
      </c>
      <c r="K225" s="318">
        <v>0</v>
      </c>
      <c r="L225" s="316"/>
      <c r="M225" s="171"/>
    </row>
    <row r="226" spans="1:13" s="13" customFormat="1" ht="12" customHeight="1" x14ac:dyDescent="0.2">
      <c r="A226" s="313">
        <v>5534</v>
      </c>
      <c r="B226" s="332" t="s">
        <v>382</v>
      </c>
      <c r="C226" s="54"/>
      <c r="D226" s="54"/>
      <c r="E226" s="54"/>
      <c r="F226" s="312"/>
      <c r="G226" s="312"/>
      <c r="H226" s="312"/>
      <c r="I226" s="335"/>
      <c r="J226" s="320">
        <v>0</v>
      </c>
      <c r="K226" s="318">
        <v>0</v>
      </c>
      <c r="L226" s="316"/>
      <c r="M226" s="171"/>
    </row>
    <row r="227" spans="1:13" s="13" customFormat="1" ht="12" customHeight="1" x14ac:dyDescent="0.2">
      <c r="A227" s="313">
        <v>5535</v>
      </c>
      <c r="B227" s="332" t="s">
        <v>383</v>
      </c>
      <c r="C227" s="54"/>
      <c r="D227" s="54"/>
      <c r="E227" s="54"/>
      <c r="F227" s="312"/>
      <c r="G227" s="312"/>
      <c r="H227" s="312"/>
      <c r="I227" s="335"/>
      <c r="J227" s="320">
        <v>0</v>
      </c>
      <c r="K227" s="318">
        <v>0</v>
      </c>
      <c r="L227" s="316"/>
      <c r="M227" s="171"/>
    </row>
    <row r="228" spans="1:13" s="13" customFormat="1" ht="12" customHeight="1" x14ac:dyDescent="0.2">
      <c r="A228" s="313">
        <v>5540</v>
      </c>
      <c r="B228" s="332" t="s">
        <v>384</v>
      </c>
      <c r="C228" s="54"/>
      <c r="D228" s="54"/>
      <c r="E228" s="54"/>
      <c r="F228" s="312"/>
      <c r="G228" s="312"/>
      <c r="H228" s="312"/>
      <c r="I228" s="335"/>
      <c r="J228" s="320">
        <f>SUM(J229)</f>
        <v>0</v>
      </c>
      <c r="K228" s="318">
        <v>0</v>
      </c>
      <c r="L228" s="316"/>
      <c r="M228" s="171"/>
    </row>
    <row r="229" spans="1:13" s="13" customFormat="1" ht="12" customHeight="1" x14ac:dyDescent="0.2">
      <c r="A229" s="313">
        <v>5541</v>
      </c>
      <c r="B229" s="332" t="s">
        <v>384</v>
      </c>
      <c r="C229" s="54"/>
      <c r="D229" s="54"/>
      <c r="E229" s="54"/>
      <c r="F229" s="312"/>
      <c r="G229" s="312"/>
      <c r="H229" s="312"/>
      <c r="I229" s="335"/>
      <c r="J229" s="320">
        <v>0</v>
      </c>
      <c r="K229" s="318">
        <v>0</v>
      </c>
      <c r="L229" s="316"/>
      <c r="M229" s="171"/>
    </row>
    <row r="230" spans="1:13" s="13" customFormat="1" ht="12" customHeight="1" x14ac:dyDescent="0.2">
      <c r="A230" s="313">
        <v>5550</v>
      </c>
      <c r="B230" s="332" t="s">
        <v>385</v>
      </c>
      <c r="C230" s="54"/>
      <c r="D230" s="54"/>
      <c r="E230" s="54"/>
      <c r="F230" s="312"/>
      <c r="G230" s="312"/>
      <c r="H230" s="312"/>
      <c r="I230" s="335"/>
      <c r="J230" s="320">
        <f>SUM(J231)</f>
        <v>0</v>
      </c>
      <c r="K230" s="318">
        <v>0</v>
      </c>
      <c r="L230" s="316"/>
      <c r="M230" s="171"/>
    </row>
    <row r="231" spans="1:13" s="13" customFormat="1" ht="12" customHeight="1" x14ac:dyDescent="0.2">
      <c r="A231" s="313">
        <v>5551</v>
      </c>
      <c r="B231" s="332" t="s">
        <v>385</v>
      </c>
      <c r="C231" s="54"/>
      <c r="D231" s="54"/>
      <c r="E231" s="54"/>
      <c r="F231" s="312"/>
      <c r="G231" s="312"/>
      <c r="H231" s="312"/>
      <c r="I231" s="335"/>
      <c r="J231" s="320">
        <v>0</v>
      </c>
      <c r="K231" s="318">
        <v>0</v>
      </c>
      <c r="L231" s="316"/>
      <c r="M231" s="171"/>
    </row>
    <row r="232" spans="1:13" s="13" customFormat="1" ht="12" customHeight="1" x14ac:dyDescent="0.2">
      <c r="A232" s="313">
        <v>5590</v>
      </c>
      <c r="B232" s="332" t="s">
        <v>386</v>
      </c>
      <c r="C232" s="54"/>
      <c r="D232" s="54"/>
      <c r="E232" s="54"/>
      <c r="F232" s="312"/>
      <c r="G232" s="312"/>
      <c r="H232" s="312"/>
      <c r="I232" s="335"/>
      <c r="J232" s="320">
        <f>SUM(J233:J240)</f>
        <v>0</v>
      </c>
      <c r="K232" s="318">
        <v>0</v>
      </c>
      <c r="L232" s="316"/>
      <c r="M232" s="171"/>
    </row>
    <row r="233" spans="1:13" s="13" customFormat="1" ht="12" customHeight="1" x14ac:dyDescent="0.2">
      <c r="A233" s="313">
        <v>5591</v>
      </c>
      <c r="B233" s="332" t="s">
        <v>387</v>
      </c>
      <c r="C233" s="54"/>
      <c r="D233" s="54"/>
      <c r="E233" s="54"/>
      <c r="F233" s="312"/>
      <c r="G233" s="312"/>
      <c r="H233" s="312"/>
      <c r="I233" s="335"/>
      <c r="J233" s="320">
        <v>0</v>
      </c>
      <c r="K233" s="318">
        <v>0</v>
      </c>
      <c r="L233" s="316"/>
      <c r="M233" s="171"/>
    </row>
    <row r="234" spans="1:13" s="13" customFormat="1" ht="12" customHeight="1" x14ac:dyDescent="0.2">
      <c r="A234" s="313">
        <v>5592</v>
      </c>
      <c r="B234" s="332" t="s">
        <v>388</v>
      </c>
      <c r="C234" s="54"/>
      <c r="D234" s="54"/>
      <c r="E234" s="54"/>
      <c r="F234" s="312"/>
      <c r="G234" s="312"/>
      <c r="H234" s="312"/>
      <c r="I234" s="335"/>
      <c r="J234" s="320">
        <v>0</v>
      </c>
      <c r="K234" s="318">
        <v>0</v>
      </c>
      <c r="L234" s="316"/>
      <c r="M234" s="171"/>
    </row>
    <row r="235" spans="1:13" s="13" customFormat="1" ht="12" customHeight="1" x14ac:dyDescent="0.2">
      <c r="A235" s="313">
        <v>5593</v>
      </c>
      <c r="B235" s="332" t="s">
        <v>389</v>
      </c>
      <c r="C235" s="54"/>
      <c r="D235" s="54"/>
      <c r="E235" s="54"/>
      <c r="F235" s="312"/>
      <c r="G235" s="312"/>
      <c r="H235" s="312"/>
      <c r="I235" s="335"/>
      <c r="J235" s="320">
        <v>0</v>
      </c>
      <c r="K235" s="318">
        <v>0</v>
      </c>
      <c r="L235" s="316"/>
      <c r="M235" s="171"/>
    </row>
    <row r="236" spans="1:13" s="13" customFormat="1" ht="12" customHeight="1" x14ac:dyDescent="0.2">
      <c r="A236" s="313">
        <v>5594</v>
      </c>
      <c r="B236" s="332" t="s">
        <v>390</v>
      </c>
      <c r="C236" s="54"/>
      <c r="D236" s="54"/>
      <c r="E236" s="54"/>
      <c r="F236" s="312"/>
      <c r="G236" s="312"/>
      <c r="H236" s="312"/>
      <c r="I236" s="335"/>
      <c r="J236" s="320">
        <v>0</v>
      </c>
      <c r="K236" s="318">
        <v>0</v>
      </c>
      <c r="L236" s="316"/>
      <c r="M236" s="171"/>
    </row>
    <row r="237" spans="1:13" s="13" customFormat="1" ht="12" customHeight="1" x14ac:dyDescent="0.2">
      <c r="A237" s="313">
        <v>5595</v>
      </c>
      <c r="B237" s="332" t="s">
        <v>391</v>
      </c>
      <c r="C237" s="54"/>
      <c r="D237" s="54"/>
      <c r="E237" s="54"/>
      <c r="F237" s="312"/>
      <c r="G237" s="312"/>
      <c r="H237" s="312"/>
      <c r="I237" s="335"/>
      <c r="J237" s="320">
        <v>0</v>
      </c>
      <c r="K237" s="318">
        <v>0</v>
      </c>
      <c r="L237" s="316"/>
      <c r="M237" s="171"/>
    </row>
    <row r="238" spans="1:13" s="13" customFormat="1" ht="12" customHeight="1" x14ac:dyDescent="0.2">
      <c r="A238" s="313">
        <v>5596</v>
      </c>
      <c r="B238" s="332" t="s">
        <v>291</v>
      </c>
      <c r="C238" s="54"/>
      <c r="D238" s="54"/>
      <c r="E238" s="54"/>
      <c r="F238" s="312"/>
      <c r="G238" s="312"/>
      <c r="H238" s="312"/>
      <c r="I238" s="335"/>
      <c r="J238" s="320">
        <v>0</v>
      </c>
      <c r="K238" s="318">
        <v>0</v>
      </c>
      <c r="L238" s="316"/>
      <c r="M238" s="171"/>
    </row>
    <row r="239" spans="1:13" s="13" customFormat="1" ht="12" customHeight="1" x14ac:dyDescent="0.2">
      <c r="A239" s="313">
        <v>5597</v>
      </c>
      <c r="B239" s="332" t="s">
        <v>392</v>
      </c>
      <c r="C239" s="54"/>
      <c r="D239" s="54"/>
      <c r="E239" s="54"/>
      <c r="F239" s="312"/>
      <c r="G239" s="312"/>
      <c r="H239" s="312"/>
      <c r="I239" s="335"/>
      <c r="J239" s="320">
        <v>0</v>
      </c>
      <c r="K239" s="318">
        <v>0</v>
      </c>
      <c r="L239" s="316"/>
      <c r="M239" s="171"/>
    </row>
    <row r="240" spans="1:13" s="13" customFormat="1" ht="12" customHeight="1" x14ac:dyDescent="0.2">
      <c r="A240" s="313">
        <v>5598</v>
      </c>
      <c r="B240" s="332" t="s">
        <v>393</v>
      </c>
      <c r="C240" s="54"/>
      <c r="D240" s="54"/>
      <c r="E240" s="54"/>
      <c r="F240" s="312"/>
      <c r="G240" s="312"/>
      <c r="H240" s="312"/>
      <c r="I240" s="335"/>
      <c r="J240" s="320">
        <v>0</v>
      </c>
      <c r="K240" s="318">
        <v>0</v>
      </c>
      <c r="L240" s="316"/>
      <c r="M240" s="171"/>
    </row>
    <row r="241" spans="1:13" s="13" customFormat="1" ht="12" customHeight="1" x14ac:dyDescent="0.2">
      <c r="A241" s="313">
        <v>5599</v>
      </c>
      <c r="B241" s="332" t="s">
        <v>394</v>
      </c>
      <c r="C241" s="54"/>
      <c r="D241" s="54"/>
      <c r="E241" s="54"/>
      <c r="F241" s="312"/>
      <c r="G241" s="312"/>
      <c r="H241" s="312"/>
      <c r="I241" s="335"/>
      <c r="J241" s="320">
        <v>0</v>
      </c>
      <c r="K241" s="318">
        <v>0</v>
      </c>
      <c r="L241" s="316"/>
      <c r="M241" s="171"/>
    </row>
    <row r="242" spans="1:13" s="13" customFormat="1" ht="12" customHeight="1" x14ac:dyDescent="0.2">
      <c r="A242" s="313">
        <v>5600</v>
      </c>
      <c r="B242" s="332" t="s">
        <v>395</v>
      </c>
      <c r="C242" s="54"/>
      <c r="D242" s="54"/>
      <c r="E242" s="54"/>
      <c r="F242" s="312"/>
      <c r="G242" s="312"/>
      <c r="H242" s="312"/>
      <c r="I242" s="335"/>
      <c r="J242" s="320">
        <f>+J243</f>
        <v>0</v>
      </c>
      <c r="K242" s="318">
        <f>+J242/J123*100%</f>
        <v>0</v>
      </c>
      <c r="L242" s="316"/>
      <c r="M242" s="171"/>
    </row>
    <row r="243" spans="1:13" s="13" customFormat="1" ht="12" customHeight="1" x14ac:dyDescent="0.2">
      <c r="A243" s="313">
        <v>5610</v>
      </c>
      <c r="B243" s="332" t="s">
        <v>396</v>
      </c>
      <c r="C243" s="54"/>
      <c r="D243" s="54"/>
      <c r="E243" s="54"/>
      <c r="F243" s="312"/>
      <c r="G243" s="312"/>
      <c r="H243" s="312"/>
      <c r="I243" s="335"/>
      <c r="J243" s="320">
        <f>+J244</f>
        <v>0</v>
      </c>
      <c r="K243" s="318">
        <v>0</v>
      </c>
      <c r="L243" s="316"/>
      <c r="M243" s="171"/>
    </row>
    <row r="244" spans="1:13" s="13" customFormat="1" ht="12" customHeight="1" x14ac:dyDescent="0.2">
      <c r="A244" s="313">
        <v>5611</v>
      </c>
      <c r="B244" s="332" t="s">
        <v>397</v>
      </c>
      <c r="C244" s="54"/>
      <c r="D244" s="54"/>
      <c r="E244" s="54"/>
      <c r="F244" s="312"/>
      <c r="G244" s="312"/>
      <c r="H244" s="312"/>
      <c r="I244" s="335"/>
      <c r="J244" s="320">
        <v>0</v>
      </c>
      <c r="K244" s="318">
        <v>0</v>
      </c>
      <c r="L244" s="316"/>
      <c r="M244" s="171"/>
    </row>
    <row r="245" spans="1:13" s="13" customFormat="1" ht="12" customHeight="1" x14ac:dyDescent="0.2">
      <c r="A245" s="321"/>
      <c r="B245" s="342"/>
      <c r="C245" s="54"/>
      <c r="D245" s="54"/>
      <c r="E245" s="54"/>
      <c r="F245" s="312"/>
      <c r="G245" s="312"/>
      <c r="H245" s="312"/>
      <c r="I245" s="335"/>
      <c r="J245" s="322"/>
      <c r="K245" s="323"/>
      <c r="L245" s="323"/>
      <c r="M245" s="171"/>
    </row>
    <row r="246" spans="1:13" s="13" customFormat="1" ht="12" customHeight="1" x14ac:dyDescent="0.2">
      <c r="A246" s="321"/>
      <c r="B246" s="326"/>
      <c r="F246" s="327"/>
      <c r="G246" s="327"/>
      <c r="H246" s="327"/>
      <c r="I246" s="327"/>
      <c r="J246" s="322"/>
      <c r="K246" s="323"/>
      <c r="L246" s="323"/>
      <c r="M246" s="171"/>
    </row>
    <row r="247" spans="1:13" s="13" customFormat="1" ht="12" customHeight="1" x14ac:dyDescent="0.2">
      <c r="A247" s="321"/>
      <c r="B247" s="328" t="s">
        <v>430</v>
      </c>
      <c r="C247" s="329"/>
      <c r="D247" s="329"/>
      <c r="E247" s="329"/>
      <c r="F247" s="330"/>
      <c r="G247" s="330"/>
      <c r="H247" s="330"/>
      <c r="I247" s="331"/>
      <c r="J247" s="322">
        <f>+J123</f>
        <v>33498744.879999999</v>
      </c>
      <c r="K247" s="324">
        <f>+K123</f>
        <v>1</v>
      </c>
      <c r="L247" s="323"/>
      <c r="M247" s="171"/>
    </row>
    <row r="250" spans="1:13" ht="12.75" customHeight="1" x14ac:dyDescent="0.2">
      <c r="A250" s="371" t="s">
        <v>239</v>
      </c>
      <c r="B250" s="371"/>
      <c r="C250" s="371"/>
      <c r="D250" s="371"/>
      <c r="E250" s="371"/>
      <c r="F250" s="371"/>
      <c r="G250" s="371"/>
      <c r="H250" s="371"/>
      <c r="I250" s="371"/>
      <c r="J250" s="371"/>
    </row>
  </sheetData>
  <protectedRanges>
    <protectedRange sqref="J123:K247 B123:B247" name="Rango1_1"/>
  </protectedRanges>
  <mergeCells count="91">
    <mergeCell ref="A1:J1"/>
    <mergeCell ref="A2:J2"/>
    <mergeCell ref="A3:J3"/>
    <mergeCell ref="A6:I6"/>
    <mergeCell ref="A7:I7"/>
    <mergeCell ref="B36:H36"/>
    <mergeCell ref="A8:I8"/>
    <mergeCell ref="B23:H23"/>
    <mergeCell ref="B24:H24"/>
    <mergeCell ref="A9:I9"/>
    <mergeCell ref="B17:H17"/>
    <mergeCell ref="B18:H18"/>
    <mergeCell ref="B19:H19"/>
    <mergeCell ref="B20:H20"/>
    <mergeCell ref="B21:H21"/>
    <mergeCell ref="B35:H35"/>
    <mergeCell ref="B22:H22"/>
    <mergeCell ref="B25:H25"/>
    <mergeCell ref="B26:H26"/>
    <mergeCell ref="B27:H27"/>
    <mergeCell ref="B28:H28"/>
    <mergeCell ref="B33:H33"/>
    <mergeCell ref="B34:H34"/>
    <mergeCell ref="B29:H29"/>
    <mergeCell ref="B30:H30"/>
    <mergeCell ref="B31:H31"/>
    <mergeCell ref="B32:H32"/>
    <mergeCell ref="B37:H37"/>
    <mergeCell ref="B38:H38"/>
    <mergeCell ref="B39:H39"/>
    <mergeCell ref="B40:H40"/>
    <mergeCell ref="B44:H44"/>
    <mergeCell ref="B41:H41"/>
    <mergeCell ref="B42:H42"/>
    <mergeCell ref="B43:H43"/>
    <mergeCell ref="B45:H45"/>
    <mergeCell ref="B54:H54"/>
    <mergeCell ref="B55:H55"/>
    <mergeCell ref="B56:H56"/>
    <mergeCell ref="B52:H52"/>
    <mergeCell ref="B53:H53"/>
    <mergeCell ref="B46:H46"/>
    <mergeCell ref="B47:H47"/>
    <mergeCell ref="B48:H48"/>
    <mergeCell ref="B49:H49"/>
    <mergeCell ref="B50:H50"/>
    <mergeCell ref="B51:H51"/>
    <mergeCell ref="B57:H57"/>
    <mergeCell ref="B87:H87"/>
    <mergeCell ref="B58:H58"/>
    <mergeCell ref="B59:H59"/>
    <mergeCell ref="B81:H81"/>
    <mergeCell ref="B82:H82"/>
    <mergeCell ref="B83:H83"/>
    <mergeCell ref="B84:H84"/>
    <mergeCell ref="B80:H80"/>
    <mergeCell ref="A79:K79"/>
    <mergeCell ref="B60:H60"/>
    <mergeCell ref="B85:H85"/>
    <mergeCell ref="B88:H88"/>
    <mergeCell ref="B89:H89"/>
    <mergeCell ref="B90:H90"/>
    <mergeCell ref="B86:H86"/>
    <mergeCell ref="B91:H91"/>
    <mergeCell ref="B92:H92"/>
    <mergeCell ref="B96:I96"/>
    <mergeCell ref="B97:I97"/>
    <mergeCell ref="B98:I98"/>
    <mergeCell ref="B113:I113"/>
    <mergeCell ref="B112:I112"/>
    <mergeCell ref="B114:I114"/>
    <mergeCell ref="B115:I115"/>
    <mergeCell ref="B117:I117"/>
    <mergeCell ref="B99:I99"/>
    <mergeCell ref="B100:I100"/>
    <mergeCell ref="B101:I101"/>
    <mergeCell ref="B102:I102"/>
    <mergeCell ref="B103:I103"/>
    <mergeCell ref="B104:I104"/>
    <mergeCell ref="B105:I105"/>
    <mergeCell ref="B106:I106"/>
    <mergeCell ref="B107:I107"/>
    <mergeCell ref="B108:I108"/>
    <mergeCell ref="B109:I109"/>
    <mergeCell ref="B110:I110"/>
    <mergeCell ref="B111:I111"/>
    <mergeCell ref="A250:J250"/>
    <mergeCell ref="B116:I116"/>
    <mergeCell ref="B118:I118"/>
    <mergeCell ref="A121:L121"/>
    <mergeCell ref="B122:I122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BA98B-C80A-49FE-A021-7C2841A2DF42}">
  <dimension ref="A1:AE146"/>
  <sheetViews>
    <sheetView workbookViewId="0">
      <selection activeCell="G174" sqref="G174"/>
    </sheetView>
  </sheetViews>
  <sheetFormatPr baseColWidth="10" defaultRowHeight="12.75" x14ac:dyDescent="0.2"/>
  <cols>
    <col min="8" max="8" width="14.1640625" customWidth="1"/>
    <col min="9" max="9" width="17" customWidth="1"/>
    <col min="10" max="10" width="18.1640625" customWidth="1"/>
    <col min="11" max="11" width="13" customWidth="1"/>
  </cols>
  <sheetData>
    <row r="1" spans="1:14" s="2" customFormat="1" ht="12" customHeight="1" x14ac:dyDescent="0.2">
      <c r="A1" s="398" t="s">
        <v>204</v>
      </c>
      <c r="B1" s="399"/>
      <c r="C1" s="399"/>
      <c r="D1" s="399"/>
      <c r="E1" s="399"/>
      <c r="F1" s="399"/>
      <c r="G1" s="399"/>
      <c r="H1" s="399"/>
      <c r="I1" s="399"/>
      <c r="J1" s="400"/>
      <c r="K1" s="3"/>
      <c r="L1" s="3"/>
      <c r="M1" s="3"/>
      <c r="N1" s="3"/>
    </row>
    <row r="2" spans="1:14" s="2" customFormat="1" ht="12" x14ac:dyDescent="0.2">
      <c r="A2" s="401" t="s">
        <v>241</v>
      </c>
      <c r="B2" s="402"/>
      <c r="C2" s="402"/>
      <c r="D2" s="402"/>
      <c r="E2" s="402"/>
      <c r="F2" s="402"/>
      <c r="G2" s="402"/>
      <c r="H2" s="402"/>
      <c r="I2" s="402"/>
      <c r="J2" s="403"/>
      <c r="K2" s="4"/>
      <c r="L2" s="4"/>
      <c r="M2" s="4"/>
      <c r="N2" s="4"/>
    </row>
    <row r="3" spans="1:14" s="2" customFormat="1" ht="12" x14ac:dyDescent="0.2">
      <c r="A3" s="401" t="s">
        <v>435</v>
      </c>
      <c r="B3" s="402"/>
      <c r="C3" s="402"/>
      <c r="D3" s="402"/>
      <c r="E3" s="402"/>
      <c r="F3" s="402"/>
      <c r="G3" s="402"/>
      <c r="H3" s="402"/>
      <c r="I3" s="402"/>
      <c r="J3" s="403"/>
      <c r="K3" s="4"/>
      <c r="L3" s="4"/>
      <c r="M3" s="4"/>
      <c r="N3" s="4"/>
    </row>
    <row r="4" spans="1:14" s="2" customFormat="1" ht="12" x14ac:dyDescent="0.2">
      <c r="A4" s="7"/>
      <c r="B4" s="8"/>
      <c r="C4" s="8"/>
      <c r="D4" s="8"/>
      <c r="E4" s="8"/>
      <c r="F4" s="8"/>
      <c r="G4" s="8"/>
      <c r="H4" s="8"/>
      <c r="I4" s="8"/>
      <c r="J4" s="9"/>
      <c r="K4" s="4"/>
      <c r="L4" s="4"/>
      <c r="M4" s="4"/>
      <c r="N4" s="4"/>
    </row>
    <row r="5" spans="1:14" s="2" customFormat="1" ht="12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2" customFormat="1" ht="14.25" customHeight="1" x14ac:dyDescent="0.2">
      <c r="A6" s="408" t="s">
        <v>204</v>
      </c>
      <c r="B6" s="409"/>
      <c r="C6" s="409"/>
      <c r="D6" s="409"/>
      <c r="E6" s="409"/>
      <c r="F6" s="409"/>
      <c r="G6" s="409"/>
      <c r="H6" s="409"/>
      <c r="I6" s="409"/>
      <c r="J6" s="410"/>
      <c r="K6" s="5"/>
      <c r="L6" s="5"/>
      <c r="M6" s="5"/>
      <c r="N6" s="5"/>
    </row>
    <row r="7" spans="1:14" s="2" customFormat="1" ht="12" customHeight="1" x14ac:dyDescent="0.2">
      <c r="A7" s="411" t="s">
        <v>242</v>
      </c>
      <c r="B7" s="412"/>
      <c r="C7" s="412"/>
      <c r="D7" s="412"/>
      <c r="E7" s="412"/>
      <c r="F7" s="412"/>
      <c r="G7" s="412"/>
      <c r="H7" s="412"/>
      <c r="I7" s="412"/>
      <c r="J7" s="413"/>
      <c r="K7" s="1"/>
      <c r="L7" s="1"/>
      <c r="M7" s="1"/>
      <c r="N7" s="1"/>
    </row>
    <row r="8" spans="1:14" s="2" customFormat="1" ht="12" customHeight="1" x14ac:dyDescent="0.2">
      <c r="A8" s="406" t="s">
        <v>435</v>
      </c>
      <c r="B8" s="407"/>
      <c r="C8" s="407"/>
      <c r="D8" s="407"/>
      <c r="E8" s="407"/>
      <c r="F8" s="407"/>
      <c r="G8" s="407"/>
      <c r="H8" s="407"/>
      <c r="I8" s="407"/>
      <c r="J8" s="414"/>
      <c r="K8" s="1"/>
      <c r="L8" s="1"/>
      <c r="M8" s="1"/>
      <c r="N8" s="1"/>
    </row>
    <row r="9" spans="1:14" s="2" customFormat="1" ht="12" customHeight="1" x14ac:dyDescent="0.2">
      <c r="A9" s="420" t="s">
        <v>206</v>
      </c>
      <c r="B9" s="421"/>
      <c r="C9" s="421"/>
      <c r="D9" s="421"/>
      <c r="E9" s="421"/>
      <c r="F9" s="421"/>
      <c r="G9" s="421"/>
      <c r="H9" s="421"/>
      <c r="I9" s="421"/>
      <c r="J9" s="422"/>
      <c r="K9" s="1"/>
      <c r="L9" s="1"/>
      <c r="M9" s="1"/>
      <c r="N9" s="1"/>
    </row>
    <row r="10" spans="1:14" s="2" customFormat="1" ht="12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s="13" customFormat="1" ht="12" customHeight="1" x14ac:dyDescent="0.2">
      <c r="A11" s="423" t="s">
        <v>184</v>
      </c>
      <c r="B11" s="424"/>
      <c r="C11" s="424"/>
      <c r="D11" s="424"/>
      <c r="E11" s="424"/>
      <c r="F11" s="424"/>
      <c r="G11" s="424"/>
      <c r="H11" s="424"/>
      <c r="I11" s="424"/>
      <c r="J11" s="424"/>
      <c r="K11" s="12"/>
      <c r="L11" s="12"/>
      <c r="M11" s="12"/>
      <c r="N11" s="12"/>
    </row>
    <row r="12" spans="1:14" s="13" customFormat="1" ht="12" customHeight="1" x14ac:dyDescent="0.2">
      <c r="A12" s="10" t="s">
        <v>10</v>
      </c>
      <c r="B12" s="425" t="s">
        <v>185</v>
      </c>
      <c r="C12" s="425"/>
      <c r="D12" s="425"/>
      <c r="E12" s="425"/>
      <c r="F12" s="425"/>
      <c r="G12" s="425"/>
      <c r="H12" s="425"/>
      <c r="I12" s="11">
        <v>2024</v>
      </c>
      <c r="J12" s="11">
        <v>2023</v>
      </c>
      <c r="L12" s="14"/>
      <c r="M12" s="14"/>
    </row>
    <row r="13" spans="1:14" s="13" customFormat="1" ht="12" customHeight="1" x14ac:dyDescent="0.2">
      <c r="A13" s="15">
        <v>1112</v>
      </c>
      <c r="B13" s="418" t="s">
        <v>12</v>
      </c>
      <c r="C13" s="418"/>
      <c r="D13" s="418"/>
      <c r="E13" s="418"/>
      <c r="F13" s="418"/>
      <c r="G13" s="418"/>
      <c r="H13" s="418"/>
      <c r="I13" s="16">
        <v>82894.22</v>
      </c>
      <c r="J13" s="16">
        <v>575816.54</v>
      </c>
      <c r="L13" s="17"/>
      <c r="M13" s="17"/>
    </row>
    <row r="14" spans="1:14" s="13" customFormat="1" ht="12" customHeight="1" x14ac:dyDescent="0.2">
      <c r="A14" s="18">
        <v>1114</v>
      </c>
      <c r="B14" s="419" t="s">
        <v>13</v>
      </c>
      <c r="C14" s="419"/>
      <c r="D14" s="419"/>
      <c r="E14" s="419"/>
      <c r="F14" s="419"/>
      <c r="G14" s="419"/>
      <c r="H14" s="419"/>
      <c r="I14" s="19">
        <v>932005.09</v>
      </c>
      <c r="J14" s="19">
        <v>1903138.43</v>
      </c>
      <c r="L14" s="17"/>
      <c r="M14" s="17"/>
    </row>
    <row r="15" spans="1:14" s="13" customFormat="1" ht="12" customHeight="1" x14ac:dyDescent="0.2">
      <c r="A15" s="18">
        <v>1115</v>
      </c>
      <c r="B15" s="419" t="s">
        <v>14</v>
      </c>
      <c r="C15" s="419"/>
      <c r="D15" s="419"/>
      <c r="E15" s="419"/>
      <c r="F15" s="419"/>
      <c r="G15" s="419"/>
      <c r="H15" s="419"/>
      <c r="I15" s="19">
        <v>0</v>
      </c>
      <c r="J15" s="19">
        <v>0</v>
      </c>
      <c r="L15" s="17"/>
      <c r="M15" s="17"/>
    </row>
    <row r="16" spans="1:14" s="13" customFormat="1" ht="12" customHeight="1" x14ac:dyDescent="0.2">
      <c r="A16" s="20"/>
      <c r="B16" s="415" t="s">
        <v>6</v>
      </c>
      <c r="C16" s="415"/>
      <c r="D16" s="415"/>
      <c r="E16" s="415"/>
      <c r="F16" s="415"/>
      <c r="G16" s="415"/>
      <c r="H16" s="415"/>
      <c r="I16" s="21">
        <f>SUM(I13:I15)</f>
        <v>1014899.3099999999</v>
      </c>
      <c r="J16" s="21">
        <f>SUM(J13:J15)</f>
        <v>2478954.9699999997</v>
      </c>
      <c r="L16" s="22"/>
      <c r="M16" s="22"/>
    </row>
    <row r="17" spans="1:29" s="13" customFormat="1" ht="12" customHeight="1" x14ac:dyDescent="0.2">
      <c r="A17" s="23"/>
      <c r="B17" s="24"/>
      <c r="C17" s="24"/>
      <c r="D17" s="24"/>
      <c r="E17" s="24"/>
      <c r="F17" s="24"/>
      <c r="G17" s="24"/>
      <c r="H17" s="24"/>
      <c r="I17" s="22"/>
      <c r="J17" s="22"/>
      <c r="L17" s="22"/>
      <c r="M17" s="22"/>
    </row>
    <row r="18" spans="1:29" s="13" customFormat="1" ht="12" customHeight="1" x14ac:dyDescent="0.2">
      <c r="A18" s="12"/>
      <c r="B18" s="12"/>
      <c r="C18" s="12"/>
      <c r="D18" s="12"/>
      <c r="E18" s="12"/>
      <c r="F18" s="12"/>
      <c r="G18" s="12"/>
      <c r="H18" s="12"/>
      <c r="I18" s="248"/>
      <c r="J18" s="12"/>
      <c r="K18" s="12"/>
      <c r="L18" s="12"/>
      <c r="M18" s="12"/>
      <c r="N18" s="12"/>
    </row>
    <row r="19" spans="1:29" s="26" customFormat="1" ht="12" customHeight="1" x14ac:dyDescent="0.2">
      <c r="A19" s="416" t="s">
        <v>248</v>
      </c>
      <c r="B19" s="416"/>
      <c r="C19" s="416"/>
      <c r="D19" s="416"/>
      <c r="E19" s="416"/>
      <c r="F19" s="416"/>
      <c r="G19" s="416"/>
      <c r="H19" s="416"/>
      <c r="I19" s="416"/>
      <c r="J19" s="416"/>
      <c r="K19" s="25"/>
      <c r="L19" s="25"/>
      <c r="M19" s="25"/>
      <c r="N19" s="25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s="13" customFormat="1" ht="12" customHeight="1" x14ac:dyDescent="0.2">
      <c r="A20" s="27" t="s">
        <v>41</v>
      </c>
      <c r="B20" s="417" t="s">
        <v>5</v>
      </c>
      <c r="C20" s="417"/>
      <c r="D20" s="417"/>
      <c r="E20" s="417"/>
      <c r="F20" s="417"/>
      <c r="G20" s="417"/>
      <c r="H20" s="417"/>
      <c r="I20" s="11">
        <v>2024</v>
      </c>
      <c r="J20" s="28">
        <v>2023</v>
      </c>
      <c r="L20" s="14"/>
      <c r="M20" s="14"/>
    </row>
    <row r="21" spans="1:29" s="13" customFormat="1" ht="12" customHeight="1" x14ac:dyDescent="0.2">
      <c r="A21" s="29" t="s">
        <v>42</v>
      </c>
      <c r="B21" s="418" t="s">
        <v>11</v>
      </c>
      <c r="C21" s="418"/>
      <c r="D21" s="418"/>
      <c r="E21" s="418"/>
      <c r="F21" s="418"/>
      <c r="G21" s="418"/>
      <c r="H21" s="418"/>
      <c r="I21" s="30">
        <v>19278596.75</v>
      </c>
      <c r="J21" s="30">
        <v>18026776.879999999</v>
      </c>
      <c r="L21" s="17"/>
      <c r="M21" s="17"/>
    </row>
    <row r="22" spans="1:29" s="13" customFormat="1" ht="12" customHeight="1" x14ac:dyDescent="0.2">
      <c r="A22" s="32" t="s">
        <v>249</v>
      </c>
      <c r="B22" s="419" t="s">
        <v>250</v>
      </c>
      <c r="C22" s="419"/>
      <c r="D22" s="419"/>
      <c r="E22" s="419"/>
      <c r="F22" s="419"/>
      <c r="G22" s="419"/>
      <c r="H22" s="419"/>
      <c r="I22" s="19">
        <v>0</v>
      </c>
      <c r="J22" s="19">
        <v>0</v>
      </c>
      <c r="L22" s="17"/>
      <c r="M22" s="17"/>
    </row>
    <row r="23" spans="1:29" s="13" customFormat="1" ht="12" customHeight="1" x14ac:dyDescent="0.2">
      <c r="A23" s="34"/>
      <c r="B23" s="415" t="s">
        <v>6</v>
      </c>
      <c r="C23" s="415"/>
      <c r="D23" s="415"/>
      <c r="E23" s="415"/>
      <c r="F23" s="415"/>
      <c r="G23" s="415"/>
      <c r="H23" s="415"/>
      <c r="I23" s="35">
        <f>SUM(I21:I22)</f>
        <v>19278596.75</v>
      </c>
      <c r="J23" s="36">
        <f>SUM(J21:J22)</f>
        <v>18026776.879999999</v>
      </c>
      <c r="L23" s="37"/>
      <c r="M23" s="37"/>
    </row>
    <row r="24" spans="1:29" s="13" customFormat="1" ht="12" customHeight="1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1:29" s="13" customFormat="1" ht="12" customHeight="1" x14ac:dyDescent="0.2">
      <c r="A25" s="434" t="s">
        <v>186</v>
      </c>
      <c r="B25" s="435"/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6"/>
      <c r="N25" s="38"/>
    </row>
    <row r="26" spans="1:29" s="13" customFormat="1" ht="12" customHeight="1" x14ac:dyDescent="0.2">
      <c r="A26" s="27" t="s">
        <v>41</v>
      </c>
      <c r="B26" s="437" t="s">
        <v>5</v>
      </c>
      <c r="C26" s="438"/>
      <c r="D26" s="438"/>
      <c r="E26" s="438"/>
      <c r="F26" s="438"/>
      <c r="G26" s="438"/>
      <c r="H26" s="28" t="s">
        <v>91</v>
      </c>
      <c r="I26" s="295" t="s">
        <v>251</v>
      </c>
      <c r="J26" s="11" t="s">
        <v>252</v>
      </c>
      <c r="K26" s="10" t="s">
        <v>253</v>
      </c>
      <c r="L26" s="289" t="s">
        <v>254</v>
      </c>
      <c r="M26" s="296" t="s">
        <v>244</v>
      </c>
      <c r="N26" s="38"/>
    </row>
    <row r="27" spans="1:29" s="13" customFormat="1" ht="12" customHeight="1" x14ac:dyDescent="0.2">
      <c r="A27" s="39">
        <v>1123</v>
      </c>
      <c r="B27" s="40" t="s">
        <v>43</v>
      </c>
      <c r="C27" s="40"/>
      <c r="D27" s="40"/>
      <c r="E27" s="40"/>
      <c r="F27" s="40"/>
      <c r="G27" s="40"/>
      <c r="H27" s="46">
        <v>16780.66</v>
      </c>
      <c r="I27" s="46">
        <f>+H27</f>
        <v>16780.66</v>
      </c>
      <c r="J27" s="42"/>
      <c r="K27" s="42"/>
      <c r="L27" s="43"/>
      <c r="M27" s="44"/>
      <c r="N27" s="38"/>
    </row>
    <row r="28" spans="1:29" s="13" customFormat="1" ht="23.25" customHeight="1" x14ac:dyDescent="0.2">
      <c r="A28" s="45">
        <v>1125</v>
      </c>
      <c r="B28" s="426" t="s">
        <v>44</v>
      </c>
      <c r="C28" s="426"/>
      <c r="D28" s="426"/>
      <c r="E28" s="426"/>
      <c r="F28" s="426"/>
      <c r="G28" s="426"/>
      <c r="H28" s="46">
        <v>5000</v>
      </c>
      <c r="I28" s="47">
        <f>+H28</f>
        <v>5000</v>
      </c>
      <c r="J28" s="47"/>
      <c r="K28" s="48"/>
      <c r="M28" s="49"/>
      <c r="N28" s="38"/>
    </row>
    <row r="29" spans="1:29" s="13" customFormat="1" ht="28.5" customHeight="1" x14ac:dyDescent="0.2">
      <c r="A29" s="50">
        <v>1131</v>
      </c>
      <c r="B29" s="426" t="s">
        <v>45</v>
      </c>
      <c r="C29" s="426"/>
      <c r="D29" s="426"/>
      <c r="E29" s="426"/>
      <c r="F29" s="426"/>
      <c r="G29" s="426"/>
      <c r="H29" s="47">
        <v>0</v>
      </c>
      <c r="I29" s="47">
        <f>+H29</f>
        <v>0</v>
      </c>
      <c r="J29" s="51"/>
      <c r="K29" s="48"/>
      <c r="M29" s="49"/>
      <c r="N29" s="38"/>
    </row>
    <row r="30" spans="1:29" s="13" customFormat="1" ht="27" customHeight="1" x14ac:dyDescent="0.2">
      <c r="A30" s="50">
        <v>1132</v>
      </c>
      <c r="B30" s="426" t="s">
        <v>46</v>
      </c>
      <c r="C30" s="426"/>
      <c r="D30" s="426"/>
      <c r="E30" s="426"/>
      <c r="F30" s="426"/>
      <c r="G30" s="426"/>
      <c r="H30" s="41">
        <v>0</v>
      </c>
      <c r="I30" s="41">
        <v>0</v>
      </c>
      <c r="J30" s="48"/>
      <c r="K30" s="48"/>
      <c r="M30" s="49"/>
      <c r="N30" s="38"/>
    </row>
    <row r="31" spans="1:29" s="13" customFormat="1" ht="24" customHeight="1" x14ac:dyDescent="0.2">
      <c r="A31" s="50">
        <v>1133</v>
      </c>
      <c r="B31" s="426" t="s">
        <v>47</v>
      </c>
      <c r="C31" s="426"/>
      <c r="D31" s="426"/>
      <c r="E31" s="426"/>
      <c r="F31" s="426"/>
      <c r="G31" s="426"/>
      <c r="H31" s="41">
        <v>0</v>
      </c>
      <c r="I31" s="41">
        <v>0</v>
      </c>
      <c r="J31" s="48"/>
      <c r="K31" s="48"/>
      <c r="M31" s="49"/>
      <c r="N31" s="38"/>
    </row>
    <row r="32" spans="1:29" s="13" customFormat="1" ht="23.25" customHeight="1" x14ac:dyDescent="0.2">
      <c r="A32" s="45">
        <v>1134</v>
      </c>
      <c r="B32" s="426" t="s">
        <v>48</v>
      </c>
      <c r="C32" s="426"/>
      <c r="D32" s="426"/>
      <c r="E32" s="426"/>
      <c r="F32" s="426"/>
      <c r="G32" s="426"/>
      <c r="H32" s="41">
        <v>0</v>
      </c>
      <c r="I32" s="41">
        <v>0</v>
      </c>
      <c r="K32" s="22"/>
      <c r="M32" s="49"/>
      <c r="N32" s="38"/>
    </row>
    <row r="33" spans="1:14" s="13" customFormat="1" ht="25.5" customHeight="1" x14ac:dyDescent="0.2">
      <c r="A33" s="52">
        <v>1139</v>
      </c>
      <c r="B33" s="427" t="s">
        <v>49</v>
      </c>
      <c r="C33" s="427"/>
      <c r="D33" s="427"/>
      <c r="E33" s="427"/>
      <c r="F33" s="427"/>
      <c r="G33" s="427"/>
      <c r="H33" s="53">
        <v>0</v>
      </c>
      <c r="I33" s="53">
        <v>0</v>
      </c>
      <c r="J33" s="54"/>
      <c r="K33" s="55"/>
      <c r="L33" s="55"/>
      <c r="M33" s="56"/>
      <c r="N33" s="38"/>
    </row>
    <row r="34" spans="1:14" s="13" customFormat="1" ht="12" customHeight="1" x14ac:dyDescent="0.2">
      <c r="A34" s="57"/>
      <c r="B34" s="58"/>
      <c r="C34" s="58"/>
      <c r="D34" s="58"/>
      <c r="E34" s="58"/>
      <c r="F34" s="58"/>
      <c r="G34" s="58"/>
      <c r="H34" s="59"/>
      <c r="I34" s="59"/>
      <c r="J34" s="60"/>
      <c r="K34" s="61"/>
      <c r="L34" s="62"/>
      <c r="M34" s="62"/>
      <c r="N34" s="62"/>
    </row>
    <row r="35" spans="1:14" s="13" customFormat="1" ht="11.25" x14ac:dyDescent="0.2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</row>
    <row r="36" spans="1:14" s="64" customFormat="1" ht="12" customHeight="1" x14ac:dyDescent="0.2">
      <c r="A36" s="428" t="s">
        <v>255</v>
      </c>
      <c r="B36" s="428"/>
      <c r="C36" s="428"/>
      <c r="D36" s="428"/>
      <c r="E36" s="428"/>
      <c r="F36" s="428"/>
      <c r="G36" s="428"/>
      <c r="H36" s="428"/>
      <c r="I36" s="428"/>
      <c r="J36" s="428"/>
      <c r="K36" s="428"/>
      <c r="L36" s="428"/>
    </row>
    <row r="37" spans="1:14" s="26" customFormat="1" ht="43.5" customHeight="1" x14ac:dyDescent="0.2">
      <c r="A37" s="291" t="s">
        <v>41</v>
      </c>
      <c r="B37" s="429" t="s">
        <v>108</v>
      </c>
      <c r="C37" s="430"/>
      <c r="D37" s="430"/>
      <c r="E37" s="430"/>
      <c r="F37" s="430"/>
      <c r="G37" s="431"/>
      <c r="H37" s="279" t="s">
        <v>91</v>
      </c>
      <c r="I37" s="292" t="s">
        <v>188</v>
      </c>
      <c r="J37" s="292" t="s">
        <v>187</v>
      </c>
      <c r="K37" s="294" t="s">
        <v>189</v>
      </c>
      <c r="L37" s="294" t="s">
        <v>190</v>
      </c>
      <c r="M37" s="65"/>
      <c r="N37" s="65"/>
    </row>
    <row r="38" spans="1:14" s="26" customFormat="1" ht="12" customHeight="1" x14ac:dyDescent="0.2">
      <c r="A38" s="29" t="s">
        <v>51</v>
      </c>
      <c r="B38" s="432" t="s">
        <v>52</v>
      </c>
      <c r="C38" s="432"/>
      <c r="D38" s="432"/>
      <c r="E38" s="432"/>
      <c r="F38" s="432"/>
      <c r="G38" s="432"/>
      <c r="H38" s="66">
        <v>0</v>
      </c>
      <c r="I38" s="67"/>
      <c r="J38" s="67"/>
      <c r="K38" s="68"/>
      <c r="L38" s="69"/>
      <c r="M38" s="65"/>
      <c r="N38" s="65"/>
    </row>
    <row r="39" spans="1:14" s="26" customFormat="1" ht="12" customHeight="1" x14ac:dyDescent="0.2">
      <c r="A39" s="32" t="s">
        <v>53</v>
      </c>
      <c r="B39" s="433" t="s">
        <v>54</v>
      </c>
      <c r="C39" s="433"/>
      <c r="D39" s="433"/>
      <c r="E39" s="433"/>
      <c r="F39" s="433"/>
      <c r="G39" s="433"/>
      <c r="H39" s="17">
        <v>0</v>
      </c>
      <c r="I39" s="70"/>
      <c r="J39" s="70"/>
      <c r="K39" s="65"/>
      <c r="L39" s="71"/>
      <c r="M39" s="65"/>
      <c r="N39" s="65"/>
    </row>
    <row r="40" spans="1:14" s="26" customFormat="1" ht="12" customHeight="1" x14ac:dyDescent="0.2">
      <c r="A40" s="32" t="s">
        <v>55</v>
      </c>
      <c r="B40" s="433" t="s">
        <v>56</v>
      </c>
      <c r="C40" s="433"/>
      <c r="D40" s="433"/>
      <c r="E40" s="433"/>
      <c r="F40" s="433"/>
      <c r="G40" s="433"/>
      <c r="H40" s="17">
        <v>0</v>
      </c>
      <c r="I40" s="70"/>
      <c r="J40" s="70"/>
      <c r="K40" s="65"/>
      <c r="L40" s="71"/>
      <c r="M40" s="65"/>
      <c r="N40" s="65"/>
    </row>
    <row r="41" spans="1:14" s="26" customFormat="1" ht="11.25" x14ac:dyDescent="0.2">
      <c r="A41" s="32" t="s">
        <v>57</v>
      </c>
      <c r="B41" s="446" t="s">
        <v>58</v>
      </c>
      <c r="C41" s="446"/>
      <c r="D41" s="446"/>
      <c r="E41" s="446"/>
      <c r="F41" s="446"/>
      <c r="G41" s="446"/>
      <c r="H41" s="17">
        <v>0</v>
      </c>
      <c r="I41" s="70"/>
      <c r="J41" s="70"/>
      <c r="K41" s="65"/>
      <c r="L41" s="71"/>
      <c r="M41" s="65"/>
      <c r="N41" s="65"/>
    </row>
    <row r="42" spans="1:14" s="26" customFormat="1" ht="24" customHeight="1" x14ac:dyDescent="0.2">
      <c r="A42" s="32" t="s">
        <v>59</v>
      </c>
      <c r="B42" s="446" t="s">
        <v>60</v>
      </c>
      <c r="C42" s="446"/>
      <c r="D42" s="446"/>
      <c r="E42" s="446"/>
      <c r="F42" s="446"/>
      <c r="G42" s="446"/>
      <c r="H42" s="17">
        <v>0</v>
      </c>
      <c r="I42" s="70"/>
      <c r="J42" s="70"/>
      <c r="K42" s="65"/>
      <c r="L42" s="71"/>
      <c r="M42" s="65"/>
      <c r="N42" s="65"/>
    </row>
    <row r="43" spans="1:14" s="26" customFormat="1" ht="12" customHeight="1" x14ac:dyDescent="0.2">
      <c r="A43" s="72" t="s">
        <v>61</v>
      </c>
      <c r="B43" s="439" t="s">
        <v>62</v>
      </c>
      <c r="C43" s="439"/>
      <c r="D43" s="439"/>
      <c r="E43" s="439"/>
      <c r="F43" s="439"/>
      <c r="G43" s="439"/>
      <c r="H43" s="73">
        <v>0</v>
      </c>
      <c r="I43" s="74"/>
      <c r="J43" s="74"/>
      <c r="K43" s="75"/>
      <c r="L43" s="76"/>
      <c r="M43" s="65"/>
      <c r="N43" s="65"/>
    </row>
    <row r="44" spans="1:14" s="26" customFormat="1" ht="12" customHeight="1" x14ac:dyDescent="0.2">
      <c r="A44" s="65"/>
      <c r="B44" s="65"/>
      <c r="C44" s="65"/>
      <c r="D44" s="65"/>
      <c r="E44" s="65"/>
      <c r="F44" s="65"/>
      <c r="G44" s="65"/>
      <c r="I44" s="65"/>
      <c r="J44" s="65"/>
      <c r="K44" s="65"/>
      <c r="L44" s="65"/>
      <c r="M44" s="65"/>
      <c r="N44" s="65"/>
    </row>
    <row r="45" spans="1:14" s="26" customFormat="1" ht="12" customHeight="1" x14ac:dyDescent="0.2">
      <c r="A45" s="447" t="s">
        <v>194</v>
      </c>
      <c r="B45" s="448"/>
      <c r="C45" s="448"/>
      <c r="D45" s="448"/>
      <c r="E45" s="448"/>
      <c r="F45" s="448"/>
      <c r="G45" s="448"/>
      <c r="H45" s="448"/>
      <c r="I45" s="448"/>
      <c r="J45" s="448"/>
      <c r="K45" s="449"/>
      <c r="L45" s="303"/>
      <c r="M45" s="65"/>
      <c r="N45" s="65"/>
    </row>
    <row r="46" spans="1:14" s="26" customFormat="1" ht="70.5" customHeight="1" x14ac:dyDescent="0.2">
      <c r="A46" s="298" t="s">
        <v>41</v>
      </c>
      <c r="B46" s="450" t="s">
        <v>108</v>
      </c>
      <c r="C46" s="451"/>
      <c r="D46" s="451"/>
      <c r="E46" s="451"/>
      <c r="F46" s="451"/>
      <c r="G46" s="452"/>
      <c r="H46" s="299" t="s">
        <v>91</v>
      </c>
      <c r="I46" s="300" t="s">
        <v>191</v>
      </c>
      <c r="J46" s="301" t="s">
        <v>192</v>
      </c>
      <c r="K46" s="302" t="s">
        <v>193</v>
      </c>
      <c r="L46" s="293"/>
      <c r="M46" s="65"/>
      <c r="N46" s="65"/>
    </row>
    <row r="47" spans="1:14" s="26" customFormat="1" ht="12" customHeight="1" x14ac:dyDescent="0.2">
      <c r="A47" s="29" t="s">
        <v>63</v>
      </c>
      <c r="B47" s="432" t="s">
        <v>64</v>
      </c>
      <c r="C47" s="432"/>
      <c r="D47" s="432"/>
      <c r="E47" s="432"/>
      <c r="F47" s="432"/>
      <c r="G47" s="432"/>
      <c r="H47" s="77">
        <v>0</v>
      </c>
      <c r="I47" s="67"/>
      <c r="J47" s="67"/>
      <c r="K47" s="69"/>
      <c r="L47" s="65"/>
      <c r="M47" s="65"/>
      <c r="N47" s="65"/>
    </row>
    <row r="48" spans="1:14" s="26" customFormat="1" ht="12" customHeight="1" x14ac:dyDescent="0.2">
      <c r="A48" s="72" t="s">
        <v>65</v>
      </c>
      <c r="B48" s="439" t="s">
        <v>66</v>
      </c>
      <c r="C48" s="439"/>
      <c r="D48" s="439"/>
      <c r="E48" s="439"/>
      <c r="F48" s="439"/>
      <c r="G48" s="439"/>
      <c r="H48" s="78">
        <v>0</v>
      </c>
      <c r="I48" s="74"/>
      <c r="J48" s="74"/>
      <c r="K48" s="76"/>
      <c r="L48" s="65"/>
      <c r="M48" s="65"/>
      <c r="N48" s="65"/>
    </row>
    <row r="49" spans="1:31" s="26" customFormat="1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31" s="13" customFormat="1" ht="12" customHeight="1" x14ac:dyDescent="0.2">
      <c r="A50" s="423" t="s">
        <v>196</v>
      </c>
      <c r="B50" s="423"/>
      <c r="C50" s="423"/>
      <c r="D50" s="423"/>
      <c r="E50" s="423"/>
      <c r="F50" s="423"/>
      <c r="G50" s="423"/>
      <c r="H50" s="423"/>
      <c r="I50" s="423"/>
      <c r="J50" s="423"/>
      <c r="K50" s="12"/>
      <c r="L50" s="12"/>
      <c r="M50" s="12"/>
      <c r="N50" s="12"/>
    </row>
    <row r="51" spans="1:31" s="26" customFormat="1" ht="12" customHeight="1" x14ac:dyDescent="0.2">
      <c r="A51" s="288" t="s">
        <v>41</v>
      </c>
      <c r="B51" s="440" t="s">
        <v>108</v>
      </c>
      <c r="C51" s="441"/>
      <c r="D51" s="441"/>
      <c r="E51" s="441"/>
      <c r="F51" s="441"/>
      <c r="G51" s="442"/>
      <c r="H51" s="289" t="s">
        <v>91</v>
      </c>
      <c r="I51" s="290" t="s">
        <v>152</v>
      </c>
      <c r="J51" s="290" t="s">
        <v>195</v>
      </c>
      <c r="K51" s="79"/>
      <c r="L51" s="79"/>
      <c r="M51" s="79"/>
      <c r="N51" s="79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s="26" customFormat="1" ht="12" customHeight="1" x14ac:dyDescent="0.2">
      <c r="A52" s="29" t="s">
        <v>67</v>
      </c>
      <c r="B52" s="80" t="s">
        <v>68</v>
      </c>
      <c r="C52" s="80"/>
      <c r="D52" s="80"/>
      <c r="E52" s="80"/>
      <c r="F52" s="80"/>
      <c r="G52" s="80"/>
      <c r="H52" s="77">
        <v>0</v>
      </c>
      <c r="I52" s="67"/>
      <c r="J52" s="81"/>
      <c r="K52" s="79"/>
      <c r="L52" s="79"/>
      <c r="M52" s="79"/>
      <c r="N52" s="79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s="26" customFormat="1" ht="12" customHeight="1" x14ac:dyDescent="0.2">
      <c r="A53" s="72"/>
      <c r="B53" s="82"/>
      <c r="C53" s="82"/>
      <c r="D53" s="82"/>
      <c r="E53" s="82"/>
      <c r="F53" s="82"/>
      <c r="G53" s="82"/>
      <c r="H53" s="83"/>
      <c r="I53" s="74"/>
      <c r="J53" s="84"/>
      <c r="K53" s="79"/>
      <c r="L53" s="79"/>
      <c r="M53" s="79"/>
      <c r="N53" s="79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 s="26" customFormat="1" ht="12" customHeight="1" x14ac:dyDescent="0.2">
      <c r="A54" s="85"/>
      <c r="B54" s="62"/>
      <c r="C54" s="62"/>
      <c r="D54" s="62"/>
      <c r="E54" s="62"/>
      <c r="F54" s="62"/>
      <c r="G54" s="62"/>
      <c r="I54" s="86"/>
      <c r="J54" s="86"/>
      <c r="K54" s="79"/>
      <c r="L54" s="79"/>
      <c r="M54" s="79"/>
      <c r="N54" s="79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s="26" customFormat="1" ht="12" customHeight="1" x14ac:dyDescent="0.2">
      <c r="A55" s="443" t="s">
        <v>197</v>
      </c>
      <c r="B55" s="444"/>
      <c r="C55" s="444"/>
      <c r="D55" s="444"/>
      <c r="E55" s="444"/>
      <c r="F55" s="444"/>
      <c r="G55" s="444"/>
      <c r="H55" s="445"/>
      <c r="I55" s="86"/>
      <c r="J55" s="86"/>
      <c r="K55" s="79"/>
      <c r="L55" s="79"/>
      <c r="M55" s="79"/>
      <c r="N55" s="79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 s="26" customFormat="1" ht="12" customHeight="1" x14ac:dyDescent="0.2">
      <c r="A56" s="27" t="s">
        <v>41</v>
      </c>
      <c r="B56" s="254" t="s">
        <v>5</v>
      </c>
      <c r="C56" s="255"/>
      <c r="D56" s="255"/>
      <c r="E56" s="255"/>
      <c r="F56" s="255"/>
      <c r="G56" s="287"/>
      <c r="H56" s="10" t="s">
        <v>91</v>
      </c>
      <c r="I56" s="14"/>
      <c r="J56" s="14"/>
      <c r="K56" s="79"/>
      <c r="L56" s="79"/>
      <c r="M56" s="79"/>
      <c r="N56" s="79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s="26" customFormat="1" ht="12" customHeight="1" x14ac:dyDescent="0.2">
      <c r="A57" s="29" t="s">
        <v>69</v>
      </c>
      <c r="B57" s="432" t="s">
        <v>70</v>
      </c>
      <c r="C57" s="432"/>
      <c r="D57" s="432"/>
      <c r="E57" s="432"/>
      <c r="F57" s="432"/>
      <c r="G57" s="432"/>
      <c r="H57" s="87">
        <v>0</v>
      </c>
      <c r="I57" s="86"/>
      <c r="J57" s="86"/>
      <c r="K57" s="79"/>
      <c r="L57" s="79"/>
      <c r="M57" s="79"/>
      <c r="N57" s="79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 s="26" customFormat="1" ht="12" customHeight="1" x14ac:dyDescent="0.2">
      <c r="A58" s="32"/>
      <c r="B58" s="62"/>
      <c r="C58" s="62"/>
      <c r="D58" s="62"/>
      <c r="E58" s="62"/>
      <c r="F58" s="62"/>
      <c r="G58" s="62"/>
      <c r="H58" s="88"/>
      <c r="I58" s="70"/>
      <c r="J58" s="70"/>
      <c r="K58" s="79"/>
      <c r="L58" s="79"/>
      <c r="M58" s="79"/>
      <c r="N58" s="79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s="26" customFormat="1" ht="12" customHeight="1" x14ac:dyDescent="0.2">
      <c r="A59" s="72"/>
      <c r="B59" s="82" t="s">
        <v>50</v>
      </c>
      <c r="C59" s="82"/>
      <c r="D59" s="82"/>
      <c r="E59" s="82"/>
      <c r="F59" s="82"/>
      <c r="G59" s="82"/>
      <c r="H59" s="89"/>
      <c r="I59" s="86"/>
      <c r="J59" s="86"/>
      <c r="K59" s="79"/>
      <c r="L59" s="79"/>
      <c r="M59" s="79"/>
      <c r="N59" s="79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s="26" customFormat="1" ht="12" customHeight="1" x14ac:dyDescent="0.2">
      <c r="A60" s="90"/>
      <c r="B60" s="79"/>
      <c r="C60" s="79"/>
      <c r="D60" s="79" t="s">
        <v>198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s="13" customFormat="1" ht="12" customHeight="1" x14ac:dyDescent="0.2">
      <c r="A61" s="453" t="s">
        <v>199</v>
      </c>
      <c r="B61" s="453"/>
      <c r="C61" s="453"/>
      <c r="D61" s="453"/>
      <c r="E61" s="453"/>
      <c r="F61" s="453"/>
      <c r="G61" s="453"/>
      <c r="H61" s="453"/>
      <c r="I61" s="453"/>
      <c r="J61" s="453"/>
      <c r="K61" s="12"/>
      <c r="L61" s="12"/>
      <c r="M61" s="12"/>
      <c r="N61" s="12"/>
    </row>
    <row r="62" spans="1:31" s="13" customFormat="1" ht="12" customHeight="1" x14ac:dyDescent="0.2">
      <c r="A62" s="284" t="s">
        <v>41</v>
      </c>
      <c r="B62" s="285" t="s">
        <v>5</v>
      </c>
      <c r="C62" s="286"/>
      <c r="D62" s="286"/>
      <c r="E62" s="286"/>
      <c r="F62" s="286"/>
      <c r="G62" s="286"/>
      <c r="H62" s="286"/>
      <c r="I62" s="28">
        <v>2024</v>
      </c>
      <c r="J62" s="28">
        <v>2023</v>
      </c>
      <c r="K62" s="14"/>
      <c r="M62" s="14"/>
      <c r="N62" s="14"/>
    </row>
    <row r="63" spans="1:31" s="13" customFormat="1" ht="12" customHeight="1" x14ac:dyDescent="0.2">
      <c r="A63" s="29" t="s">
        <v>256</v>
      </c>
      <c r="B63" s="80" t="s">
        <v>158</v>
      </c>
      <c r="C63" s="91"/>
      <c r="D63" s="91"/>
      <c r="E63" s="91"/>
      <c r="F63" s="91"/>
      <c r="G63" s="91"/>
      <c r="H63" s="91"/>
      <c r="I63" s="92">
        <f>SUM(I64:I65)</f>
        <v>2055262.65</v>
      </c>
      <c r="J63" s="92">
        <f>SUM(J64:J65)</f>
        <v>2055262.65</v>
      </c>
      <c r="K63" s="14"/>
      <c r="M63" s="14"/>
      <c r="N63" s="14"/>
    </row>
    <row r="64" spans="1:31" s="13" customFormat="1" ht="12" customHeight="1" x14ac:dyDescent="0.2">
      <c r="A64" s="93">
        <v>1231</v>
      </c>
      <c r="B64" s="419" t="s">
        <v>15</v>
      </c>
      <c r="C64" s="419"/>
      <c r="D64" s="419"/>
      <c r="E64" s="419"/>
      <c r="F64" s="419"/>
      <c r="G64" s="419"/>
      <c r="H64" s="419"/>
      <c r="I64" s="94">
        <v>1031800</v>
      </c>
      <c r="J64" s="94">
        <v>1031800</v>
      </c>
      <c r="K64" s="19"/>
      <c r="M64" s="19"/>
      <c r="N64" s="19"/>
    </row>
    <row r="65" spans="1:14" s="13" customFormat="1" ht="12" customHeight="1" x14ac:dyDescent="0.2">
      <c r="A65" s="93">
        <v>1233</v>
      </c>
      <c r="B65" s="187" t="s">
        <v>160</v>
      </c>
      <c r="C65" s="187"/>
      <c r="D65" s="187"/>
      <c r="E65" s="187"/>
      <c r="F65" s="187"/>
      <c r="G65" s="187"/>
      <c r="H65" s="187"/>
      <c r="I65" s="94">
        <v>1023462.65</v>
      </c>
      <c r="J65" s="94">
        <v>1023462.65</v>
      </c>
      <c r="K65" s="19"/>
      <c r="M65" s="19"/>
      <c r="N65" s="19"/>
    </row>
    <row r="66" spans="1:14" s="13" customFormat="1" ht="12" customHeight="1" x14ac:dyDescent="0.2">
      <c r="A66" s="93">
        <v>1240</v>
      </c>
      <c r="B66" s="419" t="s">
        <v>164</v>
      </c>
      <c r="C66" s="419"/>
      <c r="D66" s="419"/>
      <c r="E66" s="419"/>
      <c r="F66" s="419"/>
      <c r="G66" s="419"/>
      <c r="H66" s="419"/>
      <c r="I66" s="37">
        <f>SUM(I67:I70)</f>
        <v>25241471.02</v>
      </c>
      <c r="J66" s="37">
        <f>SUM(J67:J70)</f>
        <v>24901745.450000003</v>
      </c>
      <c r="K66" s="19"/>
      <c r="M66" s="19"/>
      <c r="N66" s="19"/>
    </row>
    <row r="67" spans="1:14" s="13" customFormat="1" ht="12" customHeight="1" x14ac:dyDescent="0.2">
      <c r="A67" s="93">
        <v>1241</v>
      </c>
      <c r="B67" s="187" t="s">
        <v>18</v>
      </c>
      <c r="C67" s="187"/>
      <c r="D67" s="187"/>
      <c r="E67" s="187"/>
      <c r="F67" s="187"/>
      <c r="G67" s="187"/>
      <c r="H67" s="187"/>
      <c r="I67" s="94">
        <v>1397473.92</v>
      </c>
      <c r="J67" s="94">
        <v>1338123.92</v>
      </c>
      <c r="K67" s="19"/>
      <c r="M67" s="19"/>
      <c r="N67" s="19"/>
    </row>
    <row r="68" spans="1:14" s="13" customFormat="1" ht="12" customHeight="1" x14ac:dyDescent="0.2">
      <c r="A68" s="93">
        <v>1244</v>
      </c>
      <c r="B68" s="187" t="s">
        <v>257</v>
      </c>
      <c r="C68" s="187"/>
      <c r="D68" s="187"/>
      <c r="E68" s="187"/>
      <c r="F68" s="187"/>
      <c r="G68" s="187"/>
      <c r="H68" s="187"/>
      <c r="I68" s="94">
        <v>4144977.86</v>
      </c>
      <c r="J68" s="94">
        <v>4091529.58</v>
      </c>
      <c r="K68" s="19"/>
      <c r="M68" s="19"/>
      <c r="N68" s="19"/>
    </row>
    <row r="69" spans="1:14" s="13" customFormat="1" ht="12" customHeight="1" x14ac:dyDescent="0.2">
      <c r="A69" s="93">
        <v>1245</v>
      </c>
      <c r="B69" s="187" t="s">
        <v>166</v>
      </c>
      <c r="C69" s="187"/>
      <c r="D69" s="187"/>
      <c r="E69" s="187"/>
      <c r="F69" s="187"/>
      <c r="G69" s="187"/>
      <c r="H69" s="187"/>
      <c r="I69" s="94">
        <v>107981.03</v>
      </c>
      <c r="J69" s="94">
        <v>107981.03</v>
      </c>
      <c r="K69" s="19"/>
      <c r="M69" s="19"/>
      <c r="N69" s="19"/>
    </row>
    <row r="70" spans="1:14" s="13" customFormat="1" ht="12" customHeight="1" x14ac:dyDescent="0.2">
      <c r="A70" s="93">
        <v>1246</v>
      </c>
      <c r="B70" s="187" t="s">
        <v>21</v>
      </c>
      <c r="C70" s="187"/>
      <c r="D70" s="187"/>
      <c r="E70" s="187"/>
      <c r="F70" s="187"/>
      <c r="G70" s="187"/>
      <c r="H70" s="187"/>
      <c r="I70" s="94">
        <v>19591038.210000001</v>
      </c>
      <c r="J70" s="94">
        <v>19364110.920000002</v>
      </c>
      <c r="K70" s="19"/>
      <c r="M70" s="19"/>
      <c r="N70" s="19"/>
    </row>
    <row r="71" spans="1:14" s="13" customFormat="1" ht="12" customHeight="1" x14ac:dyDescent="0.2">
      <c r="A71" s="93"/>
      <c r="B71" s="187"/>
      <c r="C71" s="187"/>
      <c r="D71" s="187"/>
      <c r="E71" s="187"/>
      <c r="F71" s="187"/>
      <c r="G71" s="187"/>
      <c r="H71" s="187"/>
      <c r="I71" s="95"/>
      <c r="J71" s="105"/>
      <c r="K71" s="19"/>
      <c r="M71" s="19"/>
      <c r="N71" s="19"/>
    </row>
    <row r="72" spans="1:14" s="13" customFormat="1" ht="12" customHeight="1" x14ac:dyDescent="0.2">
      <c r="A72" s="34"/>
      <c r="B72" s="96" t="s">
        <v>17</v>
      </c>
      <c r="C72" s="96"/>
      <c r="D72" s="96"/>
      <c r="E72" s="96"/>
      <c r="F72" s="96"/>
      <c r="G72" s="96"/>
      <c r="H72" s="96"/>
      <c r="I72" s="97">
        <f>+I63+I66</f>
        <v>27296733.669999998</v>
      </c>
      <c r="J72" s="36">
        <f>+J63+J66</f>
        <v>26957008.100000001</v>
      </c>
      <c r="K72" s="37"/>
      <c r="M72" s="37"/>
      <c r="N72" s="37"/>
    </row>
    <row r="73" spans="1:14" s="13" customFormat="1" ht="12" customHeight="1" x14ac:dyDescent="0.2">
      <c r="B73" s="58"/>
      <c r="C73" s="58"/>
      <c r="D73" s="58"/>
      <c r="E73" s="58"/>
      <c r="F73" s="58"/>
      <c r="G73" s="58"/>
      <c r="H73" s="58"/>
      <c r="I73" s="37"/>
      <c r="J73" s="37"/>
      <c r="K73" s="37"/>
      <c r="M73" s="37"/>
      <c r="N73" s="37"/>
    </row>
    <row r="74" spans="1:14" s="13" customFormat="1" ht="12" customHeight="1" x14ac:dyDescent="0.2">
      <c r="B74" s="58"/>
      <c r="C74" s="58"/>
      <c r="D74" s="58"/>
      <c r="E74" s="58"/>
      <c r="F74" s="58"/>
      <c r="G74" s="58"/>
      <c r="H74" s="58"/>
      <c r="I74" s="37"/>
      <c r="J74" s="37"/>
      <c r="K74" s="37"/>
      <c r="M74" s="37"/>
      <c r="N74" s="37"/>
    </row>
    <row r="75" spans="1:14" s="13" customFormat="1" ht="12" customHeight="1" x14ac:dyDescent="0.2">
      <c r="B75" s="58"/>
      <c r="C75" s="58"/>
      <c r="D75" s="58"/>
      <c r="E75" s="58"/>
      <c r="F75" s="58"/>
      <c r="G75" s="58"/>
      <c r="H75" s="58"/>
      <c r="I75" s="37"/>
      <c r="J75" s="37"/>
      <c r="K75" s="37"/>
      <c r="M75" s="37"/>
      <c r="N75" s="37"/>
    </row>
    <row r="76" spans="1:14" s="13" customFormat="1" ht="12" customHeight="1" x14ac:dyDescent="0.2">
      <c r="A76" s="12"/>
      <c r="B76" s="98"/>
      <c r="C76" s="98"/>
      <c r="D76" s="98"/>
      <c r="E76" s="98"/>
      <c r="F76" s="98"/>
      <c r="G76" s="98"/>
      <c r="H76" s="98"/>
      <c r="I76" s="98"/>
      <c r="J76" s="19"/>
      <c r="K76" s="19"/>
      <c r="L76" s="19"/>
      <c r="M76" s="19"/>
      <c r="N76" s="19"/>
    </row>
    <row r="77" spans="1:14" s="13" customFormat="1" ht="12" customHeight="1" x14ac:dyDescent="0.2">
      <c r="A77" s="454" t="s">
        <v>258</v>
      </c>
      <c r="B77" s="454"/>
      <c r="C77" s="454"/>
      <c r="D77" s="454"/>
      <c r="E77" s="454"/>
      <c r="F77" s="454"/>
      <c r="G77" s="454"/>
      <c r="H77" s="454"/>
      <c r="I77" s="454"/>
      <c r="J77" s="454"/>
      <c r="K77" s="19"/>
      <c r="L77" s="19"/>
      <c r="M77" s="19"/>
      <c r="N77" s="19"/>
    </row>
    <row r="78" spans="1:14" s="13" customFormat="1" ht="12" customHeight="1" x14ac:dyDescent="0.2">
      <c r="A78" s="10" t="s">
        <v>41</v>
      </c>
      <c r="B78" s="417" t="s">
        <v>5</v>
      </c>
      <c r="C78" s="417"/>
      <c r="D78" s="417"/>
      <c r="E78" s="417"/>
      <c r="F78" s="417"/>
      <c r="G78" s="417"/>
      <c r="H78" s="417"/>
      <c r="I78" s="11">
        <v>2024</v>
      </c>
      <c r="J78" s="11">
        <v>2023</v>
      </c>
      <c r="L78" s="14"/>
      <c r="M78" s="14"/>
    </row>
    <row r="79" spans="1:14" s="13" customFormat="1" ht="12" customHeight="1" x14ac:dyDescent="0.2">
      <c r="A79" s="99">
        <v>1250</v>
      </c>
      <c r="B79" s="418" t="s">
        <v>169</v>
      </c>
      <c r="C79" s="418"/>
      <c r="D79" s="418"/>
      <c r="E79" s="418"/>
      <c r="F79" s="418"/>
      <c r="G79" s="418"/>
      <c r="H79" s="418"/>
      <c r="I79" s="100">
        <f>SUM(I80:I82)</f>
        <v>14977664.41</v>
      </c>
      <c r="J79" s="100">
        <f>SUM(J80:J82)</f>
        <v>14977664.41</v>
      </c>
      <c r="K79" s="353"/>
      <c r="L79" s="19"/>
      <c r="M79" s="19"/>
    </row>
    <row r="80" spans="1:14" s="13" customFormat="1" ht="12" customHeight="1" x14ac:dyDescent="0.2">
      <c r="A80" s="93">
        <v>1251</v>
      </c>
      <c r="B80" s="419" t="s">
        <v>22</v>
      </c>
      <c r="C80" s="419"/>
      <c r="D80" s="419"/>
      <c r="E80" s="419"/>
      <c r="F80" s="419"/>
      <c r="G80" s="419"/>
      <c r="H80" s="419"/>
      <c r="I80" s="94">
        <v>1333620.7</v>
      </c>
      <c r="J80" s="94">
        <v>1333620.7</v>
      </c>
      <c r="L80" s="19"/>
      <c r="M80" s="19"/>
    </row>
    <row r="81" spans="1:31" s="13" customFormat="1" ht="12" customHeight="1" x14ac:dyDescent="0.2">
      <c r="A81" s="93">
        <v>1252</v>
      </c>
      <c r="B81" s="419" t="s">
        <v>170</v>
      </c>
      <c r="C81" s="419"/>
      <c r="D81" s="419"/>
      <c r="E81" s="419"/>
      <c r="F81" s="419"/>
      <c r="G81" s="419"/>
      <c r="H81" s="419"/>
      <c r="I81" s="94">
        <v>13536485</v>
      </c>
      <c r="J81" s="94">
        <v>13536485</v>
      </c>
      <c r="L81" s="19"/>
      <c r="M81" s="19"/>
    </row>
    <row r="82" spans="1:31" s="13" customFormat="1" ht="12" customHeight="1" x14ac:dyDescent="0.2">
      <c r="A82" s="93">
        <v>1254</v>
      </c>
      <c r="B82" s="419" t="s">
        <v>23</v>
      </c>
      <c r="C82" s="419"/>
      <c r="D82" s="419"/>
      <c r="E82" s="419"/>
      <c r="F82" s="419"/>
      <c r="G82" s="419"/>
      <c r="H82" s="419"/>
      <c r="I82" s="94">
        <v>107558.71</v>
      </c>
      <c r="J82" s="94">
        <v>107558.71</v>
      </c>
      <c r="L82" s="19"/>
      <c r="M82" s="19"/>
    </row>
    <row r="83" spans="1:31" s="13" customFormat="1" ht="12" customHeight="1" x14ac:dyDescent="0.2">
      <c r="A83" s="93">
        <v>1270</v>
      </c>
      <c r="B83" s="419" t="s">
        <v>259</v>
      </c>
      <c r="C83" s="419"/>
      <c r="D83" s="419"/>
      <c r="E83" s="419"/>
      <c r="F83" s="419"/>
      <c r="G83" s="419"/>
      <c r="H83" s="419"/>
      <c r="I83" s="37">
        <f>SUM(I84)</f>
        <v>83197.08</v>
      </c>
      <c r="J83" s="37">
        <f>SUM(J84)</f>
        <v>68929</v>
      </c>
      <c r="L83" s="37"/>
      <c r="M83" s="37"/>
    </row>
    <row r="84" spans="1:31" s="13" customFormat="1" ht="12" customHeight="1" x14ac:dyDescent="0.2">
      <c r="A84" s="93"/>
      <c r="B84" s="419" t="s">
        <v>260</v>
      </c>
      <c r="C84" s="419"/>
      <c r="D84" s="419"/>
      <c r="E84" s="419"/>
      <c r="F84" s="419"/>
      <c r="G84" s="419"/>
      <c r="H84" s="419"/>
      <c r="I84" s="94">
        <v>83197.08</v>
      </c>
      <c r="J84" s="94">
        <v>68929</v>
      </c>
      <c r="L84" s="19"/>
      <c r="M84" s="19"/>
    </row>
    <row r="85" spans="1:31" s="13" customFormat="1" ht="12" customHeight="1" x14ac:dyDescent="0.2">
      <c r="A85" s="20"/>
      <c r="B85" s="415" t="s">
        <v>6</v>
      </c>
      <c r="C85" s="415"/>
      <c r="D85" s="415"/>
      <c r="E85" s="415"/>
      <c r="F85" s="415"/>
      <c r="G85" s="415"/>
      <c r="H85" s="415"/>
      <c r="I85" s="97">
        <f>+I79+I83</f>
        <v>15060861.49</v>
      </c>
      <c r="J85" s="97">
        <f>+J79+J83</f>
        <v>15046593.41</v>
      </c>
      <c r="L85" s="37"/>
      <c r="M85" s="37"/>
    </row>
    <row r="86" spans="1:31" s="13" customFormat="1" ht="12" customHeight="1" x14ac:dyDescent="0.2">
      <c r="A86" s="12"/>
      <c r="B86" s="98"/>
      <c r="C86" s="98"/>
      <c r="D86" s="98"/>
      <c r="E86" s="98"/>
      <c r="F86" s="98"/>
      <c r="G86" s="98"/>
      <c r="H86" s="98"/>
      <c r="I86" s="98"/>
      <c r="J86" s="19"/>
      <c r="K86" s="19"/>
      <c r="L86" s="19"/>
      <c r="M86" s="19"/>
      <c r="N86" s="19"/>
    </row>
    <row r="87" spans="1:31" s="13" customFormat="1" ht="12" customHeight="1" x14ac:dyDescent="0.2">
      <c r="A87" s="12"/>
      <c r="B87" s="98"/>
      <c r="C87" s="98"/>
      <c r="D87" s="98"/>
      <c r="E87" s="98"/>
      <c r="F87" s="98"/>
      <c r="G87" s="98"/>
      <c r="H87" s="98"/>
      <c r="I87" s="98"/>
      <c r="J87" s="19"/>
      <c r="K87" s="19"/>
      <c r="L87" s="19"/>
      <c r="M87" s="19"/>
      <c r="N87" s="19"/>
    </row>
    <row r="88" spans="1:31" s="13" customFormat="1" ht="12" customHeight="1" x14ac:dyDescent="0.2">
      <c r="A88" s="423" t="s">
        <v>200</v>
      </c>
      <c r="B88" s="423"/>
      <c r="C88" s="423"/>
      <c r="D88" s="423"/>
      <c r="E88" s="423"/>
      <c r="F88" s="423"/>
      <c r="G88" s="423"/>
      <c r="H88" s="423"/>
      <c r="I88" s="423"/>
      <c r="J88" s="423"/>
      <c r="K88" s="19"/>
      <c r="L88" s="19"/>
      <c r="M88" s="19"/>
      <c r="N88" s="19"/>
    </row>
    <row r="89" spans="1:31" s="26" customFormat="1" ht="12" customHeight="1" x14ac:dyDescent="0.2">
      <c r="A89" s="278" t="s">
        <v>41</v>
      </c>
      <c r="B89" s="417" t="s">
        <v>5</v>
      </c>
      <c r="C89" s="417"/>
      <c r="D89" s="417"/>
      <c r="E89" s="417"/>
      <c r="F89" s="417"/>
      <c r="G89" s="417"/>
      <c r="H89" s="417"/>
      <c r="I89" s="11">
        <v>2024</v>
      </c>
      <c r="J89" s="28" t="s">
        <v>71</v>
      </c>
      <c r="L89" s="14"/>
      <c r="M89" s="14"/>
      <c r="N89" s="101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</row>
    <row r="90" spans="1:31" s="26" customFormat="1" ht="12" customHeight="1" x14ac:dyDescent="0.2">
      <c r="A90" s="15">
        <v>1160</v>
      </c>
      <c r="B90" s="418" t="s">
        <v>72</v>
      </c>
      <c r="C90" s="418"/>
      <c r="D90" s="418"/>
      <c r="E90" s="418"/>
      <c r="F90" s="418"/>
      <c r="G90" s="418"/>
      <c r="H90" s="418"/>
      <c r="I90" s="102">
        <v>3566923.09</v>
      </c>
      <c r="J90" s="103"/>
      <c r="K90" s="95"/>
      <c r="L90" s="19"/>
      <c r="M90" s="19"/>
      <c r="N90" s="101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</row>
    <row r="91" spans="1:31" s="26" customFormat="1" ht="12" customHeight="1" x14ac:dyDescent="0.2">
      <c r="A91" s="104">
        <v>1161</v>
      </c>
      <c r="B91" s="455" t="s">
        <v>73</v>
      </c>
      <c r="C91" s="455"/>
      <c r="D91" s="455"/>
      <c r="E91" s="455"/>
      <c r="F91" s="455"/>
      <c r="G91" s="455"/>
      <c r="H91" s="455"/>
      <c r="I91" s="19">
        <v>0</v>
      </c>
      <c r="J91" s="105"/>
      <c r="K91" s="106"/>
      <c r="L91" s="106"/>
      <c r="M91" s="106"/>
      <c r="N91" s="101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 s="26" customFormat="1" ht="12" customHeight="1" x14ac:dyDescent="0.2">
      <c r="A92" s="107">
        <v>1162</v>
      </c>
      <c r="B92" s="456" t="s">
        <v>74</v>
      </c>
      <c r="C92" s="456"/>
      <c r="D92" s="456"/>
      <c r="E92" s="456"/>
      <c r="F92" s="456"/>
      <c r="G92" s="456"/>
      <c r="H92" s="456"/>
      <c r="I92" s="108">
        <v>0</v>
      </c>
      <c r="J92" s="109"/>
      <c r="K92" s="106"/>
      <c r="L92" s="106"/>
      <c r="M92" s="106"/>
      <c r="N92" s="101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 s="26" customFormat="1" ht="12" customHeight="1" x14ac:dyDescent="0.2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 s="26" customFormat="1" ht="12" customHeight="1" x14ac:dyDescent="0.2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 s="13" customFormat="1" ht="12" customHeight="1" x14ac:dyDescent="0.2">
      <c r="A95" s="457" t="s">
        <v>407</v>
      </c>
      <c r="B95" s="457"/>
      <c r="C95" s="457"/>
      <c r="D95" s="457"/>
      <c r="E95" s="457"/>
      <c r="F95" s="457"/>
      <c r="G95" s="457"/>
      <c r="H95" s="457"/>
      <c r="I95" s="457"/>
      <c r="J95" s="457"/>
      <c r="K95" s="38"/>
      <c r="L95" s="38"/>
      <c r="M95" s="38"/>
      <c r="N95" s="38"/>
    </row>
    <row r="96" spans="1:31" s="13" customFormat="1" ht="12" customHeight="1" x14ac:dyDescent="0.2">
      <c r="A96" s="278" t="s">
        <v>41</v>
      </c>
      <c r="B96" s="417" t="s">
        <v>5</v>
      </c>
      <c r="C96" s="417"/>
      <c r="D96" s="417"/>
      <c r="E96" s="417"/>
      <c r="F96" s="417"/>
      <c r="G96" s="417"/>
      <c r="H96" s="417"/>
      <c r="I96" s="11">
        <v>2024</v>
      </c>
      <c r="J96" s="283" t="s">
        <v>75</v>
      </c>
      <c r="L96" s="14"/>
      <c r="M96" s="14"/>
      <c r="N96" s="110"/>
    </row>
    <row r="97" spans="1:15" s="13" customFormat="1" ht="12" customHeight="1" x14ac:dyDescent="0.2">
      <c r="A97" s="15">
        <v>1290</v>
      </c>
      <c r="B97" s="418" t="s">
        <v>76</v>
      </c>
      <c r="C97" s="418"/>
      <c r="D97" s="418"/>
      <c r="E97" s="418"/>
      <c r="F97" s="418"/>
      <c r="G97" s="418"/>
      <c r="H97" s="418"/>
      <c r="I97" s="102">
        <v>0</v>
      </c>
      <c r="J97" s="103"/>
      <c r="K97" s="95"/>
      <c r="L97" s="19"/>
      <c r="M97" s="19"/>
      <c r="N97" s="110"/>
    </row>
    <row r="98" spans="1:15" s="13" customFormat="1" ht="12" customHeight="1" x14ac:dyDescent="0.2">
      <c r="A98" s="104">
        <v>1291</v>
      </c>
      <c r="B98" s="455" t="s">
        <v>77</v>
      </c>
      <c r="C98" s="455"/>
      <c r="D98" s="455"/>
      <c r="E98" s="455"/>
      <c r="F98" s="455"/>
      <c r="G98" s="455"/>
      <c r="H98" s="455"/>
      <c r="I98" s="19">
        <v>0</v>
      </c>
      <c r="J98" s="105"/>
      <c r="K98" s="106"/>
      <c r="L98" s="106"/>
      <c r="M98" s="106"/>
      <c r="N98" s="110"/>
    </row>
    <row r="99" spans="1:15" s="13" customFormat="1" ht="12" customHeight="1" x14ac:dyDescent="0.2">
      <c r="A99" s="104">
        <v>1292</v>
      </c>
      <c r="B99" s="455" t="s">
        <v>78</v>
      </c>
      <c r="C99" s="455"/>
      <c r="D99" s="455"/>
      <c r="E99" s="455"/>
      <c r="F99" s="455"/>
      <c r="G99" s="455"/>
      <c r="H99" s="455"/>
      <c r="I99" s="111">
        <v>0</v>
      </c>
      <c r="J99" s="112"/>
      <c r="K99" s="106"/>
      <c r="L99" s="106"/>
      <c r="M99" s="106"/>
      <c r="N99" s="110"/>
    </row>
    <row r="100" spans="1:15" s="13" customFormat="1" ht="12" customHeight="1" x14ac:dyDescent="0.2">
      <c r="A100" s="107">
        <v>1293</v>
      </c>
      <c r="B100" s="456" t="s">
        <v>79</v>
      </c>
      <c r="C100" s="456"/>
      <c r="D100" s="456"/>
      <c r="E100" s="456"/>
      <c r="F100" s="456"/>
      <c r="G100" s="456"/>
      <c r="H100" s="456"/>
      <c r="I100" s="108">
        <v>0</v>
      </c>
      <c r="J100" s="109"/>
      <c r="K100" s="106"/>
      <c r="L100" s="106"/>
      <c r="M100" s="106"/>
      <c r="N100" s="110"/>
    </row>
    <row r="101" spans="1:15" s="13" customFormat="1" ht="12" customHeight="1" x14ac:dyDescent="0.2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</row>
    <row r="102" spans="1:15" s="13" customFormat="1" ht="12" customHeight="1" x14ac:dyDescent="0.2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</row>
    <row r="103" spans="1:15" s="13" customFormat="1" ht="12" customHeight="1" x14ac:dyDescent="0.2">
      <c r="A103" s="453" t="s">
        <v>201</v>
      </c>
      <c r="B103" s="453"/>
      <c r="C103" s="453"/>
      <c r="D103" s="453"/>
      <c r="E103" s="453"/>
      <c r="F103" s="453"/>
      <c r="G103" s="453"/>
      <c r="H103" s="453"/>
      <c r="I103" s="453"/>
      <c r="J103" s="453"/>
    </row>
    <row r="104" spans="1:15" s="26" customFormat="1" ht="24.75" customHeight="1" x14ac:dyDescent="0.2">
      <c r="A104" s="278" t="s">
        <v>41</v>
      </c>
      <c r="B104" s="429" t="s">
        <v>5</v>
      </c>
      <c r="C104" s="430"/>
      <c r="D104" s="430"/>
      <c r="E104" s="430"/>
      <c r="F104" s="430"/>
      <c r="G104" s="431"/>
      <c r="H104" s="279" t="s">
        <v>91</v>
      </c>
      <c r="I104" s="305" t="s">
        <v>265</v>
      </c>
      <c r="J104" s="280" t="s">
        <v>261</v>
      </c>
      <c r="K104" s="280" t="s">
        <v>262</v>
      </c>
      <c r="L104" s="281" t="s">
        <v>263</v>
      </c>
      <c r="M104" s="282" t="s">
        <v>264</v>
      </c>
      <c r="N104" s="113"/>
      <c r="O104" s="13"/>
    </row>
    <row r="105" spans="1:15" s="26" customFormat="1" ht="12" customHeight="1" x14ac:dyDescent="0.2">
      <c r="A105" s="39">
        <v>2110</v>
      </c>
      <c r="B105" s="459" t="s">
        <v>80</v>
      </c>
      <c r="C105" s="459"/>
      <c r="D105" s="459"/>
      <c r="E105" s="459"/>
      <c r="F105" s="459"/>
      <c r="G105" s="459"/>
      <c r="H105" s="114">
        <v>9192889.6600000001</v>
      </c>
      <c r="I105" s="121">
        <v>0</v>
      </c>
      <c r="J105" s="121">
        <f t="shared" ref="J105:J118" si="0">+H105</f>
        <v>9192889.6600000001</v>
      </c>
      <c r="K105" s="115"/>
      <c r="L105" s="116"/>
      <c r="M105" s="117"/>
      <c r="N105" s="101"/>
    </row>
    <row r="106" spans="1:15" s="26" customFormat="1" ht="12" customHeight="1" x14ac:dyDescent="0.2">
      <c r="A106" s="45">
        <v>2111</v>
      </c>
      <c r="B106" s="458" t="s">
        <v>26</v>
      </c>
      <c r="C106" s="458"/>
      <c r="D106" s="458"/>
      <c r="E106" s="458"/>
      <c r="F106" s="458"/>
      <c r="G106" s="458"/>
      <c r="H106" s="118">
        <v>3959323.23</v>
      </c>
      <c r="I106" s="121">
        <v>0</v>
      </c>
      <c r="J106" s="121">
        <f t="shared" si="0"/>
        <v>3959323.23</v>
      </c>
      <c r="K106" s="115"/>
      <c r="L106" s="119"/>
      <c r="M106" s="120"/>
      <c r="N106" s="101"/>
    </row>
    <row r="107" spans="1:15" s="26" customFormat="1" ht="12" customHeight="1" x14ac:dyDescent="0.2">
      <c r="A107" s="45">
        <v>2112</v>
      </c>
      <c r="B107" s="458" t="s">
        <v>28</v>
      </c>
      <c r="C107" s="458"/>
      <c r="D107" s="458"/>
      <c r="E107" s="458"/>
      <c r="F107" s="458"/>
      <c r="G107" s="458"/>
      <c r="H107" s="118">
        <v>732590.31</v>
      </c>
      <c r="I107" s="121">
        <v>0</v>
      </c>
      <c r="J107" s="121">
        <f t="shared" si="0"/>
        <v>732590.31</v>
      </c>
      <c r="K107" s="115"/>
      <c r="L107" s="119"/>
      <c r="M107" s="120"/>
      <c r="N107" s="101"/>
    </row>
    <row r="108" spans="1:15" s="26" customFormat="1" ht="11.25" x14ac:dyDescent="0.2">
      <c r="A108" s="45">
        <v>2113</v>
      </c>
      <c r="B108" s="458" t="s">
        <v>81</v>
      </c>
      <c r="C108" s="458"/>
      <c r="D108" s="458"/>
      <c r="E108" s="458"/>
      <c r="F108" s="458"/>
      <c r="G108" s="458"/>
      <c r="H108" s="121">
        <v>0</v>
      </c>
      <c r="I108" s="121">
        <v>0</v>
      </c>
      <c r="J108" s="121">
        <f t="shared" si="0"/>
        <v>0</v>
      </c>
      <c r="K108" s="115"/>
      <c r="L108" s="119"/>
      <c r="M108" s="120"/>
      <c r="N108" s="101"/>
    </row>
    <row r="109" spans="1:15" s="26" customFormat="1" ht="11.25" x14ac:dyDescent="0.2">
      <c r="A109" s="45">
        <v>2114</v>
      </c>
      <c r="B109" s="458" t="s">
        <v>82</v>
      </c>
      <c r="C109" s="458"/>
      <c r="D109" s="458"/>
      <c r="E109" s="458"/>
      <c r="F109" s="458"/>
      <c r="G109" s="458"/>
      <c r="H109" s="121">
        <v>0</v>
      </c>
      <c r="I109" s="121">
        <v>0</v>
      </c>
      <c r="J109" s="121">
        <f t="shared" si="0"/>
        <v>0</v>
      </c>
      <c r="K109" s="115"/>
      <c r="L109" s="119"/>
      <c r="M109" s="120"/>
      <c r="N109" s="101"/>
    </row>
    <row r="110" spans="1:15" s="26" customFormat="1" ht="12" customHeight="1" x14ac:dyDescent="0.2">
      <c r="A110" s="45">
        <v>2115</v>
      </c>
      <c r="B110" s="458" t="s">
        <v>83</v>
      </c>
      <c r="C110" s="458"/>
      <c r="D110" s="458"/>
      <c r="E110" s="458"/>
      <c r="F110" s="458"/>
      <c r="G110" s="458"/>
      <c r="H110" s="121">
        <v>0</v>
      </c>
      <c r="I110" s="121">
        <v>0</v>
      </c>
      <c r="J110" s="121">
        <f t="shared" si="0"/>
        <v>0</v>
      </c>
      <c r="K110" s="115"/>
      <c r="L110" s="119"/>
      <c r="M110" s="120"/>
      <c r="N110" s="101"/>
    </row>
    <row r="111" spans="1:15" s="26" customFormat="1" ht="26.25" customHeight="1" x14ac:dyDescent="0.2">
      <c r="A111" s="45">
        <v>2116</v>
      </c>
      <c r="B111" s="458" t="s">
        <v>84</v>
      </c>
      <c r="C111" s="458"/>
      <c r="D111" s="458"/>
      <c r="E111" s="458"/>
      <c r="F111" s="458"/>
      <c r="G111" s="458"/>
      <c r="H111" s="121">
        <v>0</v>
      </c>
      <c r="I111" s="121">
        <v>0</v>
      </c>
      <c r="J111" s="121">
        <f t="shared" si="0"/>
        <v>0</v>
      </c>
      <c r="K111" s="115"/>
      <c r="L111" s="119"/>
      <c r="M111" s="120"/>
      <c r="N111" s="101"/>
    </row>
    <row r="112" spans="1:15" s="26" customFormat="1" ht="11.25" x14ac:dyDescent="0.2">
      <c r="A112" s="45">
        <v>2117</v>
      </c>
      <c r="B112" s="458" t="s">
        <v>27</v>
      </c>
      <c r="C112" s="458"/>
      <c r="D112" s="458"/>
      <c r="E112" s="458"/>
      <c r="F112" s="458"/>
      <c r="G112" s="458"/>
      <c r="H112" s="118">
        <v>4491804.72</v>
      </c>
      <c r="I112" s="121">
        <v>0</v>
      </c>
      <c r="J112" s="121">
        <f t="shared" si="0"/>
        <v>4491804.72</v>
      </c>
      <c r="K112" s="115"/>
      <c r="L112" s="119"/>
      <c r="M112" s="120"/>
      <c r="N112" s="101"/>
    </row>
    <row r="113" spans="1:14" s="26" customFormat="1" ht="11.25" x14ac:dyDescent="0.2">
      <c r="A113" s="45">
        <v>2118</v>
      </c>
      <c r="B113" s="458" t="s">
        <v>85</v>
      </c>
      <c r="C113" s="458"/>
      <c r="D113" s="458"/>
      <c r="E113" s="458"/>
      <c r="F113" s="458"/>
      <c r="G113" s="458"/>
      <c r="H113" s="121">
        <v>0</v>
      </c>
      <c r="I113" s="121">
        <v>0</v>
      </c>
      <c r="J113" s="121">
        <f t="shared" si="0"/>
        <v>0</v>
      </c>
      <c r="K113" s="115"/>
      <c r="L113" s="119"/>
      <c r="M113" s="120"/>
      <c r="N113" s="101"/>
    </row>
    <row r="114" spans="1:14" s="26" customFormat="1" ht="12" customHeight="1" x14ac:dyDescent="0.2">
      <c r="A114" s="45">
        <v>2119</v>
      </c>
      <c r="B114" s="458" t="s">
        <v>29</v>
      </c>
      <c r="C114" s="458"/>
      <c r="D114" s="458"/>
      <c r="E114" s="458"/>
      <c r="F114" s="458"/>
      <c r="G114" s="458"/>
      <c r="H114" s="121">
        <v>0</v>
      </c>
      <c r="I114" s="121">
        <v>0</v>
      </c>
      <c r="J114" s="121">
        <f t="shared" si="0"/>
        <v>0</v>
      </c>
      <c r="K114" s="115"/>
      <c r="L114" s="119"/>
      <c r="M114" s="120"/>
      <c r="N114" s="101"/>
    </row>
    <row r="115" spans="1:14" s="26" customFormat="1" ht="12" customHeight="1" x14ac:dyDescent="0.2">
      <c r="A115" s="45">
        <v>2120</v>
      </c>
      <c r="B115" s="458" t="s">
        <v>86</v>
      </c>
      <c r="C115" s="458"/>
      <c r="D115" s="458"/>
      <c r="E115" s="458"/>
      <c r="F115" s="458"/>
      <c r="G115" s="458"/>
      <c r="H115" s="121">
        <v>0</v>
      </c>
      <c r="I115" s="121">
        <v>0</v>
      </c>
      <c r="J115" s="121">
        <f t="shared" si="0"/>
        <v>0</v>
      </c>
      <c r="K115" s="115"/>
      <c r="L115" s="119"/>
      <c r="M115" s="120"/>
      <c r="N115" s="101"/>
    </row>
    <row r="116" spans="1:14" s="26" customFormat="1" ht="12" customHeight="1" x14ac:dyDescent="0.2">
      <c r="A116" s="45">
        <v>2121</v>
      </c>
      <c r="B116" s="458" t="s">
        <v>87</v>
      </c>
      <c r="C116" s="458"/>
      <c r="D116" s="458"/>
      <c r="E116" s="458"/>
      <c r="F116" s="458"/>
      <c r="G116" s="458"/>
      <c r="H116" s="121">
        <v>0</v>
      </c>
      <c r="I116" s="121">
        <v>0</v>
      </c>
      <c r="J116" s="121">
        <f t="shared" si="0"/>
        <v>0</v>
      </c>
      <c r="K116" s="115"/>
      <c r="L116" s="119"/>
      <c r="M116" s="120"/>
      <c r="N116" s="101"/>
    </row>
    <row r="117" spans="1:14" s="26" customFormat="1" ht="27" customHeight="1" x14ac:dyDescent="0.2">
      <c r="A117" s="45">
        <v>2122</v>
      </c>
      <c r="B117" s="458" t="s">
        <v>88</v>
      </c>
      <c r="C117" s="458"/>
      <c r="D117" s="458"/>
      <c r="E117" s="458"/>
      <c r="F117" s="458"/>
      <c r="G117" s="458"/>
      <c r="H117" s="121">
        <v>0</v>
      </c>
      <c r="I117" s="121">
        <v>0</v>
      </c>
      <c r="J117" s="121">
        <f t="shared" si="0"/>
        <v>0</v>
      </c>
      <c r="K117" s="115"/>
      <c r="L117" s="119"/>
      <c r="M117" s="120"/>
      <c r="N117" s="101"/>
    </row>
    <row r="118" spans="1:14" s="26" customFormat="1" ht="12" customHeight="1" x14ac:dyDescent="0.2">
      <c r="A118" s="52">
        <v>2129</v>
      </c>
      <c r="B118" s="460" t="s">
        <v>89</v>
      </c>
      <c r="C118" s="460"/>
      <c r="D118" s="460"/>
      <c r="E118" s="460"/>
      <c r="F118" s="460"/>
      <c r="G118" s="460"/>
      <c r="H118" s="122">
        <v>0</v>
      </c>
      <c r="I118" s="306">
        <v>0</v>
      </c>
      <c r="J118" s="306">
        <f t="shared" si="0"/>
        <v>0</v>
      </c>
      <c r="K118" s="123"/>
      <c r="L118" s="124"/>
      <c r="M118" s="125"/>
      <c r="N118" s="101"/>
    </row>
    <row r="119" spans="1:14" s="26" customFormat="1" ht="12" customHeight="1" x14ac:dyDescent="0.2">
      <c r="A119" s="126"/>
      <c r="B119" s="13"/>
      <c r="C119" s="13"/>
      <c r="D119" s="13"/>
      <c r="E119" s="13"/>
      <c r="F119" s="13"/>
      <c r="G119" s="13"/>
      <c r="H119" s="127"/>
      <c r="I119" s="128"/>
      <c r="J119" s="119"/>
      <c r="L119" s="119"/>
      <c r="M119" s="119"/>
      <c r="N119" s="101"/>
    </row>
    <row r="120" spans="1:14" s="26" customFormat="1" ht="12" customHeight="1" x14ac:dyDescent="0.2">
      <c r="A120" s="101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</row>
    <row r="121" spans="1:14" s="26" customFormat="1" ht="12" customHeight="1" x14ac:dyDescent="0.2">
      <c r="A121" s="416" t="s">
        <v>202</v>
      </c>
      <c r="B121" s="416"/>
      <c r="C121" s="416"/>
      <c r="D121" s="416"/>
      <c r="E121" s="416"/>
      <c r="F121" s="416"/>
      <c r="G121" s="416"/>
      <c r="H121" s="416"/>
      <c r="I121" s="416"/>
      <c r="J121" s="416"/>
      <c r="K121" s="416"/>
      <c r="L121" s="101"/>
      <c r="M121" s="101"/>
      <c r="N121" s="101"/>
    </row>
    <row r="122" spans="1:14" s="26" customFormat="1" ht="12" customHeight="1" x14ac:dyDescent="0.2">
      <c r="A122" s="276" t="s">
        <v>41</v>
      </c>
      <c r="B122" s="461" t="s">
        <v>90</v>
      </c>
      <c r="C122" s="461"/>
      <c r="D122" s="461"/>
      <c r="E122" s="461"/>
      <c r="F122" s="461"/>
      <c r="G122" s="461"/>
      <c r="H122" s="461"/>
      <c r="I122" s="277" t="s">
        <v>91</v>
      </c>
      <c r="J122" s="277" t="s">
        <v>92</v>
      </c>
      <c r="K122" s="277" t="s">
        <v>93</v>
      </c>
      <c r="L122" s="129"/>
      <c r="M122" s="129"/>
      <c r="N122" s="129"/>
    </row>
    <row r="123" spans="1:14" s="26" customFormat="1" ht="26.25" customHeight="1" x14ac:dyDescent="0.2">
      <c r="A123" s="130">
        <v>2160</v>
      </c>
      <c r="B123" s="462" t="s">
        <v>94</v>
      </c>
      <c r="C123" s="462"/>
      <c r="D123" s="462"/>
      <c r="E123" s="462"/>
      <c r="F123" s="462"/>
      <c r="G123" s="462"/>
      <c r="H123" s="462"/>
      <c r="I123" s="131">
        <v>0</v>
      </c>
      <c r="J123" s="132"/>
      <c r="K123" s="133"/>
      <c r="L123" s="57"/>
      <c r="M123" s="57"/>
      <c r="N123" s="57"/>
    </row>
    <row r="124" spans="1:14" s="26" customFormat="1" ht="12" customHeight="1" x14ac:dyDescent="0.2">
      <c r="A124" s="45">
        <v>2161</v>
      </c>
      <c r="B124" s="389" t="s">
        <v>95</v>
      </c>
      <c r="C124" s="389"/>
      <c r="D124" s="389"/>
      <c r="E124" s="389"/>
      <c r="F124" s="389"/>
      <c r="G124" s="389"/>
      <c r="H124" s="389"/>
      <c r="I124" s="134">
        <v>0</v>
      </c>
      <c r="J124" s="57"/>
      <c r="K124" s="135"/>
      <c r="L124" s="57"/>
      <c r="M124" s="57"/>
      <c r="N124" s="57"/>
    </row>
    <row r="125" spans="1:14" s="26" customFormat="1" ht="12" customHeight="1" x14ac:dyDescent="0.2">
      <c r="A125" s="45">
        <v>2162</v>
      </c>
      <c r="B125" s="389" t="s">
        <v>96</v>
      </c>
      <c r="C125" s="389"/>
      <c r="D125" s="389"/>
      <c r="E125" s="389"/>
      <c r="F125" s="389"/>
      <c r="G125" s="389"/>
      <c r="H125" s="389"/>
      <c r="I125" s="134">
        <v>0</v>
      </c>
      <c r="J125" s="57"/>
      <c r="K125" s="135"/>
      <c r="L125" s="57"/>
      <c r="M125" s="57"/>
      <c r="N125" s="57"/>
    </row>
    <row r="126" spans="1:14" s="26" customFormat="1" ht="12" customHeight="1" x14ac:dyDescent="0.2">
      <c r="A126" s="45">
        <v>2163</v>
      </c>
      <c r="B126" s="389" t="s">
        <v>97</v>
      </c>
      <c r="C126" s="389"/>
      <c r="D126" s="389"/>
      <c r="E126" s="389"/>
      <c r="F126" s="389"/>
      <c r="G126" s="389"/>
      <c r="H126" s="389"/>
      <c r="I126" s="134">
        <v>0</v>
      </c>
      <c r="J126" s="57"/>
      <c r="K126" s="135"/>
      <c r="L126" s="57"/>
      <c r="M126" s="57"/>
      <c r="N126" s="57"/>
    </row>
    <row r="127" spans="1:14" s="26" customFormat="1" ht="30" customHeight="1" x14ac:dyDescent="0.2">
      <c r="A127" s="50">
        <v>2164</v>
      </c>
      <c r="B127" s="385" t="s">
        <v>98</v>
      </c>
      <c r="C127" s="385"/>
      <c r="D127" s="385"/>
      <c r="E127" s="385"/>
      <c r="F127" s="385"/>
      <c r="G127" s="385"/>
      <c r="H127" s="385"/>
      <c r="I127" s="134">
        <v>0</v>
      </c>
      <c r="J127" s="57"/>
      <c r="K127" s="135"/>
      <c r="L127" s="57"/>
      <c r="M127" s="57"/>
      <c r="N127" s="57"/>
    </row>
    <row r="128" spans="1:14" s="26" customFormat="1" ht="28.5" customHeight="1" x14ac:dyDescent="0.2">
      <c r="A128" s="50">
        <v>2165</v>
      </c>
      <c r="B128" s="385" t="s">
        <v>99</v>
      </c>
      <c r="C128" s="385"/>
      <c r="D128" s="385"/>
      <c r="E128" s="385"/>
      <c r="F128" s="385"/>
      <c r="G128" s="385"/>
      <c r="H128" s="385"/>
      <c r="I128" s="134">
        <v>0</v>
      </c>
      <c r="J128" s="57"/>
      <c r="K128" s="135"/>
      <c r="L128" s="57"/>
      <c r="M128" s="57"/>
      <c r="N128" s="57"/>
    </row>
    <row r="129" spans="1:28" s="26" customFormat="1" ht="12" customHeight="1" x14ac:dyDescent="0.2">
      <c r="A129" s="45">
        <v>2166</v>
      </c>
      <c r="B129" s="389" t="s">
        <v>100</v>
      </c>
      <c r="C129" s="389"/>
      <c r="D129" s="389"/>
      <c r="E129" s="389"/>
      <c r="F129" s="389"/>
      <c r="G129" s="389"/>
      <c r="H129" s="389"/>
      <c r="I129" s="134">
        <v>0</v>
      </c>
      <c r="J129" s="57"/>
      <c r="K129" s="135"/>
      <c r="L129" s="57"/>
      <c r="M129" s="57"/>
      <c r="N129" s="57"/>
    </row>
    <row r="130" spans="1:28" s="26" customFormat="1" ht="33" customHeight="1" x14ac:dyDescent="0.2">
      <c r="A130" s="50">
        <v>2250</v>
      </c>
      <c r="B130" s="385" t="s">
        <v>101</v>
      </c>
      <c r="C130" s="385"/>
      <c r="D130" s="385"/>
      <c r="E130" s="385"/>
      <c r="F130" s="385"/>
      <c r="G130" s="385"/>
      <c r="H130" s="385"/>
      <c r="I130" s="134">
        <v>0</v>
      </c>
      <c r="J130" s="57"/>
      <c r="K130" s="135"/>
      <c r="L130" s="57"/>
      <c r="M130" s="57"/>
      <c r="N130" s="57"/>
    </row>
    <row r="131" spans="1:28" s="26" customFormat="1" ht="12" customHeight="1" x14ac:dyDescent="0.2">
      <c r="A131" s="45">
        <v>2251</v>
      </c>
      <c r="B131" s="389" t="s">
        <v>102</v>
      </c>
      <c r="C131" s="389"/>
      <c r="D131" s="389"/>
      <c r="E131" s="389"/>
      <c r="F131" s="389"/>
      <c r="G131" s="389"/>
      <c r="H131" s="389"/>
      <c r="I131" s="134">
        <v>0</v>
      </c>
      <c r="J131" s="57"/>
      <c r="K131" s="135"/>
      <c r="L131" s="57"/>
      <c r="M131" s="57"/>
      <c r="N131" s="57"/>
    </row>
    <row r="132" spans="1:28" s="26" customFormat="1" ht="12" customHeight="1" x14ac:dyDescent="0.2">
      <c r="A132" s="45">
        <v>2252</v>
      </c>
      <c r="B132" s="389" t="s">
        <v>103</v>
      </c>
      <c r="C132" s="389"/>
      <c r="D132" s="389"/>
      <c r="E132" s="389"/>
      <c r="F132" s="389"/>
      <c r="G132" s="389"/>
      <c r="H132" s="389"/>
      <c r="I132" s="134">
        <v>0</v>
      </c>
      <c r="J132" s="57"/>
      <c r="K132" s="135"/>
      <c r="L132" s="57"/>
      <c r="M132" s="57"/>
      <c r="N132" s="57"/>
    </row>
    <row r="133" spans="1:28" s="26" customFormat="1" ht="12" customHeight="1" x14ac:dyDescent="0.2">
      <c r="A133" s="45">
        <v>2253</v>
      </c>
      <c r="B133" s="389" t="s">
        <v>104</v>
      </c>
      <c r="C133" s="389"/>
      <c r="D133" s="389"/>
      <c r="E133" s="389"/>
      <c r="F133" s="389"/>
      <c r="G133" s="389"/>
      <c r="H133" s="389"/>
      <c r="I133" s="134">
        <v>0</v>
      </c>
      <c r="J133" s="57"/>
      <c r="K133" s="135"/>
      <c r="L133" s="57"/>
      <c r="M133" s="57"/>
      <c r="N133" s="57"/>
    </row>
    <row r="134" spans="1:28" s="26" customFormat="1" ht="26.25" customHeight="1" x14ac:dyDescent="0.2">
      <c r="A134" s="50">
        <v>2254</v>
      </c>
      <c r="B134" s="385" t="s">
        <v>105</v>
      </c>
      <c r="C134" s="385"/>
      <c r="D134" s="385"/>
      <c r="E134" s="385"/>
      <c r="F134" s="385"/>
      <c r="G134" s="385"/>
      <c r="H134" s="385"/>
      <c r="I134" s="134">
        <v>0</v>
      </c>
      <c r="J134" s="57"/>
      <c r="K134" s="135"/>
      <c r="L134" s="57"/>
      <c r="M134" s="57"/>
      <c r="N134" s="57"/>
    </row>
    <row r="135" spans="1:28" s="26" customFormat="1" ht="26.25" customHeight="1" x14ac:dyDescent="0.2">
      <c r="A135" s="50">
        <v>2255</v>
      </c>
      <c r="B135" s="385" t="s">
        <v>106</v>
      </c>
      <c r="C135" s="385"/>
      <c r="D135" s="385"/>
      <c r="E135" s="385"/>
      <c r="F135" s="385"/>
      <c r="G135" s="385"/>
      <c r="H135" s="385"/>
      <c r="I135" s="134">
        <v>0</v>
      </c>
      <c r="J135" s="57"/>
      <c r="K135" s="135"/>
      <c r="L135" s="57"/>
      <c r="M135" s="57"/>
      <c r="N135" s="57"/>
    </row>
    <row r="136" spans="1:28" s="26" customFormat="1" ht="12" customHeight="1" x14ac:dyDescent="0.2">
      <c r="A136" s="52">
        <v>2256</v>
      </c>
      <c r="B136" s="463" t="s">
        <v>107</v>
      </c>
      <c r="C136" s="463"/>
      <c r="D136" s="463"/>
      <c r="E136" s="463"/>
      <c r="F136" s="463"/>
      <c r="G136" s="463"/>
      <c r="H136" s="463"/>
      <c r="I136" s="136">
        <v>0</v>
      </c>
      <c r="J136" s="137"/>
      <c r="K136" s="138"/>
      <c r="L136" s="57"/>
      <c r="M136" s="57"/>
      <c r="N136" s="57"/>
    </row>
    <row r="137" spans="1:28" s="26" customFormat="1" ht="12" customHeight="1" x14ac:dyDescent="0.2">
      <c r="A137" s="126"/>
      <c r="B137" s="139"/>
      <c r="C137" s="139"/>
      <c r="D137" s="139"/>
      <c r="E137" s="139"/>
      <c r="F137" s="139"/>
      <c r="G137" s="139"/>
      <c r="H137" s="139"/>
      <c r="I137" s="134"/>
      <c r="J137" s="57"/>
      <c r="K137" s="57"/>
      <c r="L137" s="57"/>
      <c r="M137" s="57"/>
      <c r="N137" s="57"/>
    </row>
    <row r="138" spans="1:28" s="26" customFormat="1" ht="12" customHeight="1" x14ac:dyDescent="0.2">
      <c r="A138" s="101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</row>
    <row r="139" spans="1:28" s="26" customFormat="1" ht="12" customHeight="1" x14ac:dyDescent="0.2">
      <c r="A139" s="416" t="s">
        <v>203</v>
      </c>
      <c r="B139" s="416"/>
      <c r="C139" s="416"/>
      <c r="D139" s="416"/>
      <c r="E139" s="416"/>
      <c r="F139" s="416"/>
      <c r="G139" s="416"/>
      <c r="H139" s="416"/>
      <c r="I139" s="416"/>
      <c r="J139" s="416"/>
      <c r="K139" s="101"/>
      <c r="L139" s="101"/>
      <c r="M139" s="101"/>
      <c r="N139" s="101"/>
    </row>
    <row r="140" spans="1:28" s="13" customFormat="1" ht="12" customHeight="1" x14ac:dyDescent="0.2">
      <c r="A140" s="275" t="s">
        <v>41</v>
      </c>
      <c r="B140" s="417" t="s">
        <v>5</v>
      </c>
      <c r="C140" s="417"/>
      <c r="D140" s="417"/>
      <c r="E140" s="417"/>
      <c r="F140" s="417"/>
      <c r="G140" s="417"/>
      <c r="H140" s="417"/>
      <c r="I140" s="11">
        <v>2024</v>
      </c>
      <c r="J140" s="11">
        <v>2023</v>
      </c>
      <c r="K140" s="14"/>
      <c r="N140" s="38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1:28" s="13" customFormat="1" ht="12" customHeight="1" x14ac:dyDescent="0.2">
      <c r="A141" s="140">
        <v>2100</v>
      </c>
      <c r="B141" s="418" t="s">
        <v>24</v>
      </c>
      <c r="C141" s="418"/>
      <c r="D141" s="418"/>
      <c r="E141" s="418"/>
      <c r="F141" s="418"/>
      <c r="G141" s="418"/>
      <c r="H141" s="418"/>
      <c r="I141" s="116">
        <v>9243571.3000000007</v>
      </c>
      <c r="J141" s="116">
        <v>8172703.0300000003</v>
      </c>
      <c r="K141" s="19"/>
      <c r="N141" s="38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1:28" s="13" customFormat="1" ht="12" customHeight="1" x14ac:dyDescent="0.2">
      <c r="A142" s="141">
        <v>2200</v>
      </c>
      <c r="B142" s="419" t="s">
        <v>25</v>
      </c>
      <c r="C142" s="419"/>
      <c r="D142" s="419"/>
      <c r="E142" s="419"/>
      <c r="F142" s="419"/>
      <c r="G142" s="419"/>
      <c r="H142" s="419"/>
      <c r="I142" s="19">
        <v>0</v>
      </c>
      <c r="J142" s="19">
        <v>0</v>
      </c>
      <c r="K142" s="19"/>
      <c r="N142" s="38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1:28" s="13" customFormat="1" ht="12" customHeight="1" x14ac:dyDescent="0.2">
      <c r="A143" s="142"/>
      <c r="B143" s="415" t="s">
        <v>9</v>
      </c>
      <c r="C143" s="415"/>
      <c r="D143" s="415"/>
      <c r="E143" s="415"/>
      <c r="F143" s="415"/>
      <c r="G143" s="415"/>
      <c r="H143" s="415"/>
      <c r="I143" s="97">
        <f>SUM(I141:I142)</f>
        <v>9243571.3000000007</v>
      </c>
      <c r="J143" s="97">
        <f>SUM(J141:J142)</f>
        <v>8172703.0300000003</v>
      </c>
      <c r="K143" s="37"/>
      <c r="N143" s="38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1:28" s="13" customFormat="1" ht="12" customHeight="1" x14ac:dyDescent="0.2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6" spans="1:10" x14ac:dyDescent="0.2">
      <c r="A146" s="371" t="s">
        <v>239</v>
      </c>
      <c r="B146" s="371"/>
      <c r="C146" s="371"/>
      <c r="D146" s="371"/>
      <c r="E146" s="371"/>
      <c r="F146" s="371"/>
      <c r="G146" s="371"/>
      <c r="H146" s="371"/>
      <c r="I146" s="371"/>
      <c r="J146" s="371"/>
    </row>
  </sheetData>
  <mergeCells count="103">
    <mergeCell ref="B136:H136"/>
    <mergeCell ref="A139:J139"/>
    <mergeCell ref="B140:H140"/>
    <mergeCell ref="B141:H141"/>
    <mergeCell ref="B142:H142"/>
    <mergeCell ref="B143:H143"/>
    <mergeCell ref="B130:H130"/>
    <mergeCell ref="B131:H131"/>
    <mergeCell ref="B132:H132"/>
    <mergeCell ref="B133:H133"/>
    <mergeCell ref="B134:H134"/>
    <mergeCell ref="B135:H135"/>
    <mergeCell ref="B124:H124"/>
    <mergeCell ref="B125:H125"/>
    <mergeCell ref="B126:H126"/>
    <mergeCell ref="B127:H127"/>
    <mergeCell ref="B128:H128"/>
    <mergeCell ref="B129:H129"/>
    <mergeCell ref="B116:G116"/>
    <mergeCell ref="B117:G117"/>
    <mergeCell ref="B118:G118"/>
    <mergeCell ref="A121:K121"/>
    <mergeCell ref="B122:H122"/>
    <mergeCell ref="B123:H123"/>
    <mergeCell ref="B110:G110"/>
    <mergeCell ref="B111:G111"/>
    <mergeCell ref="B112:G112"/>
    <mergeCell ref="B113:G113"/>
    <mergeCell ref="B114:G114"/>
    <mergeCell ref="B115:G115"/>
    <mergeCell ref="B104:G104"/>
    <mergeCell ref="B105:G105"/>
    <mergeCell ref="B106:G106"/>
    <mergeCell ref="B107:G107"/>
    <mergeCell ref="B108:G108"/>
    <mergeCell ref="B109:G109"/>
    <mergeCell ref="B96:H96"/>
    <mergeCell ref="B97:H97"/>
    <mergeCell ref="B98:H98"/>
    <mergeCell ref="B99:H99"/>
    <mergeCell ref="B100:H100"/>
    <mergeCell ref="A103:J103"/>
    <mergeCell ref="A88:J88"/>
    <mergeCell ref="B89:H89"/>
    <mergeCell ref="B90:H90"/>
    <mergeCell ref="B91:H91"/>
    <mergeCell ref="B92:H92"/>
    <mergeCell ref="A95:J95"/>
    <mergeCell ref="B80:H80"/>
    <mergeCell ref="B81:H81"/>
    <mergeCell ref="B82:H82"/>
    <mergeCell ref="B83:H83"/>
    <mergeCell ref="B84:H84"/>
    <mergeCell ref="B85:H85"/>
    <mergeCell ref="A61:J61"/>
    <mergeCell ref="B64:H64"/>
    <mergeCell ref="B66:H66"/>
    <mergeCell ref="A77:J77"/>
    <mergeCell ref="B78:H78"/>
    <mergeCell ref="B79:H79"/>
    <mergeCell ref="A50:J50"/>
    <mergeCell ref="B51:G51"/>
    <mergeCell ref="A55:H55"/>
    <mergeCell ref="B57:G57"/>
    <mergeCell ref="B40:G40"/>
    <mergeCell ref="B41:G41"/>
    <mergeCell ref="B42:G42"/>
    <mergeCell ref="B43:G43"/>
    <mergeCell ref="A45:K45"/>
    <mergeCell ref="B46:G46"/>
    <mergeCell ref="B39:G39"/>
    <mergeCell ref="A25:M25"/>
    <mergeCell ref="B26:G26"/>
    <mergeCell ref="B28:G28"/>
    <mergeCell ref="B29:G29"/>
    <mergeCell ref="B30:G30"/>
    <mergeCell ref="B31:G31"/>
    <mergeCell ref="B47:G47"/>
    <mergeCell ref="B48:G48"/>
    <mergeCell ref="A1:J1"/>
    <mergeCell ref="A2:J2"/>
    <mergeCell ref="A3:J3"/>
    <mergeCell ref="A6:J6"/>
    <mergeCell ref="A7:J7"/>
    <mergeCell ref="A8:J8"/>
    <mergeCell ref="A146:J146"/>
    <mergeCell ref="B16:H16"/>
    <mergeCell ref="A19:J19"/>
    <mergeCell ref="B20:H20"/>
    <mergeCell ref="B21:H21"/>
    <mergeCell ref="B22:H22"/>
    <mergeCell ref="B23:H23"/>
    <mergeCell ref="A9:J9"/>
    <mergeCell ref="A11:J11"/>
    <mergeCell ref="B12:H12"/>
    <mergeCell ref="B13:H13"/>
    <mergeCell ref="B14:H14"/>
    <mergeCell ref="B15:H15"/>
    <mergeCell ref="B32:G32"/>
    <mergeCell ref="B33:G33"/>
    <mergeCell ref="A36:L36"/>
    <mergeCell ref="B37:G37"/>
    <mergeCell ref="B38:G38"/>
  </mergeCells>
  <pageMargins left="0.39370078740157483" right="0.39370078740157483" top="0.74803149606299213" bottom="0.74803149606299213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41BD3-03D1-4E2E-8EF7-D259C3816771}">
  <dimension ref="A1:N28"/>
  <sheetViews>
    <sheetView topLeftCell="A22" workbookViewId="0">
      <selection activeCell="C43" sqref="C43"/>
    </sheetView>
  </sheetViews>
  <sheetFormatPr baseColWidth="10" defaultRowHeight="12.75" x14ac:dyDescent="0.2"/>
  <cols>
    <col min="9" max="9" width="14.83203125" customWidth="1"/>
  </cols>
  <sheetData>
    <row r="1" spans="1:14" s="2" customFormat="1" ht="12" customHeight="1" x14ac:dyDescent="0.2">
      <c r="A1" s="398" t="s">
        <v>204</v>
      </c>
      <c r="B1" s="399"/>
      <c r="C1" s="399"/>
      <c r="D1" s="399"/>
      <c r="E1" s="399"/>
      <c r="F1" s="399"/>
      <c r="G1" s="399"/>
      <c r="H1" s="399"/>
      <c r="I1" s="399"/>
      <c r="J1" s="400"/>
      <c r="K1" s="3"/>
      <c r="L1" s="3"/>
      <c r="M1" s="3"/>
      <c r="N1" s="3"/>
    </row>
    <row r="2" spans="1:14" s="2" customFormat="1" ht="12" x14ac:dyDescent="0.2">
      <c r="A2" s="401" t="s">
        <v>241</v>
      </c>
      <c r="B2" s="402"/>
      <c r="C2" s="402"/>
      <c r="D2" s="402"/>
      <c r="E2" s="402"/>
      <c r="F2" s="402"/>
      <c r="G2" s="402"/>
      <c r="H2" s="402"/>
      <c r="I2" s="402"/>
      <c r="J2" s="403"/>
      <c r="K2" s="4"/>
      <c r="L2" s="4"/>
      <c r="M2" s="4"/>
      <c r="N2" s="4"/>
    </row>
    <row r="3" spans="1:14" s="2" customFormat="1" ht="12" x14ac:dyDescent="0.2">
      <c r="A3" s="401" t="s">
        <v>435</v>
      </c>
      <c r="B3" s="402"/>
      <c r="C3" s="402"/>
      <c r="D3" s="402"/>
      <c r="E3" s="402"/>
      <c r="F3" s="402"/>
      <c r="G3" s="402"/>
      <c r="H3" s="402"/>
      <c r="I3" s="402"/>
      <c r="J3" s="403"/>
      <c r="K3" s="4"/>
      <c r="L3" s="4"/>
      <c r="M3" s="4"/>
      <c r="N3" s="4"/>
    </row>
    <row r="4" spans="1:14" s="2" customFormat="1" ht="12" x14ac:dyDescent="0.2">
      <c r="A4" s="7"/>
      <c r="B4" s="8"/>
      <c r="C4" s="8"/>
      <c r="D4" s="8"/>
      <c r="E4" s="8"/>
      <c r="F4" s="8"/>
      <c r="G4" s="8"/>
      <c r="H4" s="8"/>
      <c r="I4" s="8"/>
      <c r="J4" s="9"/>
      <c r="K4" s="4"/>
      <c r="L4" s="4"/>
      <c r="M4" s="4"/>
      <c r="N4" s="4"/>
    </row>
    <row r="5" spans="1:14" s="2" customFormat="1" ht="12" x14ac:dyDescent="0.2">
      <c r="A5" s="362"/>
      <c r="B5" s="4"/>
      <c r="C5" s="4"/>
      <c r="D5" s="4"/>
      <c r="E5" s="4"/>
      <c r="F5" s="4"/>
      <c r="G5" s="4"/>
      <c r="H5" s="4"/>
      <c r="I5" s="4"/>
      <c r="J5" s="363"/>
      <c r="K5" s="4"/>
      <c r="L5" s="4"/>
      <c r="M5" s="4"/>
      <c r="N5" s="4"/>
    </row>
    <row r="6" spans="1:14" s="13" customFormat="1" ht="12" customHeight="1" x14ac:dyDescent="0.2">
      <c r="A6" s="404" t="s">
        <v>204</v>
      </c>
      <c r="B6" s="405"/>
      <c r="C6" s="405"/>
      <c r="D6" s="405"/>
      <c r="E6" s="405"/>
      <c r="F6" s="405"/>
      <c r="G6" s="405"/>
      <c r="H6" s="405"/>
      <c r="I6" s="405"/>
      <c r="J6" s="257"/>
      <c r="K6" s="38"/>
      <c r="L6" s="38"/>
      <c r="M6" s="38"/>
      <c r="N6" s="38"/>
    </row>
    <row r="7" spans="1:14" s="13" customFormat="1" ht="31.5" customHeight="1" x14ac:dyDescent="0.2">
      <c r="A7" s="406" t="s">
        <v>208</v>
      </c>
      <c r="B7" s="407"/>
      <c r="C7" s="407"/>
      <c r="D7" s="407"/>
      <c r="E7" s="407"/>
      <c r="F7" s="407"/>
      <c r="G7" s="407"/>
      <c r="H7" s="407"/>
      <c r="I7" s="407"/>
      <c r="J7" s="258"/>
      <c r="K7" s="38"/>
      <c r="L7" s="38"/>
      <c r="M7" s="38"/>
      <c r="N7" s="38"/>
    </row>
    <row r="8" spans="1:14" s="13" customFormat="1" ht="12" customHeight="1" x14ac:dyDescent="0.2">
      <c r="A8" s="394" t="s">
        <v>434</v>
      </c>
      <c r="B8" s="395"/>
      <c r="C8" s="395"/>
      <c r="D8" s="395"/>
      <c r="E8" s="395"/>
      <c r="F8" s="395"/>
      <c r="G8" s="395"/>
      <c r="H8" s="395"/>
      <c r="I8" s="395"/>
      <c r="J8" s="258"/>
      <c r="K8" s="38"/>
      <c r="L8" s="38"/>
      <c r="M8" s="38"/>
      <c r="N8" s="38"/>
    </row>
    <row r="9" spans="1:14" s="13" customFormat="1" ht="12" customHeight="1" x14ac:dyDescent="0.2">
      <c r="A9" s="396" t="s">
        <v>206</v>
      </c>
      <c r="B9" s="397"/>
      <c r="C9" s="397"/>
      <c r="D9" s="397"/>
      <c r="E9" s="397"/>
      <c r="F9" s="397"/>
      <c r="G9" s="397"/>
      <c r="H9" s="397"/>
      <c r="I9" s="397"/>
      <c r="J9" s="259"/>
      <c r="K9" s="38"/>
      <c r="L9" s="38"/>
      <c r="M9" s="38"/>
      <c r="N9" s="38"/>
    </row>
    <row r="10" spans="1:14" s="13" customFormat="1" ht="12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s="13" customFormat="1" ht="12" customHeight="1" x14ac:dyDescent="0.2">
      <c r="A11" s="464" t="s">
        <v>409</v>
      </c>
      <c r="B11" s="465"/>
      <c r="C11" s="465"/>
      <c r="D11" s="465"/>
      <c r="E11" s="465"/>
      <c r="F11" s="465"/>
      <c r="G11" s="465"/>
      <c r="H11" s="465"/>
      <c r="I11" s="465"/>
      <c r="J11" s="466"/>
      <c r="K11" s="174"/>
      <c r="L11" s="174"/>
      <c r="M11" s="38"/>
      <c r="N11" s="38"/>
    </row>
    <row r="12" spans="1:14" s="26" customFormat="1" ht="12" customHeight="1" x14ac:dyDescent="0.2">
      <c r="A12" s="11" t="s">
        <v>41</v>
      </c>
      <c r="B12" s="437" t="s">
        <v>108</v>
      </c>
      <c r="C12" s="438"/>
      <c r="D12" s="438"/>
      <c r="E12" s="438"/>
      <c r="F12" s="438"/>
      <c r="G12" s="467"/>
      <c r="H12" s="11" t="s">
        <v>91</v>
      </c>
      <c r="I12" s="11" t="s">
        <v>152</v>
      </c>
      <c r="J12" s="11" t="s">
        <v>92</v>
      </c>
      <c r="M12" s="175"/>
      <c r="N12" s="175"/>
    </row>
    <row r="13" spans="1:14" s="26" customFormat="1" ht="12" customHeight="1" x14ac:dyDescent="0.2">
      <c r="A13" s="176">
        <v>3110</v>
      </c>
      <c r="B13" s="80" t="s">
        <v>153</v>
      </c>
      <c r="C13" s="80"/>
      <c r="D13" s="80"/>
      <c r="E13" s="80"/>
      <c r="F13" s="80"/>
      <c r="G13" s="80"/>
      <c r="H13" s="102">
        <v>0</v>
      </c>
      <c r="I13" s="102"/>
      <c r="J13" s="31"/>
      <c r="M13" s="175"/>
      <c r="N13" s="175"/>
    </row>
    <row r="14" spans="1:14" s="26" customFormat="1" ht="12" customHeight="1" x14ac:dyDescent="0.2">
      <c r="A14" s="177">
        <v>3120</v>
      </c>
      <c r="B14" s="62" t="s">
        <v>154</v>
      </c>
      <c r="C14" s="62"/>
      <c r="D14" s="62"/>
      <c r="E14" s="62"/>
      <c r="F14" s="62"/>
      <c r="G14" s="62"/>
      <c r="H14" s="19">
        <v>0</v>
      </c>
      <c r="I14" s="19"/>
      <c r="J14" s="33"/>
      <c r="M14" s="175"/>
      <c r="N14" s="175"/>
    </row>
    <row r="15" spans="1:14" s="26" customFormat="1" ht="12" customHeight="1" x14ac:dyDescent="0.2">
      <c r="A15" s="178">
        <v>3130</v>
      </c>
      <c r="B15" s="82" t="s">
        <v>155</v>
      </c>
      <c r="C15" s="82"/>
      <c r="D15" s="82"/>
      <c r="E15" s="82"/>
      <c r="F15" s="82"/>
      <c r="G15" s="82"/>
      <c r="H15" s="108">
        <v>0</v>
      </c>
      <c r="I15" s="108"/>
      <c r="J15" s="173"/>
      <c r="M15" s="175"/>
      <c r="N15" s="175"/>
    </row>
    <row r="16" spans="1:14" s="26" customFormat="1" ht="12" customHeight="1" x14ac:dyDescent="0.2">
      <c r="A16" s="175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</row>
    <row r="17" spans="1:14" s="26" customFormat="1" ht="12" customHeight="1" x14ac:dyDescent="0.2">
      <c r="A17" s="175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</row>
    <row r="18" spans="1:14" s="26" customFormat="1" ht="12" customHeight="1" x14ac:dyDescent="0.2">
      <c r="A18" s="175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</row>
    <row r="19" spans="1:14" s="26" customFormat="1" ht="12" customHeight="1" x14ac:dyDescent="0.2">
      <c r="A19" s="175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</row>
    <row r="20" spans="1:14" s="26" customFormat="1" ht="12" customHeight="1" x14ac:dyDescent="0.2">
      <c r="A20" s="251" t="s">
        <v>410</v>
      </c>
      <c r="B20" s="252"/>
      <c r="C20" s="252"/>
      <c r="D20" s="252"/>
      <c r="E20" s="252"/>
      <c r="F20" s="252"/>
      <c r="G20" s="252"/>
      <c r="H20" s="252"/>
      <c r="I20" s="252"/>
      <c r="J20" s="252"/>
      <c r="K20" s="179"/>
      <c r="L20" s="90"/>
      <c r="M20" s="90"/>
      <c r="N20" s="90"/>
    </row>
    <row r="21" spans="1:14" s="13" customFormat="1" ht="15" customHeight="1" x14ac:dyDescent="0.2">
      <c r="A21" s="253" t="s">
        <v>41</v>
      </c>
      <c r="B21" s="254" t="s">
        <v>5</v>
      </c>
      <c r="C21" s="255"/>
      <c r="D21" s="255"/>
      <c r="E21" s="255"/>
      <c r="F21" s="255"/>
      <c r="G21" s="255"/>
      <c r="H21" s="255"/>
      <c r="I21" s="256" t="s">
        <v>91</v>
      </c>
      <c r="J21" s="11" t="s">
        <v>209</v>
      </c>
      <c r="L21" s="180"/>
      <c r="M21" s="63"/>
      <c r="N21" s="63"/>
    </row>
    <row r="22" spans="1:14" s="13" customFormat="1" ht="15" customHeight="1" x14ac:dyDescent="0.2">
      <c r="A22" s="176">
        <v>3210</v>
      </c>
      <c r="B22" s="468" t="s">
        <v>156</v>
      </c>
      <c r="C22" s="468"/>
      <c r="D22" s="468"/>
      <c r="E22" s="468"/>
      <c r="F22" s="468"/>
      <c r="G22" s="468"/>
      <c r="H22" s="468"/>
      <c r="I22" s="181">
        <v>0</v>
      </c>
      <c r="J22" s="31"/>
      <c r="L22" s="19"/>
      <c r="M22" s="63"/>
      <c r="N22" s="63"/>
    </row>
    <row r="23" spans="1:14" s="13" customFormat="1" ht="15" customHeight="1" x14ac:dyDescent="0.2">
      <c r="A23" s="177">
        <v>3220</v>
      </c>
      <c r="B23" s="379" t="s">
        <v>157</v>
      </c>
      <c r="C23" s="379"/>
      <c r="D23" s="379"/>
      <c r="E23" s="379"/>
      <c r="F23" s="379"/>
      <c r="G23" s="379"/>
      <c r="H23" s="379"/>
      <c r="I23" s="182">
        <v>41060324.649999999</v>
      </c>
      <c r="J23" s="183"/>
      <c r="L23" s="184"/>
      <c r="M23" s="63"/>
      <c r="N23" s="63"/>
    </row>
    <row r="24" spans="1:14" s="13" customFormat="1" ht="15" customHeight="1" x14ac:dyDescent="0.2">
      <c r="A24" s="178"/>
      <c r="B24" s="82"/>
      <c r="C24" s="82"/>
      <c r="D24" s="82"/>
      <c r="E24" s="82"/>
      <c r="F24" s="82"/>
      <c r="G24" s="82"/>
      <c r="H24" s="82"/>
      <c r="I24" s="108"/>
      <c r="J24" s="173"/>
      <c r="L24" s="19"/>
      <c r="M24" s="63"/>
      <c r="N24" s="63"/>
    </row>
    <row r="28" spans="1:14" x14ac:dyDescent="0.2">
      <c r="A28" s="371" t="s">
        <v>239</v>
      </c>
      <c r="B28" s="371"/>
      <c r="C28" s="371"/>
      <c r="D28" s="371"/>
      <c r="E28" s="371"/>
      <c r="F28" s="371"/>
      <c r="G28" s="371"/>
      <c r="H28" s="371"/>
      <c r="I28" s="371"/>
      <c r="J28" s="371"/>
    </row>
  </sheetData>
  <mergeCells count="12">
    <mergeCell ref="A1:J1"/>
    <mergeCell ref="A2:J2"/>
    <mergeCell ref="A3:J3"/>
    <mergeCell ref="B12:G12"/>
    <mergeCell ref="B22:H22"/>
    <mergeCell ref="B23:H23"/>
    <mergeCell ref="A28:J28"/>
    <mergeCell ref="A6:I6"/>
    <mergeCell ref="A7:I7"/>
    <mergeCell ref="A8:I8"/>
    <mergeCell ref="A9:I9"/>
    <mergeCell ref="A11:J11"/>
  </mergeCells>
  <printOptions horizontalCentered="1"/>
  <pageMargins left="0.9055118110236221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624C-5EE6-4C4E-91E4-215912F72F63}">
  <dimension ref="A1:N69"/>
  <sheetViews>
    <sheetView workbookViewId="0">
      <selection activeCell="C70" sqref="C70"/>
    </sheetView>
  </sheetViews>
  <sheetFormatPr baseColWidth="10" defaultRowHeight="12.75" x14ac:dyDescent="0.2"/>
  <cols>
    <col min="9" max="9" width="15.83203125" customWidth="1"/>
    <col min="10" max="10" width="19.1640625" customWidth="1"/>
  </cols>
  <sheetData>
    <row r="1" spans="1:14" s="2" customFormat="1" ht="12" customHeight="1" x14ac:dyDescent="0.2">
      <c r="A1" s="398" t="s">
        <v>204</v>
      </c>
      <c r="B1" s="399"/>
      <c r="C1" s="399"/>
      <c r="D1" s="399"/>
      <c r="E1" s="399"/>
      <c r="F1" s="399"/>
      <c r="G1" s="399"/>
      <c r="H1" s="399"/>
      <c r="I1" s="399"/>
      <c r="J1" s="400"/>
      <c r="K1" s="3"/>
      <c r="L1" s="3"/>
      <c r="M1" s="3"/>
      <c r="N1" s="3"/>
    </row>
    <row r="2" spans="1:14" s="2" customFormat="1" ht="12" x14ac:dyDescent="0.2">
      <c r="A2" s="401" t="s">
        <v>241</v>
      </c>
      <c r="B2" s="402"/>
      <c r="C2" s="402"/>
      <c r="D2" s="402"/>
      <c r="E2" s="402"/>
      <c r="F2" s="402"/>
      <c r="G2" s="402"/>
      <c r="H2" s="402"/>
      <c r="I2" s="402"/>
      <c r="J2" s="403"/>
      <c r="K2" s="4"/>
      <c r="L2" s="4"/>
      <c r="M2" s="4"/>
      <c r="N2" s="4"/>
    </row>
    <row r="3" spans="1:14" s="2" customFormat="1" ht="12" x14ac:dyDescent="0.2">
      <c r="A3" s="401" t="s">
        <v>435</v>
      </c>
      <c r="B3" s="402"/>
      <c r="C3" s="402"/>
      <c r="D3" s="402"/>
      <c r="E3" s="402"/>
      <c r="F3" s="402"/>
      <c r="G3" s="402"/>
      <c r="H3" s="402"/>
      <c r="I3" s="402"/>
      <c r="J3" s="403"/>
      <c r="K3" s="4"/>
      <c r="L3" s="4"/>
      <c r="M3" s="4"/>
      <c r="N3" s="4"/>
    </row>
    <row r="4" spans="1:14" s="2" customFormat="1" ht="12" x14ac:dyDescent="0.2">
      <c r="A4" s="7"/>
      <c r="B4" s="8"/>
      <c r="C4" s="8"/>
      <c r="D4" s="8"/>
      <c r="E4" s="8"/>
      <c r="F4" s="8"/>
      <c r="G4" s="8"/>
      <c r="H4" s="8"/>
      <c r="I4" s="8"/>
      <c r="J4" s="9"/>
      <c r="K4" s="4"/>
      <c r="L4" s="4"/>
      <c r="M4" s="4"/>
      <c r="N4" s="4"/>
    </row>
    <row r="5" spans="1:14" s="2" customFormat="1" ht="12" x14ac:dyDescent="0.2">
      <c r="A5" s="362"/>
      <c r="B5" s="4"/>
      <c r="C5" s="4"/>
      <c r="D5" s="4"/>
      <c r="E5" s="4"/>
      <c r="F5" s="4"/>
      <c r="G5" s="4"/>
      <c r="H5" s="4"/>
      <c r="I5" s="4"/>
      <c r="J5" s="363"/>
      <c r="K5" s="4"/>
      <c r="L5" s="4"/>
      <c r="M5" s="4"/>
      <c r="N5" s="4"/>
    </row>
    <row r="6" spans="1:14" s="13" customFormat="1" ht="12" customHeight="1" x14ac:dyDescent="0.2">
      <c r="A6" s="404" t="s">
        <v>204</v>
      </c>
      <c r="B6" s="405"/>
      <c r="C6" s="405"/>
      <c r="D6" s="405"/>
      <c r="E6" s="405"/>
      <c r="F6" s="405"/>
      <c r="G6" s="405"/>
      <c r="H6" s="405"/>
      <c r="I6" s="405"/>
      <c r="J6" s="257"/>
      <c r="K6" s="38"/>
      <c r="L6" s="38"/>
      <c r="M6" s="38"/>
      <c r="N6" s="38"/>
    </row>
    <row r="7" spans="1:14" s="13" customFormat="1" ht="31.5" customHeight="1" x14ac:dyDescent="0.2">
      <c r="A7" s="406" t="s">
        <v>210</v>
      </c>
      <c r="B7" s="407"/>
      <c r="C7" s="407"/>
      <c r="D7" s="407"/>
      <c r="E7" s="407"/>
      <c r="F7" s="407"/>
      <c r="G7" s="407"/>
      <c r="H7" s="407"/>
      <c r="I7" s="407"/>
      <c r="J7" s="258"/>
      <c r="K7" s="38"/>
      <c r="L7" s="38"/>
      <c r="M7" s="38"/>
      <c r="N7" s="38"/>
    </row>
    <row r="8" spans="1:14" s="13" customFormat="1" ht="12" customHeight="1" x14ac:dyDescent="0.2">
      <c r="A8" s="394" t="s">
        <v>434</v>
      </c>
      <c r="B8" s="395"/>
      <c r="C8" s="395"/>
      <c r="D8" s="395"/>
      <c r="E8" s="395"/>
      <c r="F8" s="395"/>
      <c r="G8" s="395"/>
      <c r="H8" s="395"/>
      <c r="I8" s="395"/>
      <c r="J8" s="258"/>
      <c r="K8" s="38"/>
      <c r="L8" s="38"/>
      <c r="M8" s="38"/>
      <c r="N8" s="38"/>
    </row>
    <row r="9" spans="1:14" s="13" customFormat="1" ht="12" customHeight="1" x14ac:dyDescent="0.2">
      <c r="A9" s="396" t="s">
        <v>206</v>
      </c>
      <c r="B9" s="397"/>
      <c r="C9" s="397"/>
      <c r="D9" s="397"/>
      <c r="E9" s="397"/>
      <c r="F9" s="397"/>
      <c r="G9" s="397"/>
      <c r="H9" s="397"/>
      <c r="I9" s="397"/>
      <c r="J9" s="259"/>
      <c r="K9" s="38"/>
      <c r="L9" s="38"/>
      <c r="M9" s="38"/>
      <c r="N9" s="38"/>
    </row>
    <row r="10" spans="1:14" s="13" customFormat="1" ht="15" customHeight="1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1:14" s="13" customFormat="1" ht="12" customHeight="1" x14ac:dyDescent="0.2">
      <c r="A11" s="483" t="s">
        <v>211</v>
      </c>
      <c r="B11" s="484"/>
      <c r="C11" s="484"/>
      <c r="D11" s="484"/>
      <c r="E11" s="484"/>
      <c r="F11" s="484"/>
      <c r="G11" s="484"/>
      <c r="H11" s="484"/>
      <c r="I11" s="484"/>
      <c r="J11" s="485"/>
      <c r="K11" s="185"/>
      <c r="L11" s="185"/>
      <c r="M11" s="185"/>
      <c r="N11" s="185"/>
    </row>
    <row r="12" spans="1:14" s="13" customFormat="1" ht="12" customHeight="1" x14ac:dyDescent="0.2">
      <c r="A12" s="10" t="s">
        <v>41</v>
      </c>
      <c r="B12" s="417" t="s">
        <v>5</v>
      </c>
      <c r="C12" s="417"/>
      <c r="D12" s="417"/>
      <c r="E12" s="417"/>
      <c r="F12" s="417"/>
      <c r="G12" s="417"/>
      <c r="H12" s="417"/>
      <c r="I12" s="11">
        <v>2024</v>
      </c>
      <c r="J12" s="11">
        <v>2023</v>
      </c>
      <c r="K12" s="14"/>
    </row>
    <row r="13" spans="1:14" s="13" customFormat="1" ht="12" customHeight="1" x14ac:dyDescent="0.2">
      <c r="A13" s="99">
        <v>1111</v>
      </c>
      <c r="B13" s="432" t="s">
        <v>398</v>
      </c>
      <c r="C13" s="432"/>
      <c r="D13" s="432"/>
      <c r="E13" s="432"/>
      <c r="F13" s="432"/>
      <c r="G13" s="432"/>
      <c r="H13" s="432"/>
      <c r="I13" s="116">
        <v>27630.95</v>
      </c>
      <c r="J13" s="116">
        <v>502853.92</v>
      </c>
      <c r="K13" s="14"/>
    </row>
    <row r="14" spans="1:14" s="13" customFormat="1" ht="12" customHeight="1" x14ac:dyDescent="0.2">
      <c r="A14" s="93">
        <v>1112</v>
      </c>
      <c r="B14" s="419" t="s">
        <v>12</v>
      </c>
      <c r="C14" s="419"/>
      <c r="D14" s="419"/>
      <c r="E14" s="419"/>
      <c r="F14" s="419"/>
      <c r="G14" s="419"/>
      <c r="H14" s="419"/>
      <c r="I14" s="186">
        <v>82894.22</v>
      </c>
      <c r="J14" s="186">
        <v>575816.54</v>
      </c>
      <c r="K14" s="19"/>
    </row>
    <row r="15" spans="1:14" s="13" customFormat="1" ht="12" customHeight="1" x14ac:dyDescent="0.2">
      <c r="A15" s="93">
        <v>1113</v>
      </c>
      <c r="B15" s="419" t="s">
        <v>38</v>
      </c>
      <c r="C15" s="419"/>
      <c r="D15" s="419"/>
      <c r="E15" s="419"/>
      <c r="F15" s="419"/>
      <c r="G15" s="419"/>
      <c r="H15" s="419"/>
      <c r="I15" s="19">
        <v>0</v>
      </c>
      <c r="J15" s="19">
        <v>0</v>
      </c>
      <c r="K15" s="19"/>
    </row>
    <row r="16" spans="1:14" s="13" customFormat="1" ht="12" customHeight="1" x14ac:dyDescent="0.2">
      <c r="A16" s="93">
        <v>1114</v>
      </c>
      <c r="B16" s="419" t="s">
        <v>13</v>
      </c>
      <c r="C16" s="419"/>
      <c r="D16" s="419"/>
      <c r="E16" s="419"/>
      <c r="F16" s="419"/>
      <c r="G16" s="419"/>
      <c r="H16" s="419"/>
      <c r="I16" s="94">
        <v>932005.09</v>
      </c>
      <c r="J16" s="94">
        <v>1903138.43</v>
      </c>
      <c r="K16" s="19"/>
    </row>
    <row r="17" spans="1:14" s="13" customFormat="1" ht="12" customHeight="1" x14ac:dyDescent="0.2">
      <c r="A17" s="93">
        <v>1115</v>
      </c>
      <c r="B17" s="419" t="s">
        <v>14</v>
      </c>
      <c r="C17" s="419"/>
      <c r="D17" s="419"/>
      <c r="E17" s="419"/>
      <c r="F17" s="419"/>
      <c r="G17" s="419"/>
      <c r="H17" s="419"/>
      <c r="I17" s="19">
        <v>0</v>
      </c>
      <c r="J17" s="19">
        <v>0</v>
      </c>
      <c r="K17" s="19"/>
    </row>
    <row r="18" spans="1:14" s="13" customFormat="1" ht="12" customHeight="1" x14ac:dyDescent="0.2">
      <c r="A18" s="93">
        <v>1116</v>
      </c>
      <c r="B18" s="419" t="s">
        <v>39</v>
      </c>
      <c r="C18" s="419"/>
      <c r="D18" s="419"/>
      <c r="E18" s="419"/>
      <c r="F18" s="419"/>
      <c r="G18" s="419"/>
      <c r="H18" s="419"/>
      <c r="I18" s="19">
        <v>0</v>
      </c>
      <c r="J18" s="19">
        <v>0</v>
      </c>
      <c r="K18" s="19"/>
    </row>
    <row r="19" spans="1:14" s="13" customFormat="1" ht="12" customHeight="1" x14ac:dyDescent="0.2">
      <c r="A19" s="93">
        <v>1119</v>
      </c>
      <c r="B19" s="187" t="s">
        <v>399</v>
      </c>
      <c r="C19" s="187"/>
      <c r="D19" s="187"/>
      <c r="E19" s="187"/>
      <c r="F19" s="187"/>
      <c r="G19" s="187"/>
      <c r="H19" s="187"/>
      <c r="I19" s="19">
        <v>0</v>
      </c>
      <c r="J19" s="19">
        <v>0</v>
      </c>
      <c r="K19" s="19"/>
    </row>
    <row r="20" spans="1:14" s="13" customFormat="1" ht="12" customHeight="1" x14ac:dyDescent="0.2">
      <c r="A20" s="20"/>
      <c r="B20" s="478" t="s">
        <v>40</v>
      </c>
      <c r="C20" s="478"/>
      <c r="D20" s="478"/>
      <c r="E20" s="478"/>
      <c r="F20" s="478"/>
      <c r="G20" s="478"/>
      <c r="H20" s="478"/>
      <c r="I20" s="21">
        <f>SUM(I13:I19)</f>
        <v>1042530.26</v>
      </c>
      <c r="J20" s="21">
        <f>SUM(J13:J19)</f>
        <v>2981808.8899999997</v>
      </c>
      <c r="K20" s="22"/>
    </row>
    <row r="21" spans="1:14" s="13" customFormat="1" ht="12" customHeight="1" x14ac:dyDescent="0.2"/>
    <row r="22" spans="1:14" s="26" customFormat="1" ht="11.25" x14ac:dyDescent="0.2">
      <c r="A22" s="188"/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26" customFormat="1" ht="11.25" x14ac:dyDescent="0.2">
      <c r="A23" s="188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</row>
    <row r="24" spans="1:14" s="26" customFormat="1" ht="11.25" customHeight="1" x14ac:dyDescent="0.2">
      <c r="A24" s="481" t="s">
        <v>240</v>
      </c>
      <c r="B24" s="482"/>
      <c r="C24" s="482"/>
      <c r="D24" s="482"/>
      <c r="E24" s="482"/>
      <c r="F24" s="482"/>
      <c r="G24" s="482"/>
      <c r="H24" s="482"/>
      <c r="I24" s="482"/>
      <c r="J24" s="482"/>
      <c r="K24" s="196"/>
      <c r="L24" s="65"/>
      <c r="M24" s="65"/>
      <c r="N24" s="65"/>
    </row>
    <row r="25" spans="1:14" s="26" customFormat="1" ht="11.25" x14ac:dyDescent="0.2">
      <c r="A25" s="250" t="s">
        <v>41</v>
      </c>
      <c r="B25" s="479" t="s">
        <v>5</v>
      </c>
      <c r="C25" s="377"/>
      <c r="D25" s="377"/>
      <c r="E25" s="377"/>
      <c r="F25" s="377"/>
      <c r="G25" s="377"/>
      <c r="H25" s="480"/>
      <c r="I25" s="28">
        <v>2024</v>
      </c>
      <c r="J25" s="28" t="s">
        <v>431</v>
      </c>
      <c r="M25" s="65"/>
      <c r="N25" s="65"/>
    </row>
    <row r="26" spans="1:14" s="26" customFormat="1" ht="12.75" customHeight="1" x14ac:dyDescent="0.2">
      <c r="A26" s="189">
        <v>1230</v>
      </c>
      <c r="B26" s="462" t="s">
        <v>158</v>
      </c>
      <c r="C26" s="462"/>
      <c r="D26" s="462"/>
      <c r="E26" s="462"/>
      <c r="F26" s="462"/>
      <c r="G26" s="462"/>
      <c r="H26" s="462"/>
      <c r="I26" s="190">
        <v>12256614.65</v>
      </c>
      <c r="J26" s="367">
        <v>0</v>
      </c>
      <c r="M26" s="65"/>
      <c r="N26" s="65"/>
    </row>
    <row r="27" spans="1:14" s="26" customFormat="1" ht="11.25" x14ac:dyDescent="0.2">
      <c r="A27" s="191">
        <v>1231</v>
      </c>
      <c r="B27" s="389" t="s">
        <v>15</v>
      </c>
      <c r="C27" s="389"/>
      <c r="D27" s="389"/>
      <c r="E27" s="389"/>
      <c r="F27" s="389"/>
      <c r="G27" s="389"/>
      <c r="H27" s="389"/>
      <c r="I27" s="192">
        <v>1031800</v>
      </c>
      <c r="J27" s="368">
        <v>0</v>
      </c>
      <c r="M27" s="65"/>
      <c r="N27" s="65"/>
    </row>
    <row r="28" spans="1:14" s="26" customFormat="1" ht="11.25" x14ac:dyDescent="0.2">
      <c r="A28" s="191">
        <v>1232</v>
      </c>
      <c r="B28" s="389" t="s">
        <v>159</v>
      </c>
      <c r="C28" s="389"/>
      <c r="D28" s="389"/>
      <c r="E28" s="389"/>
      <c r="F28" s="389"/>
      <c r="G28" s="389"/>
      <c r="H28" s="389"/>
      <c r="I28" s="193">
        <v>0</v>
      </c>
      <c r="J28" s="368">
        <v>0</v>
      </c>
      <c r="M28" s="65"/>
      <c r="N28" s="65"/>
    </row>
    <row r="29" spans="1:14" s="26" customFormat="1" ht="11.25" x14ac:dyDescent="0.2">
      <c r="A29" s="191">
        <v>1233</v>
      </c>
      <c r="B29" s="389" t="s">
        <v>160</v>
      </c>
      <c r="C29" s="389"/>
      <c r="D29" s="389"/>
      <c r="E29" s="389"/>
      <c r="F29" s="389"/>
      <c r="G29" s="389"/>
      <c r="H29" s="389"/>
      <c r="I29" s="192">
        <v>1023462.65</v>
      </c>
      <c r="J29" s="368">
        <v>0</v>
      </c>
      <c r="M29" s="65"/>
      <c r="N29" s="65"/>
    </row>
    <row r="30" spans="1:14" s="26" customFormat="1" ht="11.25" x14ac:dyDescent="0.2">
      <c r="A30" s="191">
        <v>1234</v>
      </c>
      <c r="B30" s="389" t="s">
        <v>161</v>
      </c>
      <c r="C30" s="389"/>
      <c r="D30" s="389"/>
      <c r="E30" s="389"/>
      <c r="F30" s="389"/>
      <c r="G30" s="389"/>
      <c r="H30" s="389"/>
      <c r="I30" s="193">
        <v>0</v>
      </c>
      <c r="J30" s="368">
        <v>0</v>
      </c>
      <c r="M30" s="65"/>
      <c r="N30" s="65"/>
    </row>
    <row r="31" spans="1:14" s="26" customFormat="1" ht="11.25" x14ac:dyDescent="0.2">
      <c r="A31" s="191">
        <v>1235</v>
      </c>
      <c r="B31" s="389" t="s">
        <v>162</v>
      </c>
      <c r="C31" s="389"/>
      <c r="D31" s="389"/>
      <c r="E31" s="389"/>
      <c r="F31" s="389"/>
      <c r="G31" s="389"/>
      <c r="H31" s="389"/>
      <c r="I31" s="193">
        <v>8565139.2200000007</v>
      </c>
      <c r="J31" s="368">
        <v>0</v>
      </c>
      <c r="M31" s="65"/>
      <c r="N31" s="65"/>
    </row>
    <row r="32" spans="1:14" s="26" customFormat="1" ht="11.25" x14ac:dyDescent="0.2">
      <c r="A32" s="191">
        <v>1236</v>
      </c>
      <c r="B32" s="389" t="s">
        <v>163</v>
      </c>
      <c r="C32" s="389"/>
      <c r="D32" s="389"/>
      <c r="E32" s="389"/>
      <c r="F32" s="389"/>
      <c r="G32" s="389"/>
      <c r="H32" s="389"/>
      <c r="I32" s="193">
        <v>1636212.78</v>
      </c>
      <c r="J32" s="368">
        <v>0</v>
      </c>
      <c r="M32" s="65"/>
      <c r="N32" s="65"/>
    </row>
    <row r="33" spans="1:14" s="26" customFormat="1" ht="11.25" x14ac:dyDescent="0.2">
      <c r="A33" s="191">
        <v>1239</v>
      </c>
      <c r="B33" s="389" t="s">
        <v>16</v>
      </c>
      <c r="C33" s="389"/>
      <c r="D33" s="389"/>
      <c r="E33" s="389"/>
      <c r="F33" s="389"/>
      <c r="G33" s="389"/>
      <c r="H33" s="389"/>
      <c r="I33" s="193">
        <v>0</v>
      </c>
      <c r="J33" s="368">
        <v>0</v>
      </c>
      <c r="M33" s="65"/>
      <c r="N33" s="65"/>
    </row>
    <row r="34" spans="1:14" s="26" customFormat="1" ht="11.25" x14ac:dyDescent="0.2">
      <c r="A34" s="191">
        <v>1240</v>
      </c>
      <c r="B34" s="389" t="s">
        <v>164</v>
      </c>
      <c r="C34" s="389"/>
      <c r="D34" s="389"/>
      <c r="E34" s="389"/>
      <c r="F34" s="389"/>
      <c r="G34" s="389"/>
      <c r="H34" s="389"/>
      <c r="I34" s="192">
        <v>25241471.02</v>
      </c>
      <c r="J34" s="368">
        <v>0</v>
      </c>
      <c r="M34" s="65"/>
      <c r="N34" s="65"/>
    </row>
    <row r="35" spans="1:14" s="26" customFormat="1" ht="11.25" x14ac:dyDescent="0.2">
      <c r="A35" s="191">
        <v>1241</v>
      </c>
      <c r="B35" s="389" t="s">
        <v>18</v>
      </c>
      <c r="C35" s="389"/>
      <c r="D35" s="389"/>
      <c r="E35" s="389"/>
      <c r="F35" s="389"/>
      <c r="G35" s="389"/>
      <c r="H35" s="389"/>
      <c r="I35" s="192">
        <v>1397473.92</v>
      </c>
      <c r="J35" s="368">
        <v>0</v>
      </c>
      <c r="M35" s="65"/>
      <c r="N35" s="65"/>
    </row>
    <row r="36" spans="1:14" s="26" customFormat="1" ht="11.25" x14ac:dyDescent="0.2">
      <c r="A36" s="191">
        <v>1242</v>
      </c>
      <c r="B36" s="389" t="s">
        <v>19</v>
      </c>
      <c r="C36" s="389"/>
      <c r="D36" s="389"/>
      <c r="E36" s="389"/>
      <c r="F36" s="389"/>
      <c r="G36" s="389"/>
      <c r="H36" s="389"/>
      <c r="I36" s="193">
        <v>0</v>
      </c>
      <c r="J36" s="368">
        <v>0</v>
      </c>
      <c r="M36" s="65"/>
      <c r="N36" s="65"/>
    </row>
    <row r="37" spans="1:14" s="26" customFormat="1" ht="11.25" x14ac:dyDescent="0.2">
      <c r="A37" s="191">
        <v>1243</v>
      </c>
      <c r="B37" s="389" t="s">
        <v>165</v>
      </c>
      <c r="C37" s="389"/>
      <c r="D37" s="389"/>
      <c r="E37" s="389"/>
      <c r="F37" s="389"/>
      <c r="G37" s="389"/>
      <c r="H37" s="389"/>
      <c r="I37" s="193">
        <v>0</v>
      </c>
      <c r="J37" s="368">
        <v>0</v>
      </c>
      <c r="M37" s="65"/>
      <c r="N37" s="65"/>
    </row>
    <row r="38" spans="1:14" s="26" customFormat="1" ht="11.25" x14ac:dyDescent="0.2">
      <c r="A38" s="191">
        <v>1244</v>
      </c>
      <c r="B38" s="389" t="s">
        <v>20</v>
      </c>
      <c r="C38" s="389"/>
      <c r="D38" s="389"/>
      <c r="E38" s="389"/>
      <c r="F38" s="389"/>
      <c r="G38" s="389"/>
      <c r="H38" s="389"/>
      <c r="I38" s="192">
        <v>4144977.86</v>
      </c>
      <c r="J38" s="368">
        <v>0</v>
      </c>
      <c r="M38" s="65"/>
      <c r="N38" s="65"/>
    </row>
    <row r="39" spans="1:14" s="26" customFormat="1" ht="11.25" x14ac:dyDescent="0.2">
      <c r="A39" s="191">
        <v>1245</v>
      </c>
      <c r="B39" s="389" t="s">
        <v>166</v>
      </c>
      <c r="C39" s="389"/>
      <c r="D39" s="389"/>
      <c r="E39" s="389"/>
      <c r="F39" s="389"/>
      <c r="G39" s="389"/>
      <c r="H39" s="389"/>
      <c r="I39" s="192">
        <v>107981.03</v>
      </c>
      <c r="J39" s="368">
        <v>0</v>
      </c>
      <c r="M39" s="65"/>
      <c r="N39" s="65"/>
    </row>
    <row r="40" spans="1:14" s="26" customFormat="1" ht="11.25" x14ac:dyDescent="0.2">
      <c r="A40" s="191">
        <v>1246</v>
      </c>
      <c r="B40" s="389" t="s">
        <v>21</v>
      </c>
      <c r="C40" s="389"/>
      <c r="D40" s="389"/>
      <c r="E40" s="389"/>
      <c r="F40" s="389"/>
      <c r="G40" s="389"/>
      <c r="H40" s="389"/>
      <c r="I40" s="192">
        <v>19591038.210000001</v>
      </c>
      <c r="J40" s="368">
        <v>0</v>
      </c>
      <c r="M40" s="65"/>
      <c r="N40" s="65"/>
    </row>
    <row r="41" spans="1:14" s="26" customFormat="1" ht="11.25" x14ac:dyDescent="0.2">
      <c r="A41" s="191">
        <v>1247</v>
      </c>
      <c r="B41" s="389" t="s">
        <v>167</v>
      </c>
      <c r="C41" s="389"/>
      <c r="D41" s="389"/>
      <c r="E41" s="389"/>
      <c r="F41" s="389"/>
      <c r="G41" s="389"/>
      <c r="H41" s="389"/>
      <c r="I41" s="193">
        <v>0</v>
      </c>
      <c r="J41" s="368">
        <v>0</v>
      </c>
      <c r="M41" s="65"/>
      <c r="N41" s="65"/>
    </row>
    <row r="42" spans="1:14" s="26" customFormat="1" ht="11.25" x14ac:dyDescent="0.2">
      <c r="A42" s="191">
        <v>1248</v>
      </c>
      <c r="B42" s="389" t="s">
        <v>168</v>
      </c>
      <c r="C42" s="389"/>
      <c r="D42" s="389"/>
      <c r="E42" s="389"/>
      <c r="F42" s="389"/>
      <c r="G42" s="389"/>
      <c r="H42" s="389"/>
      <c r="I42" s="193">
        <v>0</v>
      </c>
      <c r="J42" s="368">
        <v>0</v>
      </c>
      <c r="M42" s="65"/>
      <c r="N42" s="65"/>
    </row>
    <row r="43" spans="1:14" s="26" customFormat="1" ht="11.25" x14ac:dyDescent="0.2">
      <c r="A43" s="191">
        <v>1250</v>
      </c>
      <c r="B43" s="389" t="s">
        <v>169</v>
      </c>
      <c r="C43" s="389"/>
      <c r="D43" s="389"/>
      <c r="E43" s="389"/>
      <c r="F43" s="389"/>
      <c r="G43" s="389"/>
      <c r="H43" s="389"/>
      <c r="I43" s="192">
        <v>14977664.41</v>
      </c>
      <c r="J43" s="368">
        <v>0</v>
      </c>
      <c r="M43" s="65"/>
      <c r="N43" s="65"/>
    </row>
    <row r="44" spans="1:14" s="26" customFormat="1" ht="11.25" x14ac:dyDescent="0.2">
      <c r="A44" s="191">
        <v>1251</v>
      </c>
      <c r="B44" s="389" t="s">
        <v>22</v>
      </c>
      <c r="C44" s="389"/>
      <c r="D44" s="389"/>
      <c r="E44" s="389"/>
      <c r="F44" s="389"/>
      <c r="G44" s="389"/>
      <c r="H44" s="389"/>
      <c r="I44" s="192">
        <v>1333620.7</v>
      </c>
      <c r="J44" s="368">
        <v>0</v>
      </c>
      <c r="M44" s="65"/>
      <c r="N44" s="65"/>
    </row>
    <row r="45" spans="1:14" s="26" customFormat="1" ht="11.25" x14ac:dyDescent="0.2">
      <c r="A45" s="191">
        <v>1252</v>
      </c>
      <c r="B45" s="389" t="s">
        <v>170</v>
      </c>
      <c r="C45" s="389"/>
      <c r="D45" s="389"/>
      <c r="E45" s="389"/>
      <c r="F45" s="389"/>
      <c r="G45" s="389"/>
      <c r="H45" s="389"/>
      <c r="I45" s="192">
        <v>13536485</v>
      </c>
      <c r="J45" s="368">
        <v>0</v>
      </c>
      <c r="M45" s="65"/>
      <c r="N45" s="65"/>
    </row>
    <row r="46" spans="1:14" s="26" customFormat="1" ht="11.25" x14ac:dyDescent="0.2">
      <c r="A46" s="191">
        <v>1253</v>
      </c>
      <c r="B46" s="389" t="s">
        <v>171</v>
      </c>
      <c r="C46" s="389"/>
      <c r="D46" s="389"/>
      <c r="E46" s="389"/>
      <c r="F46" s="389"/>
      <c r="G46" s="389"/>
      <c r="H46" s="389"/>
      <c r="I46" s="193">
        <v>0</v>
      </c>
      <c r="J46" s="368">
        <v>0</v>
      </c>
      <c r="M46" s="65"/>
      <c r="N46" s="65"/>
    </row>
    <row r="47" spans="1:14" s="26" customFormat="1" ht="11.25" x14ac:dyDescent="0.2">
      <c r="A47" s="191">
        <v>1254</v>
      </c>
      <c r="B47" s="389" t="s">
        <v>23</v>
      </c>
      <c r="C47" s="389"/>
      <c r="D47" s="389"/>
      <c r="E47" s="389"/>
      <c r="F47" s="389"/>
      <c r="G47" s="389"/>
      <c r="H47" s="389"/>
      <c r="I47" s="192">
        <v>107558.71</v>
      </c>
      <c r="J47" s="368">
        <v>0</v>
      </c>
      <c r="M47" s="65"/>
      <c r="N47" s="65"/>
    </row>
    <row r="48" spans="1:14" s="26" customFormat="1" ht="11.25" x14ac:dyDescent="0.2">
      <c r="A48" s="194">
        <v>1259</v>
      </c>
      <c r="B48" s="463" t="s">
        <v>172</v>
      </c>
      <c r="C48" s="463"/>
      <c r="D48" s="463"/>
      <c r="E48" s="463"/>
      <c r="F48" s="463"/>
      <c r="G48" s="463"/>
      <c r="H48" s="463"/>
      <c r="I48" s="195">
        <v>0</v>
      </c>
      <c r="J48" s="369">
        <v>0</v>
      </c>
      <c r="M48" s="65"/>
      <c r="N48" s="65"/>
    </row>
    <row r="49" spans="1:14" s="26" customFormat="1" ht="11.25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14" s="13" customFormat="1" ht="12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s="13" customFormat="1" ht="12" customHeight="1" x14ac:dyDescent="0.2">
      <c r="A51" s="196"/>
      <c r="B51" s="447" t="s">
        <v>212</v>
      </c>
      <c r="C51" s="448"/>
      <c r="D51" s="448"/>
      <c r="E51" s="448"/>
      <c r="F51" s="448"/>
      <c r="G51" s="448"/>
      <c r="H51" s="448"/>
      <c r="I51" s="448"/>
      <c r="J51" s="449"/>
      <c r="K51" s="196"/>
      <c r="L51" s="196"/>
      <c r="M51" s="196"/>
      <c r="N51" s="196"/>
    </row>
    <row r="52" spans="1:14" s="13" customFormat="1" ht="12" customHeight="1" x14ac:dyDescent="0.2"/>
    <row r="53" spans="1:14" s="13" customFormat="1" ht="12" customHeight="1" x14ac:dyDescent="0.2">
      <c r="A53" s="197"/>
      <c r="B53" s="476" t="s">
        <v>108</v>
      </c>
      <c r="C53" s="476"/>
      <c r="D53" s="476"/>
      <c r="E53" s="476"/>
      <c r="F53" s="476"/>
      <c r="G53" s="476"/>
      <c r="H53" s="476"/>
      <c r="I53" s="28">
        <v>2024</v>
      </c>
      <c r="J53" s="28">
        <v>2023</v>
      </c>
      <c r="K53" s="14"/>
    </row>
    <row r="54" spans="1:14" s="13" customFormat="1" ht="12" customHeight="1" x14ac:dyDescent="0.2">
      <c r="A54" s="38"/>
      <c r="B54" s="477" t="s">
        <v>421</v>
      </c>
      <c r="C54" s="459"/>
      <c r="D54" s="459"/>
      <c r="E54" s="459"/>
      <c r="F54" s="459"/>
      <c r="G54" s="459"/>
      <c r="H54" s="459"/>
      <c r="I54" s="249">
        <v>8818711.3300000001</v>
      </c>
      <c r="J54" s="249">
        <v>3189762.86</v>
      </c>
      <c r="K54" s="198"/>
    </row>
    <row r="55" spans="1:14" s="13" customFormat="1" ht="12" customHeight="1" x14ac:dyDescent="0.2">
      <c r="A55" s="199"/>
      <c r="B55" s="473" t="s">
        <v>422</v>
      </c>
      <c r="C55" s="458"/>
      <c r="D55" s="458"/>
      <c r="E55" s="458"/>
      <c r="F55" s="458"/>
      <c r="G55" s="458"/>
      <c r="H55" s="458"/>
      <c r="I55" s="354">
        <f>+I56</f>
        <v>0</v>
      </c>
      <c r="J55" s="354">
        <f>+J56</f>
        <v>915752.52</v>
      </c>
      <c r="K55" s="200"/>
    </row>
    <row r="56" spans="1:14" s="13" customFormat="1" ht="12" customHeight="1" x14ac:dyDescent="0.2">
      <c r="A56" s="199"/>
      <c r="B56" s="471" t="s">
        <v>0</v>
      </c>
      <c r="C56" s="472"/>
      <c r="D56" s="472"/>
      <c r="E56" s="472"/>
      <c r="F56" s="472"/>
      <c r="G56" s="472"/>
      <c r="H56" s="472"/>
      <c r="I56" s="354">
        <v>0</v>
      </c>
      <c r="J56" s="354">
        <v>915752.52</v>
      </c>
      <c r="K56" s="201"/>
    </row>
    <row r="57" spans="1:14" s="13" customFormat="1" ht="12" customHeight="1" x14ac:dyDescent="0.2">
      <c r="A57" s="199"/>
      <c r="B57" s="471" t="s">
        <v>1</v>
      </c>
      <c r="C57" s="472"/>
      <c r="D57" s="472"/>
      <c r="E57" s="472"/>
      <c r="F57" s="472"/>
      <c r="G57" s="472"/>
      <c r="H57" s="472"/>
      <c r="I57" s="354">
        <v>0</v>
      </c>
      <c r="J57" s="354">
        <v>0</v>
      </c>
      <c r="K57" s="201"/>
    </row>
    <row r="58" spans="1:14" s="13" customFormat="1" ht="12" customHeight="1" x14ac:dyDescent="0.2">
      <c r="B58" s="471" t="s">
        <v>2</v>
      </c>
      <c r="C58" s="472"/>
      <c r="D58" s="472"/>
      <c r="E58" s="472"/>
      <c r="F58" s="472"/>
      <c r="G58" s="472"/>
      <c r="H58" s="472"/>
      <c r="I58" s="354">
        <v>0</v>
      </c>
      <c r="J58" s="354">
        <v>0</v>
      </c>
      <c r="K58" s="201"/>
    </row>
    <row r="59" spans="1:14" s="13" customFormat="1" ht="12" customHeight="1" x14ac:dyDescent="0.2">
      <c r="A59" s="199"/>
      <c r="B59" s="473" t="s">
        <v>423</v>
      </c>
      <c r="C59" s="458"/>
      <c r="D59" s="458"/>
      <c r="E59" s="458"/>
      <c r="F59" s="458"/>
      <c r="G59" s="458"/>
      <c r="H59" s="458"/>
      <c r="I59" s="354">
        <v>0</v>
      </c>
      <c r="J59" s="354">
        <v>0</v>
      </c>
      <c r="K59" s="202"/>
    </row>
    <row r="60" spans="1:14" s="13" customFormat="1" ht="12" customHeight="1" x14ac:dyDescent="0.2">
      <c r="A60" s="199"/>
      <c r="B60" s="474"/>
      <c r="C60" s="475"/>
      <c r="D60" s="475"/>
      <c r="E60" s="475"/>
      <c r="F60" s="475"/>
      <c r="G60" s="475"/>
      <c r="H60" s="475"/>
      <c r="I60" s="354">
        <v>0</v>
      </c>
      <c r="J60" s="354">
        <v>0</v>
      </c>
      <c r="K60" s="202"/>
    </row>
    <row r="61" spans="1:14" s="13" customFormat="1" ht="12" customHeight="1" x14ac:dyDescent="0.2">
      <c r="A61" s="199"/>
      <c r="B61" s="473" t="s">
        <v>424</v>
      </c>
      <c r="C61" s="458"/>
      <c r="D61" s="458"/>
      <c r="E61" s="458"/>
      <c r="F61" s="458"/>
      <c r="G61" s="458"/>
      <c r="H61" s="458"/>
      <c r="I61" s="354">
        <v>0</v>
      </c>
      <c r="J61" s="354">
        <v>0</v>
      </c>
      <c r="K61" s="202"/>
    </row>
    <row r="62" spans="1:14" s="13" customFormat="1" ht="12" customHeight="1" x14ac:dyDescent="0.2">
      <c r="A62" s="199"/>
      <c r="B62" s="474"/>
      <c r="C62" s="475"/>
      <c r="D62" s="475"/>
      <c r="E62" s="475"/>
      <c r="F62" s="475"/>
      <c r="G62" s="475"/>
      <c r="H62" s="475"/>
      <c r="I62" s="354">
        <v>0</v>
      </c>
      <c r="J62" s="354">
        <v>0</v>
      </c>
      <c r="K62" s="202"/>
    </row>
    <row r="63" spans="1:14" s="13" customFormat="1" ht="12" customHeight="1" x14ac:dyDescent="0.2">
      <c r="B63" s="471" t="s">
        <v>3</v>
      </c>
      <c r="C63" s="472"/>
      <c r="D63" s="472"/>
      <c r="E63" s="472"/>
      <c r="F63" s="472"/>
      <c r="G63" s="472"/>
      <c r="H63" s="472"/>
      <c r="I63" s="355">
        <v>0</v>
      </c>
      <c r="J63" s="355">
        <v>0</v>
      </c>
      <c r="K63" s="201"/>
    </row>
    <row r="64" spans="1:14" s="13" customFormat="1" ht="12" customHeight="1" x14ac:dyDescent="0.2">
      <c r="B64" s="471" t="s">
        <v>4</v>
      </c>
      <c r="C64" s="472"/>
      <c r="D64" s="472"/>
      <c r="E64" s="472"/>
      <c r="F64" s="472"/>
      <c r="G64" s="472"/>
      <c r="H64" s="472"/>
      <c r="I64" s="354">
        <v>0</v>
      </c>
      <c r="J64" s="354">
        <v>0</v>
      </c>
      <c r="K64" s="201"/>
    </row>
    <row r="65" spans="1:11" s="13" customFormat="1" ht="12" customHeight="1" x14ac:dyDescent="0.2">
      <c r="B65" s="469" t="s">
        <v>432</v>
      </c>
      <c r="C65" s="470"/>
      <c r="D65" s="470"/>
      <c r="E65" s="470"/>
      <c r="F65" s="470"/>
      <c r="G65" s="470"/>
      <c r="H65" s="470"/>
      <c r="I65" s="370">
        <f>+I54+I55</f>
        <v>8818711.3300000001</v>
      </c>
      <c r="J65" s="370">
        <f>+J54+J55</f>
        <v>4105515.38</v>
      </c>
      <c r="K65" s="201"/>
    </row>
    <row r="66" spans="1:11" s="13" customFormat="1" ht="12" customHeight="1" x14ac:dyDescent="0.2">
      <c r="B66" s="203"/>
      <c r="C66" s="203"/>
      <c r="D66" s="203"/>
      <c r="E66" s="203"/>
      <c r="F66" s="203"/>
      <c r="G66" s="203"/>
      <c r="H66" s="203"/>
      <c r="I66" s="201"/>
      <c r="J66" s="201"/>
      <c r="K66" s="201"/>
    </row>
    <row r="67" spans="1:11" s="13" customFormat="1" ht="12.75" customHeight="1" x14ac:dyDescent="0.2">
      <c r="B67" s="203"/>
      <c r="C67" s="203"/>
      <c r="D67" s="203"/>
      <c r="E67" s="203"/>
      <c r="F67" s="203"/>
      <c r="G67" s="203"/>
      <c r="H67" s="203"/>
      <c r="I67" s="201"/>
      <c r="J67" s="201"/>
      <c r="K67" s="201"/>
    </row>
    <row r="68" spans="1:11" s="13" customFormat="1" ht="12.75" customHeight="1" x14ac:dyDescent="0.2">
      <c r="A68" s="371" t="s">
        <v>239</v>
      </c>
      <c r="B68" s="371"/>
      <c r="C68" s="371"/>
      <c r="D68" s="371"/>
      <c r="E68" s="371"/>
      <c r="F68" s="371"/>
      <c r="G68" s="371"/>
      <c r="H68" s="371"/>
      <c r="I68" s="371"/>
      <c r="J68" s="371"/>
      <c r="K68" s="201"/>
    </row>
    <row r="69" spans="1:11" s="13" customFormat="1" ht="12.75" customHeight="1" x14ac:dyDescent="0.2">
      <c r="B69" s="203"/>
      <c r="C69" s="203"/>
      <c r="D69" s="203"/>
      <c r="E69" s="203"/>
      <c r="F69" s="203"/>
      <c r="G69" s="203"/>
      <c r="H69" s="203"/>
      <c r="I69" s="201"/>
      <c r="J69" s="201"/>
      <c r="K69" s="201"/>
    </row>
  </sheetData>
  <protectedRanges>
    <protectedRange sqref="I65:J65" name="Rango1_1"/>
  </protectedRanges>
  <mergeCells count="56">
    <mergeCell ref="A1:J1"/>
    <mergeCell ref="A2:J2"/>
    <mergeCell ref="A3:J3"/>
    <mergeCell ref="B13:H13"/>
    <mergeCell ref="A6:I6"/>
    <mergeCell ref="A7:I7"/>
    <mergeCell ref="A8:I8"/>
    <mergeCell ref="A9:I9"/>
    <mergeCell ref="A11:J11"/>
    <mergeCell ref="B12:H12"/>
    <mergeCell ref="B14:H14"/>
    <mergeCell ref="B15:H15"/>
    <mergeCell ref="B16:H16"/>
    <mergeCell ref="B17:H17"/>
    <mergeCell ref="B18:H18"/>
    <mergeCell ref="B20:H20"/>
    <mergeCell ref="B25:H25"/>
    <mergeCell ref="B26:H26"/>
    <mergeCell ref="B27:H27"/>
    <mergeCell ref="A24:J24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51:J51"/>
    <mergeCell ref="B53:H53"/>
    <mergeCell ref="B54:H54"/>
    <mergeCell ref="B55:H55"/>
    <mergeCell ref="B65:H65"/>
    <mergeCell ref="A68:J68"/>
    <mergeCell ref="B56:H56"/>
    <mergeCell ref="B63:H63"/>
    <mergeCell ref="B64:H64"/>
    <mergeCell ref="B57:H57"/>
    <mergeCell ref="B58:H58"/>
    <mergeCell ref="B59:H59"/>
    <mergeCell ref="B60:H60"/>
    <mergeCell ref="B61:H61"/>
    <mergeCell ref="B62:H62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95A40-1119-48FE-B894-7EE4EB3F379D}">
  <dimension ref="B1:O96"/>
  <sheetViews>
    <sheetView workbookViewId="0">
      <selection activeCell="B23" sqref="B23:K23"/>
    </sheetView>
  </sheetViews>
  <sheetFormatPr baseColWidth="10" defaultRowHeight="12.75" x14ac:dyDescent="0.2"/>
  <cols>
    <col min="1" max="1" width="5.6640625" customWidth="1"/>
    <col min="10" max="10" width="15" customWidth="1"/>
    <col min="11" max="11" width="20" customWidth="1"/>
  </cols>
  <sheetData>
    <row r="1" spans="2:15" s="13" customFormat="1" ht="12" customHeight="1" x14ac:dyDescent="0.2">
      <c r="B1" s="404" t="s">
        <v>433</v>
      </c>
      <c r="C1" s="405"/>
      <c r="D1" s="405"/>
      <c r="E1" s="405"/>
      <c r="F1" s="405"/>
      <c r="G1" s="405"/>
      <c r="H1" s="405"/>
      <c r="I1" s="405"/>
      <c r="J1" s="405"/>
      <c r="K1" s="486"/>
    </row>
    <row r="2" spans="2:15" s="26" customFormat="1" ht="12" customHeight="1" x14ac:dyDescent="0.2">
      <c r="B2" s="406" t="s">
        <v>411</v>
      </c>
      <c r="C2" s="407"/>
      <c r="D2" s="407"/>
      <c r="E2" s="407"/>
      <c r="F2" s="407"/>
      <c r="G2" s="407"/>
      <c r="H2" s="407"/>
      <c r="I2" s="407"/>
      <c r="J2" s="407"/>
      <c r="K2" s="414"/>
      <c r="L2" s="204"/>
      <c r="M2" s="204"/>
      <c r="N2" s="204"/>
      <c r="O2" s="204"/>
    </row>
    <row r="3" spans="2:15" s="13" customFormat="1" ht="12" customHeight="1" x14ac:dyDescent="0.2">
      <c r="B3" s="394" t="s">
        <v>434</v>
      </c>
      <c r="C3" s="395"/>
      <c r="D3" s="395"/>
      <c r="E3" s="395"/>
      <c r="F3" s="395"/>
      <c r="G3" s="395"/>
      <c r="H3" s="395"/>
      <c r="I3" s="395"/>
      <c r="J3" s="395"/>
      <c r="K3" s="487"/>
    </row>
    <row r="4" spans="2:15" s="13" customFormat="1" ht="23.25" customHeight="1" x14ac:dyDescent="0.2">
      <c r="B4" s="396" t="s">
        <v>213</v>
      </c>
      <c r="C4" s="397"/>
      <c r="D4" s="397"/>
      <c r="E4" s="397"/>
      <c r="F4" s="397"/>
      <c r="G4" s="397"/>
      <c r="H4" s="397"/>
      <c r="I4" s="397"/>
      <c r="J4" s="397"/>
      <c r="K4" s="488"/>
      <c r="L4" s="205"/>
      <c r="M4" s="205"/>
      <c r="N4" s="205"/>
      <c r="O4" s="205"/>
    </row>
    <row r="5" spans="2:15" s="157" customFormat="1" ht="11.25" x14ac:dyDescent="0.2"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</row>
    <row r="6" spans="2:15" s="157" customFormat="1" ht="11.25" x14ac:dyDescent="0.2">
      <c r="B6" s="207" t="s">
        <v>173</v>
      </c>
      <c r="C6" s="208"/>
      <c r="D6" s="208"/>
      <c r="E6" s="208"/>
      <c r="F6" s="208"/>
      <c r="G6" s="208"/>
      <c r="H6" s="208"/>
      <c r="I6" s="208"/>
      <c r="J6" s="209"/>
      <c r="K6" s="210">
        <v>42317456.210000001</v>
      </c>
      <c r="M6" s="206"/>
      <c r="N6" s="206"/>
      <c r="O6" s="206"/>
    </row>
    <row r="7" spans="2:15" s="157" customFormat="1" ht="11.25" x14ac:dyDescent="0.2">
      <c r="B7" s="62"/>
      <c r="C7" s="14"/>
      <c r="F7" s="206"/>
      <c r="G7" s="206"/>
      <c r="H7" s="206"/>
      <c r="I7" s="19"/>
      <c r="J7" s="206"/>
      <c r="K7" s="19"/>
      <c r="M7" s="206"/>
      <c r="N7" s="206"/>
      <c r="O7" s="206"/>
    </row>
    <row r="8" spans="2:15" s="157" customFormat="1" ht="11.25" x14ac:dyDescent="0.2">
      <c r="B8" s="211" t="s">
        <v>174</v>
      </c>
      <c r="C8" s="91"/>
      <c r="D8" s="91"/>
      <c r="E8" s="91"/>
      <c r="F8" s="91"/>
      <c r="G8" s="91"/>
      <c r="H8" s="91"/>
      <c r="I8" s="91"/>
      <c r="J8" s="212"/>
      <c r="K8" s="213">
        <f>SUM(J10:J14)</f>
        <v>0</v>
      </c>
      <c r="M8" s="206"/>
      <c r="N8" s="206"/>
      <c r="O8" s="206"/>
    </row>
    <row r="9" spans="2:15" s="157" customFormat="1" ht="11.25" x14ac:dyDescent="0.2">
      <c r="B9" s="214">
        <v>2.1</v>
      </c>
      <c r="C9" s="432" t="s">
        <v>400</v>
      </c>
      <c r="D9" s="432"/>
      <c r="E9" s="432"/>
      <c r="F9" s="432"/>
      <c r="G9" s="432"/>
      <c r="H9" s="432"/>
      <c r="I9" s="432"/>
      <c r="J9" s="215"/>
      <c r="K9" s="216"/>
      <c r="M9" s="206"/>
      <c r="N9" s="206"/>
      <c r="O9" s="206"/>
    </row>
    <row r="10" spans="2:15" s="157" customFormat="1" ht="11.25" x14ac:dyDescent="0.2">
      <c r="B10" s="217">
        <v>2.2000000000000002</v>
      </c>
      <c r="C10" s="433" t="s">
        <v>175</v>
      </c>
      <c r="D10" s="433"/>
      <c r="E10" s="433"/>
      <c r="F10" s="433"/>
      <c r="G10" s="433"/>
      <c r="H10" s="433"/>
      <c r="I10" s="433"/>
      <c r="J10" s="218">
        <v>0</v>
      </c>
      <c r="K10" s="33"/>
      <c r="M10" s="206"/>
      <c r="N10" s="206"/>
      <c r="O10" s="206"/>
    </row>
    <row r="11" spans="2:15" s="157" customFormat="1" ht="27" customHeight="1" x14ac:dyDescent="0.2">
      <c r="B11" s="219">
        <v>2.2999999999999998</v>
      </c>
      <c r="C11" s="490" t="s">
        <v>176</v>
      </c>
      <c r="D11" s="490"/>
      <c r="E11" s="490"/>
      <c r="F11" s="490"/>
      <c r="G11" s="490"/>
      <c r="H11" s="490"/>
      <c r="I11" s="490"/>
      <c r="J11" s="220">
        <v>0</v>
      </c>
      <c r="K11" s="33"/>
      <c r="M11" s="206"/>
      <c r="N11" s="206"/>
      <c r="O11" s="206"/>
    </row>
    <row r="12" spans="2:15" s="157" customFormat="1" ht="11.25" x14ac:dyDescent="0.2">
      <c r="B12" s="217">
        <v>2.4</v>
      </c>
      <c r="C12" s="62" t="s">
        <v>177</v>
      </c>
      <c r="F12" s="206"/>
      <c r="G12" s="206"/>
      <c r="H12" s="206"/>
      <c r="J12" s="218">
        <v>0</v>
      </c>
      <c r="K12" s="33"/>
      <c r="M12" s="206"/>
      <c r="N12" s="206"/>
      <c r="O12" s="206"/>
    </row>
    <row r="13" spans="2:15" s="157" customFormat="1" ht="11.25" x14ac:dyDescent="0.2">
      <c r="B13" s="217">
        <v>2.5</v>
      </c>
      <c r="C13" s="62" t="s">
        <v>178</v>
      </c>
      <c r="F13" s="206"/>
      <c r="G13" s="206"/>
      <c r="H13" s="206"/>
      <c r="J13" s="218">
        <v>0</v>
      </c>
      <c r="K13" s="33"/>
      <c r="M13" s="206"/>
      <c r="N13" s="206"/>
      <c r="O13" s="206"/>
    </row>
    <row r="14" spans="2:15" s="157" customFormat="1" ht="11.25" x14ac:dyDescent="0.2">
      <c r="B14" s="221">
        <v>2.6</v>
      </c>
      <c r="C14" s="82" t="s">
        <v>179</v>
      </c>
      <c r="D14" s="222"/>
      <c r="E14" s="222"/>
      <c r="F14" s="223"/>
      <c r="G14" s="223"/>
      <c r="H14" s="223"/>
      <c r="I14" s="222"/>
      <c r="J14" s="224">
        <v>0</v>
      </c>
      <c r="K14" s="173"/>
      <c r="M14" s="206"/>
      <c r="N14" s="206"/>
      <c r="O14" s="206"/>
    </row>
    <row r="15" spans="2:15" s="157" customFormat="1" ht="11.25" x14ac:dyDescent="0.2">
      <c r="B15" s="62"/>
      <c r="F15" s="206"/>
      <c r="G15" s="206"/>
      <c r="H15" s="206"/>
      <c r="I15" s="62"/>
      <c r="J15" s="206"/>
      <c r="K15" s="62"/>
      <c r="M15" s="206"/>
      <c r="N15" s="206"/>
      <c r="O15" s="206"/>
    </row>
    <row r="16" spans="2:15" s="157" customFormat="1" ht="11.25" x14ac:dyDescent="0.2">
      <c r="B16" s="207" t="s">
        <v>180</v>
      </c>
      <c r="C16" s="208"/>
      <c r="D16" s="208"/>
      <c r="E16" s="208"/>
      <c r="F16" s="208"/>
      <c r="G16" s="208"/>
      <c r="H16" s="208"/>
      <c r="I16" s="208"/>
      <c r="J16" s="209"/>
      <c r="K16" s="225">
        <f>SUM(J17:J19)</f>
        <v>0</v>
      </c>
      <c r="M16" s="206"/>
      <c r="N16" s="206"/>
      <c r="O16" s="206"/>
    </row>
    <row r="17" spans="2:15" s="157" customFormat="1" ht="11.25" x14ac:dyDescent="0.2">
      <c r="B17" s="214">
        <v>3.1</v>
      </c>
      <c r="C17" s="80" t="s">
        <v>401</v>
      </c>
      <c r="D17" s="226"/>
      <c r="E17" s="226"/>
      <c r="F17" s="227"/>
      <c r="G17" s="227"/>
      <c r="H17" s="227"/>
      <c r="J17" s="228">
        <v>0</v>
      </c>
      <c r="K17" s="31"/>
      <c r="M17" s="206"/>
      <c r="N17" s="206"/>
      <c r="O17" s="206"/>
    </row>
    <row r="18" spans="2:15" s="157" customFormat="1" ht="11.25" x14ac:dyDescent="0.2">
      <c r="B18" s="217">
        <v>3.2</v>
      </c>
      <c r="C18" s="62" t="s">
        <v>181</v>
      </c>
      <c r="F18" s="206"/>
      <c r="G18" s="206"/>
      <c r="H18" s="206"/>
      <c r="J18" s="218">
        <v>0</v>
      </c>
      <c r="K18" s="33"/>
      <c r="M18" s="206"/>
      <c r="N18" s="206"/>
      <c r="O18" s="206"/>
    </row>
    <row r="19" spans="2:15" s="157" customFormat="1" ht="11.25" x14ac:dyDescent="0.2">
      <c r="B19" s="221">
        <v>3.3</v>
      </c>
      <c r="C19" s="82" t="s">
        <v>182</v>
      </c>
      <c r="D19" s="222"/>
      <c r="E19" s="222"/>
      <c r="F19" s="223"/>
      <c r="G19" s="223"/>
      <c r="H19" s="223"/>
      <c r="I19" s="222"/>
      <c r="J19" s="224">
        <v>0</v>
      </c>
      <c r="K19" s="173"/>
      <c r="M19" s="206"/>
      <c r="N19" s="206"/>
      <c r="O19" s="206"/>
    </row>
    <row r="20" spans="2:15" s="157" customFormat="1" ht="11.25" x14ac:dyDescent="0.2">
      <c r="B20" s="62"/>
      <c r="F20" s="206"/>
      <c r="G20" s="206"/>
      <c r="H20" s="206"/>
      <c r="I20" s="62"/>
      <c r="J20" s="206"/>
      <c r="K20" s="19"/>
      <c r="M20" s="206"/>
      <c r="N20" s="206"/>
      <c r="O20" s="206"/>
    </row>
    <row r="21" spans="2:15" s="157" customFormat="1" ht="11.25" x14ac:dyDescent="0.2">
      <c r="B21" s="207" t="s">
        <v>183</v>
      </c>
      <c r="C21" s="208"/>
      <c r="D21" s="208"/>
      <c r="E21" s="208"/>
      <c r="F21" s="208"/>
      <c r="G21" s="208"/>
      <c r="H21" s="208"/>
      <c r="I21" s="208"/>
      <c r="J21" s="209"/>
      <c r="K21" s="210">
        <f>+K6+K8-K16</f>
        <v>42317456.210000001</v>
      </c>
      <c r="M21" s="206"/>
      <c r="N21" s="206"/>
      <c r="O21" s="206"/>
    </row>
    <row r="22" spans="2:15" s="157" customFormat="1" ht="11.25" x14ac:dyDescent="0.2">
      <c r="B22" s="206"/>
      <c r="D22" s="14"/>
      <c r="G22" s="206"/>
      <c r="H22" s="206"/>
      <c r="I22" s="206"/>
      <c r="J22" s="206"/>
      <c r="K22" s="206"/>
      <c r="L22" s="206"/>
      <c r="M22" s="206"/>
      <c r="N22" s="206"/>
      <c r="O22" s="206"/>
    </row>
    <row r="23" spans="2:15" s="157" customFormat="1" ht="11.25" x14ac:dyDescent="0.2">
      <c r="B23" s="371" t="s">
        <v>239</v>
      </c>
      <c r="C23" s="371"/>
      <c r="D23" s="371"/>
      <c r="E23" s="371"/>
      <c r="F23" s="371"/>
      <c r="G23" s="371"/>
      <c r="H23" s="371"/>
      <c r="I23" s="371"/>
      <c r="J23" s="371"/>
      <c r="K23" s="371"/>
      <c r="L23" s="206"/>
      <c r="M23" s="206"/>
      <c r="N23" s="206"/>
      <c r="O23" s="206"/>
    </row>
    <row r="24" spans="2:15" s="157" customFormat="1" ht="11.25" x14ac:dyDescent="0.2">
      <c r="B24" s="206"/>
      <c r="D24" s="14"/>
      <c r="G24" s="206"/>
      <c r="H24" s="206"/>
      <c r="I24" s="206"/>
      <c r="J24" s="206"/>
      <c r="K24" s="206"/>
      <c r="L24" s="206"/>
      <c r="M24" s="206"/>
      <c r="N24" s="206"/>
      <c r="O24" s="206"/>
    </row>
    <row r="25" spans="2:15" s="157" customFormat="1" ht="11.25" x14ac:dyDescent="0.2">
      <c r="B25" s="206"/>
      <c r="D25" s="14"/>
      <c r="G25" s="206"/>
      <c r="H25" s="206"/>
      <c r="I25" s="206"/>
      <c r="J25" s="206"/>
      <c r="K25" s="206"/>
      <c r="L25" s="206"/>
      <c r="M25" s="206"/>
      <c r="N25" s="206"/>
      <c r="O25" s="206"/>
    </row>
    <row r="26" spans="2:15" s="157" customFormat="1" ht="11.25" x14ac:dyDescent="0.2">
      <c r="B26" s="206"/>
      <c r="D26" s="14"/>
      <c r="G26" s="206"/>
      <c r="H26" s="206"/>
      <c r="I26" s="206"/>
      <c r="J26" s="206"/>
      <c r="K26" s="206"/>
      <c r="L26" s="206"/>
      <c r="M26" s="206"/>
      <c r="N26" s="206"/>
      <c r="O26" s="206"/>
    </row>
    <row r="27" spans="2:15" s="157" customFormat="1" ht="11.25" x14ac:dyDescent="0.2">
      <c r="B27" s="206"/>
      <c r="D27" s="14"/>
      <c r="G27" s="206"/>
      <c r="H27" s="206"/>
      <c r="I27" s="206"/>
      <c r="J27" s="206"/>
      <c r="K27" s="206"/>
      <c r="L27" s="206"/>
      <c r="M27" s="206"/>
      <c r="N27" s="206"/>
      <c r="O27" s="206"/>
    </row>
    <row r="28" spans="2:15" s="157" customFormat="1" ht="11.25" x14ac:dyDescent="0.2">
      <c r="B28" s="206"/>
      <c r="D28" s="14"/>
      <c r="G28" s="206"/>
      <c r="H28" s="206"/>
      <c r="I28" s="206"/>
      <c r="J28" s="206"/>
      <c r="K28" s="206"/>
      <c r="L28" s="206"/>
      <c r="M28" s="206"/>
      <c r="N28" s="206"/>
      <c r="O28" s="206"/>
    </row>
    <row r="29" spans="2:15" s="157" customFormat="1" ht="11.25" x14ac:dyDescent="0.2">
      <c r="B29" s="206"/>
      <c r="D29" s="14"/>
      <c r="G29" s="206"/>
      <c r="H29" s="206"/>
      <c r="I29" s="206"/>
      <c r="J29" s="206"/>
      <c r="K29" s="206"/>
      <c r="L29" s="206"/>
      <c r="M29" s="206"/>
      <c r="N29" s="206"/>
      <c r="O29" s="206"/>
    </row>
    <row r="30" spans="2:15" s="157" customFormat="1" ht="11.25" x14ac:dyDescent="0.2">
      <c r="B30" s="206"/>
      <c r="D30" s="14"/>
      <c r="G30" s="206"/>
      <c r="H30" s="206"/>
      <c r="I30" s="206"/>
      <c r="J30" s="206"/>
      <c r="K30" s="206"/>
      <c r="L30" s="206"/>
      <c r="M30" s="206"/>
      <c r="N30" s="206"/>
      <c r="O30" s="206"/>
    </row>
    <row r="31" spans="2:15" s="157" customFormat="1" ht="11.25" x14ac:dyDescent="0.2">
      <c r="B31" s="206"/>
      <c r="D31" s="14"/>
      <c r="G31" s="206"/>
      <c r="H31" s="206"/>
      <c r="I31" s="206"/>
      <c r="J31" s="206"/>
      <c r="K31" s="206"/>
      <c r="L31" s="206"/>
      <c r="M31" s="206"/>
      <c r="N31" s="206"/>
      <c r="O31" s="206"/>
    </row>
    <row r="32" spans="2:15" s="157" customFormat="1" ht="11.25" x14ac:dyDescent="0.2">
      <c r="B32" s="206"/>
      <c r="D32" s="14"/>
      <c r="G32" s="206"/>
      <c r="H32" s="206"/>
      <c r="I32" s="206"/>
      <c r="J32" s="206"/>
      <c r="K32" s="206"/>
      <c r="L32" s="206"/>
      <c r="M32" s="206"/>
      <c r="N32" s="206"/>
      <c r="O32" s="206"/>
    </row>
    <row r="33" spans="2:15" s="157" customFormat="1" ht="11.25" x14ac:dyDescent="0.2">
      <c r="B33" s="206"/>
      <c r="D33" s="14"/>
      <c r="G33" s="206"/>
      <c r="H33" s="206"/>
      <c r="I33" s="206"/>
      <c r="J33" s="206"/>
      <c r="K33" s="206"/>
      <c r="L33" s="206"/>
      <c r="M33" s="206"/>
      <c r="N33" s="206"/>
      <c r="O33" s="206"/>
    </row>
    <row r="34" spans="2:15" s="157" customFormat="1" ht="11.25" x14ac:dyDescent="0.2">
      <c r="B34" s="206"/>
      <c r="D34" s="14"/>
      <c r="G34" s="206"/>
      <c r="H34" s="206"/>
      <c r="I34" s="206"/>
      <c r="J34" s="206"/>
      <c r="K34" s="206"/>
      <c r="L34" s="206"/>
      <c r="M34" s="206"/>
      <c r="N34" s="206"/>
      <c r="O34" s="206"/>
    </row>
    <row r="35" spans="2:15" s="157" customFormat="1" ht="11.25" x14ac:dyDescent="0.2">
      <c r="B35" s="206"/>
      <c r="D35" s="14"/>
      <c r="G35" s="206"/>
      <c r="H35" s="206"/>
      <c r="I35" s="206"/>
      <c r="J35" s="206"/>
      <c r="K35" s="206"/>
      <c r="L35" s="206"/>
      <c r="M35" s="206"/>
      <c r="N35" s="206"/>
      <c r="O35" s="206"/>
    </row>
    <row r="36" spans="2:15" s="157" customFormat="1" ht="11.25" x14ac:dyDescent="0.2">
      <c r="B36" s="206"/>
      <c r="D36" s="14"/>
      <c r="G36" s="206"/>
      <c r="H36" s="206"/>
      <c r="I36" s="206"/>
      <c r="J36" s="206"/>
      <c r="K36" s="206"/>
      <c r="L36" s="206"/>
      <c r="M36" s="206"/>
      <c r="N36" s="206"/>
      <c r="O36" s="206"/>
    </row>
    <row r="37" spans="2:15" s="157" customFormat="1" ht="11.25" x14ac:dyDescent="0.2">
      <c r="B37" s="206"/>
      <c r="D37" s="14"/>
      <c r="G37" s="206"/>
      <c r="H37" s="206"/>
      <c r="I37" s="206"/>
      <c r="J37" s="206"/>
      <c r="K37" s="206"/>
      <c r="L37" s="206"/>
      <c r="M37" s="206"/>
      <c r="N37" s="206"/>
      <c r="O37" s="206"/>
    </row>
    <row r="38" spans="2:15" s="157" customFormat="1" ht="11.25" x14ac:dyDescent="0.2">
      <c r="B38" s="206"/>
      <c r="D38" s="14"/>
      <c r="G38" s="206"/>
      <c r="H38" s="206"/>
      <c r="I38" s="206"/>
      <c r="J38" s="206"/>
      <c r="K38" s="206"/>
      <c r="L38" s="206"/>
      <c r="M38" s="206"/>
      <c r="N38" s="206"/>
      <c r="O38" s="206"/>
    </row>
    <row r="39" spans="2:15" s="157" customFormat="1" ht="11.25" x14ac:dyDescent="0.2">
      <c r="B39" s="206"/>
      <c r="D39" s="14"/>
      <c r="G39" s="206"/>
      <c r="H39" s="206"/>
      <c r="I39" s="206"/>
      <c r="J39" s="206"/>
      <c r="K39" s="206"/>
      <c r="L39" s="206"/>
      <c r="M39" s="206"/>
      <c r="N39" s="206"/>
      <c r="O39" s="206"/>
    </row>
    <row r="40" spans="2:15" s="157" customFormat="1" ht="11.25" x14ac:dyDescent="0.2">
      <c r="B40" s="206"/>
      <c r="D40" s="14"/>
      <c r="G40" s="206"/>
      <c r="H40" s="206"/>
      <c r="I40" s="206"/>
      <c r="J40" s="206"/>
      <c r="K40" s="206"/>
      <c r="L40" s="206"/>
      <c r="M40" s="206"/>
      <c r="N40" s="206"/>
      <c r="O40" s="206"/>
    </row>
    <row r="41" spans="2:15" s="157" customFormat="1" ht="11.25" x14ac:dyDescent="0.2">
      <c r="B41" s="206"/>
      <c r="D41" s="14"/>
      <c r="G41" s="206"/>
      <c r="H41" s="206"/>
      <c r="I41" s="206"/>
      <c r="J41" s="206"/>
      <c r="K41" s="206"/>
      <c r="L41" s="206"/>
      <c r="M41" s="206"/>
      <c r="N41" s="206"/>
      <c r="O41" s="206"/>
    </row>
    <row r="42" spans="2:15" s="157" customFormat="1" ht="11.25" x14ac:dyDescent="0.2">
      <c r="B42" s="206"/>
      <c r="D42" s="14"/>
      <c r="G42" s="206"/>
      <c r="H42" s="206"/>
      <c r="I42" s="206"/>
      <c r="J42" s="206"/>
      <c r="K42" s="206"/>
      <c r="L42" s="206"/>
      <c r="M42" s="206"/>
      <c r="N42" s="206"/>
      <c r="O42" s="206"/>
    </row>
    <row r="43" spans="2:15" s="157" customFormat="1" ht="11.25" x14ac:dyDescent="0.2">
      <c r="B43" s="206"/>
      <c r="D43" s="14"/>
      <c r="G43" s="206"/>
      <c r="H43" s="206"/>
      <c r="I43" s="206"/>
      <c r="J43" s="206"/>
      <c r="K43" s="206"/>
      <c r="L43" s="206"/>
      <c r="M43" s="206"/>
      <c r="N43" s="206"/>
      <c r="O43" s="206"/>
    </row>
    <row r="44" spans="2:15" s="157" customFormat="1" ht="11.25" x14ac:dyDescent="0.2">
      <c r="B44" s="206"/>
      <c r="D44" s="14"/>
      <c r="G44" s="206"/>
      <c r="H44" s="206"/>
      <c r="I44" s="206"/>
      <c r="J44" s="206"/>
      <c r="K44" s="206"/>
      <c r="L44" s="206"/>
      <c r="M44" s="206"/>
      <c r="N44" s="206"/>
      <c r="O44" s="206"/>
    </row>
    <row r="45" spans="2:15" s="157" customFormat="1" ht="11.25" x14ac:dyDescent="0.2">
      <c r="B45" s="206"/>
      <c r="D45" s="14"/>
      <c r="G45" s="206"/>
      <c r="H45" s="206"/>
      <c r="I45" s="206"/>
      <c r="J45" s="206"/>
      <c r="K45" s="206"/>
      <c r="L45" s="206"/>
      <c r="M45" s="206"/>
      <c r="N45" s="206"/>
      <c r="O45" s="206"/>
    </row>
    <row r="46" spans="2:15" s="157" customFormat="1" ht="11.25" x14ac:dyDescent="0.2">
      <c r="B46" s="206"/>
      <c r="D46" s="14"/>
      <c r="G46" s="206"/>
      <c r="H46" s="206"/>
      <c r="I46" s="206"/>
      <c r="J46" s="206"/>
      <c r="K46" s="206"/>
      <c r="L46" s="206"/>
      <c r="M46" s="206"/>
      <c r="N46" s="206"/>
      <c r="O46" s="206"/>
    </row>
    <row r="47" spans="2:15" s="157" customFormat="1" ht="11.25" x14ac:dyDescent="0.2">
      <c r="B47" s="206"/>
      <c r="D47" s="14"/>
      <c r="G47" s="206"/>
      <c r="H47" s="206"/>
      <c r="I47" s="206"/>
      <c r="J47" s="206"/>
      <c r="K47" s="206"/>
      <c r="L47" s="206"/>
      <c r="M47" s="206"/>
      <c r="N47" s="206"/>
      <c r="O47" s="206"/>
    </row>
    <row r="48" spans="2:15" s="157" customFormat="1" ht="11.25" x14ac:dyDescent="0.2">
      <c r="B48" s="206"/>
      <c r="D48" s="14"/>
      <c r="G48" s="206"/>
      <c r="H48" s="206"/>
      <c r="I48" s="206"/>
      <c r="J48" s="206"/>
      <c r="K48" s="206"/>
      <c r="L48" s="206"/>
      <c r="M48" s="206"/>
      <c r="N48" s="206"/>
      <c r="O48" s="206"/>
    </row>
    <row r="49" spans="2:15" s="157" customFormat="1" ht="11.25" x14ac:dyDescent="0.2">
      <c r="B49" s="206"/>
      <c r="D49" s="14"/>
      <c r="G49" s="206"/>
      <c r="H49" s="206"/>
      <c r="I49" s="206"/>
      <c r="J49" s="206"/>
      <c r="K49" s="206"/>
      <c r="L49" s="206"/>
      <c r="M49" s="206"/>
      <c r="N49" s="206"/>
      <c r="O49" s="206"/>
    </row>
    <row r="50" spans="2:15" s="157" customFormat="1" ht="11.25" x14ac:dyDescent="0.2">
      <c r="B50" s="206"/>
      <c r="D50" s="14"/>
      <c r="G50" s="206"/>
      <c r="H50" s="206"/>
      <c r="I50" s="206"/>
      <c r="J50" s="206"/>
      <c r="K50" s="206"/>
      <c r="L50" s="206"/>
      <c r="M50" s="206"/>
      <c r="N50" s="206"/>
      <c r="O50" s="206"/>
    </row>
    <row r="51" spans="2:15" s="157" customFormat="1" ht="11.25" x14ac:dyDescent="0.2">
      <c r="B51" s="206"/>
      <c r="D51" s="14"/>
      <c r="G51" s="206"/>
      <c r="H51" s="206"/>
      <c r="I51" s="206"/>
      <c r="J51" s="206"/>
      <c r="K51" s="206"/>
      <c r="L51" s="206"/>
      <c r="M51" s="206"/>
      <c r="N51" s="206"/>
      <c r="O51" s="206"/>
    </row>
    <row r="52" spans="2:15" s="157" customFormat="1" ht="11.25" x14ac:dyDescent="0.2">
      <c r="B52" s="206"/>
      <c r="D52" s="14"/>
      <c r="G52" s="206"/>
      <c r="H52" s="206"/>
      <c r="I52" s="206"/>
      <c r="J52" s="206"/>
      <c r="K52" s="206"/>
      <c r="L52" s="206"/>
      <c r="M52" s="206"/>
      <c r="N52" s="206"/>
      <c r="O52" s="206"/>
    </row>
    <row r="53" spans="2:15" s="157" customFormat="1" ht="11.25" x14ac:dyDescent="0.2">
      <c r="B53" s="404" t="s">
        <v>433</v>
      </c>
      <c r="C53" s="405"/>
      <c r="D53" s="405"/>
      <c r="E53" s="405"/>
      <c r="F53" s="405"/>
      <c r="G53" s="405"/>
      <c r="H53" s="405"/>
      <c r="I53" s="405"/>
      <c r="J53" s="405"/>
      <c r="K53" s="486"/>
      <c r="L53" s="206"/>
      <c r="M53" s="206"/>
      <c r="N53" s="206"/>
      <c r="O53" s="206"/>
    </row>
    <row r="54" spans="2:15" s="157" customFormat="1" ht="11.25" x14ac:dyDescent="0.2">
      <c r="B54" s="406" t="s">
        <v>238</v>
      </c>
      <c r="C54" s="407"/>
      <c r="D54" s="407"/>
      <c r="E54" s="407"/>
      <c r="F54" s="407"/>
      <c r="G54" s="407"/>
      <c r="H54" s="407"/>
      <c r="I54" s="407"/>
      <c r="J54" s="407"/>
      <c r="K54" s="414"/>
      <c r="L54" s="206"/>
      <c r="M54" s="206"/>
      <c r="N54" s="206"/>
      <c r="O54" s="206"/>
    </row>
    <row r="55" spans="2:15" s="157" customFormat="1" ht="12" customHeight="1" x14ac:dyDescent="0.2">
      <c r="B55" s="394" t="s">
        <v>434</v>
      </c>
      <c r="C55" s="395"/>
      <c r="D55" s="395"/>
      <c r="E55" s="395"/>
      <c r="F55" s="395"/>
      <c r="G55" s="395"/>
      <c r="H55" s="395"/>
      <c r="I55" s="395"/>
      <c r="J55" s="395"/>
      <c r="K55" s="487"/>
      <c r="L55" s="206"/>
      <c r="M55" s="206"/>
      <c r="N55" s="206"/>
      <c r="O55" s="206"/>
    </row>
    <row r="56" spans="2:15" s="157" customFormat="1" ht="12" customHeight="1" x14ac:dyDescent="0.2">
      <c r="B56" s="394" t="s">
        <v>213</v>
      </c>
      <c r="C56" s="395"/>
      <c r="D56" s="395"/>
      <c r="E56" s="395"/>
      <c r="F56" s="395"/>
      <c r="G56" s="395"/>
      <c r="H56" s="395"/>
      <c r="I56" s="395"/>
      <c r="J56" s="395"/>
      <c r="K56" s="487"/>
      <c r="L56" s="206"/>
      <c r="M56" s="206"/>
      <c r="N56" s="206"/>
      <c r="O56" s="206"/>
    </row>
    <row r="57" spans="2:15" s="157" customFormat="1" ht="11.25" x14ac:dyDescent="0.2">
      <c r="B57" s="396"/>
      <c r="C57" s="397"/>
      <c r="D57" s="397"/>
      <c r="E57" s="397"/>
      <c r="F57" s="397"/>
      <c r="G57" s="397"/>
      <c r="H57" s="397"/>
      <c r="I57" s="397"/>
      <c r="J57" s="397"/>
      <c r="K57" s="488"/>
      <c r="L57" s="206"/>
      <c r="M57" s="206"/>
      <c r="N57" s="206"/>
      <c r="O57" s="206"/>
    </row>
    <row r="58" spans="2:15" s="157" customFormat="1" ht="11.25" x14ac:dyDescent="0.2">
      <c r="B58" s="206"/>
      <c r="G58" s="206"/>
      <c r="H58" s="206"/>
      <c r="I58" s="206"/>
      <c r="J58" s="14"/>
      <c r="L58" s="206"/>
      <c r="M58" s="206"/>
      <c r="N58" s="206"/>
      <c r="O58" s="206"/>
    </row>
    <row r="59" spans="2:15" s="157" customFormat="1" ht="11.25" x14ac:dyDescent="0.2">
      <c r="B59" s="229" t="s">
        <v>214</v>
      </c>
      <c r="C59" s="230"/>
      <c r="D59" s="231"/>
      <c r="E59" s="231"/>
      <c r="F59" s="231"/>
      <c r="G59" s="232"/>
      <c r="H59" s="232"/>
      <c r="I59" s="232"/>
      <c r="J59" s="230"/>
      <c r="K59" s="233">
        <v>44039822.450000003</v>
      </c>
      <c r="L59" s="206"/>
      <c r="M59" s="206"/>
      <c r="N59" s="206"/>
      <c r="O59" s="206"/>
    </row>
    <row r="60" spans="2:15" s="157" customFormat="1" ht="11.25" x14ac:dyDescent="0.2">
      <c r="B60" s="206"/>
      <c r="G60" s="206"/>
      <c r="H60" s="206"/>
      <c r="I60" s="206"/>
      <c r="J60" s="14"/>
      <c r="L60" s="206"/>
      <c r="M60" s="206"/>
      <c r="N60" s="206"/>
      <c r="O60" s="206"/>
    </row>
    <row r="61" spans="2:15" s="157" customFormat="1" ht="11.25" x14ac:dyDescent="0.2">
      <c r="B61" s="229" t="s">
        <v>215</v>
      </c>
      <c r="C61" s="230"/>
      <c r="D61" s="231"/>
      <c r="E61" s="231"/>
      <c r="F61" s="231"/>
      <c r="G61" s="232"/>
      <c r="H61" s="232"/>
      <c r="I61" s="232"/>
      <c r="J61" s="230"/>
      <c r="K61" s="233">
        <f>SUM(J62:J82)</f>
        <v>13599977.189999999</v>
      </c>
      <c r="L61" s="206"/>
      <c r="M61" s="206"/>
      <c r="N61" s="206"/>
      <c r="O61" s="206"/>
    </row>
    <row r="62" spans="2:15" s="157" customFormat="1" ht="11.25" x14ac:dyDescent="0.2">
      <c r="B62" s="234">
        <v>2.1</v>
      </c>
      <c r="C62" s="160" t="s">
        <v>402</v>
      </c>
      <c r="D62" s="226"/>
      <c r="E62" s="226"/>
      <c r="F62" s="226"/>
      <c r="G62" s="227"/>
      <c r="H62" s="227"/>
      <c r="I62" s="227"/>
      <c r="J62" s="235">
        <v>0</v>
      </c>
      <c r="K62" s="236"/>
      <c r="L62" s="206"/>
      <c r="M62" s="206"/>
      <c r="N62" s="206"/>
      <c r="O62" s="206"/>
    </row>
    <row r="63" spans="2:15" s="157" customFormat="1" ht="11.25" x14ac:dyDescent="0.2">
      <c r="B63" s="237">
        <v>2.2000000000000002</v>
      </c>
      <c r="C63" s="164" t="s">
        <v>403</v>
      </c>
      <c r="G63" s="206"/>
      <c r="H63" s="206"/>
      <c r="I63" s="206"/>
      <c r="J63" s="166">
        <v>3058899.62</v>
      </c>
      <c r="K63" s="238"/>
      <c r="L63" s="206"/>
      <c r="M63" s="206"/>
      <c r="N63" s="206"/>
      <c r="O63" s="206"/>
    </row>
    <row r="64" spans="2:15" s="157" customFormat="1" ht="11.25" x14ac:dyDescent="0.2">
      <c r="B64" s="237">
        <v>2.2999999999999998</v>
      </c>
      <c r="C64" s="164" t="s">
        <v>216</v>
      </c>
      <c r="G64" s="206"/>
      <c r="H64" s="206"/>
      <c r="I64" s="206"/>
      <c r="J64" s="239">
        <v>59350</v>
      </c>
      <c r="K64" s="240"/>
      <c r="L64" s="206"/>
      <c r="M64" s="206"/>
      <c r="N64" s="206"/>
      <c r="O64" s="206"/>
    </row>
    <row r="65" spans="2:15" s="157" customFormat="1" ht="11.25" x14ac:dyDescent="0.2">
      <c r="B65" s="237">
        <v>2.4</v>
      </c>
      <c r="C65" s="164" t="s">
        <v>217</v>
      </c>
      <c r="G65" s="206"/>
      <c r="H65" s="206"/>
      <c r="I65" s="206"/>
      <c r="J65" s="166">
        <v>0</v>
      </c>
      <c r="K65" s="240"/>
      <c r="L65" s="206"/>
      <c r="M65" s="206"/>
      <c r="N65" s="206"/>
      <c r="O65" s="206"/>
    </row>
    <row r="66" spans="2:15" s="157" customFormat="1" ht="11.25" x14ac:dyDescent="0.2">
      <c r="B66" s="237">
        <v>2.5</v>
      </c>
      <c r="C66" s="164" t="s">
        <v>218</v>
      </c>
      <c r="G66" s="206"/>
      <c r="H66" s="206"/>
      <c r="I66" s="206"/>
      <c r="J66" s="166">
        <v>0</v>
      </c>
      <c r="K66" s="240"/>
      <c r="L66" s="206"/>
      <c r="M66" s="206"/>
      <c r="N66" s="206"/>
      <c r="O66" s="206"/>
    </row>
    <row r="67" spans="2:15" s="157" customFormat="1" ht="11.25" x14ac:dyDescent="0.2">
      <c r="B67" s="237">
        <v>2.6</v>
      </c>
      <c r="C67" s="164" t="s">
        <v>219</v>
      </c>
      <c r="G67" s="206"/>
      <c r="H67" s="206"/>
      <c r="I67" s="206"/>
      <c r="J67" s="166">
        <v>53448.28</v>
      </c>
      <c r="K67" s="240"/>
      <c r="L67" s="206"/>
      <c r="M67" s="206"/>
      <c r="N67" s="206"/>
      <c r="O67" s="206"/>
    </row>
    <row r="68" spans="2:15" s="157" customFormat="1" ht="11.25" x14ac:dyDescent="0.2">
      <c r="B68" s="237">
        <v>2.7</v>
      </c>
      <c r="C68" s="164" t="s">
        <v>220</v>
      </c>
      <c r="G68" s="206"/>
      <c r="H68" s="206"/>
      <c r="I68" s="206"/>
      <c r="J68" s="166">
        <v>0</v>
      </c>
      <c r="K68" s="240"/>
      <c r="L68" s="206"/>
      <c r="M68" s="206"/>
      <c r="N68" s="206"/>
      <c r="O68" s="206"/>
    </row>
    <row r="69" spans="2:15" s="157" customFormat="1" ht="11.25" x14ac:dyDescent="0.2">
      <c r="B69" s="237">
        <v>2.8</v>
      </c>
      <c r="C69" s="164" t="s">
        <v>221</v>
      </c>
      <c r="G69" s="206"/>
      <c r="H69" s="206"/>
      <c r="I69" s="206"/>
      <c r="J69" s="239">
        <v>226927.29</v>
      </c>
      <c r="K69" s="240"/>
      <c r="L69" s="206"/>
      <c r="M69" s="206"/>
      <c r="N69" s="206"/>
      <c r="O69" s="206"/>
    </row>
    <row r="70" spans="2:15" s="157" customFormat="1" ht="11.25" x14ac:dyDescent="0.2">
      <c r="B70" s="237">
        <v>2.9</v>
      </c>
      <c r="C70" s="164" t="s">
        <v>222</v>
      </c>
      <c r="G70" s="206"/>
      <c r="H70" s="206"/>
      <c r="I70" s="206"/>
      <c r="J70" s="166">
        <v>0</v>
      </c>
      <c r="K70" s="240"/>
      <c r="L70" s="206"/>
      <c r="M70" s="206"/>
      <c r="N70" s="206"/>
      <c r="O70" s="206"/>
    </row>
    <row r="71" spans="2:15" s="157" customFormat="1" ht="11.25" x14ac:dyDescent="0.2">
      <c r="B71" s="237">
        <v>2.1</v>
      </c>
      <c r="C71" s="164" t="s">
        <v>223</v>
      </c>
      <c r="G71" s="206"/>
      <c r="H71" s="206"/>
      <c r="I71" s="206"/>
      <c r="J71" s="166">
        <v>0</v>
      </c>
      <c r="K71" s="240"/>
      <c r="L71" s="206"/>
      <c r="M71" s="206"/>
      <c r="N71" s="206"/>
      <c r="O71" s="206"/>
    </row>
    <row r="72" spans="2:15" s="157" customFormat="1" ht="11.25" x14ac:dyDescent="0.2">
      <c r="B72" s="237">
        <v>2.11</v>
      </c>
      <c r="C72" s="164" t="s">
        <v>224</v>
      </c>
      <c r="G72" s="206"/>
      <c r="H72" s="206"/>
      <c r="I72" s="206"/>
      <c r="J72" s="166">
        <v>0</v>
      </c>
      <c r="K72" s="240"/>
      <c r="L72" s="206"/>
      <c r="M72" s="206"/>
      <c r="N72" s="206"/>
      <c r="O72" s="206"/>
    </row>
    <row r="73" spans="2:15" s="157" customFormat="1" ht="11.25" x14ac:dyDescent="0.2">
      <c r="B73" s="237">
        <v>2.12</v>
      </c>
      <c r="C73" s="164" t="s">
        <v>404</v>
      </c>
      <c r="G73" s="206"/>
      <c r="H73" s="206"/>
      <c r="I73" s="206"/>
      <c r="J73" s="166">
        <v>8565139.2200000007</v>
      </c>
      <c r="K73" s="240"/>
      <c r="L73" s="206"/>
      <c r="M73" s="206"/>
      <c r="N73" s="206"/>
      <c r="O73" s="206"/>
    </row>
    <row r="74" spans="2:15" s="157" customFormat="1" ht="11.25" x14ac:dyDescent="0.2">
      <c r="B74" s="237">
        <v>2.13</v>
      </c>
      <c r="C74" s="164" t="s">
        <v>405</v>
      </c>
      <c r="G74" s="206"/>
      <c r="H74" s="206"/>
      <c r="I74" s="206"/>
      <c r="J74" s="166">
        <v>1636212.78</v>
      </c>
      <c r="K74" s="240"/>
      <c r="L74" s="206"/>
      <c r="M74" s="206"/>
      <c r="N74" s="206"/>
      <c r="O74" s="206"/>
    </row>
    <row r="75" spans="2:15" s="157" customFormat="1" ht="11.25" x14ac:dyDescent="0.2">
      <c r="B75" s="237">
        <v>2.14</v>
      </c>
      <c r="C75" s="164" t="s">
        <v>225</v>
      </c>
      <c r="G75" s="206"/>
      <c r="H75" s="206"/>
      <c r="I75" s="206"/>
      <c r="J75" s="166">
        <v>0</v>
      </c>
      <c r="K75" s="240"/>
      <c r="L75" s="206"/>
      <c r="M75" s="206"/>
      <c r="N75" s="206"/>
      <c r="O75" s="206"/>
    </row>
    <row r="76" spans="2:15" s="157" customFormat="1" ht="11.25" x14ac:dyDescent="0.2">
      <c r="B76" s="237">
        <v>2.15</v>
      </c>
      <c r="C76" s="164" t="s">
        <v>226</v>
      </c>
      <c r="G76" s="206"/>
      <c r="H76" s="206"/>
      <c r="I76" s="206"/>
      <c r="J76" s="166">
        <v>0</v>
      </c>
      <c r="K76" s="240"/>
      <c r="L76" s="206"/>
      <c r="M76" s="206"/>
      <c r="N76" s="206"/>
      <c r="O76" s="206"/>
    </row>
    <row r="77" spans="2:15" s="157" customFormat="1" ht="11.25" x14ac:dyDescent="0.2">
      <c r="B77" s="237">
        <v>2.16</v>
      </c>
      <c r="C77" s="164" t="s">
        <v>406</v>
      </c>
      <c r="G77" s="206"/>
      <c r="H77" s="206"/>
      <c r="I77" s="206"/>
      <c r="J77" s="166">
        <v>0</v>
      </c>
      <c r="K77" s="240"/>
      <c r="L77" s="206"/>
      <c r="M77" s="206"/>
      <c r="N77" s="206"/>
      <c r="O77" s="206"/>
    </row>
    <row r="78" spans="2:15" s="157" customFormat="1" ht="11.25" x14ac:dyDescent="0.2">
      <c r="B78" s="237">
        <v>2.17</v>
      </c>
      <c r="C78" s="164" t="s">
        <v>227</v>
      </c>
      <c r="G78" s="206"/>
      <c r="H78" s="206"/>
      <c r="I78" s="206"/>
      <c r="J78" s="166">
        <v>0</v>
      </c>
      <c r="K78" s="240"/>
      <c r="L78" s="206"/>
      <c r="M78" s="206"/>
      <c r="N78" s="206"/>
      <c r="O78" s="206"/>
    </row>
    <row r="79" spans="2:15" s="157" customFormat="1" ht="11.25" x14ac:dyDescent="0.2">
      <c r="B79" s="237">
        <v>2.1800000000000002</v>
      </c>
      <c r="C79" s="378" t="s">
        <v>228</v>
      </c>
      <c r="D79" s="378"/>
      <c r="E79" s="378"/>
      <c r="F79" s="378"/>
      <c r="G79" s="378"/>
      <c r="H79" s="378"/>
      <c r="I79" s="378"/>
      <c r="J79" s="166">
        <v>0</v>
      </c>
      <c r="K79" s="240"/>
      <c r="L79" s="206"/>
      <c r="M79" s="206"/>
      <c r="N79" s="206"/>
      <c r="O79" s="206"/>
    </row>
    <row r="80" spans="2:15" s="157" customFormat="1" ht="11.25" x14ac:dyDescent="0.2">
      <c r="B80" s="237">
        <v>2.19</v>
      </c>
      <c r="C80" s="164" t="s">
        <v>229</v>
      </c>
      <c r="G80" s="206"/>
      <c r="H80" s="206"/>
      <c r="I80" s="206"/>
      <c r="J80" s="166">
        <v>0</v>
      </c>
      <c r="K80" s="240"/>
      <c r="L80" s="206"/>
      <c r="M80" s="206"/>
      <c r="N80" s="206"/>
      <c r="O80" s="206"/>
    </row>
    <row r="81" spans="2:15" s="157" customFormat="1" ht="11.25" x14ac:dyDescent="0.2">
      <c r="B81" s="241">
        <v>2.2000000000000002</v>
      </c>
      <c r="C81" s="164" t="s">
        <v>230</v>
      </c>
      <c r="G81" s="206"/>
      <c r="H81" s="206"/>
      <c r="I81" s="206"/>
      <c r="J81" s="166">
        <v>0</v>
      </c>
      <c r="K81" s="240"/>
      <c r="L81" s="206"/>
      <c r="M81" s="206"/>
      <c r="N81" s="206"/>
      <c r="O81" s="206"/>
    </row>
    <row r="82" spans="2:15" s="157" customFormat="1" ht="11.25" x14ac:dyDescent="0.2">
      <c r="B82" s="242">
        <v>2.21</v>
      </c>
      <c r="C82" s="169" t="s">
        <v>231</v>
      </c>
      <c r="D82" s="222"/>
      <c r="E82" s="222"/>
      <c r="F82" s="222"/>
      <c r="G82" s="223"/>
      <c r="H82" s="223"/>
      <c r="I82" s="223"/>
      <c r="J82" s="168">
        <v>0</v>
      </c>
      <c r="K82" s="243"/>
      <c r="L82" s="206"/>
      <c r="M82" s="206"/>
      <c r="N82" s="206"/>
      <c r="O82" s="206"/>
    </row>
    <row r="83" spans="2:15" s="157" customFormat="1" ht="11.25" x14ac:dyDescent="0.2">
      <c r="B83" s="206"/>
      <c r="G83" s="206"/>
      <c r="H83" s="206"/>
      <c r="I83" s="206"/>
      <c r="J83" s="14"/>
      <c r="L83" s="206"/>
      <c r="M83" s="206"/>
      <c r="N83" s="206"/>
      <c r="O83" s="206"/>
    </row>
    <row r="84" spans="2:15" s="157" customFormat="1" ht="11.25" x14ac:dyDescent="0.2">
      <c r="B84" s="229" t="s">
        <v>232</v>
      </c>
      <c r="C84" s="230"/>
      <c r="D84" s="231"/>
      <c r="E84" s="231"/>
      <c r="F84" s="231"/>
      <c r="G84" s="232"/>
      <c r="H84" s="232"/>
      <c r="I84" s="232"/>
      <c r="J84" s="230"/>
      <c r="K84" s="244">
        <f>SUM(J85:J91)</f>
        <v>3058899.62</v>
      </c>
      <c r="L84" s="206"/>
      <c r="M84" s="206"/>
      <c r="N84" s="206"/>
      <c r="O84" s="206"/>
    </row>
    <row r="85" spans="2:15" s="157" customFormat="1" ht="24.75" customHeight="1" x14ac:dyDescent="0.2">
      <c r="B85" s="245">
        <v>3.1</v>
      </c>
      <c r="C85" s="489" t="s">
        <v>233</v>
      </c>
      <c r="D85" s="489"/>
      <c r="E85" s="489"/>
      <c r="F85" s="489"/>
      <c r="G85" s="489"/>
      <c r="H85" s="489"/>
      <c r="I85" s="489"/>
      <c r="J85" s="166">
        <v>0</v>
      </c>
      <c r="K85" s="161"/>
      <c r="L85" s="206"/>
      <c r="M85" s="206"/>
      <c r="N85" s="206"/>
      <c r="O85" s="206"/>
    </row>
    <row r="86" spans="2:15" s="157" customFormat="1" ht="11.25" x14ac:dyDescent="0.2">
      <c r="B86" s="237">
        <v>3.2</v>
      </c>
      <c r="C86" s="164" t="s">
        <v>234</v>
      </c>
      <c r="G86" s="206"/>
      <c r="H86" s="206"/>
      <c r="I86" s="206"/>
      <c r="J86" s="166">
        <v>0</v>
      </c>
      <c r="K86" s="165"/>
      <c r="L86" s="206"/>
      <c r="M86" s="206"/>
      <c r="N86" s="206"/>
      <c r="O86" s="206"/>
    </row>
    <row r="87" spans="2:15" s="157" customFormat="1" ht="11.25" x14ac:dyDescent="0.2">
      <c r="B87" s="237">
        <v>3.3</v>
      </c>
      <c r="C87" s="164" t="s">
        <v>235</v>
      </c>
      <c r="G87" s="206"/>
      <c r="H87" s="206"/>
      <c r="I87" s="206"/>
      <c r="J87" s="166">
        <v>0</v>
      </c>
      <c r="K87" s="165"/>
      <c r="L87" s="206"/>
      <c r="M87" s="206"/>
      <c r="N87" s="206"/>
      <c r="O87" s="206"/>
    </row>
    <row r="88" spans="2:15" s="157" customFormat="1" ht="24.75" customHeight="1" x14ac:dyDescent="0.2">
      <c r="B88" s="246">
        <v>3.4</v>
      </c>
      <c r="C88" s="371" t="s">
        <v>236</v>
      </c>
      <c r="D88" s="371"/>
      <c r="E88" s="371"/>
      <c r="F88" s="371"/>
      <c r="G88" s="371"/>
      <c r="H88" s="371"/>
      <c r="I88" s="371"/>
      <c r="J88" s="166">
        <v>0</v>
      </c>
      <c r="K88" s="165"/>
      <c r="L88" s="206"/>
      <c r="M88" s="206"/>
      <c r="N88" s="206"/>
      <c r="O88" s="206"/>
    </row>
    <row r="89" spans="2:15" s="157" customFormat="1" ht="11.25" x14ac:dyDescent="0.2">
      <c r="B89" s="237">
        <v>3.5</v>
      </c>
      <c r="C89" s="164" t="s">
        <v>437</v>
      </c>
      <c r="G89" s="206"/>
      <c r="H89" s="206"/>
      <c r="I89" s="206"/>
      <c r="J89" s="166">
        <v>0</v>
      </c>
      <c r="K89" s="165"/>
      <c r="L89" s="206"/>
      <c r="M89" s="206"/>
      <c r="N89" s="206"/>
      <c r="O89" s="206"/>
    </row>
    <row r="90" spans="2:15" s="157" customFormat="1" ht="11.25" x14ac:dyDescent="0.2">
      <c r="B90" s="237">
        <v>3.6</v>
      </c>
      <c r="C90" s="164" t="s">
        <v>438</v>
      </c>
      <c r="G90" s="206"/>
      <c r="H90" s="206"/>
      <c r="I90" s="206"/>
      <c r="J90" s="166">
        <v>0</v>
      </c>
      <c r="K90" s="165"/>
      <c r="L90" s="206"/>
      <c r="M90" s="206"/>
      <c r="N90" s="206"/>
      <c r="O90" s="206"/>
    </row>
    <row r="91" spans="2:15" s="157" customFormat="1" ht="11.25" x14ac:dyDescent="0.2">
      <c r="B91" s="242">
        <v>3.7</v>
      </c>
      <c r="C91" s="169" t="s">
        <v>439</v>
      </c>
      <c r="D91" s="222"/>
      <c r="E91" s="222"/>
      <c r="F91" s="222"/>
      <c r="G91" s="223"/>
      <c r="H91" s="223"/>
      <c r="I91" s="223"/>
      <c r="J91" s="168">
        <v>3058899.62</v>
      </c>
      <c r="K91" s="170"/>
      <c r="L91" s="206"/>
      <c r="M91" s="206"/>
      <c r="N91" s="206"/>
      <c r="O91" s="206"/>
    </row>
    <row r="92" spans="2:15" s="157" customFormat="1" ht="11.25" x14ac:dyDescent="0.2">
      <c r="B92" s="206"/>
      <c r="G92" s="206"/>
      <c r="H92" s="206"/>
      <c r="I92" s="206"/>
      <c r="J92" s="14"/>
      <c r="L92" s="206"/>
      <c r="M92" s="206"/>
      <c r="N92" s="206"/>
      <c r="O92" s="206"/>
    </row>
    <row r="93" spans="2:15" s="157" customFormat="1" ht="11.25" x14ac:dyDescent="0.2">
      <c r="B93" s="229" t="s">
        <v>237</v>
      </c>
      <c r="C93" s="230"/>
      <c r="D93" s="231"/>
      <c r="E93" s="231"/>
      <c r="F93" s="231"/>
      <c r="G93" s="232"/>
      <c r="H93" s="232"/>
      <c r="I93" s="232"/>
      <c r="J93" s="230"/>
      <c r="K93" s="247">
        <f>+K59-K61+K84</f>
        <v>33498744.880000006</v>
      </c>
      <c r="L93" s="206"/>
      <c r="M93" s="206"/>
      <c r="N93" s="206"/>
      <c r="O93" s="206"/>
    </row>
    <row r="94" spans="2:15" s="157" customFormat="1" ht="11.25" x14ac:dyDescent="0.2">
      <c r="B94" s="206"/>
      <c r="D94" s="14"/>
      <c r="G94" s="206"/>
      <c r="H94" s="206"/>
      <c r="I94" s="206"/>
      <c r="J94" s="206"/>
      <c r="K94" s="206"/>
      <c r="L94" s="206"/>
      <c r="M94" s="206"/>
      <c r="N94" s="206"/>
      <c r="O94" s="206"/>
    </row>
    <row r="95" spans="2:15" s="157" customFormat="1" ht="11.25" x14ac:dyDescent="0.2">
      <c r="B95" s="371" t="s">
        <v>239</v>
      </c>
      <c r="C95" s="371"/>
      <c r="D95" s="371"/>
      <c r="E95" s="371"/>
      <c r="F95" s="371"/>
      <c r="G95" s="371"/>
      <c r="H95" s="371"/>
      <c r="I95" s="371"/>
      <c r="J95" s="371"/>
      <c r="K95" s="371"/>
      <c r="L95" s="206"/>
      <c r="M95" s="206"/>
      <c r="N95" s="206"/>
      <c r="O95" s="206"/>
    </row>
    <row r="96" spans="2:15" s="157" customFormat="1" ht="11.25" x14ac:dyDescent="0.2">
      <c r="L96" s="206"/>
      <c r="M96" s="206"/>
      <c r="N96" s="206"/>
      <c r="O96" s="206"/>
    </row>
  </sheetData>
  <mergeCells count="17">
    <mergeCell ref="B1:K1"/>
    <mergeCell ref="B2:K2"/>
    <mergeCell ref="B3:K3"/>
    <mergeCell ref="B4:K4"/>
    <mergeCell ref="C11:I11"/>
    <mergeCell ref="C10:I10"/>
    <mergeCell ref="C9:I9"/>
    <mergeCell ref="B23:K23"/>
    <mergeCell ref="B95:K95"/>
    <mergeCell ref="C88:I88"/>
    <mergeCell ref="B53:K53"/>
    <mergeCell ref="B54:K54"/>
    <mergeCell ref="B55:K55"/>
    <mergeCell ref="B57:K57"/>
    <mergeCell ref="C79:I79"/>
    <mergeCell ref="C85:I85"/>
    <mergeCell ref="B56:K56"/>
  </mergeCells>
  <pageMargins left="0.70866141732283472" right="0.70866141732283472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EA</vt:lpstr>
      <vt:lpstr>ESF</vt:lpstr>
      <vt:lpstr>VHP</vt:lpstr>
      <vt:lpstr>EFE</vt:lpstr>
      <vt:lpstr>CONCILIACIONES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MIRNAS CONTABILIDAD</cp:lastModifiedBy>
  <cp:lastPrinted>2024-07-17T17:41:53Z</cp:lastPrinted>
  <dcterms:created xsi:type="dcterms:W3CDTF">2017-02-28T18:38:56Z</dcterms:created>
  <dcterms:modified xsi:type="dcterms:W3CDTF">2024-07-23T20:21:57Z</dcterms:modified>
</cp:coreProperties>
</file>