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vers286\Documents\Nuns FM &amp; OLW\"/>
    </mc:Choice>
  </mc:AlternateContent>
  <bookViews>
    <workbookView xWindow="0" yWindow="0" windowWidth="20490" windowHeight="7755"/>
  </bookViews>
  <sheets>
    <sheet name="BUDGET 2021" sheetId="1" r:id="rId1"/>
    <sheet name="CASH FLOW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C13" i="2" l="1"/>
  <c r="E5" i="2"/>
  <c r="E13" i="2" s="1"/>
  <c r="E17" i="2" s="1"/>
  <c r="I173" i="1" l="1"/>
  <c r="I159" i="1"/>
  <c r="I152" i="1"/>
  <c r="G137" i="1"/>
  <c r="I177" i="1"/>
  <c r="I176" i="1"/>
  <c r="I172" i="1"/>
  <c r="I168" i="1"/>
  <c r="I167" i="1"/>
  <c r="I164" i="1"/>
  <c r="I157" i="1"/>
  <c r="I153" i="1"/>
  <c r="I149" i="1"/>
  <c r="I148" i="1"/>
  <c r="I139" i="1"/>
  <c r="I137" i="1"/>
  <c r="I134" i="1"/>
  <c r="I140" i="1"/>
  <c r="I135" i="1"/>
  <c r="I179" i="1"/>
  <c r="I175" i="1"/>
  <c r="I174" i="1"/>
  <c r="I171" i="1"/>
  <c r="I170" i="1"/>
  <c r="I166" i="1"/>
  <c r="I165" i="1"/>
  <c r="I162" i="1"/>
  <c r="I161" i="1"/>
  <c r="I160" i="1"/>
  <c r="I158" i="1"/>
  <c r="I156" i="1"/>
  <c r="I155" i="1"/>
  <c r="I154" i="1"/>
  <c r="I151" i="1"/>
  <c r="I150" i="1"/>
  <c r="I142" i="1"/>
  <c r="I141" i="1"/>
  <c r="I138" i="1"/>
  <c r="I133" i="1"/>
  <c r="H139" i="1"/>
  <c r="H176" i="1"/>
  <c r="H168" i="1"/>
  <c r="H164" i="1"/>
  <c r="H160" i="1"/>
  <c r="H152" i="1"/>
  <c r="H148" i="1"/>
  <c r="H179" i="1"/>
  <c r="H178" i="1"/>
  <c r="H175" i="1"/>
  <c r="H174" i="1"/>
  <c r="H172" i="1"/>
  <c r="H171" i="1"/>
  <c r="H170" i="1"/>
  <c r="H167" i="1"/>
  <c r="H166" i="1"/>
  <c r="H163" i="1"/>
  <c r="H162" i="1"/>
  <c r="H159" i="1"/>
  <c r="H158" i="1"/>
  <c r="H156" i="1"/>
  <c r="H155" i="1"/>
  <c r="H154" i="1"/>
  <c r="H151" i="1"/>
  <c r="H150" i="1"/>
  <c r="H142" i="1"/>
  <c r="H141" i="1"/>
  <c r="H137" i="1"/>
  <c r="H135" i="1"/>
  <c r="H133" i="1"/>
  <c r="G179" i="1"/>
  <c r="G163" i="1"/>
  <c r="G142" i="1"/>
  <c r="G118" i="1"/>
  <c r="G178" i="1"/>
  <c r="G176" i="1"/>
  <c r="G175" i="1"/>
  <c r="G174" i="1"/>
  <c r="G172" i="1"/>
  <c r="G171" i="1"/>
  <c r="G170" i="1"/>
  <c r="G168" i="1"/>
  <c r="G167" i="1"/>
  <c r="G166" i="1"/>
  <c r="G164" i="1"/>
  <c r="G162" i="1"/>
  <c r="G160" i="1"/>
  <c r="G159" i="1"/>
  <c r="G158" i="1"/>
  <c r="G156" i="1"/>
  <c r="G155" i="1"/>
  <c r="G154" i="1"/>
  <c r="G152" i="1"/>
  <c r="G151" i="1"/>
  <c r="G150" i="1"/>
  <c r="G148" i="1"/>
  <c r="G141" i="1"/>
  <c r="G138" i="1"/>
  <c r="G136" i="1"/>
  <c r="G134" i="1"/>
  <c r="G133" i="1"/>
  <c r="F178" i="1"/>
  <c r="F162" i="1"/>
  <c r="F137" i="1"/>
  <c r="F118" i="1"/>
  <c r="F141" i="1"/>
  <c r="F179" i="1"/>
  <c r="F177" i="1"/>
  <c r="F175" i="1"/>
  <c r="F174" i="1"/>
  <c r="F173" i="1"/>
  <c r="F171" i="1"/>
  <c r="F170" i="1"/>
  <c r="F169" i="1"/>
  <c r="F167" i="1"/>
  <c r="F166" i="1"/>
  <c r="F165" i="1"/>
  <c r="F163" i="1"/>
  <c r="F161" i="1"/>
  <c r="F159" i="1"/>
  <c r="F158" i="1"/>
  <c r="F157" i="1"/>
  <c r="F155" i="1"/>
  <c r="F154" i="1"/>
  <c r="F153" i="1"/>
  <c r="F151" i="1"/>
  <c r="F150" i="1"/>
  <c r="F149" i="1"/>
  <c r="F142" i="1"/>
  <c r="F140" i="1"/>
  <c r="F139" i="1"/>
  <c r="F136" i="1"/>
  <c r="F135" i="1"/>
  <c r="F133" i="1"/>
  <c r="E177" i="1"/>
  <c r="E169" i="1"/>
  <c r="J115" i="1"/>
  <c r="J108" i="1"/>
  <c r="J107" i="1"/>
  <c r="J99" i="1"/>
  <c r="J91" i="1"/>
  <c r="E118" i="1"/>
  <c r="E179" i="1"/>
  <c r="E176" i="1"/>
  <c r="E175" i="1"/>
  <c r="E173" i="1"/>
  <c r="E172" i="1"/>
  <c r="E171" i="1"/>
  <c r="E168" i="1"/>
  <c r="E167" i="1"/>
  <c r="E165" i="1"/>
  <c r="E164" i="1"/>
  <c r="E163" i="1"/>
  <c r="E161" i="1"/>
  <c r="E160" i="1"/>
  <c r="E159" i="1"/>
  <c r="E157" i="1"/>
  <c r="E156" i="1"/>
  <c r="E155" i="1"/>
  <c r="E153" i="1"/>
  <c r="E152" i="1"/>
  <c r="E151" i="1"/>
  <c r="E142" i="1"/>
  <c r="E139" i="1"/>
  <c r="E138" i="1"/>
  <c r="E135" i="1"/>
  <c r="E134" i="1"/>
  <c r="D118" i="1"/>
  <c r="D140" i="1"/>
  <c r="J71" i="1"/>
  <c r="D175" i="1"/>
  <c r="D171" i="1"/>
  <c r="D167" i="1"/>
  <c r="D163" i="1"/>
  <c r="D159" i="1"/>
  <c r="D155" i="1"/>
  <c r="D151" i="1"/>
  <c r="D142" i="1"/>
  <c r="C118" i="1"/>
  <c r="C81" i="1"/>
  <c r="E149" i="1"/>
  <c r="E148" i="1"/>
  <c r="D179" i="1"/>
  <c r="D139" i="1"/>
  <c r="J116" i="1"/>
  <c r="C174" i="1"/>
  <c r="C170" i="1"/>
  <c r="C169" i="1"/>
  <c r="C166" i="1"/>
  <c r="C162" i="1"/>
  <c r="C161" i="1"/>
  <c r="C159" i="1"/>
  <c r="C158" i="1"/>
  <c r="C157" i="1"/>
  <c r="C154" i="1"/>
  <c r="C150" i="1"/>
  <c r="C149" i="1"/>
  <c r="C148" i="1"/>
  <c r="C142" i="1"/>
  <c r="C141" i="1"/>
  <c r="C137" i="1"/>
  <c r="C136" i="1"/>
  <c r="C133" i="1"/>
  <c r="H118" i="1" l="1"/>
  <c r="D168" i="1"/>
  <c r="D157" i="1"/>
  <c r="D134" i="1"/>
  <c r="D160" i="1"/>
  <c r="D136" i="1"/>
  <c r="G139" i="1"/>
  <c r="H138" i="1"/>
  <c r="I18" i="1"/>
  <c r="I169" i="1"/>
  <c r="D164" i="1"/>
  <c r="D172" i="1"/>
  <c r="D176" i="1"/>
  <c r="E81" i="1"/>
  <c r="E120" i="1" s="1"/>
  <c r="I136" i="1"/>
  <c r="I163" i="1"/>
  <c r="D138" i="1"/>
  <c r="E136" i="1"/>
  <c r="E140" i="1"/>
  <c r="D148" i="1"/>
  <c r="D135" i="1"/>
  <c r="D152" i="1"/>
  <c r="D156" i="1"/>
  <c r="F134" i="1"/>
  <c r="F138" i="1"/>
  <c r="F148" i="1"/>
  <c r="F152" i="1"/>
  <c r="F156" i="1"/>
  <c r="F160" i="1"/>
  <c r="F164" i="1"/>
  <c r="F168" i="1"/>
  <c r="F172" i="1"/>
  <c r="F176" i="1"/>
  <c r="J88" i="1"/>
  <c r="J92" i="1"/>
  <c r="J96" i="1"/>
  <c r="J112" i="1"/>
  <c r="G135" i="1"/>
  <c r="G140" i="1"/>
  <c r="G149" i="1"/>
  <c r="G153" i="1"/>
  <c r="G157" i="1"/>
  <c r="G161" i="1"/>
  <c r="G165" i="1"/>
  <c r="G169" i="1"/>
  <c r="G173" i="1"/>
  <c r="G177" i="1"/>
  <c r="I178" i="1"/>
  <c r="I118" i="1"/>
  <c r="I81" i="1"/>
  <c r="I144" i="1"/>
  <c r="I55" i="1"/>
  <c r="E150" i="1"/>
  <c r="J87" i="1"/>
  <c r="J95" i="1"/>
  <c r="J103" i="1"/>
  <c r="J111" i="1"/>
  <c r="H18" i="1"/>
  <c r="H134" i="1"/>
  <c r="E133" i="1"/>
  <c r="E137" i="1"/>
  <c r="E154" i="1"/>
  <c r="E158" i="1"/>
  <c r="E162" i="1"/>
  <c r="E166" i="1"/>
  <c r="E170" i="1"/>
  <c r="E174" i="1"/>
  <c r="E178" i="1"/>
  <c r="J70" i="1"/>
  <c r="E141" i="1"/>
  <c r="H136" i="1"/>
  <c r="H140" i="1"/>
  <c r="H149" i="1"/>
  <c r="H153" i="1"/>
  <c r="H157" i="1"/>
  <c r="H161" i="1"/>
  <c r="H165" i="1"/>
  <c r="H169" i="1"/>
  <c r="H173" i="1"/>
  <c r="H177" i="1"/>
  <c r="D178" i="1"/>
  <c r="D166" i="1"/>
  <c r="D170" i="1"/>
  <c r="J170" i="1" s="1"/>
  <c r="D174" i="1"/>
  <c r="J75" i="1"/>
  <c r="J100" i="1"/>
  <c r="J104" i="1"/>
  <c r="G18" i="1"/>
  <c r="H81" i="1"/>
  <c r="H120" i="1" s="1"/>
  <c r="D141" i="1"/>
  <c r="D162" i="1"/>
  <c r="J72" i="1"/>
  <c r="J76" i="1"/>
  <c r="D137" i="1"/>
  <c r="D154" i="1"/>
  <c r="J154" i="1" s="1"/>
  <c r="F81" i="1"/>
  <c r="F120" i="1" s="1"/>
  <c r="H55" i="1"/>
  <c r="H181" i="1" s="1"/>
  <c r="G55" i="1"/>
  <c r="G181" i="1" s="1"/>
  <c r="J86" i="1"/>
  <c r="J90" i="1"/>
  <c r="J98" i="1"/>
  <c r="J102" i="1"/>
  <c r="J106" i="1"/>
  <c r="J114" i="1"/>
  <c r="G81" i="1"/>
  <c r="G120" i="1" s="1"/>
  <c r="F55" i="1"/>
  <c r="F181" i="1" s="1"/>
  <c r="J74" i="1"/>
  <c r="J78" i="1"/>
  <c r="J110" i="1"/>
  <c r="F18" i="1"/>
  <c r="E55" i="1"/>
  <c r="E181" i="1" s="1"/>
  <c r="J85" i="1"/>
  <c r="J101" i="1"/>
  <c r="J89" i="1"/>
  <c r="J93" i="1"/>
  <c r="J97" i="1"/>
  <c r="J105" i="1"/>
  <c r="J109" i="1"/>
  <c r="J113" i="1"/>
  <c r="J23" i="1"/>
  <c r="E18" i="1"/>
  <c r="D165" i="1"/>
  <c r="D169" i="1"/>
  <c r="D173" i="1"/>
  <c r="D177" i="1"/>
  <c r="J36" i="1"/>
  <c r="J32" i="1"/>
  <c r="D153" i="1"/>
  <c r="D161" i="1"/>
  <c r="J11" i="1"/>
  <c r="J35" i="1"/>
  <c r="D81" i="1"/>
  <c r="D120" i="1" s="1"/>
  <c r="D133" i="1"/>
  <c r="D158" i="1"/>
  <c r="J7" i="1"/>
  <c r="J94" i="1"/>
  <c r="J43" i="1"/>
  <c r="D149" i="1"/>
  <c r="J15" i="1"/>
  <c r="J77" i="1"/>
  <c r="C120" i="1"/>
  <c r="J28" i="1"/>
  <c r="J40" i="1"/>
  <c r="J48" i="1"/>
  <c r="J27" i="1"/>
  <c r="J39" i="1"/>
  <c r="J47" i="1"/>
  <c r="J51" i="1"/>
  <c r="J8" i="1"/>
  <c r="J12" i="1"/>
  <c r="J16" i="1"/>
  <c r="D18" i="1"/>
  <c r="J52" i="1"/>
  <c r="J29" i="1"/>
  <c r="J41" i="1"/>
  <c r="J45" i="1"/>
  <c r="J10" i="1"/>
  <c r="J14" i="1"/>
  <c r="J25" i="1"/>
  <c r="J33" i="1"/>
  <c r="J49" i="1"/>
  <c r="J9" i="1"/>
  <c r="J13" i="1"/>
  <c r="J26" i="1"/>
  <c r="J30" i="1"/>
  <c r="J34" i="1"/>
  <c r="J38" i="1"/>
  <c r="J42" i="1"/>
  <c r="J46" i="1"/>
  <c r="J50" i="1"/>
  <c r="J159" i="1"/>
  <c r="J79" i="1"/>
  <c r="C135" i="1"/>
  <c r="C139" i="1"/>
  <c r="C152" i="1"/>
  <c r="C156" i="1"/>
  <c r="C160" i="1"/>
  <c r="J160" i="1" s="1"/>
  <c r="C164" i="1"/>
  <c r="C168" i="1"/>
  <c r="C172" i="1"/>
  <c r="C176" i="1"/>
  <c r="J176" i="1" s="1"/>
  <c r="C55" i="1"/>
  <c r="C181" i="1" s="1"/>
  <c r="C134" i="1"/>
  <c r="C138" i="1"/>
  <c r="C151" i="1"/>
  <c r="J151" i="1" s="1"/>
  <c r="C155" i="1"/>
  <c r="J155" i="1" s="1"/>
  <c r="C163" i="1"/>
  <c r="C167" i="1"/>
  <c r="J167" i="1" s="1"/>
  <c r="C171" i="1"/>
  <c r="J171" i="1" s="1"/>
  <c r="C175" i="1"/>
  <c r="J175" i="1" s="1"/>
  <c r="C179" i="1"/>
  <c r="C140" i="1"/>
  <c r="C153" i="1"/>
  <c r="C165" i="1"/>
  <c r="C173" i="1"/>
  <c r="C177" i="1"/>
  <c r="C178" i="1"/>
  <c r="J73" i="1"/>
  <c r="J22" i="1"/>
  <c r="C18" i="1"/>
  <c r="J142" i="1"/>
  <c r="J37" i="1"/>
  <c r="J31" i="1"/>
  <c r="J53" i="1"/>
  <c r="J44" i="1"/>
  <c r="J141" i="1"/>
  <c r="F144" i="1" l="1"/>
  <c r="J161" i="1"/>
  <c r="J135" i="1"/>
  <c r="J164" i="1"/>
  <c r="J158" i="1"/>
  <c r="J139" i="1"/>
  <c r="J134" i="1"/>
  <c r="H57" i="1"/>
  <c r="I57" i="1"/>
  <c r="J169" i="1"/>
  <c r="J149" i="1"/>
  <c r="J148" i="1"/>
  <c r="J174" i="1"/>
  <c r="J157" i="1"/>
  <c r="J162" i="1"/>
  <c r="J163" i="1"/>
  <c r="J168" i="1"/>
  <c r="J152" i="1"/>
  <c r="H144" i="1"/>
  <c r="E144" i="1"/>
  <c r="G144" i="1"/>
  <c r="J136" i="1"/>
  <c r="D144" i="1"/>
  <c r="J178" i="1"/>
  <c r="J153" i="1"/>
  <c r="J166" i="1"/>
  <c r="J137" i="1"/>
  <c r="J140" i="1"/>
  <c r="J138" i="1"/>
  <c r="J172" i="1"/>
  <c r="J156" i="1"/>
  <c r="J133" i="1"/>
  <c r="G57" i="1"/>
  <c r="G183" i="1" s="1"/>
  <c r="I181" i="1"/>
  <c r="I120" i="1"/>
  <c r="H183" i="1"/>
  <c r="E57" i="1"/>
  <c r="E183" i="1" s="1"/>
  <c r="F57" i="1"/>
  <c r="F183" i="1" s="1"/>
  <c r="J165" i="1"/>
  <c r="J179" i="1"/>
  <c r="C57" i="1"/>
  <c r="C183" i="1" s="1"/>
  <c r="J118" i="1"/>
  <c r="J81" i="1"/>
  <c r="J173" i="1"/>
  <c r="J177" i="1"/>
  <c r="J24" i="1"/>
  <c r="J55" i="1" s="1"/>
  <c r="D150" i="1"/>
  <c r="J150" i="1" s="1"/>
  <c r="D55" i="1"/>
  <c r="J18" i="1"/>
  <c r="C144" i="1"/>
  <c r="I183" i="1" l="1"/>
  <c r="J144" i="1"/>
  <c r="J120" i="1"/>
  <c r="J57" i="1"/>
  <c r="D57" i="1"/>
  <c r="D183" i="1" s="1"/>
  <c r="J183" i="1" s="1"/>
  <c r="D181" i="1"/>
  <c r="J181" i="1" s="1"/>
</calcChain>
</file>

<file path=xl/sharedStrings.xml><?xml version="1.0" encoding="utf-8"?>
<sst xmlns="http://schemas.openxmlformats.org/spreadsheetml/2006/main" count="197" uniqueCount="80">
  <si>
    <t>FRANCISCAN MINISTRIES</t>
  </si>
  <si>
    <t>CALENDAR YEAR 2020</t>
  </si>
  <si>
    <t>ACCOUNT</t>
  </si>
  <si>
    <t>OLW</t>
  </si>
  <si>
    <t>BARN</t>
  </si>
  <si>
    <t>TAU HOUSE</t>
  </si>
  <si>
    <t>GARDEN</t>
  </si>
  <si>
    <t>HAIRCUTS</t>
  </si>
  <si>
    <t>TAMAR'S CTR</t>
  </si>
  <si>
    <t>ADMIN.</t>
  </si>
  <si>
    <t>ALL MINISTRIES</t>
  </si>
  <si>
    <t>NUMBER</t>
  </si>
  <si>
    <t>REVENUE</t>
  </si>
  <si>
    <t>SFP FOUNDATION</t>
  </si>
  <si>
    <t>ST. ELIZABETH FUND</t>
  </si>
  <si>
    <t>PEDDLER FUNDS</t>
  </si>
  <si>
    <t>GRANTS</t>
  </si>
  <si>
    <t>INDIVIDUAL CONTRIBUTIONS</t>
  </si>
  <si>
    <t>BUSINESS CONTRIBUTIONS</t>
  </si>
  <si>
    <t>MISCELLANEOUS INCOME</t>
  </si>
  <si>
    <t>DEVELOPMENT EVENTS</t>
  </si>
  <si>
    <t>PROGRAM REVENUE</t>
  </si>
  <si>
    <t>RENT</t>
  </si>
  <si>
    <t>TOTAL INCOME</t>
  </si>
  <si>
    <t>,</t>
  </si>
  <si>
    <t>EXPENSES</t>
  </si>
  <si>
    <t>SALARIES</t>
  </si>
  <si>
    <t>BENEFITS</t>
  </si>
  <si>
    <t>EMPLOYER TAXES</t>
  </si>
  <si>
    <t>BUREAU OF WORKER'S COMP</t>
  </si>
  <si>
    <t>MARKETING &amp; ADVERTISING</t>
  </si>
  <si>
    <t>CONSULTANTS</t>
  </si>
  <si>
    <t>CONTRACTORS &amp; MAINTENANCE</t>
  </si>
  <si>
    <t>VEHICLES</t>
  </si>
  <si>
    <t>UTILITIES</t>
  </si>
  <si>
    <t>TELEPHONE</t>
  </si>
  <si>
    <t>FOOD HOSPITALITY</t>
  </si>
  <si>
    <t>LIQUOR BAR SUPPLIES</t>
  </si>
  <si>
    <t xml:space="preserve">UBI FEDERAL TAXES   </t>
  </si>
  <si>
    <t>OHIO SALES TAXES</t>
  </si>
  <si>
    <t>SUPPLIES</t>
  </si>
  <si>
    <t>COMPUTER COSTS</t>
  </si>
  <si>
    <t>DUES &amp; SUBSCRIPTION'S</t>
  </si>
  <si>
    <t>POSTAGE &amp; FREIGHT</t>
  </si>
  <si>
    <t>PRINTING</t>
  </si>
  <si>
    <t>LEGAL FEES</t>
  </si>
  <si>
    <t>PROFESSIONAL FEES</t>
  </si>
  <si>
    <t>LEASE COSTS</t>
  </si>
  <si>
    <t>INSURANCE</t>
  </si>
  <si>
    <t>TRAVEL</t>
  </si>
  <si>
    <t>TRAINING</t>
  </si>
  <si>
    <t>PROPERTY TAXES</t>
  </si>
  <si>
    <t>DEVELOPMENT EVENT COSTS</t>
  </si>
  <si>
    <t>DEPRECIATION</t>
  </si>
  <si>
    <t>ON LINE SERVICES</t>
  </si>
  <si>
    <t>MERCHANT &amp; BANK FEES</t>
  </si>
  <si>
    <t>DUE TO/FROM</t>
  </si>
  <si>
    <t>TOTAL EXPENSES</t>
  </si>
  <si>
    <t>NET REVENUE/DEFICIT</t>
  </si>
  <si>
    <t>Page 1</t>
  </si>
  <si>
    <t>PAGE 2</t>
  </si>
  <si>
    <t>TAMRA'S CTR</t>
  </si>
  <si>
    <t>PAGE 3</t>
  </si>
  <si>
    <t>2020 ESTIMATED ACTUAL VS. 2021 BUDGET</t>
  </si>
  <si>
    <t>ESTIMATED ACTUAL 2020</t>
  </si>
  <si>
    <t>CALENDAR YEAR</t>
  </si>
  <si>
    <t>2021 BUDGET</t>
  </si>
  <si>
    <t>CALENDAR YEAR 2021</t>
  </si>
  <si>
    <t>FRANCISCAN MINISTRIES, INC.</t>
  </si>
  <si>
    <t>CASH FLOW</t>
  </si>
  <si>
    <t xml:space="preserve"> </t>
  </si>
  <si>
    <t>Beginning Cash Position 1/1/XX</t>
  </si>
  <si>
    <t>Income</t>
  </si>
  <si>
    <t>Expense</t>
  </si>
  <si>
    <t>Depreciation Add Back</t>
  </si>
  <si>
    <t>Proceeds From Sale of OLW</t>
  </si>
  <si>
    <t>Ending Cash Position 12/31/XX</t>
  </si>
  <si>
    <t>Ending Cash Position 12/31/21</t>
  </si>
  <si>
    <t>*</t>
  </si>
  <si>
    <t>* Excludes Funds From Sale of OLW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</si>
</sst>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Border="1"/>
    <xf numFmtId="164" fontId="2" fillId="0" borderId="0" xfId="2" applyNumberFormat="1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0" xfId="0" quotePrefix="1" applyFont="1" applyBorder="1"/>
    <xf numFmtId="44" fontId="2" fillId="0" borderId="0" xfId="2" applyFont="1"/>
    <xf numFmtId="43" fontId="2" fillId="0" borderId="0" xfId="1" applyFont="1"/>
    <xf numFmtId="165" fontId="2" fillId="0" borderId="0" xfId="1" quotePrefix="1" applyNumberFormat="1" applyFont="1"/>
    <xf numFmtId="165" fontId="2" fillId="0" borderId="0" xfId="1" applyNumberFormat="1" applyFont="1"/>
    <xf numFmtId="44" fontId="2" fillId="0" borderId="0" xfId="2" applyNumberFormat="1" applyFont="1"/>
    <xf numFmtId="44" fontId="2" fillId="0" borderId="0" xfId="0" applyNumberFormat="1" applyFont="1"/>
    <xf numFmtId="165" fontId="2" fillId="0" borderId="0" xfId="0" applyNumberFormat="1" applyFont="1"/>
    <xf numFmtId="164" fontId="2" fillId="0" borderId="0" xfId="2" quotePrefix="1" applyNumberFormat="1" applyFont="1"/>
    <xf numFmtId="164" fontId="2" fillId="0" borderId="0" xfId="0" applyNumberFormat="1" applyFont="1"/>
    <xf numFmtId="164" fontId="2" fillId="0" borderId="0" xfId="2" applyNumberFormat="1" applyFont="1" applyFill="1"/>
    <xf numFmtId="0" fontId="0" fillId="0" borderId="0" xfId="0" applyAlignment="1">
      <alignment horizontal="center"/>
    </xf>
    <xf numFmtId="164" fontId="0" fillId="0" borderId="0" xfId="2" applyNumberFormat="1" applyFont="1"/>
    <xf numFmtId="165" fontId="0" fillId="0" borderId="0" xfId="1" applyNumberFormat="1" applyFont="1"/>
    <xf numFmtId="164" fontId="0" fillId="0" borderId="0" xfId="0" applyNumberFormat="1"/>
    <xf numFmtId="0" fontId="0" fillId="0" borderId="0" xfId="0" quotePrefix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5"/>
  <sheetViews>
    <sheetView tabSelected="1" workbookViewId="0">
      <selection activeCell="I9" sqref="I9"/>
    </sheetView>
  </sheetViews>
  <sheetFormatPr defaultRowHeight="12.75" x14ac:dyDescent="0.2"/>
  <cols>
    <col min="1" max="1" width="10" style="1" customWidth="1"/>
    <col min="2" max="2" width="33.42578125" style="2" customWidth="1"/>
    <col min="3" max="3" width="13.85546875" style="1" customWidth="1"/>
    <col min="4" max="4" width="12.7109375" style="1" customWidth="1"/>
    <col min="5" max="5" width="15.5703125" style="1" customWidth="1"/>
    <col min="6" max="6" width="16.140625" style="1" customWidth="1"/>
    <col min="7" max="9" width="12.7109375" style="1" customWidth="1"/>
    <col min="10" max="10" width="15.28515625" style="1" customWidth="1"/>
    <col min="11" max="255" width="9.140625" style="1"/>
    <col min="256" max="256" width="10" style="1" customWidth="1"/>
    <col min="257" max="257" width="33.42578125" style="1" customWidth="1"/>
    <col min="258" max="258" width="13.85546875" style="1" customWidth="1"/>
    <col min="259" max="259" width="12.7109375" style="1" customWidth="1"/>
    <col min="260" max="260" width="15.5703125" style="1" customWidth="1"/>
    <col min="261" max="261" width="16.140625" style="1" customWidth="1"/>
    <col min="262" max="264" width="12.7109375" style="1" customWidth="1"/>
    <col min="265" max="265" width="15.28515625" style="1" customWidth="1"/>
    <col min="266" max="266" width="11.7109375" style="1" customWidth="1"/>
    <col min="267" max="511" width="9.140625" style="1"/>
    <col min="512" max="512" width="10" style="1" customWidth="1"/>
    <col min="513" max="513" width="33.42578125" style="1" customWidth="1"/>
    <col min="514" max="514" width="13.85546875" style="1" customWidth="1"/>
    <col min="515" max="515" width="12.7109375" style="1" customWidth="1"/>
    <col min="516" max="516" width="15.5703125" style="1" customWidth="1"/>
    <col min="517" max="517" width="16.140625" style="1" customWidth="1"/>
    <col min="518" max="520" width="12.7109375" style="1" customWidth="1"/>
    <col min="521" max="521" width="15.28515625" style="1" customWidth="1"/>
    <col min="522" max="522" width="11.7109375" style="1" customWidth="1"/>
    <col min="523" max="767" width="9.140625" style="1"/>
    <col min="768" max="768" width="10" style="1" customWidth="1"/>
    <col min="769" max="769" width="33.42578125" style="1" customWidth="1"/>
    <col min="770" max="770" width="13.85546875" style="1" customWidth="1"/>
    <col min="771" max="771" width="12.7109375" style="1" customWidth="1"/>
    <col min="772" max="772" width="15.5703125" style="1" customWidth="1"/>
    <col min="773" max="773" width="16.140625" style="1" customWidth="1"/>
    <col min="774" max="776" width="12.7109375" style="1" customWidth="1"/>
    <col min="777" max="777" width="15.28515625" style="1" customWidth="1"/>
    <col min="778" max="778" width="11.7109375" style="1" customWidth="1"/>
    <col min="779" max="1023" width="9.140625" style="1"/>
    <col min="1024" max="1024" width="10" style="1" customWidth="1"/>
    <col min="1025" max="1025" width="33.42578125" style="1" customWidth="1"/>
    <col min="1026" max="1026" width="13.85546875" style="1" customWidth="1"/>
    <col min="1027" max="1027" width="12.7109375" style="1" customWidth="1"/>
    <col min="1028" max="1028" width="15.5703125" style="1" customWidth="1"/>
    <col min="1029" max="1029" width="16.140625" style="1" customWidth="1"/>
    <col min="1030" max="1032" width="12.7109375" style="1" customWidth="1"/>
    <col min="1033" max="1033" width="15.28515625" style="1" customWidth="1"/>
    <col min="1034" max="1034" width="11.7109375" style="1" customWidth="1"/>
    <col min="1035" max="1279" width="9.140625" style="1"/>
    <col min="1280" max="1280" width="10" style="1" customWidth="1"/>
    <col min="1281" max="1281" width="33.42578125" style="1" customWidth="1"/>
    <col min="1282" max="1282" width="13.85546875" style="1" customWidth="1"/>
    <col min="1283" max="1283" width="12.7109375" style="1" customWidth="1"/>
    <col min="1284" max="1284" width="15.5703125" style="1" customWidth="1"/>
    <col min="1285" max="1285" width="16.140625" style="1" customWidth="1"/>
    <col min="1286" max="1288" width="12.7109375" style="1" customWidth="1"/>
    <col min="1289" max="1289" width="15.28515625" style="1" customWidth="1"/>
    <col min="1290" max="1290" width="11.7109375" style="1" customWidth="1"/>
    <col min="1291" max="1535" width="9.140625" style="1"/>
    <col min="1536" max="1536" width="10" style="1" customWidth="1"/>
    <col min="1537" max="1537" width="33.42578125" style="1" customWidth="1"/>
    <col min="1538" max="1538" width="13.85546875" style="1" customWidth="1"/>
    <col min="1539" max="1539" width="12.7109375" style="1" customWidth="1"/>
    <col min="1540" max="1540" width="15.5703125" style="1" customWidth="1"/>
    <col min="1541" max="1541" width="16.140625" style="1" customWidth="1"/>
    <col min="1542" max="1544" width="12.7109375" style="1" customWidth="1"/>
    <col min="1545" max="1545" width="15.28515625" style="1" customWidth="1"/>
    <col min="1546" max="1546" width="11.7109375" style="1" customWidth="1"/>
    <col min="1547" max="1791" width="9.140625" style="1"/>
    <col min="1792" max="1792" width="10" style="1" customWidth="1"/>
    <col min="1793" max="1793" width="33.42578125" style="1" customWidth="1"/>
    <col min="1794" max="1794" width="13.85546875" style="1" customWidth="1"/>
    <col min="1795" max="1795" width="12.7109375" style="1" customWidth="1"/>
    <col min="1796" max="1796" width="15.5703125" style="1" customWidth="1"/>
    <col min="1797" max="1797" width="16.140625" style="1" customWidth="1"/>
    <col min="1798" max="1800" width="12.7109375" style="1" customWidth="1"/>
    <col min="1801" max="1801" width="15.28515625" style="1" customWidth="1"/>
    <col min="1802" max="1802" width="11.7109375" style="1" customWidth="1"/>
    <col min="1803" max="2047" width="9.140625" style="1"/>
    <col min="2048" max="2048" width="10" style="1" customWidth="1"/>
    <col min="2049" max="2049" width="33.42578125" style="1" customWidth="1"/>
    <col min="2050" max="2050" width="13.85546875" style="1" customWidth="1"/>
    <col min="2051" max="2051" width="12.7109375" style="1" customWidth="1"/>
    <col min="2052" max="2052" width="15.5703125" style="1" customWidth="1"/>
    <col min="2053" max="2053" width="16.140625" style="1" customWidth="1"/>
    <col min="2054" max="2056" width="12.7109375" style="1" customWidth="1"/>
    <col min="2057" max="2057" width="15.28515625" style="1" customWidth="1"/>
    <col min="2058" max="2058" width="11.7109375" style="1" customWidth="1"/>
    <col min="2059" max="2303" width="9.140625" style="1"/>
    <col min="2304" max="2304" width="10" style="1" customWidth="1"/>
    <col min="2305" max="2305" width="33.42578125" style="1" customWidth="1"/>
    <col min="2306" max="2306" width="13.85546875" style="1" customWidth="1"/>
    <col min="2307" max="2307" width="12.7109375" style="1" customWidth="1"/>
    <col min="2308" max="2308" width="15.5703125" style="1" customWidth="1"/>
    <col min="2309" max="2309" width="16.140625" style="1" customWidth="1"/>
    <col min="2310" max="2312" width="12.7109375" style="1" customWidth="1"/>
    <col min="2313" max="2313" width="15.28515625" style="1" customWidth="1"/>
    <col min="2314" max="2314" width="11.7109375" style="1" customWidth="1"/>
    <col min="2315" max="2559" width="9.140625" style="1"/>
    <col min="2560" max="2560" width="10" style="1" customWidth="1"/>
    <col min="2561" max="2561" width="33.42578125" style="1" customWidth="1"/>
    <col min="2562" max="2562" width="13.85546875" style="1" customWidth="1"/>
    <col min="2563" max="2563" width="12.7109375" style="1" customWidth="1"/>
    <col min="2564" max="2564" width="15.5703125" style="1" customWidth="1"/>
    <col min="2565" max="2565" width="16.140625" style="1" customWidth="1"/>
    <col min="2566" max="2568" width="12.7109375" style="1" customWidth="1"/>
    <col min="2569" max="2569" width="15.28515625" style="1" customWidth="1"/>
    <col min="2570" max="2570" width="11.7109375" style="1" customWidth="1"/>
    <col min="2571" max="2815" width="9.140625" style="1"/>
    <col min="2816" max="2816" width="10" style="1" customWidth="1"/>
    <col min="2817" max="2817" width="33.42578125" style="1" customWidth="1"/>
    <col min="2818" max="2818" width="13.85546875" style="1" customWidth="1"/>
    <col min="2819" max="2819" width="12.7109375" style="1" customWidth="1"/>
    <col min="2820" max="2820" width="15.5703125" style="1" customWidth="1"/>
    <col min="2821" max="2821" width="16.140625" style="1" customWidth="1"/>
    <col min="2822" max="2824" width="12.7109375" style="1" customWidth="1"/>
    <col min="2825" max="2825" width="15.28515625" style="1" customWidth="1"/>
    <col min="2826" max="2826" width="11.7109375" style="1" customWidth="1"/>
    <col min="2827" max="3071" width="9.140625" style="1"/>
    <col min="3072" max="3072" width="10" style="1" customWidth="1"/>
    <col min="3073" max="3073" width="33.42578125" style="1" customWidth="1"/>
    <col min="3074" max="3074" width="13.85546875" style="1" customWidth="1"/>
    <col min="3075" max="3075" width="12.7109375" style="1" customWidth="1"/>
    <col min="3076" max="3076" width="15.5703125" style="1" customWidth="1"/>
    <col min="3077" max="3077" width="16.140625" style="1" customWidth="1"/>
    <col min="3078" max="3080" width="12.7109375" style="1" customWidth="1"/>
    <col min="3081" max="3081" width="15.28515625" style="1" customWidth="1"/>
    <col min="3082" max="3082" width="11.7109375" style="1" customWidth="1"/>
    <col min="3083" max="3327" width="9.140625" style="1"/>
    <col min="3328" max="3328" width="10" style="1" customWidth="1"/>
    <col min="3329" max="3329" width="33.42578125" style="1" customWidth="1"/>
    <col min="3330" max="3330" width="13.85546875" style="1" customWidth="1"/>
    <col min="3331" max="3331" width="12.7109375" style="1" customWidth="1"/>
    <col min="3332" max="3332" width="15.5703125" style="1" customWidth="1"/>
    <col min="3333" max="3333" width="16.140625" style="1" customWidth="1"/>
    <col min="3334" max="3336" width="12.7109375" style="1" customWidth="1"/>
    <col min="3337" max="3337" width="15.28515625" style="1" customWidth="1"/>
    <col min="3338" max="3338" width="11.7109375" style="1" customWidth="1"/>
    <col min="3339" max="3583" width="9.140625" style="1"/>
    <col min="3584" max="3584" width="10" style="1" customWidth="1"/>
    <col min="3585" max="3585" width="33.42578125" style="1" customWidth="1"/>
    <col min="3586" max="3586" width="13.85546875" style="1" customWidth="1"/>
    <col min="3587" max="3587" width="12.7109375" style="1" customWidth="1"/>
    <col min="3588" max="3588" width="15.5703125" style="1" customWidth="1"/>
    <col min="3589" max="3589" width="16.140625" style="1" customWidth="1"/>
    <col min="3590" max="3592" width="12.7109375" style="1" customWidth="1"/>
    <col min="3593" max="3593" width="15.28515625" style="1" customWidth="1"/>
    <col min="3594" max="3594" width="11.7109375" style="1" customWidth="1"/>
    <col min="3595" max="3839" width="9.140625" style="1"/>
    <col min="3840" max="3840" width="10" style="1" customWidth="1"/>
    <col min="3841" max="3841" width="33.42578125" style="1" customWidth="1"/>
    <col min="3842" max="3842" width="13.85546875" style="1" customWidth="1"/>
    <col min="3843" max="3843" width="12.7109375" style="1" customWidth="1"/>
    <col min="3844" max="3844" width="15.5703125" style="1" customWidth="1"/>
    <col min="3845" max="3845" width="16.140625" style="1" customWidth="1"/>
    <col min="3846" max="3848" width="12.7109375" style="1" customWidth="1"/>
    <col min="3849" max="3849" width="15.28515625" style="1" customWidth="1"/>
    <col min="3850" max="3850" width="11.7109375" style="1" customWidth="1"/>
    <col min="3851" max="4095" width="9.140625" style="1"/>
    <col min="4096" max="4096" width="10" style="1" customWidth="1"/>
    <col min="4097" max="4097" width="33.42578125" style="1" customWidth="1"/>
    <col min="4098" max="4098" width="13.85546875" style="1" customWidth="1"/>
    <col min="4099" max="4099" width="12.7109375" style="1" customWidth="1"/>
    <col min="4100" max="4100" width="15.5703125" style="1" customWidth="1"/>
    <col min="4101" max="4101" width="16.140625" style="1" customWidth="1"/>
    <col min="4102" max="4104" width="12.7109375" style="1" customWidth="1"/>
    <col min="4105" max="4105" width="15.28515625" style="1" customWidth="1"/>
    <col min="4106" max="4106" width="11.7109375" style="1" customWidth="1"/>
    <col min="4107" max="4351" width="9.140625" style="1"/>
    <col min="4352" max="4352" width="10" style="1" customWidth="1"/>
    <col min="4353" max="4353" width="33.42578125" style="1" customWidth="1"/>
    <col min="4354" max="4354" width="13.85546875" style="1" customWidth="1"/>
    <col min="4355" max="4355" width="12.7109375" style="1" customWidth="1"/>
    <col min="4356" max="4356" width="15.5703125" style="1" customWidth="1"/>
    <col min="4357" max="4357" width="16.140625" style="1" customWidth="1"/>
    <col min="4358" max="4360" width="12.7109375" style="1" customWidth="1"/>
    <col min="4361" max="4361" width="15.28515625" style="1" customWidth="1"/>
    <col min="4362" max="4362" width="11.7109375" style="1" customWidth="1"/>
    <col min="4363" max="4607" width="9.140625" style="1"/>
    <col min="4608" max="4608" width="10" style="1" customWidth="1"/>
    <col min="4609" max="4609" width="33.42578125" style="1" customWidth="1"/>
    <col min="4610" max="4610" width="13.85546875" style="1" customWidth="1"/>
    <col min="4611" max="4611" width="12.7109375" style="1" customWidth="1"/>
    <col min="4612" max="4612" width="15.5703125" style="1" customWidth="1"/>
    <col min="4613" max="4613" width="16.140625" style="1" customWidth="1"/>
    <col min="4614" max="4616" width="12.7109375" style="1" customWidth="1"/>
    <col min="4617" max="4617" width="15.28515625" style="1" customWidth="1"/>
    <col min="4618" max="4618" width="11.7109375" style="1" customWidth="1"/>
    <col min="4619" max="4863" width="9.140625" style="1"/>
    <col min="4864" max="4864" width="10" style="1" customWidth="1"/>
    <col min="4865" max="4865" width="33.42578125" style="1" customWidth="1"/>
    <col min="4866" max="4866" width="13.85546875" style="1" customWidth="1"/>
    <col min="4867" max="4867" width="12.7109375" style="1" customWidth="1"/>
    <col min="4868" max="4868" width="15.5703125" style="1" customWidth="1"/>
    <col min="4869" max="4869" width="16.140625" style="1" customWidth="1"/>
    <col min="4870" max="4872" width="12.7109375" style="1" customWidth="1"/>
    <col min="4873" max="4873" width="15.28515625" style="1" customWidth="1"/>
    <col min="4874" max="4874" width="11.7109375" style="1" customWidth="1"/>
    <col min="4875" max="5119" width="9.140625" style="1"/>
    <col min="5120" max="5120" width="10" style="1" customWidth="1"/>
    <col min="5121" max="5121" width="33.42578125" style="1" customWidth="1"/>
    <col min="5122" max="5122" width="13.85546875" style="1" customWidth="1"/>
    <col min="5123" max="5123" width="12.7109375" style="1" customWidth="1"/>
    <col min="5124" max="5124" width="15.5703125" style="1" customWidth="1"/>
    <col min="5125" max="5125" width="16.140625" style="1" customWidth="1"/>
    <col min="5126" max="5128" width="12.7109375" style="1" customWidth="1"/>
    <col min="5129" max="5129" width="15.28515625" style="1" customWidth="1"/>
    <col min="5130" max="5130" width="11.7109375" style="1" customWidth="1"/>
    <col min="5131" max="5375" width="9.140625" style="1"/>
    <col min="5376" max="5376" width="10" style="1" customWidth="1"/>
    <col min="5377" max="5377" width="33.42578125" style="1" customWidth="1"/>
    <col min="5378" max="5378" width="13.85546875" style="1" customWidth="1"/>
    <col min="5379" max="5379" width="12.7109375" style="1" customWidth="1"/>
    <col min="5380" max="5380" width="15.5703125" style="1" customWidth="1"/>
    <col min="5381" max="5381" width="16.140625" style="1" customWidth="1"/>
    <col min="5382" max="5384" width="12.7109375" style="1" customWidth="1"/>
    <col min="5385" max="5385" width="15.28515625" style="1" customWidth="1"/>
    <col min="5386" max="5386" width="11.7109375" style="1" customWidth="1"/>
    <col min="5387" max="5631" width="9.140625" style="1"/>
    <col min="5632" max="5632" width="10" style="1" customWidth="1"/>
    <col min="5633" max="5633" width="33.42578125" style="1" customWidth="1"/>
    <col min="5634" max="5634" width="13.85546875" style="1" customWidth="1"/>
    <col min="5635" max="5635" width="12.7109375" style="1" customWidth="1"/>
    <col min="5636" max="5636" width="15.5703125" style="1" customWidth="1"/>
    <col min="5637" max="5637" width="16.140625" style="1" customWidth="1"/>
    <col min="5638" max="5640" width="12.7109375" style="1" customWidth="1"/>
    <col min="5641" max="5641" width="15.28515625" style="1" customWidth="1"/>
    <col min="5642" max="5642" width="11.7109375" style="1" customWidth="1"/>
    <col min="5643" max="5887" width="9.140625" style="1"/>
    <col min="5888" max="5888" width="10" style="1" customWidth="1"/>
    <col min="5889" max="5889" width="33.42578125" style="1" customWidth="1"/>
    <col min="5890" max="5890" width="13.85546875" style="1" customWidth="1"/>
    <col min="5891" max="5891" width="12.7109375" style="1" customWidth="1"/>
    <col min="5892" max="5892" width="15.5703125" style="1" customWidth="1"/>
    <col min="5893" max="5893" width="16.140625" style="1" customWidth="1"/>
    <col min="5894" max="5896" width="12.7109375" style="1" customWidth="1"/>
    <col min="5897" max="5897" width="15.28515625" style="1" customWidth="1"/>
    <col min="5898" max="5898" width="11.7109375" style="1" customWidth="1"/>
    <col min="5899" max="6143" width="9.140625" style="1"/>
    <col min="6144" max="6144" width="10" style="1" customWidth="1"/>
    <col min="6145" max="6145" width="33.42578125" style="1" customWidth="1"/>
    <col min="6146" max="6146" width="13.85546875" style="1" customWidth="1"/>
    <col min="6147" max="6147" width="12.7109375" style="1" customWidth="1"/>
    <col min="6148" max="6148" width="15.5703125" style="1" customWidth="1"/>
    <col min="6149" max="6149" width="16.140625" style="1" customWidth="1"/>
    <col min="6150" max="6152" width="12.7109375" style="1" customWidth="1"/>
    <col min="6153" max="6153" width="15.28515625" style="1" customWidth="1"/>
    <col min="6154" max="6154" width="11.7109375" style="1" customWidth="1"/>
    <col min="6155" max="6399" width="9.140625" style="1"/>
    <col min="6400" max="6400" width="10" style="1" customWidth="1"/>
    <col min="6401" max="6401" width="33.42578125" style="1" customWidth="1"/>
    <col min="6402" max="6402" width="13.85546875" style="1" customWidth="1"/>
    <col min="6403" max="6403" width="12.7109375" style="1" customWidth="1"/>
    <col min="6404" max="6404" width="15.5703125" style="1" customWidth="1"/>
    <col min="6405" max="6405" width="16.140625" style="1" customWidth="1"/>
    <col min="6406" max="6408" width="12.7109375" style="1" customWidth="1"/>
    <col min="6409" max="6409" width="15.28515625" style="1" customWidth="1"/>
    <col min="6410" max="6410" width="11.7109375" style="1" customWidth="1"/>
    <col min="6411" max="6655" width="9.140625" style="1"/>
    <col min="6656" max="6656" width="10" style="1" customWidth="1"/>
    <col min="6657" max="6657" width="33.42578125" style="1" customWidth="1"/>
    <col min="6658" max="6658" width="13.85546875" style="1" customWidth="1"/>
    <col min="6659" max="6659" width="12.7109375" style="1" customWidth="1"/>
    <col min="6660" max="6660" width="15.5703125" style="1" customWidth="1"/>
    <col min="6661" max="6661" width="16.140625" style="1" customWidth="1"/>
    <col min="6662" max="6664" width="12.7109375" style="1" customWidth="1"/>
    <col min="6665" max="6665" width="15.28515625" style="1" customWidth="1"/>
    <col min="6666" max="6666" width="11.7109375" style="1" customWidth="1"/>
    <col min="6667" max="6911" width="9.140625" style="1"/>
    <col min="6912" max="6912" width="10" style="1" customWidth="1"/>
    <col min="6913" max="6913" width="33.42578125" style="1" customWidth="1"/>
    <col min="6914" max="6914" width="13.85546875" style="1" customWidth="1"/>
    <col min="6915" max="6915" width="12.7109375" style="1" customWidth="1"/>
    <col min="6916" max="6916" width="15.5703125" style="1" customWidth="1"/>
    <col min="6917" max="6917" width="16.140625" style="1" customWidth="1"/>
    <col min="6918" max="6920" width="12.7109375" style="1" customWidth="1"/>
    <col min="6921" max="6921" width="15.28515625" style="1" customWidth="1"/>
    <col min="6922" max="6922" width="11.7109375" style="1" customWidth="1"/>
    <col min="6923" max="7167" width="9.140625" style="1"/>
    <col min="7168" max="7168" width="10" style="1" customWidth="1"/>
    <col min="7169" max="7169" width="33.42578125" style="1" customWidth="1"/>
    <col min="7170" max="7170" width="13.85546875" style="1" customWidth="1"/>
    <col min="7171" max="7171" width="12.7109375" style="1" customWidth="1"/>
    <col min="7172" max="7172" width="15.5703125" style="1" customWidth="1"/>
    <col min="7173" max="7173" width="16.140625" style="1" customWidth="1"/>
    <col min="7174" max="7176" width="12.7109375" style="1" customWidth="1"/>
    <col min="7177" max="7177" width="15.28515625" style="1" customWidth="1"/>
    <col min="7178" max="7178" width="11.7109375" style="1" customWidth="1"/>
    <col min="7179" max="7423" width="9.140625" style="1"/>
    <col min="7424" max="7424" width="10" style="1" customWidth="1"/>
    <col min="7425" max="7425" width="33.42578125" style="1" customWidth="1"/>
    <col min="7426" max="7426" width="13.85546875" style="1" customWidth="1"/>
    <col min="7427" max="7427" width="12.7109375" style="1" customWidth="1"/>
    <col min="7428" max="7428" width="15.5703125" style="1" customWidth="1"/>
    <col min="7429" max="7429" width="16.140625" style="1" customWidth="1"/>
    <col min="7430" max="7432" width="12.7109375" style="1" customWidth="1"/>
    <col min="7433" max="7433" width="15.28515625" style="1" customWidth="1"/>
    <col min="7434" max="7434" width="11.7109375" style="1" customWidth="1"/>
    <col min="7435" max="7679" width="9.140625" style="1"/>
    <col min="7680" max="7680" width="10" style="1" customWidth="1"/>
    <col min="7681" max="7681" width="33.42578125" style="1" customWidth="1"/>
    <col min="7682" max="7682" width="13.85546875" style="1" customWidth="1"/>
    <col min="7683" max="7683" width="12.7109375" style="1" customWidth="1"/>
    <col min="7684" max="7684" width="15.5703125" style="1" customWidth="1"/>
    <col min="7685" max="7685" width="16.140625" style="1" customWidth="1"/>
    <col min="7686" max="7688" width="12.7109375" style="1" customWidth="1"/>
    <col min="7689" max="7689" width="15.28515625" style="1" customWidth="1"/>
    <col min="7690" max="7690" width="11.7109375" style="1" customWidth="1"/>
    <col min="7691" max="7935" width="9.140625" style="1"/>
    <col min="7936" max="7936" width="10" style="1" customWidth="1"/>
    <col min="7937" max="7937" width="33.42578125" style="1" customWidth="1"/>
    <col min="7938" max="7938" width="13.85546875" style="1" customWidth="1"/>
    <col min="7939" max="7939" width="12.7109375" style="1" customWidth="1"/>
    <col min="7940" max="7940" width="15.5703125" style="1" customWidth="1"/>
    <col min="7941" max="7941" width="16.140625" style="1" customWidth="1"/>
    <col min="7942" max="7944" width="12.7109375" style="1" customWidth="1"/>
    <col min="7945" max="7945" width="15.28515625" style="1" customWidth="1"/>
    <col min="7946" max="7946" width="11.7109375" style="1" customWidth="1"/>
    <col min="7947" max="8191" width="9.140625" style="1"/>
    <col min="8192" max="8192" width="10" style="1" customWidth="1"/>
    <col min="8193" max="8193" width="33.42578125" style="1" customWidth="1"/>
    <col min="8194" max="8194" width="13.85546875" style="1" customWidth="1"/>
    <col min="8195" max="8195" width="12.7109375" style="1" customWidth="1"/>
    <col min="8196" max="8196" width="15.5703125" style="1" customWidth="1"/>
    <col min="8197" max="8197" width="16.140625" style="1" customWidth="1"/>
    <col min="8198" max="8200" width="12.7109375" style="1" customWidth="1"/>
    <col min="8201" max="8201" width="15.28515625" style="1" customWidth="1"/>
    <col min="8202" max="8202" width="11.7109375" style="1" customWidth="1"/>
    <col min="8203" max="8447" width="9.140625" style="1"/>
    <col min="8448" max="8448" width="10" style="1" customWidth="1"/>
    <col min="8449" max="8449" width="33.42578125" style="1" customWidth="1"/>
    <col min="8450" max="8450" width="13.85546875" style="1" customWidth="1"/>
    <col min="8451" max="8451" width="12.7109375" style="1" customWidth="1"/>
    <col min="8452" max="8452" width="15.5703125" style="1" customWidth="1"/>
    <col min="8453" max="8453" width="16.140625" style="1" customWidth="1"/>
    <col min="8454" max="8456" width="12.7109375" style="1" customWidth="1"/>
    <col min="8457" max="8457" width="15.28515625" style="1" customWidth="1"/>
    <col min="8458" max="8458" width="11.7109375" style="1" customWidth="1"/>
    <col min="8459" max="8703" width="9.140625" style="1"/>
    <col min="8704" max="8704" width="10" style="1" customWidth="1"/>
    <col min="8705" max="8705" width="33.42578125" style="1" customWidth="1"/>
    <col min="8706" max="8706" width="13.85546875" style="1" customWidth="1"/>
    <col min="8707" max="8707" width="12.7109375" style="1" customWidth="1"/>
    <col min="8708" max="8708" width="15.5703125" style="1" customWidth="1"/>
    <col min="8709" max="8709" width="16.140625" style="1" customWidth="1"/>
    <col min="8710" max="8712" width="12.7109375" style="1" customWidth="1"/>
    <col min="8713" max="8713" width="15.28515625" style="1" customWidth="1"/>
    <col min="8714" max="8714" width="11.7109375" style="1" customWidth="1"/>
    <col min="8715" max="8959" width="9.140625" style="1"/>
    <col min="8960" max="8960" width="10" style="1" customWidth="1"/>
    <col min="8961" max="8961" width="33.42578125" style="1" customWidth="1"/>
    <col min="8962" max="8962" width="13.85546875" style="1" customWidth="1"/>
    <col min="8963" max="8963" width="12.7109375" style="1" customWidth="1"/>
    <col min="8964" max="8964" width="15.5703125" style="1" customWidth="1"/>
    <col min="8965" max="8965" width="16.140625" style="1" customWidth="1"/>
    <col min="8966" max="8968" width="12.7109375" style="1" customWidth="1"/>
    <col min="8969" max="8969" width="15.28515625" style="1" customWidth="1"/>
    <col min="8970" max="8970" width="11.7109375" style="1" customWidth="1"/>
    <col min="8971" max="9215" width="9.140625" style="1"/>
    <col min="9216" max="9216" width="10" style="1" customWidth="1"/>
    <col min="9217" max="9217" width="33.42578125" style="1" customWidth="1"/>
    <col min="9218" max="9218" width="13.85546875" style="1" customWidth="1"/>
    <col min="9219" max="9219" width="12.7109375" style="1" customWidth="1"/>
    <col min="9220" max="9220" width="15.5703125" style="1" customWidth="1"/>
    <col min="9221" max="9221" width="16.140625" style="1" customWidth="1"/>
    <col min="9222" max="9224" width="12.7109375" style="1" customWidth="1"/>
    <col min="9225" max="9225" width="15.28515625" style="1" customWidth="1"/>
    <col min="9226" max="9226" width="11.7109375" style="1" customWidth="1"/>
    <col min="9227" max="9471" width="9.140625" style="1"/>
    <col min="9472" max="9472" width="10" style="1" customWidth="1"/>
    <col min="9473" max="9473" width="33.42578125" style="1" customWidth="1"/>
    <col min="9474" max="9474" width="13.85546875" style="1" customWidth="1"/>
    <col min="9475" max="9475" width="12.7109375" style="1" customWidth="1"/>
    <col min="9476" max="9476" width="15.5703125" style="1" customWidth="1"/>
    <col min="9477" max="9477" width="16.140625" style="1" customWidth="1"/>
    <col min="9478" max="9480" width="12.7109375" style="1" customWidth="1"/>
    <col min="9481" max="9481" width="15.28515625" style="1" customWidth="1"/>
    <col min="9482" max="9482" width="11.7109375" style="1" customWidth="1"/>
    <col min="9483" max="9727" width="9.140625" style="1"/>
    <col min="9728" max="9728" width="10" style="1" customWidth="1"/>
    <col min="9729" max="9729" width="33.42578125" style="1" customWidth="1"/>
    <col min="9730" max="9730" width="13.85546875" style="1" customWidth="1"/>
    <col min="9731" max="9731" width="12.7109375" style="1" customWidth="1"/>
    <col min="9732" max="9732" width="15.5703125" style="1" customWidth="1"/>
    <col min="9733" max="9733" width="16.140625" style="1" customWidth="1"/>
    <col min="9734" max="9736" width="12.7109375" style="1" customWidth="1"/>
    <col min="9737" max="9737" width="15.28515625" style="1" customWidth="1"/>
    <col min="9738" max="9738" width="11.7109375" style="1" customWidth="1"/>
    <col min="9739" max="9983" width="9.140625" style="1"/>
    <col min="9984" max="9984" width="10" style="1" customWidth="1"/>
    <col min="9985" max="9985" width="33.42578125" style="1" customWidth="1"/>
    <col min="9986" max="9986" width="13.85546875" style="1" customWidth="1"/>
    <col min="9987" max="9987" width="12.7109375" style="1" customWidth="1"/>
    <col min="9988" max="9988" width="15.5703125" style="1" customWidth="1"/>
    <col min="9989" max="9989" width="16.140625" style="1" customWidth="1"/>
    <col min="9990" max="9992" width="12.7109375" style="1" customWidth="1"/>
    <col min="9993" max="9993" width="15.28515625" style="1" customWidth="1"/>
    <col min="9994" max="9994" width="11.7109375" style="1" customWidth="1"/>
    <col min="9995" max="10239" width="9.140625" style="1"/>
    <col min="10240" max="10240" width="10" style="1" customWidth="1"/>
    <col min="10241" max="10241" width="33.42578125" style="1" customWidth="1"/>
    <col min="10242" max="10242" width="13.85546875" style="1" customWidth="1"/>
    <col min="10243" max="10243" width="12.7109375" style="1" customWidth="1"/>
    <col min="10244" max="10244" width="15.5703125" style="1" customWidth="1"/>
    <col min="10245" max="10245" width="16.140625" style="1" customWidth="1"/>
    <col min="10246" max="10248" width="12.7109375" style="1" customWidth="1"/>
    <col min="10249" max="10249" width="15.28515625" style="1" customWidth="1"/>
    <col min="10250" max="10250" width="11.7109375" style="1" customWidth="1"/>
    <col min="10251" max="10495" width="9.140625" style="1"/>
    <col min="10496" max="10496" width="10" style="1" customWidth="1"/>
    <col min="10497" max="10497" width="33.42578125" style="1" customWidth="1"/>
    <col min="10498" max="10498" width="13.85546875" style="1" customWidth="1"/>
    <col min="10499" max="10499" width="12.7109375" style="1" customWidth="1"/>
    <col min="10500" max="10500" width="15.5703125" style="1" customWidth="1"/>
    <col min="10501" max="10501" width="16.140625" style="1" customWidth="1"/>
    <col min="10502" max="10504" width="12.7109375" style="1" customWidth="1"/>
    <col min="10505" max="10505" width="15.28515625" style="1" customWidth="1"/>
    <col min="10506" max="10506" width="11.7109375" style="1" customWidth="1"/>
    <col min="10507" max="10751" width="9.140625" style="1"/>
    <col min="10752" max="10752" width="10" style="1" customWidth="1"/>
    <col min="10753" max="10753" width="33.42578125" style="1" customWidth="1"/>
    <col min="10754" max="10754" width="13.85546875" style="1" customWidth="1"/>
    <col min="10755" max="10755" width="12.7109375" style="1" customWidth="1"/>
    <col min="10756" max="10756" width="15.5703125" style="1" customWidth="1"/>
    <col min="10757" max="10757" width="16.140625" style="1" customWidth="1"/>
    <col min="10758" max="10760" width="12.7109375" style="1" customWidth="1"/>
    <col min="10761" max="10761" width="15.28515625" style="1" customWidth="1"/>
    <col min="10762" max="10762" width="11.7109375" style="1" customWidth="1"/>
    <col min="10763" max="11007" width="9.140625" style="1"/>
    <col min="11008" max="11008" width="10" style="1" customWidth="1"/>
    <col min="11009" max="11009" width="33.42578125" style="1" customWidth="1"/>
    <col min="11010" max="11010" width="13.85546875" style="1" customWidth="1"/>
    <col min="11011" max="11011" width="12.7109375" style="1" customWidth="1"/>
    <col min="11012" max="11012" width="15.5703125" style="1" customWidth="1"/>
    <col min="11013" max="11013" width="16.140625" style="1" customWidth="1"/>
    <col min="11014" max="11016" width="12.7109375" style="1" customWidth="1"/>
    <col min="11017" max="11017" width="15.28515625" style="1" customWidth="1"/>
    <col min="11018" max="11018" width="11.7109375" style="1" customWidth="1"/>
    <col min="11019" max="11263" width="9.140625" style="1"/>
    <col min="11264" max="11264" width="10" style="1" customWidth="1"/>
    <col min="11265" max="11265" width="33.42578125" style="1" customWidth="1"/>
    <col min="11266" max="11266" width="13.85546875" style="1" customWidth="1"/>
    <col min="11267" max="11267" width="12.7109375" style="1" customWidth="1"/>
    <col min="11268" max="11268" width="15.5703125" style="1" customWidth="1"/>
    <col min="11269" max="11269" width="16.140625" style="1" customWidth="1"/>
    <col min="11270" max="11272" width="12.7109375" style="1" customWidth="1"/>
    <col min="11273" max="11273" width="15.28515625" style="1" customWidth="1"/>
    <col min="11274" max="11274" width="11.7109375" style="1" customWidth="1"/>
    <col min="11275" max="11519" width="9.140625" style="1"/>
    <col min="11520" max="11520" width="10" style="1" customWidth="1"/>
    <col min="11521" max="11521" width="33.42578125" style="1" customWidth="1"/>
    <col min="11522" max="11522" width="13.85546875" style="1" customWidth="1"/>
    <col min="11523" max="11523" width="12.7109375" style="1" customWidth="1"/>
    <col min="11524" max="11524" width="15.5703125" style="1" customWidth="1"/>
    <col min="11525" max="11525" width="16.140625" style="1" customWidth="1"/>
    <col min="11526" max="11528" width="12.7109375" style="1" customWidth="1"/>
    <col min="11529" max="11529" width="15.28515625" style="1" customWidth="1"/>
    <col min="11530" max="11530" width="11.7109375" style="1" customWidth="1"/>
    <col min="11531" max="11775" width="9.140625" style="1"/>
    <col min="11776" max="11776" width="10" style="1" customWidth="1"/>
    <col min="11777" max="11777" width="33.42578125" style="1" customWidth="1"/>
    <col min="11778" max="11778" width="13.85546875" style="1" customWidth="1"/>
    <col min="11779" max="11779" width="12.7109375" style="1" customWidth="1"/>
    <col min="11780" max="11780" width="15.5703125" style="1" customWidth="1"/>
    <col min="11781" max="11781" width="16.140625" style="1" customWidth="1"/>
    <col min="11782" max="11784" width="12.7109375" style="1" customWidth="1"/>
    <col min="11785" max="11785" width="15.28515625" style="1" customWidth="1"/>
    <col min="11786" max="11786" width="11.7109375" style="1" customWidth="1"/>
    <col min="11787" max="12031" width="9.140625" style="1"/>
    <col min="12032" max="12032" width="10" style="1" customWidth="1"/>
    <col min="12033" max="12033" width="33.42578125" style="1" customWidth="1"/>
    <col min="12034" max="12034" width="13.85546875" style="1" customWidth="1"/>
    <col min="12035" max="12035" width="12.7109375" style="1" customWidth="1"/>
    <col min="12036" max="12036" width="15.5703125" style="1" customWidth="1"/>
    <col min="12037" max="12037" width="16.140625" style="1" customWidth="1"/>
    <col min="12038" max="12040" width="12.7109375" style="1" customWidth="1"/>
    <col min="12041" max="12041" width="15.28515625" style="1" customWidth="1"/>
    <col min="12042" max="12042" width="11.7109375" style="1" customWidth="1"/>
    <col min="12043" max="12287" width="9.140625" style="1"/>
    <col min="12288" max="12288" width="10" style="1" customWidth="1"/>
    <col min="12289" max="12289" width="33.42578125" style="1" customWidth="1"/>
    <col min="12290" max="12290" width="13.85546875" style="1" customWidth="1"/>
    <col min="12291" max="12291" width="12.7109375" style="1" customWidth="1"/>
    <col min="12292" max="12292" width="15.5703125" style="1" customWidth="1"/>
    <col min="12293" max="12293" width="16.140625" style="1" customWidth="1"/>
    <col min="12294" max="12296" width="12.7109375" style="1" customWidth="1"/>
    <col min="12297" max="12297" width="15.28515625" style="1" customWidth="1"/>
    <col min="12298" max="12298" width="11.7109375" style="1" customWidth="1"/>
    <col min="12299" max="12543" width="9.140625" style="1"/>
    <col min="12544" max="12544" width="10" style="1" customWidth="1"/>
    <col min="12545" max="12545" width="33.42578125" style="1" customWidth="1"/>
    <col min="12546" max="12546" width="13.85546875" style="1" customWidth="1"/>
    <col min="12547" max="12547" width="12.7109375" style="1" customWidth="1"/>
    <col min="12548" max="12548" width="15.5703125" style="1" customWidth="1"/>
    <col min="12549" max="12549" width="16.140625" style="1" customWidth="1"/>
    <col min="12550" max="12552" width="12.7109375" style="1" customWidth="1"/>
    <col min="12553" max="12553" width="15.28515625" style="1" customWidth="1"/>
    <col min="12554" max="12554" width="11.7109375" style="1" customWidth="1"/>
    <col min="12555" max="12799" width="9.140625" style="1"/>
    <col min="12800" max="12800" width="10" style="1" customWidth="1"/>
    <col min="12801" max="12801" width="33.42578125" style="1" customWidth="1"/>
    <col min="12802" max="12802" width="13.85546875" style="1" customWidth="1"/>
    <col min="12803" max="12803" width="12.7109375" style="1" customWidth="1"/>
    <col min="12804" max="12804" width="15.5703125" style="1" customWidth="1"/>
    <col min="12805" max="12805" width="16.140625" style="1" customWidth="1"/>
    <col min="12806" max="12808" width="12.7109375" style="1" customWidth="1"/>
    <col min="12809" max="12809" width="15.28515625" style="1" customWidth="1"/>
    <col min="12810" max="12810" width="11.7109375" style="1" customWidth="1"/>
    <col min="12811" max="13055" width="9.140625" style="1"/>
    <col min="13056" max="13056" width="10" style="1" customWidth="1"/>
    <col min="13057" max="13057" width="33.42578125" style="1" customWidth="1"/>
    <col min="13058" max="13058" width="13.85546875" style="1" customWidth="1"/>
    <col min="13059" max="13059" width="12.7109375" style="1" customWidth="1"/>
    <col min="13060" max="13060" width="15.5703125" style="1" customWidth="1"/>
    <col min="13061" max="13061" width="16.140625" style="1" customWidth="1"/>
    <col min="13062" max="13064" width="12.7109375" style="1" customWidth="1"/>
    <col min="13065" max="13065" width="15.28515625" style="1" customWidth="1"/>
    <col min="13066" max="13066" width="11.7109375" style="1" customWidth="1"/>
    <col min="13067" max="13311" width="9.140625" style="1"/>
    <col min="13312" max="13312" width="10" style="1" customWidth="1"/>
    <col min="13313" max="13313" width="33.42578125" style="1" customWidth="1"/>
    <col min="13314" max="13314" width="13.85546875" style="1" customWidth="1"/>
    <col min="13315" max="13315" width="12.7109375" style="1" customWidth="1"/>
    <col min="13316" max="13316" width="15.5703125" style="1" customWidth="1"/>
    <col min="13317" max="13317" width="16.140625" style="1" customWidth="1"/>
    <col min="13318" max="13320" width="12.7109375" style="1" customWidth="1"/>
    <col min="13321" max="13321" width="15.28515625" style="1" customWidth="1"/>
    <col min="13322" max="13322" width="11.7109375" style="1" customWidth="1"/>
    <col min="13323" max="13567" width="9.140625" style="1"/>
    <col min="13568" max="13568" width="10" style="1" customWidth="1"/>
    <col min="13569" max="13569" width="33.42578125" style="1" customWidth="1"/>
    <col min="13570" max="13570" width="13.85546875" style="1" customWidth="1"/>
    <col min="13571" max="13571" width="12.7109375" style="1" customWidth="1"/>
    <col min="13572" max="13572" width="15.5703125" style="1" customWidth="1"/>
    <col min="13573" max="13573" width="16.140625" style="1" customWidth="1"/>
    <col min="13574" max="13576" width="12.7109375" style="1" customWidth="1"/>
    <col min="13577" max="13577" width="15.28515625" style="1" customWidth="1"/>
    <col min="13578" max="13578" width="11.7109375" style="1" customWidth="1"/>
    <col min="13579" max="13823" width="9.140625" style="1"/>
    <col min="13824" max="13824" width="10" style="1" customWidth="1"/>
    <col min="13825" max="13825" width="33.42578125" style="1" customWidth="1"/>
    <col min="13826" max="13826" width="13.85546875" style="1" customWidth="1"/>
    <col min="13827" max="13827" width="12.7109375" style="1" customWidth="1"/>
    <col min="13828" max="13828" width="15.5703125" style="1" customWidth="1"/>
    <col min="13829" max="13829" width="16.140625" style="1" customWidth="1"/>
    <col min="13830" max="13832" width="12.7109375" style="1" customWidth="1"/>
    <col min="13833" max="13833" width="15.28515625" style="1" customWidth="1"/>
    <col min="13834" max="13834" width="11.7109375" style="1" customWidth="1"/>
    <col min="13835" max="14079" width="9.140625" style="1"/>
    <col min="14080" max="14080" width="10" style="1" customWidth="1"/>
    <col min="14081" max="14081" width="33.42578125" style="1" customWidth="1"/>
    <col min="14082" max="14082" width="13.85546875" style="1" customWidth="1"/>
    <col min="14083" max="14083" width="12.7109375" style="1" customWidth="1"/>
    <col min="14084" max="14084" width="15.5703125" style="1" customWidth="1"/>
    <col min="14085" max="14085" width="16.140625" style="1" customWidth="1"/>
    <col min="14086" max="14088" width="12.7109375" style="1" customWidth="1"/>
    <col min="14089" max="14089" width="15.28515625" style="1" customWidth="1"/>
    <col min="14090" max="14090" width="11.7109375" style="1" customWidth="1"/>
    <col min="14091" max="14335" width="9.140625" style="1"/>
    <col min="14336" max="14336" width="10" style="1" customWidth="1"/>
    <col min="14337" max="14337" width="33.42578125" style="1" customWidth="1"/>
    <col min="14338" max="14338" width="13.85546875" style="1" customWidth="1"/>
    <col min="14339" max="14339" width="12.7109375" style="1" customWidth="1"/>
    <col min="14340" max="14340" width="15.5703125" style="1" customWidth="1"/>
    <col min="14341" max="14341" width="16.140625" style="1" customWidth="1"/>
    <col min="14342" max="14344" width="12.7109375" style="1" customWidth="1"/>
    <col min="14345" max="14345" width="15.28515625" style="1" customWidth="1"/>
    <col min="14346" max="14346" width="11.7109375" style="1" customWidth="1"/>
    <col min="14347" max="14591" width="9.140625" style="1"/>
    <col min="14592" max="14592" width="10" style="1" customWidth="1"/>
    <col min="14593" max="14593" width="33.42578125" style="1" customWidth="1"/>
    <col min="14594" max="14594" width="13.85546875" style="1" customWidth="1"/>
    <col min="14595" max="14595" width="12.7109375" style="1" customWidth="1"/>
    <col min="14596" max="14596" width="15.5703125" style="1" customWidth="1"/>
    <col min="14597" max="14597" width="16.140625" style="1" customWidth="1"/>
    <col min="14598" max="14600" width="12.7109375" style="1" customWidth="1"/>
    <col min="14601" max="14601" width="15.28515625" style="1" customWidth="1"/>
    <col min="14602" max="14602" width="11.7109375" style="1" customWidth="1"/>
    <col min="14603" max="14847" width="9.140625" style="1"/>
    <col min="14848" max="14848" width="10" style="1" customWidth="1"/>
    <col min="14849" max="14849" width="33.42578125" style="1" customWidth="1"/>
    <col min="14850" max="14850" width="13.85546875" style="1" customWidth="1"/>
    <col min="14851" max="14851" width="12.7109375" style="1" customWidth="1"/>
    <col min="14852" max="14852" width="15.5703125" style="1" customWidth="1"/>
    <col min="14853" max="14853" width="16.140625" style="1" customWidth="1"/>
    <col min="14854" max="14856" width="12.7109375" style="1" customWidth="1"/>
    <col min="14857" max="14857" width="15.28515625" style="1" customWidth="1"/>
    <col min="14858" max="14858" width="11.7109375" style="1" customWidth="1"/>
    <col min="14859" max="15103" width="9.140625" style="1"/>
    <col min="15104" max="15104" width="10" style="1" customWidth="1"/>
    <col min="15105" max="15105" width="33.42578125" style="1" customWidth="1"/>
    <col min="15106" max="15106" width="13.85546875" style="1" customWidth="1"/>
    <col min="15107" max="15107" width="12.7109375" style="1" customWidth="1"/>
    <col min="15108" max="15108" width="15.5703125" style="1" customWidth="1"/>
    <col min="15109" max="15109" width="16.140625" style="1" customWidth="1"/>
    <col min="15110" max="15112" width="12.7109375" style="1" customWidth="1"/>
    <col min="15113" max="15113" width="15.28515625" style="1" customWidth="1"/>
    <col min="15114" max="15114" width="11.7109375" style="1" customWidth="1"/>
    <col min="15115" max="15359" width="9.140625" style="1"/>
    <col min="15360" max="15360" width="10" style="1" customWidth="1"/>
    <col min="15361" max="15361" width="33.42578125" style="1" customWidth="1"/>
    <col min="15362" max="15362" width="13.85546875" style="1" customWidth="1"/>
    <col min="15363" max="15363" width="12.7109375" style="1" customWidth="1"/>
    <col min="15364" max="15364" width="15.5703125" style="1" customWidth="1"/>
    <col min="15365" max="15365" width="16.140625" style="1" customWidth="1"/>
    <col min="15366" max="15368" width="12.7109375" style="1" customWidth="1"/>
    <col min="15369" max="15369" width="15.28515625" style="1" customWidth="1"/>
    <col min="15370" max="15370" width="11.7109375" style="1" customWidth="1"/>
    <col min="15371" max="15615" width="9.140625" style="1"/>
    <col min="15616" max="15616" width="10" style="1" customWidth="1"/>
    <col min="15617" max="15617" width="33.42578125" style="1" customWidth="1"/>
    <col min="15618" max="15618" width="13.85546875" style="1" customWidth="1"/>
    <col min="15619" max="15619" width="12.7109375" style="1" customWidth="1"/>
    <col min="15620" max="15620" width="15.5703125" style="1" customWidth="1"/>
    <col min="15621" max="15621" width="16.140625" style="1" customWidth="1"/>
    <col min="15622" max="15624" width="12.7109375" style="1" customWidth="1"/>
    <col min="15625" max="15625" width="15.28515625" style="1" customWidth="1"/>
    <col min="15626" max="15626" width="11.7109375" style="1" customWidth="1"/>
    <col min="15627" max="15871" width="9.140625" style="1"/>
    <col min="15872" max="15872" width="10" style="1" customWidth="1"/>
    <col min="15873" max="15873" width="33.42578125" style="1" customWidth="1"/>
    <col min="15874" max="15874" width="13.85546875" style="1" customWidth="1"/>
    <col min="15875" max="15875" width="12.7109375" style="1" customWidth="1"/>
    <col min="15876" max="15876" width="15.5703125" style="1" customWidth="1"/>
    <col min="15877" max="15877" width="16.140625" style="1" customWidth="1"/>
    <col min="15878" max="15880" width="12.7109375" style="1" customWidth="1"/>
    <col min="15881" max="15881" width="15.28515625" style="1" customWidth="1"/>
    <col min="15882" max="15882" width="11.7109375" style="1" customWidth="1"/>
    <col min="15883" max="16127" width="9.140625" style="1"/>
    <col min="16128" max="16128" width="10" style="1" customWidth="1"/>
    <col min="16129" max="16129" width="33.42578125" style="1" customWidth="1"/>
    <col min="16130" max="16130" width="13.85546875" style="1" customWidth="1"/>
    <col min="16131" max="16131" width="12.7109375" style="1" customWidth="1"/>
    <col min="16132" max="16132" width="15.5703125" style="1" customWidth="1"/>
    <col min="16133" max="16133" width="16.140625" style="1" customWidth="1"/>
    <col min="16134" max="16136" width="12.7109375" style="1" customWidth="1"/>
    <col min="16137" max="16137" width="15.28515625" style="1" customWidth="1"/>
    <col min="16138" max="16138" width="11.7109375" style="1" customWidth="1"/>
    <col min="16139" max="16384" width="9.140625" style="1"/>
  </cols>
  <sheetData>
    <row r="1" spans="1:10" x14ac:dyDescent="0.2">
      <c r="C1" s="3"/>
      <c r="D1" s="3"/>
      <c r="E1" s="3"/>
      <c r="F1" s="3"/>
      <c r="G1" s="3"/>
      <c r="H1" s="3"/>
      <c r="I1" s="3"/>
      <c r="J1" s="3"/>
    </row>
    <row r="2" spans="1:10" x14ac:dyDescent="0.2">
      <c r="C2" s="23" t="s">
        <v>0</v>
      </c>
      <c r="D2" s="23"/>
      <c r="E2" s="23"/>
      <c r="F2" s="23"/>
      <c r="G2" s="23"/>
      <c r="H2" s="23"/>
      <c r="I2" s="23"/>
      <c r="J2" s="23"/>
    </row>
    <row r="3" spans="1:10" x14ac:dyDescent="0.2">
      <c r="C3" s="24" t="s">
        <v>67</v>
      </c>
      <c r="D3" s="24"/>
      <c r="E3" s="24"/>
      <c r="F3" s="24"/>
      <c r="G3" s="24"/>
      <c r="H3" s="24"/>
      <c r="I3" s="24"/>
      <c r="J3" s="24"/>
    </row>
    <row r="4" spans="1:10" x14ac:dyDescent="0.2">
      <c r="C4" s="23" t="s">
        <v>66</v>
      </c>
      <c r="D4" s="23"/>
      <c r="E4" s="23"/>
      <c r="F4" s="23"/>
      <c r="G4" s="23"/>
      <c r="H4" s="23"/>
      <c r="I4" s="23"/>
      <c r="J4" s="23"/>
    </row>
    <row r="5" spans="1:10" x14ac:dyDescent="0.2">
      <c r="A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</row>
    <row r="6" spans="1:10" x14ac:dyDescent="0.2">
      <c r="A6" s="4" t="s">
        <v>11</v>
      </c>
      <c r="B6" s="5" t="s">
        <v>12</v>
      </c>
      <c r="C6" s="4"/>
      <c r="D6" s="4"/>
      <c r="E6" s="4"/>
      <c r="F6" s="4"/>
      <c r="G6" s="4"/>
      <c r="H6" s="4"/>
      <c r="I6" s="4"/>
      <c r="J6" s="4"/>
    </row>
    <row r="7" spans="1:10" x14ac:dyDescent="0.2">
      <c r="A7" s="6">
        <v>4000</v>
      </c>
      <c r="B7" s="7" t="s">
        <v>13</v>
      </c>
      <c r="C7" s="3"/>
      <c r="D7" s="3"/>
      <c r="E7" s="3">
        <v>3000</v>
      </c>
      <c r="F7" s="3">
        <v>2750</v>
      </c>
      <c r="G7" s="3">
        <v>50000</v>
      </c>
      <c r="H7" s="3">
        <v>50000</v>
      </c>
      <c r="I7" s="3"/>
      <c r="J7" s="3">
        <f t="shared" ref="J7:J16" si="0">SUM(C7:I7)</f>
        <v>105750</v>
      </c>
    </row>
    <row r="8" spans="1:10" x14ac:dyDescent="0.2">
      <c r="A8" s="5">
        <v>4001</v>
      </c>
      <c r="B8" s="2" t="s">
        <v>14</v>
      </c>
      <c r="C8" s="11"/>
      <c r="D8" s="11"/>
      <c r="E8" s="11"/>
      <c r="F8" s="11"/>
      <c r="G8" s="11"/>
      <c r="H8" s="11"/>
      <c r="I8" s="11">
        <v>235805</v>
      </c>
      <c r="J8" s="11">
        <f t="shared" si="0"/>
        <v>235805</v>
      </c>
    </row>
    <row r="9" spans="1:10" x14ac:dyDescent="0.2">
      <c r="A9" s="6">
        <v>4002</v>
      </c>
      <c r="B9" s="7" t="s">
        <v>15</v>
      </c>
      <c r="C9" s="11"/>
      <c r="D9" s="11"/>
      <c r="E9" s="11"/>
      <c r="F9" s="11"/>
      <c r="G9" s="11"/>
      <c r="H9" s="11"/>
      <c r="I9" s="11">
        <v>30000</v>
      </c>
      <c r="J9" s="11">
        <f t="shared" si="0"/>
        <v>30000</v>
      </c>
    </row>
    <row r="10" spans="1:10" x14ac:dyDescent="0.2">
      <c r="A10" s="6">
        <v>4005</v>
      </c>
      <c r="B10" s="7" t="s">
        <v>16</v>
      </c>
      <c r="C10" s="11"/>
      <c r="D10" s="11"/>
      <c r="E10" s="11"/>
      <c r="F10" s="11"/>
      <c r="G10" s="11">
        <v>7000</v>
      </c>
      <c r="H10" s="11">
        <v>12000</v>
      </c>
      <c r="I10" s="11"/>
      <c r="J10" s="11">
        <f t="shared" si="0"/>
        <v>19000</v>
      </c>
    </row>
    <row r="11" spans="1:10" x14ac:dyDescent="0.2">
      <c r="A11" s="6">
        <v>4010</v>
      </c>
      <c r="B11" s="7" t="s">
        <v>17</v>
      </c>
      <c r="C11" s="11"/>
      <c r="D11" s="11"/>
      <c r="E11" s="11"/>
      <c r="F11" s="11"/>
      <c r="G11" s="11">
        <v>2500</v>
      </c>
      <c r="H11" s="11">
        <v>7500</v>
      </c>
      <c r="I11" s="11">
        <v>30000</v>
      </c>
      <c r="J11" s="11">
        <f t="shared" si="0"/>
        <v>40000</v>
      </c>
    </row>
    <row r="12" spans="1:10" x14ac:dyDescent="0.2">
      <c r="A12" s="6">
        <v>4015</v>
      </c>
      <c r="B12" s="7" t="s">
        <v>18</v>
      </c>
      <c r="C12" s="11"/>
      <c r="D12" s="11"/>
      <c r="E12" s="11">
        <v>1000</v>
      </c>
      <c r="F12" s="11"/>
      <c r="G12" s="11">
        <v>1200</v>
      </c>
      <c r="H12" s="11">
        <v>3000</v>
      </c>
      <c r="I12" s="11">
        <v>5000</v>
      </c>
      <c r="J12" s="11">
        <f t="shared" si="0"/>
        <v>10200</v>
      </c>
    </row>
    <row r="13" spans="1:10" x14ac:dyDescent="0.2">
      <c r="A13" s="6">
        <v>4020</v>
      </c>
      <c r="B13" s="7" t="s">
        <v>19</v>
      </c>
      <c r="C13" s="11"/>
      <c r="D13" s="11">
        <v>200</v>
      </c>
      <c r="E13" s="11">
        <v>500</v>
      </c>
      <c r="F13" s="11"/>
      <c r="G13" s="11">
        <v>100</v>
      </c>
      <c r="H13" s="11"/>
      <c r="I13" s="11">
        <v>2000</v>
      </c>
      <c r="J13" s="11">
        <f t="shared" si="0"/>
        <v>2800</v>
      </c>
    </row>
    <row r="14" spans="1:10" x14ac:dyDescent="0.2">
      <c r="A14" s="6">
        <v>4030</v>
      </c>
      <c r="B14" s="7" t="s">
        <v>20</v>
      </c>
      <c r="C14" s="11"/>
      <c r="D14" s="11"/>
      <c r="E14" s="11"/>
      <c r="F14" s="11"/>
      <c r="G14" s="11"/>
      <c r="H14" s="11"/>
      <c r="I14" s="11">
        <v>5000</v>
      </c>
      <c r="J14" s="11">
        <f t="shared" si="0"/>
        <v>5000</v>
      </c>
    </row>
    <row r="15" spans="1:10" x14ac:dyDescent="0.2">
      <c r="A15" s="6">
        <v>4040</v>
      </c>
      <c r="B15" s="7" t="s">
        <v>21</v>
      </c>
      <c r="C15" s="11"/>
      <c r="D15" s="11">
        <v>80000</v>
      </c>
      <c r="E15" s="11">
        <v>50000</v>
      </c>
      <c r="F15" s="11">
        <v>5675</v>
      </c>
      <c r="G15" s="11">
        <v>750</v>
      </c>
      <c r="H15" s="11"/>
      <c r="I15" s="11"/>
      <c r="J15" s="11">
        <f t="shared" si="0"/>
        <v>136425</v>
      </c>
    </row>
    <row r="16" spans="1:10" x14ac:dyDescent="0.2">
      <c r="A16" s="6">
        <v>4050</v>
      </c>
      <c r="B16" s="7" t="s">
        <v>22</v>
      </c>
      <c r="C16" s="11"/>
      <c r="D16" s="11"/>
      <c r="E16" s="11"/>
      <c r="F16" s="11"/>
      <c r="G16" s="11"/>
      <c r="H16" s="11"/>
      <c r="I16" s="11"/>
      <c r="J16" s="11">
        <f t="shared" si="0"/>
        <v>0</v>
      </c>
    </row>
    <row r="17" spans="1:10" x14ac:dyDescent="0.2">
      <c r="A17" s="6"/>
      <c r="B17" s="7"/>
      <c r="C17" s="11"/>
      <c r="D17" s="11"/>
      <c r="E17" s="11"/>
      <c r="F17" s="11"/>
      <c r="G17" s="11"/>
      <c r="H17" s="11"/>
      <c r="I17" s="11"/>
      <c r="J17" s="11"/>
    </row>
    <row r="18" spans="1:10" x14ac:dyDescent="0.2">
      <c r="A18" s="5"/>
      <c r="B18" s="2" t="s">
        <v>23</v>
      </c>
      <c r="C18" s="3">
        <f t="shared" ref="C18:I18" si="1">SUM(C7:C17)</f>
        <v>0</v>
      </c>
      <c r="D18" s="3">
        <f t="shared" si="1"/>
        <v>80200</v>
      </c>
      <c r="E18" s="3">
        <f t="shared" si="1"/>
        <v>54500</v>
      </c>
      <c r="F18" s="3">
        <f t="shared" si="1"/>
        <v>8425</v>
      </c>
      <c r="G18" s="3">
        <f t="shared" si="1"/>
        <v>61550</v>
      </c>
      <c r="H18" s="3">
        <f t="shared" si="1"/>
        <v>72500</v>
      </c>
      <c r="I18" s="3">
        <f t="shared" si="1"/>
        <v>307805</v>
      </c>
      <c r="J18" s="3">
        <f t="shared" ref="J18" si="2">SUM(J7:J17)</f>
        <v>584980</v>
      </c>
    </row>
    <row r="19" spans="1:10" x14ac:dyDescent="0.2">
      <c r="A19" s="5"/>
      <c r="C19" s="3"/>
      <c r="D19" s="3"/>
      <c r="E19" s="3"/>
      <c r="F19" s="3"/>
      <c r="G19" s="3"/>
      <c r="H19" s="3"/>
      <c r="I19" s="3"/>
      <c r="J19" s="3"/>
    </row>
    <row r="20" spans="1:10" x14ac:dyDescent="0.2">
      <c r="A20" s="5" t="s">
        <v>24</v>
      </c>
      <c r="C20" s="11"/>
      <c r="D20" s="11"/>
      <c r="E20" s="11"/>
      <c r="F20" s="11"/>
      <c r="G20" s="11"/>
      <c r="H20" s="11"/>
      <c r="I20" s="11"/>
      <c r="J20" s="11"/>
    </row>
    <row r="21" spans="1:10" x14ac:dyDescent="0.2">
      <c r="A21" s="5"/>
      <c r="B21" s="5" t="s">
        <v>25</v>
      </c>
      <c r="C21" s="11"/>
      <c r="D21" s="11"/>
      <c r="E21" s="11"/>
      <c r="F21" s="11"/>
      <c r="G21" s="11"/>
      <c r="H21" s="11"/>
      <c r="I21" s="11"/>
      <c r="J21" s="11"/>
    </row>
    <row r="22" spans="1:10" x14ac:dyDescent="0.2">
      <c r="A22" s="6">
        <v>6000</v>
      </c>
      <c r="B22" s="7" t="s">
        <v>26</v>
      </c>
      <c r="C22" s="3"/>
      <c r="D22" s="3">
        <v>65000</v>
      </c>
      <c r="E22" s="3">
        <v>45009</v>
      </c>
      <c r="F22" s="3">
        <v>7601</v>
      </c>
      <c r="G22" s="3">
        <v>43000</v>
      </c>
      <c r="H22" s="3">
        <v>124768</v>
      </c>
      <c r="I22" s="3">
        <v>132010</v>
      </c>
      <c r="J22" s="3">
        <f t="shared" ref="J22:J53" si="3">SUM(C22:I22)</f>
        <v>417388</v>
      </c>
    </row>
    <row r="23" spans="1:10" x14ac:dyDescent="0.2">
      <c r="A23" s="6">
        <v>6010</v>
      </c>
      <c r="B23" s="7" t="s">
        <v>27</v>
      </c>
      <c r="C23" s="11"/>
      <c r="D23" s="11">
        <v>12395</v>
      </c>
      <c r="E23" s="11">
        <v>9776</v>
      </c>
      <c r="F23" s="11"/>
      <c r="G23" s="11">
        <v>5558</v>
      </c>
      <c r="H23" s="11">
        <v>10264</v>
      </c>
      <c r="I23" s="11">
        <v>1827</v>
      </c>
      <c r="J23" s="11">
        <f t="shared" si="3"/>
        <v>39820</v>
      </c>
    </row>
    <row r="24" spans="1:10" x14ac:dyDescent="0.2">
      <c r="A24" s="6">
        <v>6020</v>
      </c>
      <c r="B24" s="7" t="s">
        <v>28</v>
      </c>
      <c r="C24" s="11"/>
      <c r="D24" s="11">
        <v>5560</v>
      </c>
      <c r="E24" s="11">
        <v>4006</v>
      </c>
      <c r="F24" s="11">
        <v>677</v>
      </c>
      <c r="G24" s="11">
        <v>3825</v>
      </c>
      <c r="H24" s="11">
        <v>10768</v>
      </c>
      <c r="I24" s="11">
        <v>11353</v>
      </c>
      <c r="J24" s="11">
        <f t="shared" si="3"/>
        <v>36189</v>
      </c>
    </row>
    <row r="25" spans="1:10" x14ac:dyDescent="0.2">
      <c r="A25" s="6">
        <v>6030</v>
      </c>
      <c r="B25" s="7" t="s">
        <v>29</v>
      </c>
      <c r="C25" s="11"/>
      <c r="D25" s="11"/>
      <c r="E25" s="11"/>
      <c r="F25" s="11"/>
      <c r="G25" s="11"/>
      <c r="H25" s="11"/>
      <c r="I25" s="11">
        <v>6000</v>
      </c>
      <c r="J25" s="11">
        <f t="shared" si="3"/>
        <v>6000</v>
      </c>
    </row>
    <row r="26" spans="1:10" x14ac:dyDescent="0.2">
      <c r="A26" s="6">
        <v>6040</v>
      </c>
      <c r="B26" s="7" t="s">
        <v>30</v>
      </c>
      <c r="C26" s="11"/>
      <c r="D26" s="11">
        <v>6500</v>
      </c>
      <c r="E26" s="11">
        <v>1500</v>
      </c>
      <c r="F26" s="11"/>
      <c r="G26" s="11"/>
      <c r="H26" s="11">
        <v>400</v>
      </c>
      <c r="I26" s="11">
        <v>900</v>
      </c>
      <c r="J26" s="11">
        <f t="shared" si="3"/>
        <v>9300</v>
      </c>
    </row>
    <row r="27" spans="1:10" x14ac:dyDescent="0.2">
      <c r="A27" s="6">
        <v>6050</v>
      </c>
      <c r="B27" s="7" t="s">
        <v>31</v>
      </c>
      <c r="C27" s="11"/>
      <c r="D27" s="11"/>
      <c r="E27" s="11"/>
      <c r="F27" s="11"/>
      <c r="G27" s="11">
        <v>3000</v>
      </c>
      <c r="H27" s="11"/>
      <c r="I27" s="11">
        <v>1500</v>
      </c>
      <c r="J27" s="11">
        <f t="shared" si="3"/>
        <v>4500</v>
      </c>
    </row>
    <row r="28" spans="1:10" x14ac:dyDescent="0.2">
      <c r="A28" s="5">
        <v>6055</v>
      </c>
      <c r="B28" s="2" t="s">
        <v>32</v>
      </c>
      <c r="C28" s="11"/>
      <c r="D28" s="11">
        <v>9000</v>
      </c>
      <c r="E28" s="11">
        <v>275</v>
      </c>
      <c r="F28" s="11">
        <v>250</v>
      </c>
      <c r="G28" s="11">
        <v>250</v>
      </c>
      <c r="H28" s="11">
        <v>500</v>
      </c>
      <c r="I28" s="11"/>
      <c r="J28" s="11">
        <f t="shared" si="3"/>
        <v>10275</v>
      </c>
    </row>
    <row r="29" spans="1:10" x14ac:dyDescent="0.2">
      <c r="A29" s="6">
        <v>6060</v>
      </c>
      <c r="B29" s="7" t="s">
        <v>33</v>
      </c>
      <c r="C29" s="11"/>
      <c r="D29" s="11"/>
      <c r="E29" s="11"/>
      <c r="F29" s="11"/>
      <c r="G29" s="11">
        <v>350</v>
      </c>
      <c r="H29" s="11">
        <v>2000</v>
      </c>
      <c r="I29" s="11"/>
      <c r="J29" s="11">
        <f t="shared" si="3"/>
        <v>2350</v>
      </c>
    </row>
    <row r="30" spans="1:10" x14ac:dyDescent="0.2">
      <c r="A30" s="5">
        <v>6070</v>
      </c>
      <c r="B30" s="2" t="s">
        <v>22</v>
      </c>
      <c r="C30" s="11"/>
      <c r="D30" s="11"/>
      <c r="E30" s="11">
        <v>16464</v>
      </c>
      <c r="F30" s="11">
        <v>750</v>
      </c>
      <c r="G30" s="11"/>
      <c r="H30" s="11">
        <v>18000</v>
      </c>
      <c r="I30" s="11"/>
      <c r="J30" s="11">
        <f t="shared" si="3"/>
        <v>35214</v>
      </c>
    </row>
    <row r="31" spans="1:10" x14ac:dyDescent="0.2">
      <c r="A31" s="6">
        <v>6080</v>
      </c>
      <c r="B31" s="7" t="s">
        <v>34</v>
      </c>
      <c r="C31" s="11"/>
      <c r="D31" s="11">
        <v>20000</v>
      </c>
      <c r="E31" s="11"/>
      <c r="F31" s="11">
        <v>3000</v>
      </c>
      <c r="G31" s="11">
        <v>400</v>
      </c>
      <c r="H31" s="11"/>
      <c r="I31" s="11"/>
      <c r="J31" s="11">
        <f t="shared" si="3"/>
        <v>23400</v>
      </c>
    </row>
    <row r="32" spans="1:10" x14ac:dyDescent="0.2">
      <c r="A32" s="6">
        <v>6085</v>
      </c>
      <c r="B32" s="7" t="s">
        <v>35</v>
      </c>
      <c r="C32" s="11"/>
      <c r="D32" s="11">
        <v>2120</v>
      </c>
      <c r="E32" s="11">
        <v>540</v>
      </c>
      <c r="F32" s="11"/>
      <c r="G32" s="11">
        <v>250</v>
      </c>
      <c r="H32" s="11">
        <v>1850</v>
      </c>
      <c r="I32" s="11">
        <v>1080</v>
      </c>
      <c r="J32" s="11">
        <f t="shared" si="3"/>
        <v>5840</v>
      </c>
    </row>
    <row r="33" spans="1:10" x14ac:dyDescent="0.2">
      <c r="A33" s="5">
        <v>6090</v>
      </c>
      <c r="B33" s="2" t="s">
        <v>36</v>
      </c>
      <c r="C33" s="11"/>
      <c r="D33" s="11">
        <v>1000</v>
      </c>
      <c r="E33" s="11">
        <v>4750</v>
      </c>
      <c r="F33" s="11">
        <v>50</v>
      </c>
      <c r="G33" s="11">
        <v>50</v>
      </c>
      <c r="H33" s="11">
        <v>5000</v>
      </c>
      <c r="I33" s="11">
        <v>500</v>
      </c>
      <c r="J33" s="11">
        <f t="shared" si="3"/>
        <v>11350</v>
      </c>
    </row>
    <row r="34" spans="1:10" x14ac:dyDescent="0.2">
      <c r="A34" s="6">
        <v>6095</v>
      </c>
      <c r="B34" s="7" t="s">
        <v>37</v>
      </c>
      <c r="C34" s="11"/>
      <c r="D34" s="11">
        <v>12500</v>
      </c>
      <c r="E34" s="11"/>
      <c r="F34" s="11"/>
      <c r="G34" s="11"/>
      <c r="H34" s="11"/>
      <c r="I34" s="11"/>
      <c r="J34" s="11">
        <f t="shared" si="3"/>
        <v>12500</v>
      </c>
    </row>
    <row r="35" spans="1:10" x14ac:dyDescent="0.2">
      <c r="A35" s="6">
        <v>6096</v>
      </c>
      <c r="B35" s="2" t="s">
        <v>38</v>
      </c>
      <c r="C35" s="11"/>
      <c r="D35" s="11">
        <v>3500</v>
      </c>
      <c r="E35" s="11"/>
      <c r="F35" s="11"/>
      <c r="G35" s="11"/>
      <c r="H35" s="11"/>
      <c r="I35" s="11"/>
      <c r="J35" s="11">
        <f t="shared" si="3"/>
        <v>3500</v>
      </c>
    </row>
    <row r="36" spans="1:10" x14ac:dyDescent="0.2">
      <c r="A36" s="5">
        <v>6097</v>
      </c>
      <c r="B36" s="2" t="s">
        <v>39</v>
      </c>
      <c r="C36" s="11"/>
      <c r="D36" s="11">
        <v>2500</v>
      </c>
      <c r="E36" s="11"/>
      <c r="F36" s="11"/>
      <c r="G36" s="11"/>
      <c r="H36" s="11"/>
      <c r="I36" s="11"/>
      <c r="J36" s="11">
        <f t="shared" si="3"/>
        <v>2500</v>
      </c>
    </row>
    <row r="37" spans="1:10" x14ac:dyDescent="0.2">
      <c r="A37" s="5">
        <v>6100</v>
      </c>
      <c r="B37" s="2" t="s">
        <v>40</v>
      </c>
      <c r="C37" s="11"/>
      <c r="D37" s="11">
        <v>11500</v>
      </c>
      <c r="E37" s="11">
        <v>500</v>
      </c>
      <c r="F37" s="11">
        <v>1000</v>
      </c>
      <c r="G37" s="11">
        <v>1000</v>
      </c>
      <c r="H37" s="11">
        <v>6000</v>
      </c>
      <c r="I37" s="11">
        <v>5500</v>
      </c>
      <c r="J37" s="11">
        <f t="shared" si="3"/>
        <v>25500</v>
      </c>
    </row>
    <row r="38" spans="1:10" x14ac:dyDescent="0.2">
      <c r="A38" s="6">
        <v>6110</v>
      </c>
      <c r="B38" s="7" t="s">
        <v>41</v>
      </c>
      <c r="C38" s="11"/>
      <c r="D38" s="11">
        <v>3000</v>
      </c>
      <c r="E38" s="11">
        <v>100</v>
      </c>
      <c r="F38" s="11"/>
      <c r="G38" s="11"/>
      <c r="H38" s="11">
        <v>1500</v>
      </c>
      <c r="I38" s="11">
        <v>6000</v>
      </c>
      <c r="J38" s="11">
        <f t="shared" si="3"/>
        <v>10600</v>
      </c>
    </row>
    <row r="39" spans="1:10" x14ac:dyDescent="0.2">
      <c r="A39" s="6">
        <v>6120</v>
      </c>
      <c r="B39" s="7" t="s">
        <v>42</v>
      </c>
      <c r="C39" s="11"/>
      <c r="D39" s="11">
        <v>2825</v>
      </c>
      <c r="E39" s="11">
        <v>400</v>
      </c>
      <c r="F39" s="11"/>
      <c r="G39" s="11"/>
      <c r="H39" s="11"/>
      <c r="I39" s="11">
        <v>1500</v>
      </c>
      <c r="J39" s="11">
        <f t="shared" si="3"/>
        <v>4725</v>
      </c>
    </row>
    <row r="40" spans="1:10" x14ac:dyDescent="0.2">
      <c r="A40" s="6">
        <v>6130</v>
      </c>
      <c r="B40" s="7" t="s">
        <v>43</v>
      </c>
      <c r="C40" s="11"/>
      <c r="D40" s="11">
        <v>250</v>
      </c>
      <c r="E40" s="11">
        <v>50</v>
      </c>
      <c r="F40" s="11"/>
      <c r="G40" s="11"/>
      <c r="H40" s="11">
        <v>25</v>
      </c>
      <c r="I40" s="11">
        <v>2000</v>
      </c>
      <c r="J40" s="11">
        <f t="shared" si="3"/>
        <v>2325</v>
      </c>
    </row>
    <row r="41" spans="1:10" x14ac:dyDescent="0.2">
      <c r="A41" s="6">
        <v>6140</v>
      </c>
      <c r="B41" s="7" t="s">
        <v>44</v>
      </c>
      <c r="C41" s="11"/>
      <c r="D41" s="11">
        <v>500</v>
      </c>
      <c r="E41" s="11"/>
      <c r="F41" s="11"/>
      <c r="G41" s="11">
        <v>200</v>
      </c>
      <c r="H41" s="11">
        <v>100</v>
      </c>
      <c r="I41" s="11">
        <v>4300</v>
      </c>
      <c r="J41" s="11">
        <f t="shared" si="3"/>
        <v>5100</v>
      </c>
    </row>
    <row r="42" spans="1:10" x14ac:dyDescent="0.2">
      <c r="A42" s="6">
        <v>6150</v>
      </c>
      <c r="B42" s="7" t="s">
        <v>45</v>
      </c>
      <c r="C42" s="11"/>
      <c r="D42" s="11"/>
      <c r="E42" s="11"/>
      <c r="F42" s="11"/>
      <c r="G42" s="11"/>
      <c r="H42" s="11"/>
      <c r="I42" s="11"/>
      <c r="J42" s="11">
        <f t="shared" si="3"/>
        <v>0</v>
      </c>
    </row>
    <row r="43" spans="1:10" x14ac:dyDescent="0.2">
      <c r="A43" s="6">
        <v>6160</v>
      </c>
      <c r="B43" s="7" t="s">
        <v>46</v>
      </c>
      <c r="C43" s="11"/>
      <c r="D43" s="11">
        <v>1000</v>
      </c>
      <c r="E43" s="11">
        <v>690</v>
      </c>
      <c r="F43" s="11"/>
      <c r="G43" s="11">
        <v>1000</v>
      </c>
      <c r="H43" s="11">
        <v>5000</v>
      </c>
      <c r="I43" s="11">
        <v>16300</v>
      </c>
      <c r="J43" s="11">
        <f t="shared" si="3"/>
        <v>23990</v>
      </c>
    </row>
    <row r="44" spans="1:10" x14ac:dyDescent="0.2">
      <c r="A44" s="6">
        <v>6170</v>
      </c>
      <c r="B44" s="7" t="s">
        <v>47</v>
      </c>
      <c r="C44" s="11"/>
      <c r="D44" s="11">
        <v>2000</v>
      </c>
      <c r="E44" s="11"/>
      <c r="F44" s="11"/>
      <c r="G44" s="11"/>
      <c r="H44" s="11"/>
      <c r="I44" s="11"/>
      <c r="J44" s="11">
        <f t="shared" si="3"/>
        <v>2000</v>
      </c>
    </row>
    <row r="45" spans="1:10" x14ac:dyDescent="0.2">
      <c r="A45" s="6">
        <v>6180</v>
      </c>
      <c r="B45" s="7" t="s">
        <v>48</v>
      </c>
      <c r="C45" s="11"/>
      <c r="D45" s="11">
        <v>2400</v>
      </c>
      <c r="E45" s="11">
        <v>750</v>
      </c>
      <c r="F45" s="11"/>
      <c r="G45" s="11">
        <v>1200</v>
      </c>
      <c r="H45" s="11">
        <v>2588</v>
      </c>
      <c r="I45" s="11">
        <v>11200</v>
      </c>
      <c r="J45" s="11">
        <f t="shared" si="3"/>
        <v>18138</v>
      </c>
    </row>
    <row r="46" spans="1:10" x14ac:dyDescent="0.2">
      <c r="A46" s="5">
        <v>6190</v>
      </c>
      <c r="B46" s="2" t="s">
        <v>49</v>
      </c>
      <c r="C46" s="11"/>
      <c r="D46" s="11">
        <v>500</v>
      </c>
      <c r="E46" s="11">
        <v>2000</v>
      </c>
      <c r="F46" s="11"/>
      <c r="G46" s="11">
        <v>300</v>
      </c>
      <c r="H46" s="11">
        <v>400</v>
      </c>
      <c r="I46" s="11">
        <v>500</v>
      </c>
      <c r="J46" s="11">
        <f t="shared" si="3"/>
        <v>3700</v>
      </c>
    </row>
    <row r="47" spans="1:10" x14ac:dyDescent="0.2">
      <c r="A47" s="4">
        <v>6200</v>
      </c>
      <c r="B47" s="2" t="s">
        <v>50</v>
      </c>
      <c r="C47" s="11"/>
      <c r="D47" s="11">
        <v>100</v>
      </c>
      <c r="E47" s="11">
        <v>100</v>
      </c>
      <c r="F47" s="11"/>
      <c r="G47" s="11">
        <v>100</v>
      </c>
      <c r="H47" s="11"/>
      <c r="I47" s="11">
        <v>200</v>
      </c>
      <c r="J47" s="11">
        <f t="shared" si="3"/>
        <v>500</v>
      </c>
    </row>
    <row r="48" spans="1:10" x14ac:dyDescent="0.2">
      <c r="A48" s="6">
        <v>6210</v>
      </c>
      <c r="B48" s="7" t="s">
        <v>51</v>
      </c>
      <c r="C48" s="11"/>
      <c r="D48" s="11"/>
      <c r="E48" s="11"/>
      <c r="F48" s="11"/>
      <c r="G48" s="11"/>
      <c r="H48" s="11"/>
      <c r="I48" s="11"/>
      <c r="J48" s="11">
        <f t="shared" si="3"/>
        <v>0</v>
      </c>
    </row>
    <row r="49" spans="1:10" x14ac:dyDescent="0.2">
      <c r="A49" s="6">
        <v>6220</v>
      </c>
      <c r="B49" s="7" t="s">
        <v>52</v>
      </c>
      <c r="C49" s="11"/>
      <c r="D49" s="11"/>
      <c r="E49" s="11"/>
      <c r="F49" s="11"/>
      <c r="G49" s="11"/>
      <c r="H49" s="11"/>
      <c r="I49" s="11">
        <v>1000</v>
      </c>
      <c r="J49" s="11">
        <f t="shared" si="3"/>
        <v>1000</v>
      </c>
    </row>
    <row r="50" spans="1:10" x14ac:dyDescent="0.2">
      <c r="A50" s="6">
        <v>6230</v>
      </c>
      <c r="B50" s="7" t="s">
        <v>53</v>
      </c>
      <c r="C50" s="11"/>
      <c r="D50" s="11">
        <v>4741</v>
      </c>
      <c r="E50" s="11">
        <v>100</v>
      </c>
      <c r="F50" s="11">
        <v>2500</v>
      </c>
      <c r="G50" s="11">
        <v>5472</v>
      </c>
      <c r="H50" s="11"/>
      <c r="I50" s="11">
        <v>284</v>
      </c>
      <c r="J50" s="11">
        <f t="shared" si="3"/>
        <v>13097</v>
      </c>
    </row>
    <row r="51" spans="1:10" x14ac:dyDescent="0.2">
      <c r="A51" s="5">
        <v>6235</v>
      </c>
      <c r="B51" s="2" t="s">
        <v>54</v>
      </c>
      <c r="C51" s="11"/>
      <c r="D51" s="11"/>
      <c r="E51" s="11"/>
      <c r="F51" s="11"/>
      <c r="G51" s="11"/>
      <c r="H51" s="11"/>
      <c r="I51" s="11"/>
      <c r="J51" s="11">
        <f t="shared" si="3"/>
        <v>0</v>
      </c>
    </row>
    <row r="52" spans="1:10" x14ac:dyDescent="0.2">
      <c r="A52" s="5">
        <v>6240</v>
      </c>
      <c r="B52" s="2" t="s">
        <v>55</v>
      </c>
      <c r="C52" s="11"/>
      <c r="D52" s="11">
        <v>3000</v>
      </c>
      <c r="E52" s="11"/>
      <c r="F52" s="11"/>
      <c r="G52" s="11"/>
      <c r="H52" s="11"/>
      <c r="I52" s="11">
        <v>1000</v>
      </c>
      <c r="J52" s="11">
        <f t="shared" si="3"/>
        <v>4000</v>
      </c>
    </row>
    <row r="53" spans="1:10" x14ac:dyDescent="0.2">
      <c r="A53" s="5">
        <v>6300</v>
      </c>
      <c r="B53" s="2" t="s">
        <v>56</v>
      </c>
      <c r="C53" s="11"/>
      <c r="D53" s="11"/>
      <c r="E53" s="11"/>
      <c r="F53" s="11"/>
      <c r="G53" s="11"/>
      <c r="H53" s="11"/>
      <c r="I53" s="11"/>
      <c r="J53" s="11">
        <f t="shared" si="3"/>
        <v>0</v>
      </c>
    </row>
    <row r="54" spans="1:10" x14ac:dyDescent="0.2">
      <c r="A54" s="5"/>
      <c r="C54" s="9"/>
      <c r="D54" s="9"/>
      <c r="E54" s="9"/>
      <c r="F54" s="9"/>
      <c r="G54" s="9"/>
      <c r="H54" s="9"/>
      <c r="I54" s="9"/>
      <c r="J54" s="9"/>
    </row>
    <row r="55" spans="1:10" x14ac:dyDescent="0.2">
      <c r="A55" s="4"/>
      <c r="B55" s="2" t="s">
        <v>57</v>
      </c>
      <c r="C55" s="3">
        <f t="shared" ref="C55:I55" si="4">SUM(C22:C54)</f>
        <v>0</v>
      </c>
      <c r="D55" s="3">
        <f t="shared" si="4"/>
        <v>171891</v>
      </c>
      <c r="E55" s="3">
        <f t="shared" si="4"/>
        <v>87010</v>
      </c>
      <c r="F55" s="3">
        <f t="shared" si="4"/>
        <v>15828</v>
      </c>
      <c r="G55" s="3">
        <f t="shared" si="4"/>
        <v>65955</v>
      </c>
      <c r="H55" s="3">
        <f t="shared" si="4"/>
        <v>189163</v>
      </c>
      <c r="I55" s="3">
        <f t="shared" si="4"/>
        <v>204954</v>
      </c>
      <c r="J55" s="3">
        <f t="shared" ref="J55" si="5">SUM(J22:J54)</f>
        <v>734801</v>
      </c>
    </row>
    <row r="56" spans="1:10" x14ac:dyDescent="0.2">
      <c r="A56" s="4"/>
      <c r="C56" s="3"/>
      <c r="D56" s="3"/>
      <c r="E56" s="3"/>
      <c r="F56" s="3"/>
      <c r="G56" s="3"/>
      <c r="H56" s="3"/>
      <c r="I56" s="3"/>
      <c r="J56" s="3"/>
    </row>
    <row r="57" spans="1:10" x14ac:dyDescent="0.2">
      <c r="A57" s="4"/>
      <c r="B57" s="2" t="s">
        <v>58</v>
      </c>
      <c r="C57" s="3">
        <f t="shared" ref="C57:I57" si="6">+C18-C55</f>
        <v>0</v>
      </c>
      <c r="D57" s="3">
        <f t="shared" si="6"/>
        <v>-91691</v>
      </c>
      <c r="E57" s="3">
        <f t="shared" si="6"/>
        <v>-32510</v>
      </c>
      <c r="F57" s="3">
        <f t="shared" si="6"/>
        <v>-7403</v>
      </c>
      <c r="G57" s="3">
        <f t="shared" si="6"/>
        <v>-4405</v>
      </c>
      <c r="H57" s="3">
        <f t="shared" si="6"/>
        <v>-116663</v>
      </c>
      <c r="I57" s="3">
        <f t="shared" si="6"/>
        <v>102851</v>
      </c>
      <c r="J57" s="3">
        <f t="shared" ref="J57" si="7">+J18-J55</f>
        <v>-149821</v>
      </c>
    </row>
    <row r="58" spans="1:10" x14ac:dyDescent="0.2">
      <c r="C58" s="11"/>
      <c r="D58" s="11"/>
      <c r="E58" s="11"/>
      <c r="F58" s="11"/>
      <c r="G58" s="11"/>
      <c r="H58" s="11"/>
      <c r="I58" s="11"/>
      <c r="J58" s="11"/>
    </row>
    <row r="61" spans="1:10" x14ac:dyDescent="0.2">
      <c r="I61" s="4" t="s">
        <v>59</v>
      </c>
    </row>
    <row r="63" spans="1:10" x14ac:dyDescent="0.2">
      <c r="F63" s="14"/>
    </row>
    <row r="64" spans="1:10" x14ac:dyDescent="0.2">
      <c r="C64" s="23" t="s">
        <v>0</v>
      </c>
      <c r="D64" s="23"/>
      <c r="E64" s="23"/>
      <c r="F64" s="23"/>
      <c r="G64" s="23"/>
      <c r="H64" s="23"/>
      <c r="I64" s="23"/>
      <c r="J64" s="23"/>
    </row>
    <row r="65" spans="1:10" x14ac:dyDescent="0.2">
      <c r="C65" s="24" t="s">
        <v>1</v>
      </c>
      <c r="D65" s="24"/>
      <c r="E65" s="24"/>
      <c r="F65" s="24"/>
      <c r="G65" s="24"/>
      <c r="H65" s="24"/>
      <c r="I65" s="24"/>
      <c r="J65" s="24"/>
    </row>
    <row r="66" spans="1:10" x14ac:dyDescent="0.2">
      <c r="C66" s="23" t="s">
        <v>64</v>
      </c>
      <c r="D66" s="23"/>
      <c r="E66" s="23"/>
      <c r="F66" s="23"/>
      <c r="G66" s="23"/>
      <c r="H66" s="23"/>
      <c r="I66" s="23"/>
      <c r="J66" s="23"/>
    </row>
    <row r="67" spans="1:10" x14ac:dyDescent="0.2"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">
      <c r="A68" s="4" t="s">
        <v>2</v>
      </c>
      <c r="B68" s="5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4" t="s">
        <v>11</v>
      </c>
      <c r="B69" s="5" t="s">
        <v>12</v>
      </c>
      <c r="C69" s="15"/>
      <c r="D69" s="15"/>
      <c r="E69" s="15"/>
      <c r="F69" s="15"/>
      <c r="G69" s="15"/>
      <c r="H69" s="3"/>
      <c r="I69" s="15"/>
      <c r="J69" s="3"/>
    </row>
    <row r="70" spans="1:10" x14ac:dyDescent="0.2">
      <c r="A70" s="7">
        <v>4000</v>
      </c>
      <c r="B70" s="7" t="s">
        <v>13</v>
      </c>
      <c r="C70" s="15"/>
      <c r="D70" s="3"/>
      <c r="E70" s="3">
        <v>3000</v>
      </c>
      <c r="F70" s="3">
        <v>2750</v>
      </c>
      <c r="G70" s="3">
        <v>40000</v>
      </c>
      <c r="H70" s="3">
        <v>50000</v>
      </c>
      <c r="I70" s="3"/>
      <c r="J70" s="3">
        <f t="shared" ref="J70:J79" si="8">SUM(C70:I70)</f>
        <v>95750</v>
      </c>
    </row>
    <row r="71" spans="1:10" x14ac:dyDescent="0.2">
      <c r="A71" s="2">
        <v>4001</v>
      </c>
      <c r="B71" s="2" t="s">
        <v>14</v>
      </c>
      <c r="C71" s="11"/>
      <c r="D71" s="11"/>
      <c r="E71" s="11"/>
      <c r="F71" s="11"/>
      <c r="G71" s="11"/>
      <c r="H71" s="11">
        <v>83642</v>
      </c>
      <c r="I71" s="11">
        <v>144893</v>
      </c>
      <c r="J71" s="11">
        <f t="shared" si="8"/>
        <v>228535</v>
      </c>
    </row>
    <row r="72" spans="1:10" x14ac:dyDescent="0.2">
      <c r="A72" s="7">
        <v>4002</v>
      </c>
      <c r="B72" s="7" t="s">
        <v>15</v>
      </c>
      <c r="C72" s="10"/>
      <c r="D72" s="11"/>
      <c r="E72" s="11"/>
      <c r="F72" s="11"/>
      <c r="G72" s="11"/>
      <c r="H72" s="11"/>
      <c r="I72" s="11">
        <v>35712</v>
      </c>
      <c r="J72" s="11">
        <f t="shared" si="8"/>
        <v>35712</v>
      </c>
    </row>
    <row r="73" spans="1:10" x14ac:dyDescent="0.2">
      <c r="A73" s="7">
        <v>4005</v>
      </c>
      <c r="B73" s="7" t="s">
        <v>16</v>
      </c>
      <c r="C73" s="10"/>
      <c r="D73" s="11"/>
      <c r="E73" s="11"/>
      <c r="F73" s="11"/>
      <c r="G73" s="11"/>
      <c r="H73" s="11">
        <v>12000</v>
      </c>
      <c r="I73" s="11">
        <v>127500</v>
      </c>
      <c r="J73" s="11">
        <f t="shared" si="8"/>
        <v>139500</v>
      </c>
    </row>
    <row r="74" spans="1:10" x14ac:dyDescent="0.2">
      <c r="A74" s="7">
        <v>4010</v>
      </c>
      <c r="B74" s="7" t="s">
        <v>17</v>
      </c>
      <c r="C74" s="10"/>
      <c r="D74" s="11"/>
      <c r="E74" s="11"/>
      <c r="F74" s="11"/>
      <c r="G74" s="11">
        <v>2344</v>
      </c>
      <c r="H74" s="11">
        <v>7460</v>
      </c>
      <c r="I74" s="11">
        <v>27268</v>
      </c>
      <c r="J74" s="11">
        <f t="shared" si="8"/>
        <v>37072</v>
      </c>
    </row>
    <row r="75" spans="1:10" x14ac:dyDescent="0.2">
      <c r="A75" s="7">
        <v>4015</v>
      </c>
      <c r="B75" s="7" t="s">
        <v>18</v>
      </c>
      <c r="C75" s="10"/>
      <c r="D75" s="11"/>
      <c r="E75" s="11"/>
      <c r="F75" s="11">
        <v>500</v>
      </c>
      <c r="G75" s="11">
        <v>1741</v>
      </c>
      <c r="H75" s="11">
        <v>3000</v>
      </c>
      <c r="I75" s="11">
        <v>5830</v>
      </c>
      <c r="J75" s="11">
        <f t="shared" si="8"/>
        <v>11071</v>
      </c>
    </row>
    <row r="76" spans="1:10" x14ac:dyDescent="0.2">
      <c r="A76" s="7">
        <v>4020</v>
      </c>
      <c r="B76" s="7" t="s">
        <v>19</v>
      </c>
      <c r="C76" s="10"/>
      <c r="D76" s="11">
        <v>370</v>
      </c>
      <c r="E76" s="11"/>
      <c r="F76" s="11"/>
      <c r="G76" s="11">
        <v>100</v>
      </c>
      <c r="H76" s="11"/>
      <c r="I76" s="11">
        <v>10000</v>
      </c>
      <c r="J76" s="11">
        <f t="shared" si="8"/>
        <v>10470</v>
      </c>
    </row>
    <row r="77" spans="1:10" x14ac:dyDescent="0.2">
      <c r="A77" s="7">
        <v>4030</v>
      </c>
      <c r="B77" s="7" t="s">
        <v>20</v>
      </c>
      <c r="C77" s="10"/>
      <c r="D77" s="11"/>
      <c r="E77" s="11"/>
      <c r="F77" s="11"/>
      <c r="G77" s="11"/>
      <c r="H77" s="11"/>
      <c r="I77" s="11">
        <v>3500</v>
      </c>
      <c r="J77" s="11">
        <f t="shared" si="8"/>
        <v>3500</v>
      </c>
    </row>
    <row r="78" spans="1:10" x14ac:dyDescent="0.2">
      <c r="A78" s="7">
        <v>4040</v>
      </c>
      <c r="B78" s="7" t="s">
        <v>21</v>
      </c>
      <c r="C78" s="10"/>
      <c r="D78" s="11">
        <v>33403</v>
      </c>
      <c r="E78" s="11">
        <v>31540</v>
      </c>
      <c r="F78" s="11">
        <v>5750</v>
      </c>
      <c r="G78" s="11">
        <v>337</v>
      </c>
      <c r="H78" s="11"/>
      <c r="I78" s="11"/>
      <c r="J78" s="11">
        <f t="shared" si="8"/>
        <v>71030</v>
      </c>
    </row>
    <row r="79" spans="1:10" x14ac:dyDescent="0.2">
      <c r="A79" s="7">
        <v>4050</v>
      </c>
      <c r="B79" s="7" t="s">
        <v>22</v>
      </c>
      <c r="C79" s="11"/>
      <c r="D79" s="11"/>
      <c r="E79" s="11"/>
      <c r="F79" s="11"/>
      <c r="G79" s="11"/>
      <c r="H79" s="11"/>
      <c r="I79" s="11"/>
      <c r="J79" s="11">
        <f t="shared" si="8"/>
        <v>0</v>
      </c>
    </row>
    <row r="80" spans="1:10" x14ac:dyDescent="0.2">
      <c r="A80" s="7"/>
      <c r="B80" s="7"/>
      <c r="C80" s="8"/>
      <c r="D80" s="8"/>
      <c r="E80" s="8"/>
      <c r="F80" s="8"/>
      <c r="G80" s="8"/>
      <c r="H80" s="8"/>
      <c r="I80" s="8"/>
      <c r="J80" s="8"/>
    </row>
    <row r="81" spans="1:10" x14ac:dyDescent="0.2">
      <c r="A81" s="2"/>
      <c r="B81" s="2" t="s">
        <v>23</v>
      </c>
      <c r="C81" s="3">
        <f t="shared" ref="C81:I81" si="9">SUM(C70:C80)</f>
        <v>0</v>
      </c>
      <c r="D81" s="3">
        <f t="shared" si="9"/>
        <v>33773</v>
      </c>
      <c r="E81" s="3">
        <f t="shared" si="9"/>
        <v>34540</v>
      </c>
      <c r="F81" s="3">
        <f t="shared" si="9"/>
        <v>9000</v>
      </c>
      <c r="G81" s="3">
        <f t="shared" si="9"/>
        <v>44522</v>
      </c>
      <c r="H81" s="3">
        <f t="shared" si="9"/>
        <v>156102</v>
      </c>
      <c r="I81" s="3">
        <f t="shared" si="9"/>
        <v>354703</v>
      </c>
      <c r="J81" s="3">
        <f t="shared" ref="J81" si="10">SUM(J70:J80)</f>
        <v>632640</v>
      </c>
    </row>
    <row r="82" spans="1:10" x14ac:dyDescent="0.2">
      <c r="A82" s="2"/>
      <c r="D82" s="11"/>
      <c r="E82" s="11"/>
      <c r="F82" s="11"/>
      <c r="G82" s="11"/>
      <c r="H82" s="11"/>
      <c r="I82" s="11"/>
      <c r="J82" s="11"/>
    </row>
    <row r="83" spans="1:10" x14ac:dyDescent="0.2">
      <c r="A83" s="5"/>
      <c r="C83" s="4"/>
      <c r="D83" s="11"/>
      <c r="E83" s="11"/>
      <c r="F83" s="11"/>
      <c r="G83" s="11"/>
      <c r="H83" s="11"/>
      <c r="I83" s="11"/>
      <c r="J83" s="11"/>
    </row>
    <row r="84" spans="1:10" x14ac:dyDescent="0.2">
      <c r="B84" s="5" t="s">
        <v>25</v>
      </c>
      <c r="C84" s="15"/>
      <c r="D84" s="12"/>
      <c r="E84" s="12"/>
      <c r="F84" s="12"/>
      <c r="G84" s="12"/>
      <c r="H84" s="12"/>
      <c r="I84" s="12"/>
      <c r="J84" s="3"/>
    </row>
    <row r="85" spans="1:10" x14ac:dyDescent="0.2">
      <c r="A85" s="7">
        <v>6000</v>
      </c>
      <c r="B85" s="7" t="s">
        <v>26</v>
      </c>
      <c r="C85" s="3">
        <v>9218</v>
      </c>
      <c r="D85" s="3">
        <v>74400</v>
      </c>
      <c r="E85" s="3">
        <v>45003</v>
      </c>
      <c r="F85" s="3">
        <v>7404</v>
      </c>
      <c r="G85" s="3">
        <v>33083</v>
      </c>
      <c r="H85" s="3">
        <v>121078</v>
      </c>
      <c r="I85" s="3">
        <v>158294</v>
      </c>
      <c r="J85" s="3">
        <f t="shared" ref="J85:J116" si="11">SUM(C85:I85)</f>
        <v>448480</v>
      </c>
    </row>
    <row r="86" spans="1:10" x14ac:dyDescent="0.2">
      <c r="A86" s="7">
        <v>6010</v>
      </c>
      <c r="B86" s="7" t="s">
        <v>27</v>
      </c>
      <c r="C86" s="11"/>
      <c r="D86" s="11">
        <v>9600</v>
      </c>
      <c r="E86" s="11">
        <v>9094</v>
      </c>
      <c r="F86" s="11"/>
      <c r="G86" s="11">
        <v>5170</v>
      </c>
      <c r="H86" s="11">
        <v>9548</v>
      </c>
      <c r="I86" s="11">
        <v>4496</v>
      </c>
      <c r="J86" s="11">
        <f t="shared" si="11"/>
        <v>37908</v>
      </c>
    </row>
    <row r="87" spans="1:10" x14ac:dyDescent="0.2">
      <c r="A87" s="7">
        <v>6020</v>
      </c>
      <c r="B87" s="7" t="s">
        <v>28</v>
      </c>
      <c r="C87" s="11">
        <v>917</v>
      </c>
      <c r="D87" s="11">
        <v>6300</v>
      </c>
      <c r="E87" s="11">
        <v>3674</v>
      </c>
      <c r="F87" s="11">
        <v>514</v>
      </c>
      <c r="G87" s="11">
        <v>3135</v>
      </c>
      <c r="H87" s="11">
        <v>10450</v>
      </c>
      <c r="I87" s="11">
        <v>13511</v>
      </c>
      <c r="J87" s="11">
        <f t="shared" si="11"/>
        <v>38501</v>
      </c>
    </row>
    <row r="88" spans="1:10" x14ac:dyDescent="0.2">
      <c r="A88" s="7">
        <v>6030</v>
      </c>
      <c r="B88" s="7" t="s">
        <v>29</v>
      </c>
      <c r="C88" s="11"/>
      <c r="D88" s="11"/>
      <c r="E88" s="11"/>
      <c r="F88" s="11"/>
      <c r="G88" s="11"/>
      <c r="H88" s="11"/>
      <c r="I88" s="11">
        <v>6000</v>
      </c>
      <c r="J88" s="11">
        <f t="shared" si="11"/>
        <v>6000</v>
      </c>
    </row>
    <row r="89" spans="1:10" x14ac:dyDescent="0.2">
      <c r="A89" s="7">
        <v>6040</v>
      </c>
      <c r="B89" s="7" t="s">
        <v>30</v>
      </c>
      <c r="C89" s="11"/>
      <c r="D89" s="11">
        <v>1806</v>
      </c>
      <c r="E89" s="11"/>
      <c r="F89" s="11"/>
      <c r="G89" s="11"/>
      <c r="H89" s="11">
        <v>481</v>
      </c>
      <c r="I89" s="11">
        <v>900</v>
      </c>
      <c r="J89" s="11">
        <f t="shared" si="11"/>
        <v>3187</v>
      </c>
    </row>
    <row r="90" spans="1:10" x14ac:dyDescent="0.2">
      <c r="A90" s="7">
        <v>6050</v>
      </c>
      <c r="B90" s="7" t="s">
        <v>31</v>
      </c>
      <c r="C90" s="11">
        <v>3978</v>
      </c>
      <c r="D90" s="11"/>
      <c r="E90" s="11"/>
      <c r="F90" s="11"/>
      <c r="G90" s="11">
        <v>1670</v>
      </c>
      <c r="H90" s="11"/>
      <c r="I90" s="11">
        <v>1000</v>
      </c>
      <c r="J90" s="11">
        <f t="shared" si="11"/>
        <v>6648</v>
      </c>
    </row>
    <row r="91" spans="1:10" x14ac:dyDescent="0.2">
      <c r="A91" s="2">
        <v>6055</v>
      </c>
      <c r="B91" s="2" t="s">
        <v>32</v>
      </c>
      <c r="C91" s="11">
        <v>800</v>
      </c>
      <c r="D91" s="11">
        <v>11254</v>
      </c>
      <c r="E91" s="11"/>
      <c r="F91" s="11">
        <v>243</v>
      </c>
      <c r="G91" s="11">
        <v>1750</v>
      </c>
      <c r="H91" s="11"/>
      <c r="I91" s="11"/>
      <c r="J91" s="11">
        <f t="shared" si="11"/>
        <v>14047</v>
      </c>
    </row>
    <row r="92" spans="1:10" x14ac:dyDescent="0.2">
      <c r="A92" s="7">
        <v>6060</v>
      </c>
      <c r="B92" s="7" t="s">
        <v>33</v>
      </c>
      <c r="C92" s="11">
        <v>53</v>
      </c>
      <c r="D92" s="11"/>
      <c r="E92" s="11"/>
      <c r="F92" s="11"/>
      <c r="G92" s="11">
        <v>200</v>
      </c>
      <c r="H92" s="11">
        <v>1094</v>
      </c>
      <c r="I92" s="11"/>
      <c r="J92" s="11">
        <f t="shared" si="11"/>
        <v>1347</v>
      </c>
    </row>
    <row r="93" spans="1:10" x14ac:dyDescent="0.2">
      <c r="A93" s="2">
        <v>6070</v>
      </c>
      <c r="B93" s="2" t="s">
        <v>22</v>
      </c>
      <c r="C93" s="11"/>
      <c r="D93" s="11"/>
      <c r="E93" s="11">
        <v>5157</v>
      </c>
      <c r="F93" s="11">
        <v>536</v>
      </c>
      <c r="G93" s="11"/>
      <c r="H93" s="11">
        <v>6000</v>
      </c>
      <c r="I93" s="11"/>
      <c r="J93" s="11">
        <f t="shared" si="11"/>
        <v>11693</v>
      </c>
    </row>
    <row r="94" spans="1:10" x14ac:dyDescent="0.2">
      <c r="A94" s="7">
        <v>6080</v>
      </c>
      <c r="B94" s="7" t="s">
        <v>34</v>
      </c>
      <c r="C94" s="11">
        <v>15546</v>
      </c>
      <c r="D94" s="11">
        <v>20000</v>
      </c>
      <c r="E94" s="11">
        <v>128</v>
      </c>
      <c r="F94" s="11">
        <v>2714</v>
      </c>
      <c r="G94" s="11">
        <v>475</v>
      </c>
      <c r="H94" s="11">
        <v>131</v>
      </c>
      <c r="I94" s="11"/>
      <c r="J94" s="11">
        <f t="shared" si="11"/>
        <v>38994</v>
      </c>
    </row>
    <row r="95" spans="1:10" x14ac:dyDescent="0.2">
      <c r="A95" s="7">
        <v>6085</v>
      </c>
      <c r="B95" s="7" t="s">
        <v>35</v>
      </c>
      <c r="C95" s="11">
        <v>2691</v>
      </c>
      <c r="D95" s="11">
        <v>2300</v>
      </c>
      <c r="E95" s="11">
        <v>720</v>
      </c>
      <c r="F95" s="11"/>
      <c r="G95" s="11">
        <v>250</v>
      </c>
      <c r="H95" s="11">
        <v>1850</v>
      </c>
      <c r="I95" s="11">
        <v>700</v>
      </c>
      <c r="J95" s="11">
        <f t="shared" si="11"/>
        <v>8511</v>
      </c>
    </row>
    <row r="96" spans="1:10" x14ac:dyDescent="0.2">
      <c r="A96" s="2">
        <v>6090</v>
      </c>
      <c r="B96" s="2" t="s">
        <v>36</v>
      </c>
      <c r="C96" s="11"/>
      <c r="D96" s="11">
        <v>1000</v>
      </c>
      <c r="E96" s="11">
        <v>1100</v>
      </c>
      <c r="F96" s="11"/>
      <c r="G96" s="11">
        <v>126</v>
      </c>
      <c r="H96" s="11">
        <v>3891</v>
      </c>
      <c r="I96" s="11">
        <v>400</v>
      </c>
      <c r="J96" s="11">
        <f t="shared" si="11"/>
        <v>6517</v>
      </c>
    </row>
    <row r="97" spans="1:10" x14ac:dyDescent="0.2">
      <c r="A97" s="7">
        <v>6095</v>
      </c>
      <c r="B97" s="7" t="s">
        <v>37</v>
      </c>
      <c r="C97" s="11"/>
      <c r="D97" s="11">
        <v>7500</v>
      </c>
      <c r="E97" s="11"/>
      <c r="F97" s="11"/>
      <c r="G97" s="11"/>
      <c r="H97" s="11"/>
      <c r="I97" s="11"/>
      <c r="J97" s="11">
        <f t="shared" si="11"/>
        <v>7500</v>
      </c>
    </row>
    <row r="98" spans="1:10" x14ac:dyDescent="0.2">
      <c r="A98" s="7">
        <v>6096</v>
      </c>
      <c r="B98" s="2" t="s">
        <v>38</v>
      </c>
      <c r="C98" s="11"/>
      <c r="D98" s="11">
        <v>2000</v>
      </c>
      <c r="E98" s="11"/>
      <c r="F98" s="11"/>
      <c r="G98" s="11"/>
      <c r="H98" s="11"/>
      <c r="I98" s="11"/>
      <c r="J98" s="11">
        <f t="shared" si="11"/>
        <v>2000</v>
      </c>
    </row>
    <row r="99" spans="1:10" x14ac:dyDescent="0.2">
      <c r="A99" s="2">
        <v>6097</v>
      </c>
      <c r="B99" s="2" t="s">
        <v>39</v>
      </c>
      <c r="C99" s="11"/>
      <c r="D99" s="11">
        <v>2000</v>
      </c>
      <c r="E99" s="11"/>
      <c r="F99" s="11"/>
      <c r="G99" s="11"/>
      <c r="H99" s="11"/>
      <c r="I99" s="11"/>
      <c r="J99" s="11">
        <f t="shared" si="11"/>
        <v>2000</v>
      </c>
    </row>
    <row r="100" spans="1:10" x14ac:dyDescent="0.2">
      <c r="A100" s="2">
        <v>6100</v>
      </c>
      <c r="B100" s="2" t="s">
        <v>40</v>
      </c>
      <c r="C100" s="11">
        <v>249</v>
      </c>
      <c r="D100" s="11">
        <v>10000</v>
      </c>
      <c r="E100" s="11">
        <v>387</v>
      </c>
      <c r="F100" s="11">
        <v>1149</v>
      </c>
      <c r="G100" s="11">
        <v>1000</v>
      </c>
      <c r="H100" s="11">
        <v>4575</v>
      </c>
      <c r="I100" s="11">
        <v>6500</v>
      </c>
      <c r="J100" s="11">
        <f t="shared" si="11"/>
        <v>23860</v>
      </c>
    </row>
    <row r="101" spans="1:10" x14ac:dyDescent="0.2">
      <c r="A101" s="7">
        <v>6110</v>
      </c>
      <c r="B101" s="7" t="s">
        <v>41</v>
      </c>
      <c r="C101" s="11"/>
      <c r="D101" s="11">
        <v>4500</v>
      </c>
      <c r="E101" s="11">
        <v>100</v>
      </c>
      <c r="F101" s="11"/>
      <c r="G101" s="11"/>
      <c r="H101" s="11">
        <v>1565</v>
      </c>
      <c r="I101" s="11">
        <v>16000</v>
      </c>
      <c r="J101" s="11">
        <f t="shared" si="11"/>
        <v>22165</v>
      </c>
    </row>
    <row r="102" spans="1:10" x14ac:dyDescent="0.2">
      <c r="A102" s="7">
        <v>6120</v>
      </c>
      <c r="B102" s="7" t="s">
        <v>42</v>
      </c>
      <c r="C102" s="11"/>
      <c r="D102" s="11">
        <v>2100</v>
      </c>
      <c r="E102" s="11">
        <v>390</v>
      </c>
      <c r="F102" s="11"/>
      <c r="G102" s="11"/>
      <c r="H102" s="11"/>
      <c r="I102" s="11">
        <v>1750</v>
      </c>
      <c r="J102" s="11">
        <f t="shared" si="11"/>
        <v>4240</v>
      </c>
    </row>
    <row r="103" spans="1:10" x14ac:dyDescent="0.2">
      <c r="A103" s="7">
        <v>6130</v>
      </c>
      <c r="B103" s="7" t="s">
        <v>43</v>
      </c>
      <c r="C103" s="11"/>
      <c r="D103" s="11"/>
      <c r="E103" s="11">
        <v>50</v>
      </c>
      <c r="F103" s="11"/>
      <c r="G103" s="11"/>
      <c r="H103" s="11">
        <v>25</v>
      </c>
      <c r="I103" s="11">
        <v>2000</v>
      </c>
      <c r="J103" s="11">
        <f t="shared" si="11"/>
        <v>2075</v>
      </c>
    </row>
    <row r="104" spans="1:10" x14ac:dyDescent="0.2">
      <c r="A104" s="7">
        <v>6140</v>
      </c>
      <c r="B104" s="7" t="s">
        <v>44</v>
      </c>
      <c r="C104" s="11"/>
      <c r="D104" s="11">
        <v>500</v>
      </c>
      <c r="E104" s="11"/>
      <c r="F104" s="11"/>
      <c r="G104" s="11"/>
      <c r="H104" s="11"/>
      <c r="I104" s="11">
        <v>4300</v>
      </c>
      <c r="J104" s="11">
        <f t="shared" si="11"/>
        <v>4800</v>
      </c>
    </row>
    <row r="105" spans="1:10" x14ac:dyDescent="0.2">
      <c r="A105" s="7">
        <v>6150</v>
      </c>
      <c r="B105" s="7" t="s">
        <v>45</v>
      </c>
      <c r="C105" s="11"/>
      <c r="D105" s="11"/>
      <c r="E105" s="11"/>
      <c r="F105" s="11"/>
      <c r="G105" s="11"/>
      <c r="H105" s="11"/>
      <c r="I105" s="11">
        <v>2772</v>
      </c>
      <c r="J105" s="11">
        <f t="shared" si="11"/>
        <v>2772</v>
      </c>
    </row>
    <row r="106" spans="1:10" x14ac:dyDescent="0.2">
      <c r="A106" s="7">
        <v>6160</v>
      </c>
      <c r="B106" s="7" t="s">
        <v>46</v>
      </c>
      <c r="C106" s="11">
        <v>1295</v>
      </c>
      <c r="D106" s="11">
        <v>227</v>
      </c>
      <c r="E106" s="11">
        <v>105</v>
      </c>
      <c r="F106" s="11"/>
      <c r="G106" s="11">
        <v>25</v>
      </c>
      <c r="H106" s="11">
        <v>4142</v>
      </c>
      <c r="I106" s="11">
        <v>11000</v>
      </c>
      <c r="J106" s="11">
        <f t="shared" si="11"/>
        <v>16794</v>
      </c>
    </row>
    <row r="107" spans="1:10" x14ac:dyDescent="0.2">
      <c r="A107" s="7">
        <v>6170</v>
      </c>
      <c r="B107" s="7" t="s">
        <v>47</v>
      </c>
      <c r="C107" s="11"/>
      <c r="D107" s="11">
        <v>1700</v>
      </c>
      <c r="E107" s="11"/>
      <c r="F107" s="11"/>
      <c r="G107" s="11"/>
      <c r="H107" s="11"/>
      <c r="I107" s="11"/>
      <c r="J107" s="11">
        <f t="shared" si="11"/>
        <v>1700</v>
      </c>
    </row>
    <row r="108" spans="1:10" x14ac:dyDescent="0.2">
      <c r="A108" s="7">
        <v>6180</v>
      </c>
      <c r="B108" s="7" t="s">
        <v>48</v>
      </c>
      <c r="C108" s="11">
        <v>1595</v>
      </c>
      <c r="D108" s="11">
        <v>2384</v>
      </c>
      <c r="E108" s="11">
        <v>750</v>
      </c>
      <c r="F108" s="11"/>
      <c r="G108" s="11">
        <v>1200</v>
      </c>
      <c r="H108" s="11">
        <v>2588</v>
      </c>
      <c r="I108" s="11">
        <v>11166</v>
      </c>
      <c r="J108" s="11">
        <f t="shared" si="11"/>
        <v>19683</v>
      </c>
    </row>
    <row r="109" spans="1:10" x14ac:dyDescent="0.2">
      <c r="A109" s="2">
        <v>6190</v>
      </c>
      <c r="B109" s="2" t="s">
        <v>49</v>
      </c>
      <c r="C109" s="11">
        <v>25</v>
      </c>
      <c r="D109" s="11">
        <v>300</v>
      </c>
      <c r="E109" s="11">
        <v>1365</v>
      </c>
      <c r="F109" s="11"/>
      <c r="G109" s="11">
        <v>276</v>
      </c>
      <c r="H109" s="11">
        <v>373</v>
      </c>
      <c r="I109" s="11">
        <v>500</v>
      </c>
      <c r="J109" s="11">
        <f t="shared" si="11"/>
        <v>2839</v>
      </c>
    </row>
    <row r="110" spans="1:10" x14ac:dyDescent="0.2">
      <c r="A110" s="1">
        <v>6200</v>
      </c>
      <c r="B110" s="2" t="s">
        <v>50</v>
      </c>
      <c r="C110" s="11"/>
      <c r="D110" s="11">
        <v>132</v>
      </c>
      <c r="E110" s="11">
        <v>160</v>
      </c>
      <c r="F110" s="11"/>
      <c r="G110" s="11">
        <v>110</v>
      </c>
      <c r="H110" s="11">
        <v>100</v>
      </c>
      <c r="I110" s="11"/>
      <c r="J110" s="11">
        <f t="shared" si="11"/>
        <v>502</v>
      </c>
    </row>
    <row r="111" spans="1:10" x14ac:dyDescent="0.2">
      <c r="A111" s="7">
        <v>6210</v>
      </c>
      <c r="B111" s="7" t="s">
        <v>51</v>
      </c>
      <c r="C111" s="11">
        <v>19008</v>
      </c>
      <c r="D111" s="11"/>
      <c r="E111" s="11"/>
      <c r="F111" s="11"/>
      <c r="G111" s="11"/>
      <c r="H111" s="11"/>
      <c r="I111" s="11"/>
      <c r="J111" s="11">
        <f t="shared" si="11"/>
        <v>19008</v>
      </c>
    </row>
    <row r="112" spans="1:10" x14ac:dyDescent="0.2">
      <c r="A112" s="7">
        <v>6220</v>
      </c>
      <c r="B112" s="7" t="s">
        <v>52</v>
      </c>
      <c r="C112" s="11"/>
      <c r="D112" s="11"/>
      <c r="E112" s="11"/>
      <c r="F112" s="11"/>
      <c r="G112" s="11"/>
      <c r="H112" s="11"/>
      <c r="I112" s="11"/>
      <c r="J112" s="11">
        <f t="shared" si="11"/>
        <v>0</v>
      </c>
    </row>
    <row r="113" spans="1:10" x14ac:dyDescent="0.2">
      <c r="A113" s="7">
        <v>6230</v>
      </c>
      <c r="B113" s="7" t="s">
        <v>53</v>
      </c>
      <c r="C113" s="11">
        <v>314</v>
      </c>
      <c r="D113" s="11">
        <v>4640</v>
      </c>
      <c r="E113" s="11">
        <v>99</v>
      </c>
      <c r="F113" s="11">
        <v>2330</v>
      </c>
      <c r="G113" s="11">
        <v>5472</v>
      </c>
      <c r="H113" s="11"/>
      <c r="I113" s="11">
        <v>284</v>
      </c>
      <c r="J113" s="11">
        <f t="shared" si="11"/>
        <v>13139</v>
      </c>
    </row>
    <row r="114" spans="1:10" x14ac:dyDescent="0.2">
      <c r="A114" s="2">
        <v>6235</v>
      </c>
      <c r="B114" s="2" t="s">
        <v>54</v>
      </c>
      <c r="C114" s="10"/>
      <c r="D114" s="11"/>
      <c r="E114" s="11"/>
      <c r="F114" s="11"/>
      <c r="G114" s="11"/>
      <c r="H114" s="11"/>
      <c r="I114" s="11"/>
      <c r="J114" s="11">
        <f t="shared" si="11"/>
        <v>0</v>
      </c>
    </row>
    <row r="115" spans="1:10" x14ac:dyDescent="0.2">
      <c r="A115" s="2">
        <v>6240</v>
      </c>
      <c r="B115" s="2" t="s">
        <v>55</v>
      </c>
      <c r="C115" s="11"/>
      <c r="D115" s="11">
        <v>2300</v>
      </c>
      <c r="E115" s="11">
        <v>3</v>
      </c>
      <c r="F115" s="11"/>
      <c r="G115" s="11"/>
      <c r="H115" s="11">
        <v>23</v>
      </c>
      <c r="I115" s="11">
        <v>900</v>
      </c>
      <c r="J115" s="11">
        <f t="shared" si="11"/>
        <v>3226</v>
      </c>
    </row>
    <row r="116" spans="1:10" x14ac:dyDescent="0.2">
      <c r="A116" s="2">
        <v>6300</v>
      </c>
      <c r="B116" s="2" t="s">
        <v>56</v>
      </c>
      <c r="C116" s="11"/>
      <c r="D116" s="11"/>
      <c r="E116" s="11"/>
      <c r="F116" s="11"/>
      <c r="G116" s="11"/>
      <c r="H116" s="11"/>
      <c r="I116" s="11"/>
      <c r="J116" s="11">
        <f t="shared" si="11"/>
        <v>0</v>
      </c>
    </row>
    <row r="117" spans="1:10" x14ac:dyDescent="0.2">
      <c r="A117" s="2"/>
      <c r="C117" s="11"/>
      <c r="D117" s="13"/>
      <c r="E117" s="13"/>
      <c r="F117" s="13"/>
      <c r="G117" s="13"/>
      <c r="H117" s="13"/>
      <c r="I117" s="13"/>
      <c r="J117" s="11"/>
    </row>
    <row r="118" spans="1:10" x14ac:dyDescent="0.2">
      <c r="B118" s="2" t="s">
        <v>57</v>
      </c>
      <c r="C118" s="3">
        <f>SUM(C85:C117)</f>
        <v>55689</v>
      </c>
      <c r="D118" s="3">
        <f t="shared" ref="D118:I118" si="12">SUM(D85:D117)</f>
        <v>166943</v>
      </c>
      <c r="E118" s="3">
        <f t="shared" si="12"/>
        <v>68285</v>
      </c>
      <c r="F118" s="3">
        <f t="shared" si="12"/>
        <v>14890</v>
      </c>
      <c r="G118" s="3">
        <f t="shared" si="12"/>
        <v>53942</v>
      </c>
      <c r="H118" s="3">
        <f t="shared" si="12"/>
        <v>167914</v>
      </c>
      <c r="I118" s="3">
        <f t="shared" si="12"/>
        <v>242473</v>
      </c>
      <c r="J118" s="3">
        <f t="shared" ref="J118" si="13">SUM(J85:J117)</f>
        <v>770136</v>
      </c>
    </row>
    <row r="119" spans="1:10" x14ac:dyDescent="0.2">
      <c r="C119" s="3"/>
      <c r="D119" s="3"/>
      <c r="E119" s="3"/>
      <c r="F119" s="3"/>
      <c r="G119" s="3"/>
      <c r="H119" s="3"/>
      <c r="I119" s="3"/>
      <c r="J119" s="3"/>
    </row>
    <row r="120" spans="1:10" x14ac:dyDescent="0.2">
      <c r="B120" s="2" t="s">
        <v>58</v>
      </c>
      <c r="C120" s="3">
        <f t="shared" ref="C120" si="14">+C81-C118</f>
        <v>-55689</v>
      </c>
      <c r="D120" s="3">
        <f t="shared" ref="D120:I120" si="15">+D81-D118</f>
        <v>-133170</v>
      </c>
      <c r="E120" s="3">
        <f t="shared" si="15"/>
        <v>-33745</v>
      </c>
      <c r="F120" s="3">
        <f t="shared" si="15"/>
        <v>-5890</v>
      </c>
      <c r="G120" s="3">
        <f t="shared" si="15"/>
        <v>-9420</v>
      </c>
      <c r="H120" s="3">
        <f t="shared" si="15"/>
        <v>-11812</v>
      </c>
      <c r="I120" s="3">
        <f t="shared" si="15"/>
        <v>112230</v>
      </c>
      <c r="J120" s="3">
        <f t="shared" ref="J120" si="16">+J81-J118</f>
        <v>-137496</v>
      </c>
    </row>
    <row r="121" spans="1:10" x14ac:dyDescent="0.2">
      <c r="C121" s="8"/>
    </row>
    <row r="122" spans="1:10" x14ac:dyDescent="0.2">
      <c r="C122" s="3"/>
      <c r="D122" s="3"/>
      <c r="E122" s="3"/>
      <c r="F122" s="16"/>
      <c r="G122" s="16"/>
      <c r="H122" s="3"/>
      <c r="I122" s="3"/>
      <c r="J122" s="16"/>
    </row>
    <row r="123" spans="1:10" x14ac:dyDescent="0.2">
      <c r="J123" s="4" t="s">
        <v>60</v>
      </c>
    </row>
    <row r="127" spans="1:10" x14ac:dyDescent="0.2">
      <c r="C127" s="23" t="s">
        <v>0</v>
      </c>
      <c r="D127" s="23"/>
      <c r="E127" s="23"/>
      <c r="F127" s="23"/>
      <c r="G127" s="23"/>
      <c r="H127" s="23"/>
      <c r="I127" s="23"/>
      <c r="J127" s="23"/>
    </row>
    <row r="128" spans="1:10" x14ac:dyDescent="0.2">
      <c r="C128" s="24" t="s">
        <v>65</v>
      </c>
      <c r="D128" s="24"/>
      <c r="E128" s="24"/>
      <c r="F128" s="24"/>
      <c r="G128" s="24"/>
      <c r="H128" s="24"/>
      <c r="I128" s="24"/>
      <c r="J128" s="24"/>
    </row>
    <row r="129" spans="1:10" x14ac:dyDescent="0.2">
      <c r="C129" s="23" t="s">
        <v>63</v>
      </c>
      <c r="D129" s="23"/>
      <c r="E129" s="23"/>
      <c r="F129" s="23"/>
      <c r="G129" s="23"/>
      <c r="H129" s="23"/>
      <c r="I129" s="23"/>
      <c r="J129" s="23"/>
    </row>
    <row r="130" spans="1:10" x14ac:dyDescent="0.2">
      <c r="C130" s="4" t="s">
        <v>3</v>
      </c>
      <c r="D130" s="4" t="s">
        <v>4</v>
      </c>
      <c r="E130" s="4" t="s">
        <v>5</v>
      </c>
      <c r="F130" s="4" t="s">
        <v>6</v>
      </c>
      <c r="G130" s="4" t="s">
        <v>7</v>
      </c>
      <c r="H130" s="4" t="s">
        <v>61</v>
      </c>
      <c r="I130" s="4" t="s">
        <v>9</v>
      </c>
      <c r="J130" s="4" t="s">
        <v>10</v>
      </c>
    </row>
    <row r="131" spans="1:10" x14ac:dyDescent="0.2">
      <c r="A131" s="4" t="s">
        <v>2</v>
      </c>
      <c r="B131" s="5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4" t="s">
        <v>11</v>
      </c>
      <c r="B132" s="5" t="s">
        <v>12</v>
      </c>
      <c r="C132" s="15"/>
      <c r="D132" s="15"/>
      <c r="E132" s="15"/>
      <c r="F132" s="15"/>
      <c r="G132" s="15"/>
      <c r="H132" s="15"/>
      <c r="I132" s="15"/>
      <c r="J132" s="3"/>
    </row>
    <row r="133" spans="1:10" x14ac:dyDescent="0.2">
      <c r="A133" s="7">
        <v>4000</v>
      </c>
      <c r="B133" s="7" t="s">
        <v>13</v>
      </c>
      <c r="C133" s="15">
        <f t="shared" ref="C133:D133" si="17">+C7-C70</f>
        <v>0</v>
      </c>
      <c r="D133" s="15">
        <f t="shared" si="17"/>
        <v>0</v>
      </c>
      <c r="E133" s="15">
        <f t="shared" ref="E133:F133" si="18">+E7-E70</f>
        <v>0</v>
      </c>
      <c r="F133" s="15">
        <f t="shared" si="18"/>
        <v>0</v>
      </c>
      <c r="G133" s="15">
        <f t="shared" ref="G133:H133" si="19">+G7-G70</f>
        <v>10000</v>
      </c>
      <c r="H133" s="15">
        <f t="shared" si="19"/>
        <v>0</v>
      </c>
      <c r="I133" s="15">
        <f t="shared" ref="I133" si="20">+I7-I70</f>
        <v>0</v>
      </c>
      <c r="J133" s="15">
        <f t="shared" ref="J133" si="21">+J7-J70</f>
        <v>10000</v>
      </c>
    </row>
    <row r="134" spans="1:10" x14ac:dyDescent="0.2">
      <c r="A134" s="2">
        <v>4001</v>
      </c>
      <c r="B134" s="2" t="s">
        <v>14</v>
      </c>
      <c r="C134" s="10">
        <f t="shared" ref="C134:D134" si="22">+C8-C71</f>
        <v>0</v>
      </c>
      <c r="D134" s="10">
        <f t="shared" si="22"/>
        <v>0</v>
      </c>
      <c r="E134" s="10">
        <f t="shared" ref="E134:F134" si="23">+E8-E71</f>
        <v>0</v>
      </c>
      <c r="F134" s="10">
        <f t="shared" si="23"/>
        <v>0</v>
      </c>
      <c r="G134" s="10">
        <f t="shared" ref="G134:H134" si="24">+G8-G71</f>
        <v>0</v>
      </c>
      <c r="H134" s="10">
        <f t="shared" si="24"/>
        <v>-83642</v>
      </c>
      <c r="I134" s="10">
        <f t="shared" ref="I134" si="25">+I8-I71</f>
        <v>90912</v>
      </c>
      <c r="J134" s="11">
        <f t="shared" ref="J134:J142" si="26">SUM(C134:I134)</f>
        <v>7270</v>
      </c>
    </row>
    <row r="135" spans="1:10" x14ac:dyDescent="0.2">
      <c r="A135" s="7">
        <v>4002</v>
      </c>
      <c r="B135" s="7" t="s">
        <v>15</v>
      </c>
      <c r="C135" s="10">
        <f t="shared" ref="C135:D135" si="27">+C9-C72</f>
        <v>0</v>
      </c>
      <c r="D135" s="10">
        <f t="shared" si="27"/>
        <v>0</v>
      </c>
      <c r="E135" s="10">
        <f t="shared" ref="E135:F135" si="28">+E9-E72</f>
        <v>0</v>
      </c>
      <c r="F135" s="10">
        <f t="shared" si="28"/>
        <v>0</v>
      </c>
      <c r="G135" s="10">
        <f t="shared" ref="G135:H135" si="29">+G9-G72</f>
        <v>0</v>
      </c>
      <c r="H135" s="10">
        <f t="shared" si="29"/>
        <v>0</v>
      </c>
      <c r="I135" s="10">
        <f t="shared" ref="I135" si="30">+I9-I72</f>
        <v>-5712</v>
      </c>
      <c r="J135" s="11">
        <f t="shared" si="26"/>
        <v>-5712</v>
      </c>
    </row>
    <row r="136" spans="1:10" x14ac:dyDescent="0.2">
      <c r="A136" s="7">
        <v>4005</v>
      </c>
      <c r="B136" s="7" t="s">
        <v>16</v>
      </c>
      <c r="C136" s="10">
        <f t="shared" ref="C136:D136" si="31">+C10-C73</f>
        <v>0</v>
      </c>
      <c r="D136" s="10">
        <f t="shared" si="31"/>
        <v>0</v>
      </c>
      <c r="E136" s="10">
        <f t="shared" ref="E136:F136" si="32">+E10-E73</f>
        <v>0</v>
      </c>
      <c r="F136" s="10">
        <f t="shared" si="32"/>
        <v>0</v>
      </c>
      <c r="G136" s="10">
        <f t="shared" ref="G136:H136" si="33">+G10-G73</f>
        <v>7000</v>
      </c>
      <c r="H136" s="10">
        <f t="shared" si="33"/>
        <v>0</v>
      </c>
      <c r="I136" s="10">
        <f t="shared" ref="I136" si="34">+I10-I73</f>
        <v>-127500</v>
      </c>
      <c r="J136" s="11">
        <f t="shared" si="26"/>
        <v>-120500</v>
      </c>
    </row>
    <row r="137" spans="1:10" x14ac:dyDescent="0.2">
      <c r="A137" s="7">
        <v>4010</v>
      </c>
      <c r="B137" s="7" t="s">
        <v>17</v>
      </c>
      <c r="C137" s="10">
        <f t="shared" ref="C137:D137" si="35">+C11-C74</f>
        <v>0</v>
      </c>
      <c r="D137" s="10">
        <f t="shared" si="35"/>
        <v>0</v>
      </c>
      <c r="E137" s="10">
        <f t="shared" ref="E137:F137" si="36">+E11-E74</f>
        <v>0</v>
      </c>
      <c r="F137" s="10">
        <f t="shared" si="36"/>
        <v>0</v>
      </c>
      <c r="G137" s="10">
        <f t="shared" ref="G137:H137" si="37">+G11-G74</f>
        <v>156</v>
      </c>
      <c r="H137" s="10">
        <f t="shared" si="37"/>
        <v>40</v>
      </c>
      <c r="I137" s="10">
        <f t="shared" ref="I137" si="38">+I11-I74</f>
        <v>2732</v>
      </c>
      <c r="J137" s="11">
        <f t="shared" si="26"/>
        <v>2928</v>
      </c>
    </row>
    <row r="138" spans="1:10" x14ac:dyDescent="0.2">
      <c r="A138" s="7">
        <v>4015</v>
      </c>
      <c r="B138" s="7" t="s">
        <v>18</v>
      </c>
      <c r="C138" s="10">
        <f t="shared" ref="C138:D138" si="39">+C12-C75</f>
        <v>0</v>
      </c>
      <c r="D138" s="10">
        <f t="shared" si="39"/>
        <v>0</v>
      </c>
      <c r="E138" s="10">
        <f t="shared" ref="E138:F138" si="40">+E12-E75</f>
        <v>1000</v>
      </c>
      <c r="F138" s="10">
        <f t="shared" si="40"/>
        <v>-500</v>
      </c>
      <c r="G138" s="10">
        <f t="shared" ref="G138:H138" si="41">+G12-G75</f>
        <v>-541</v>
      </c>
      <c r="H138" s="10">
        <f t="shared" si="41"/>
        <v>0</v>
      </c>
      <c r="I138" s="10">
        <f t="shared" ref="I138" si="42">+I12-I75</f>
        <v>-830</v>
      </c>
      <c r="J138" s="11">
        <f t="shared" si="26"/>
        <v>-871</v>
      </c>
    </row>
    <row r="139" spans="1:10" x14ac:dyDescent="0.2">
      <c r="A139" s="7">
        <v>4020</v>
      </c>
      <c r="B139" s="7" t="s">
        <v>19</v>
      </c>
      <c r="C139" s="10">
        <f t="shared" ref="C139:D139" si="43">+C13-C76</f>
        <v>0</v>
      </c>
      <c r="D139" s="10">
        <f t="shared" si="43"/>
        <v>-170</v>
      </c>
      <c r="E139" s="10">
        <f t="shared" ref="E139:F139" si="44">+E13-E76</f>
        <v>500</v>
      </c>
      <c r="F139" s="10">
        <f t="shared" si="44"/>
        <v>0</v>
      </c>
      <c r="G139" s="10">
        <f t="shared" ref="G139:H139" si="45">+G13-G76</f>
        <v>0</v>
      </c>
      <c r="H139" s="10">
        <f t="shared" si="45"/>
        <v>0</v>
      </c>
      <c r="I139" s="10">
        <f t="shared" ref="I139" si="46">+I13-I76</f>
        <v>-8000</v>
      </c>
      <c r="J139" s="11">
        <f t="shared" si="26"/>
        <v>-7670</v>
      </c>
    </row>
    <row r="140" spans="1:10" x14ac:dyDescent="0.2">
      <c r="A140" s="7">
        <v>4030</v>
      </c>
      <c r="B140" s="7" t="s">
        <v>20</v>
      </c>
      <c r="C140" s="10">
        <f t="shared" ref="C140:D140" si="47">+C14-C77</f>
        <v>0</v>
      </c>
      <c r="D140" s="10">
        <f t="shared" si="47"/>
        <v>0</v>
      </c>
      <c r="E140" s="10">
        <f t="shared" ref="E140:F140" si="48">+E14-E77</f>
        <v>0</v>
      </c>
      <c r="F140" s="10">
        <f t="shared" si="48"/>
        <v>0</v>
      </c>
      <c r="G140" s="10">
        <f t="shared" ref="G140:H140" si="49">+G14-G77</f>
        <v>0</v>
      </c>
      <c r="H140" s="10">
        <f t="shared" si="49"/>
        <v>0</v>
      </c>
      <c r="I140" s="10">
        <f t="shared" ref="I140" si="50">+I14-I77</f>
        <v>1500</v>
      </c>
      <c r="J140" s="11">
        <f t="shared" si="26"/>
        <v>1500</v>
      </c>
    </row>
    <row r="141" spans="1:10" x14ac:dyDescent="0.2">
      <c r="A141" s="7">
        <v>4040</v>
      </c>
      <c r="B141" s="7" t="s">
        <v>21</v>
      </c>
      <c r="C141" s="10">
        <f t="shared" ref="C141:D141" si="51">+C15-C78</f>
        <v>0</v>
      </c>
      <c r="D141" s="10">
        <f t="shared" si="51"/>
        <v>46597</v>
      </c>
      <c r="E141" s="10">
        <f t="shared" ref="E141:F141" si="52">+E15-E78</f>
        <v>18460</v>
      </c>
      <c r="F141" s="10">
        <f t="shared" si="52"/>
        <v>-75</v>
      </c>
      <c r="G141" s="10">
        <f t="shared" ref="G141:H141" si="53">+G15-G78</f>
        <v>413</v>
      </c>
      <c r="H141" s="10">
        <f t="shared" si="53"/>
        <v>0</v>
      </c>
      <c r="I141" s="10">
        <f t="shared" ref="I141" si="54">+I15-I78</f>
        <v>0</v>
      </c>
      <c r="J141" s="11">
        <f t="shared" si="26"/>
        <v>65395</v>
      </c>
    </row>
    <row r="142" spans="1:10" x14ac:dyDescent="0.2">
      <c r="A142" s="7">
        <v>4050</v>
      </c>
      <c r="B142" s="7" t="s">
        <v>22</v>
      </c>
      <c r="C142" s="10">
        <f t="shared" ref="C142:D142" si="55">+C16-C79</f>
        <v>0</v>
      </c>
      <c r="D142" s="10">
        <f t="shared" si="55"/>
        <v>0</v>
      </c>
      <c r="E142" s="10">
        <f t="shared" ref="E142:F142" si="56">+E16-E79</f>
        <v>0</v>
      </c>
      <c r="F142" s="10">
        <f t="shared" si="56"/>
        <v>0</v>
      </c>
      <c r="G142" s="10">
        <f t="shared" ref="G142:H142" si="57">+G16-G79</f>
        <v>0</v>
      </c>
      <c r="H142" s="10">
        <f t="shared" si="57"/>
        <v>0</v>
      </c>
      <c r="I142" s="10">
        <f t="shared" ref="I142" si="58">+I16-I79</f>
        <v>0</v>
      </c>
      <c r="J142" s="11">
        <f t="shared" si="26"/>
        <v>0</v>
      </c>
    </row>
    <row r="143" spans="1:10" x14ac:dyDescent="0.2">
      <c r="A143" s="2"/>
      <c r="B143" s="7"/>
      <c r="C143" s="10"/>
      <c r="D143" s="10"/>
      <c r="E143" s="10"/>
      <c r="F143" s="10"/>
      <c r="G143" s="10"/>
      <c r="H143" s="10"/>
      <c r="I143" s="10"/>
      <c r="J143" s="11"/>
    </row>
    <row r="144" spans="1:10" x14ac:dyDescent="0.2">
      <c r="A144" s="2"/>
      <c r="B144" s="2" t="s">
        <v>23</v>
      </c>
      <c r="C144" s="3">
        <f t="shared" ref="C144:D144" si="59">SUM(C133:C143)</f>
        <v>0</v>
      </c>
      <c r="D144" s="3">
        <f t="shared" si="59"/>
        <v>46427</v>
      </c>
      <c r="E144" s="3">
        <f t="shared" ref="E144:F144" si="60">SUM(E133:E143)</f>
        <v>19960</v>
      </c>
      <c r="F144" s="3">
        <f t="shared" si="60"/>
        <v>-575</v>
      </c>
      <c r="G144" s="3">
        <f t="shared" ref="G144:H144" si="61">SUM(G133:G143)</f>
        <v>17028</v>
      </c>
      <c r="H144" s="3">
        <f t="shared" si="61"/>
        <v>-83602</v>
      </c>
      <c r="I144" s="3">
        <f t="shared" ref="I144" si="62">SUM(I133:I143)</f>
        <v>-46898</v>
      </c>
      <c r="J144" s="3">
        <f t="shared" ref="J144" si="63">SUM(J133:J143)</f>
        <v>-47660</v>
      </c>
    </row>
    <row r="145" spans="1:10" x14ac:dyDescent="0.2">
      <c r="A145" s="2"/>
      <c r="J145" s="11"/>
    </row>
    <row r="146" spans="1:10" x14ac:dyDescent="0.2">
      <c r="A146" s="5"/>
      <c r="C146" s="4"/>
      <c r="D146" s="4"/>
      <c r="E146" s="4"/>
      <c r="F146" s="4"/>
      <c r="G146" s="4"/>
      <c r="H146" s="4"/>
      <c r="I146" s="4"/>
      <c r="J146" s="11"/>
    </row>
    <row r="147" spans="1:10" x14ac:dyDescent="0.2">
      <c r="B147" s="5" t="s">
        <v>25</v>
      </c>
      <c r="C147" s="15"/>
      <c r="D147" s="15"/>
      <c r="E147" s="15"/>
      <c r="F147" s="15"/>
      <c r="G147" s="15"/>
      <c r="H147" s="15"/>
      <c r="I147" s="15"/>
      <c r="J147" s="3"/>
    </row>
    <row r="148" spans="1:10" x14ac:dyDescent="0.2">
      <c r="A148" s="7">
        <v>6000</v>
      </c>
      <c r="B148" s="7" t="s">
        <v>26</v>
      </c>
      <c r="C148" s="15">
        <f t="shared" ref="C148:D148" si="64">+C22-C85</f>
        <v>-9218</v>
      </c>
      <c r="D148" s="15">
        <f t="shared" si="64"/>
        <v>-9400</v>
      </c>
      <c r="E148" s="15">
        <f t="shared" ref="E148:F148" si="65">+E22-E85</f>
        <v>6</v>
      </c>
      <c r="F148" s="15">
        <f t="shared" si="65"/>
        <v>197</v>
      </c>
      <c r="G148" s="15">
        <f t="shared" ref="G148:H148" si="66">+G22-G85</f>
        <v>9917</v>
      </c>
      <c r="H148" s="15">
        <f t="shared" si="66"/>
        <v>3690</v>
      </c>
      <c r="I148" s="15">
        <f t="shared" ref="I148" si="67">+I22-I85</f>
        <v>-26284</v>
      </c>
      <c r="J148" s="3">
        <f>SUM(C148:I148)</f>
        <v>-31092</v>
      </c>
    </row>
    <row r="149" spans="1:10" x14ac:dyDescent="0.2">
      <c r="A149" s="7">
        <v>6010</v>
      </c>
      <c r="B149" s="7" t="s">
        <v>27</v>
      </c>
      <c r="C149" s="10">
        <f t="shared" ref="C149:D149" si="68">+C23-C86</f>
        <v>0</v>
      </c>
      <c r="D149" s="10">
        <f t="shared" si="68"/>
        <v>2795</v>
      </c>
      <c r="E149" s="10">
        <f t="shared" ref="E149:F149" si="69">+E23-E86</f>
        <v>682</v>
      </c>
      <c r="F149" s="10">
        <f t="shared" si="69"/>
        <v>0</v>
      </c>
      <c r="G149" s="10">
        <f t="shared" ref="G149:H149" si="70">+G23-G86</f>
        <v>388</v>
      </c>
      <c r="H149" s="10">
        <f t="shared" si="70"/>
        <v>716</v>
      </c>
      <c r="I149" s="10">
        <f t="shared" ref="I149" si="71">+I23-I86</f>
        <v>-2669</v>
      </c>
      <c r="J149" s="11">
        <f t="shared" ref="J149:J179" si="72">SUM(C149:I149)</f>
        <v>1912</v>
      </c>
    </row>
    <row r="150" spans="1:10" x14ac:dyDescent="0.2">
      <c r="A150" s="7">
        <v>6020</v>
      </c>
      <c r="B150" s="7" t="s">
        <v>28</v>
      </c>
      <c r="C150" s="10">
        <f t="shared" ref="C150:D150" si="73">+C24-C87</f>
        <v>-917</v>
      </c>
      <c r="D150" s="10">
        <f t="shared" si="73"/>
        <v>-740</v>
      </c>
      <c r="E150" s="10">
        <f t="shared" ref="E150:F150" si="74">+E24-E87</f>
        <v>332</v>
      </c>
      <c r="F150" s="10">
        <f t="shared" si="74"/>
        <v>163</v>
      </c>
      <c r="G150" s="10">
        <f t="shared" ref="G150:H150" si="75">+G24-G87</f>
        <v>690</v>
      </c>
      <c r="H150" s="10">
        <f t="shared" si="75"/>
        <v>318</v>
      </c>
      <c r="I150" s="10">
        <f t="shared" ref="I150" si="76">+I24-I87</f>
        <v>-2158</v>
      </c>
      <c r="J150" s="11">
        <f t="shared" si="72"/>
        <v>-2312</v>
      </c>
    </row>
    <row r="151" spans="1:10" x14ac:dyDescent="0.2">
      <c r="A151" s="7">
        <v>6030</v>
      </c>
      <c r="B151" s="7" t="s">
        <v>29</v>
      </c>
      <c r="C151" s="10">
        <f t="shared" ref="C151:D151" si="77">+C25-C88</f>
        <v>0</v>
      </c>
      <c r="D151" s="10">
        <f t="shared" si="77"/>
        <v>0</v>
      </c>
      <c r="E151" s="10">
        <f t="shared" ref="E151:F151" si="78">+E25-E88</f>
        <v>0</v>
      </c>
      <c r="F151" s="10">
        <f t="shared" si="78"/>
        <v>0</v>
      </c>
      <c r="G151" s="10">
        <f t="shared" ref="G151:H151" si="79">+G25-G88</f>
        <v>0</v>
      </c>
      <c r="H151" s="10">
        <f t="shared" si="79"/>
        <v>0</v>
      </c>
      <c r="I151" s="10">
        <f t="shared" ref="I151" si="80">+I25-I88</f>
        <v>0</v>
      </c>
      <c r="J151" s="11">
        <f t="shared" si="72"/>
        <v>0</v>
      </c>
    </row>
    <row r="152" spans="1:10" x14ac:dyDescent="0.2">
      <c r="A152" s="7">
        <v>6040</v>
      </c>
      <c r="B152" s="7" t="s">
        <v>30</v>
      </c>
      <c r="C152" s="10">
        <f t="shared" ref="C152:D152" si="81">+C26-C89</f>
        <v>0</v>
      </c>
      <c r="D152" s="10">
        <f t="shared" si="81"/>
        <v>4694</v>
      </c>
      <c r="E152" s="10">
        <f t="shared" ref="E152:F152" si="82">+E26-E89</f>
        <v>1500</v>
      </c>
      <c r="F152" s="10">
        <f t="shared" si="82"/>
        <v>0</v>
      </c>
      <c r="G152" s="10">
        <f t="shared" ref="G152:H152" si="83">+G26-G89</f>
        <v>0</v>
      </c>
      <c r="H152" s="10">
        <f t="shared" si="83"/>
        <v>-81</v>
      </c>
      <c r="I152" s="10">
        <f t="shared" ref="I152" si="84">+I26-I89</f>
        <v>0</v>
      </c>
      <c r="J152" s="11">
        <f t="shared" si="72"/>
        <v>6113</v>
      </c>
    </row>
    <row r="153" spans="1:10" x14ac:dyDescent="0.2">
      <c r="A153" s="7">
        <v>6050</v>
      </c>
      <c r="B153" s="7" t="s">
        <v>31</v>
      </c>
      <c r="C153" s="10">
        <f t="shared" ref="C153:D153" si="85">+C27-C90</f>
        <v>-3978</v>
      </c>
      <c r="D153" s="10">
        <f t="shared" si="85"/>
        <v>0</v>
      </c>
      <c r="E153" s="10">
        <f t="shared" ref="E153:F153" si="86">+E27-E90</f>
        <v>0</v>
      </c>
      <c r="F153" s="10">
        <f t="shared" si="86"/>
        <v>0</v>
      </c>
      <c r="G153" s="10">
        <f t="shared" ref="G153:H153" si="87">+G27-G90</f>
        <v>1330</v>
      </c>
      <c r="H153" s="10">
        <f t="shared" si="87"/>
        <v>0</v>
      </c>
      <c r="I153" s="10">
        <f t="shared" ref="I153" si="88">+I27-I90</f>
        <v>500</v>
      </c>
      <c r="J153" s="11">
        <f t="shared" si="72"/>
        <v>-2148</v>
      </c>
    </row>
    <row r="154" spans="1:10" x14ac:dyDescent="0.2">
      <c r="A154" s="2">
        <v>6055</v>
      </c>
      <c r="B154" s="2" t="s">
        <v>32</v>
      </c>
      <c r="C154" s="10">
        <f t="shared" ref="C154:D154" si="89">+C28-C91</f>
        <v>-800</v>
      </c>
      <c r="D154" s="10">
        <f t="shared" si="89"/>
        <v>-2254</v>
      </c>
      <c r="E154" s="10">
        <f t="shared" ref="E154:F154" si="90">+E28-E91</f>
        <v>275</v>
      </c>
      <c r="F154" s="10">
        <f t="shared" si="90"/>
        <v>7</v>
      </c>
      <c r="G154" s="10">
        <f t="shared" ref="G154:H154" si="91">+G28-G91</f>
        <v>-1500</v>
      </c>
      <c r="H154" s="10">
        <f t="shared" si="91"/>
        <v>500</v>
      </c>
      <c r="I154" s="10">
        <f t="shared" ref="I154" si="92">+I28-I91</f>
        <v>0</v>
      </c>
      <c r="J154" s="11">
        <f t="shared" si="72"/>
        <v>-3772</v>
      </c>
    </row>
    <row r="155" spans="1:10" x14ac:dyDescent="0.2">
      <c r="A155" s="7">
        <v>6060</v>
      </c>
      <c r="B155" s="7" t="s">
        <v>33</v>
      </c>
      <c r="C155" s="10">
        <f t="shared" ref="C155:D155" si="93">+C29-C92</f>
        <v>-53</v>
      </c>
      <c r="D155" s="10">
        <f t="shared" si="93"/>
        <v>0</v>
      </c>
      <c r="E155" s="10">
        <f t="shared" ref="E155:F155" si="94">+E29-E92</f>
        <v>0</v>
      </c>
      <c r="F155" s="10">
        <f t="shared" si="94"/>
        <v>0</v>
      </c>
      <c r="G155" s="10">
        <f t="shared" ref="G155:H155" si="95">+G29-G92</f>
        <v>150</v>
      </c>
      <c r="H155" s="10">
        <f t="shared" si="95"/>
        <v>906</v>
      </c>
      <c r="I155" s="10">
        <f t="shared" ref="I155" si="96">+I29-I92</f>
        <v>0</v>
      </c>
      <c r="J155" s="11">
        <f t="shared" si="72"/>
        <v>1003</v>
      </c>
    </row>
    <row r="156" spans="1:10" x14ac:dyDescent="0.2">
      <c r="A156" s="2">
        <v>6070</v>
      </c>
      <c r="B156" s="2" t="s">
        <v>22</v>
      </c>
      <c r="C156" s="10">
        <f t="shared" ref="C156:D156" si="97">+C30-C93</f>
        <v>0</v>
      </c>
      <c r="D156" s="10">
        <f t="shared" si="97"/>
        <v>0</v>
      </c>
      <c r="E156" s="10">
        <f t="shared" ref="E156:F156" si="98">+E30-E93</f>
        <v>11307</v>
      </c>
      <c r="F156" s="10">
        <f t="shared" si="98"/>
        <v>214</v>
      </c>
      <c r="G156" s="10">
        <f t="shared" ref="G156:H156" si="99">+G30-G93</f>
        <v>0</v>
      </c>
      <c r="H156" s="10">
        <f t="shared" si="99"/>
        <v>12000</v>
      </c>
      <c r="I156" s="10">
        <f t="shared" ref="I156" si="100">+I30-I93</f>
        <v>0</v>
      </c>
      <c r="J156" s="11">
        <f t="shared" si="72"/>
        <v>23521</v>
      </c>
    </row>
    <row r="157" spans="1:10" x14ac:dyDescent="0.2">
      <c r="A157" s="7">
        <v>6080</v>
      </c>
      <c r="B157" s="7" t="s">
        <v>34</v>
      </c>
      <c r="C157" s="10">
        <f t="shared" ref="C157:D157" si="101">+C31-C94</f>
        <v>-15546</v>
      </c>
      <c r="D157" s="10">
        <f t="shared" si="101"/>
        <v>0</v>
      </c>
      <c r="E157" s="10">
        <f t="shared" ref="E157:F157" si="102">+E31-E94</f>
        <v>-128</v>
      </c>
      <c r="F157" s="10">
        <f t="shared" si="102"/>
        <v>286</v>
      </c>
      <c r="G157" s="10">
        <f t="shared" ref="G157:H157" si="103">+G31-G94</f>
        <v>-75</v>
      </c>
      <c r="H157" s="10">
        <f t="shared" si="103"/>
        <v>-131</v>
      </c>
      <c r="I157" s="10">
        <f t="shared" ref="I157" si="104">+I31-I94</f>
        <v>0</v>
      </c>
      <c r="J157" s="11">
        <f t="shared" si="72"/>
        <v>-15594</v>
      </c>
    </row>
    <row r="158" spans="1:10" x14ac:dyDescent="0.2">
      <c r="A158" s="7">
        <v>6085</v>
      </c>
      <c r="B158" s="7" t="s">
        <v>35</v>
      </c>
      <c r="C158" s="10">
        <f t="shared" ref="C158:D158" si="105">+C32-C95</f>
        <v>-2691</v>
      </c>
      <c r="D158" s="10">
        <f t="shared" si="105"/>
        <v>-180</v>
      </c>
      <c r="E158" s="10">
        <f t="shared" ref="E158:F158" si="106">+E32-E95</f>
        <v>-180</v>
      </c>
      <c r="F158" s="10">
        <f t="shared" si="106"/>
        <v>0</v>
      </c>
      <c r="G158" s="10">
        <f t="shared" ref="G158:H158" si="107">+G32-G95</f>
        <v>0</v>
      </c>
      <c r="H158" s="10">
        <f t="shared" si="107"/>
        <v>0</v>
      </c>
      <c r="I158" s="10">
        <f t="shared" ref="I158" si="108">+I32-I95</f>
        <v>380</v>
      </c>
      <c r="J158" s="11">
        <f t="shared" si="72"/>
        <v>-2671</v>
      </c>
    </row>
    <row r="159" spans="1:10" x14ac:dyDescent="0.2">
      <c r="A159" s="2">
        <v>6090</v>
      </c>
      <c r="B159" s="2" t="s">
        <v>36</v>
      </c>
      <c r="C159" s="10">
        <f t="shared" ref="C159:D159" si="109">+C33-C96</f>
        <v>0</v>
      </c>
      <c r="D159" s="10">
        <f t="shared" si="109"/>
        <v>0</v>
      </c>
      <c r="E159" s="10">
        <f t="shared" ref="E159:F159" si="110">+E33-E96</f>
        <v>3650</v>
      </c>
      <c r="F159" s="10">
        <f t="shared" si="110"/>
        <v>50</v>
      </c>
      <c r="G159" s="10">
        <f t="shared" ref="G159:H159" si="111">+G33-G96</f>
        <v>-76</v>
      </c>
      <c r="H159" s="10">
        <f t="shared" si="111"/>
        <v>1109</v>
      </c>
      <c r="I159" s="10">
        <f t="shared" ref="I159" si="112">+I33-I96</f>
        <v>100</v>
      </c>
      <c r="J159" s="11">
        <f t="shared" si="72"/>
        <v>4833</v>
      </c>
    </row>
    <row r="160" spans="1:10" x14ac:dyDescent="0.2">
      <c r="A160" s="7">
        <v>6095</v>
      </c>
      <c r="B160" s="7" t="s">
        <v>37</v>
      </c>
      <c r="C160" s="10">
        <f t="shared" ref="C160:D160" si="113">+C34-C97</f>
        <v>0</v>
      </c>
      <c r="D160" s="10">
        <f t="shared" si="113"/>
        <v>5000</v>
      </c>
      <c r="E160" s="10">
        <f t="shared" ref="E160:F160" si="114">+E34-E97</f>
        <v>0</v>
      </c>
      <c r="F160" s="10">
        <f t="shared" si="114"/>
        <v>0</v>
      </c>
      <c r="G160" s="10">
        <f t="shared" ref="G160:H160" si="115">+G34-G97</f>
        <v>0</v>
      </c>
      <c r="H160" s="10">
        <f t="shared" si="115"/>
        <v>0</v>
      </c>
      <c r="I160" s="10">
        <f t="shared" ref="I160" si="116">+I34-I97</f>
        <v>0</v>
      </c>
      <c r="J160" s="11">
        <f t="shared" si="72"/>
        <v>5000</v>
      </c>
    </row>
    <row r="161" spans="1:10" x14ac:dyDescent="0.2">
      <c r="A161" s="7">
        <v>6096</v>
      </c>
      <c r="B161" s="2" t="s">
        <v>38</v>
      </c>
      <c r="C161" s="10">
        <f t="shared" ref="C161:D161" si="117">+C35-C98</f>
        <v>0</v>
      </c>
      <c r="D161" s="10">
        <f t="shared" si="117"/>
        <v>1500</v>
      </c>
      <c r="E161" s="10">
        <f t="shared" ref="E161:F161" si="118">+E35-E98</f>
        <v>0</v>
      </c>
      <c r="F161" s="10">
        <f t="shared" si="118"/>
        <v>0</v>
      </c>
      <c r="G161" s="10">
        <f t="shared" ref="G161:H161" si="119">+G35-G98</f>
        <v>0</v>
      </c>
      <c r="H161" s="10">
        <f t="shared" si="119"/>
        <v>0</v>
      </c>
      <c r="I161" s="10">
        <f t="shared" ref="I161" si="120">+I35-I98</f>
        <v>0</v>
      </c>
      <c r="J161" s="11">
        <f t="shared" si="72"/>
        <v>1500</v>
      </c>
    </row>
    <row r="162" spans="1:10" x14ac:dyDescent="0.2">
      <c r="A162" s="2">
        <v>6097</v>
      </c>
      <c r="B162" s="2" t="s">
        <v>39</v>
      </c>
      <c r="C162" s="10">
        <f t="shared" ref="C162:D162" si="121">+C36-C99</f>
        <v>0</v>
      </c>
      <c r="D162" s="10">
        <f t="shared" si="121"/>
        <v>500</v>
      </c>
      <c r="E162" s="10">
        <f t="shared" ref="E162:F162" si="122">+E36-E99</f>
        <v>0</v>
      </c>
      <c r="F162" s="10">
        <f t="shared" si="122"/>
        <v>0</v>
      </c>
      <c r="G162" s="10">
        <f t="shared" ref="G162:H162" si="123">+G36-G99</f>
        <v>0</v>
      </c>
      <c r="H162" s="10">
        <f t="shared" si="123"/>
        <v>0</v>
      </c>
      <c r="I162" s="10">
        <f t="shared" ref="I162" si="124">+I36-I99</f>
        <v>0</v>
      </c>
      <c r="J162" s="11">
        <f t="shared" si="72"/>
        <v>500</v>
      </c>
    </row>
    <row r="163" spans="1:10" x14ac:dyDescent="0.2">
      <c r="A163" s="2">
        <v>6100</v>
      </c>
      <c r="B163" s="2" t="s">
        <v>40</v>
      </c>
      <c r="C163" s="10">
        <f t="shared" ref="C163:D163" si="125">+C37-C100</f>
        <v>-249</v>
      </c>
      <c r="D163" s="10">
        <f t="shared" si="125"/>
        <v>1500</v>
      </c>
      <c r="E163" s="10">
        <f t="shared" ref="E163:F163" si="126">+E37-E100</f>
        <v>113</v>
      </c>
      <c r="F163" s="10">
        <f t="shared" si="126"/>
        <v>-149</v>
      </c>
      <c r="G163" s="10">
        <f t="shared" ref="G163:H163" si="127">+G37-G100</f>
        <v>0</v>
      </c>
      <c r="H163" s="10">
        <f t="shared" si="127"/>
        <v>1425</v>
      </c>
      <c r="I163" s="10">
        <f t="shared" ref="I163" si="128">+I37-I100</f>
        <v>-1000</v>
      </c>
      <c r="J163" s="11">
        <f t="shared" si="72"/>
        <v>1640</v>
      </c>
    </row>
    <row r="164" spans="1:10" x14ac:dyDescent="0.2">
      <c r="A164" s="7">
        <v>6110</v>
      </c>
      <c r="B164" s="7" t="s">
        <v>41</v>
      </c>
      <c r="C164" s="10">
        <f t="shared" ref="C164:D164" si="129">+C38-C101</f>
        <v>0</v>
      </c>
      <c r="D164" s="10">
        <f t="shared" si="129"/>
        <v>-1500</v>
      </c>
      <c r="E164" s="10">
        <f t="shared" ref="E164:F164" si="130">+E38-E101</f>
        <v>0</v>
      </c>
      <c r="F164" s="10">
        <f t="shared" si="130"/>
        <v>0</v>
      </c>
      <c r="G164" s="10">
        <f t="shared" ref="G164:H164" si="131">+G38-G101</f>
        <v>0</v>
      </c>
      <c r="H164" s="10">
        <f t="shared" si="131"/>
        <v>-65</v>
      </c>
      <c r="I164" s="10">
        <f t="shared" ref="I164" si="132">+I38-I101</f>
        <v>-10000</v>
      </c>
      <c r="J164" s="11">
        <f t="shared" si="72"/>
        <v>-11565</v>
      </c>
    </row>
    <row r="165" spans="1:10" x14ac:dyDescent="0.2">
      <c r="A165" s="7">
        <v>6120</v>
      </c>
      <c r="B165" s="7" t="s">
        <v>42</v>
      </c>
      <c r="C165" s="10">
        <f t="shared" ref="C165:D165" si="133">+C39-C102</f>
        <v>0</v>
      </c>
      <c r="D165" s="10">
        <f t="shared" si="133"/>
        <v>725</v>
      </c>
      <c r="E165" s="10">
        <f t="shared" ref="E165:F165" si="134">+E39-E102</f>
        <v>10</v>
      </c>
      <c r="F165" s="10">
        <f t="shared" si="134"/>
        <v>0</v>
      </c>
      <c r="G165" s="10">
        <f t="shared" ref="G165:H165" si="135">+G39-G102</f>
        <v>0</v>
      </c>
      <c r="H165" s="10">
        <f t="shared" si="135"/>
        <v>0</v>
      </c>
      <c r="I165" s="10">
        <f t="shared" ref="I165" si="136">+I39-I102</f>
        <v>-250</v>
      </c>
      <c r="J165" s="11">
        <f t="shared" si="72"/>
        <v>485</v>
      </c>
    </row>
    <row r="166" spans="1:10" x14ac:dyDescent="0.2">
      <c r="A166" s="7">
        <v>6130</v>
      </c>
      <c r="B166" s="7" t="s">
        <v>43</v>
      </c>
      <c r="C166" s="10">
        <f t="shared" ref="C166:D166" si="137">+C40-C103</f>
        <v>0</v>
      </c>
      <c r="D166" s="10">
        <f t="shared" si="137"/>
        <v>250</v>
      </c>
      <c r="E166" s="10">
        <f t="shared" ref="E166:F166" si="138">+E40-E103</f>
        <v>0</v>
      </c>
      <c r="F166" s="10">
        <f t="shared" si="138"/>
        <v>0</v>
      </c>
      <c r="G166" s="10">
        <f t="shared" ref="G166:H166" si="139">+G40-G103</f>
        <v>0</v>
      </c>
      <c r="H166" s="10">
        <f t="shared" si="139"/>
        <v>0</v>
      </c>
      <c r="I166" s="10">
        <f t="shared" ref="I166" si="140">+I40-I103</f>
        <v>0</v>
      </c>
      <c r="J166" s="11">
        <f t="shared" si="72"/>
        <v>250</v>
      </c>
    </row>
    <row r="167" spans="1:10" x14ac:dyDescent="0.2">
      <c r="A167" s="7">
        <v>6140</v>
      </c>
      <c r="B167" s="7" t="s">
        <v>44</v>
      </c>
      <c r="C167" s="10">
        <f t="shared" ref="C167:D167" si="141">+C41-C104</f>
        <v>0</v>
      </c>
      <c r="D167" s="10">
        <f t="shared" si="141"/>
        <v>0</v>
      </c>
      <c r="E167" s="10">
        <f t="shared" ref="E167:F167" si="142">+E41-E104</f>
        <v>0</v>
      </c>
      <c r="F167" s="10">
        <f t="shared" si="142"/>
        <v>0</v>
      </c>
      <c r="G167" s="10">
        <f t="shared" ref="G167:H167" si="143">+G41-G104</f>
        <v>200</v>
      </c>
      <c r="H167" s="10">
        <f t="shared" si="143"/>
        <v>100</v>
      </c>
      <c r="I167" s="10">
        <f t="shared" ref="I167" si="144">+I41-I104</f>
        <v>0</v>
      </c>
      <c r="J167" s="11">
        <f t="shared" si="72"/>
        <v>300</v>
      </c>
    </row>
    <row r="168" spans="1:10" x14ac:dyDescent="0.2">
      <c r="A168" s="7">
        <v>6150</v>
      </c>
      <c r="B168" s="7" t="s">
        <v>45</v>
      </c>
      <c r="C168" s="10">
        <f t="shared" ref="C168:D168" si="145">+C42-C105</f>
        <v>0</v>
      </c>
      <c r="D168" s="10">
        <f t="shared" si="145"/>
        <v>0</v>
      </c>
      <c r="E168" s="10">
        <f t="shared" ref="E168:F168" si="146">+E42-E105</f>
        <v>0</v>
      </c>
      <c r="F168" s="10">
        <f t="shared" si="146"/>
        <v>0</v>
      </c>
      <c r="G168" s="10">
        <f t="shared" ref="G168:H168" si="147">+G42-G105</f>
        <v>0</v>
      </c>
      <c r="H168" s="10">
        <f t="shared" si="147"/>
        <v>0</v>
      </c>
      <c r="I168" s="10">
        <f t="shared" ref="I168" si="148">+I42-I105</f>
        <v>-2772</v>
      </c>
      <c r="J168" s="11">
        <f t="shared" si="72"/>
        <v>-2772</v>
      </c>
    </row>
    <row r="169" spans="1:10" x14ac:dyDescent="0.2">
      <c r="A169" s="7">
        <v>6160</v>
      </c>
      <c r="B169" s="7" t="s">
        <v>46</v>
      </c>
      <c r="C169" s="10">
        <f t="shared" ref="C169:D169" si="149">+C43-C106</f>
        <v>-1295</v>
      </c>
      <c r="D169" s="10">
        <f t="shared" si="149"/>
        <v>773</v>
      </c>
      <c r="E169" s="10">
        <f t="shared" ref="E169:F169" si="150">+E43-E106</f>
        <v>585</v>
      </c>
      <c r="F169" s="10">
        <f t="shared" si="150"/>
        <v>0</v>
      </c>
      <c r="G169" s="10">
        <f t="shared" ref="G169:H169" si="151">+G43-G106</f>
        <v>975</v>
      </c>
      <c r="H169" s="10">
        <f t="shared" si="151"/>
        <v>858</v>
      </c>
      <c r="I169" s="10">
        <f t="shared" ref="I169" si="152">+I43-I106</f>
        <v>5300</v>
      </c>
      <c r="J169" s="11">
        <f t="shared" si="72"/>
        <v>7196</v>
      </c>
    </row>
    <row r="170" spans="1:10" x14ac:dyDescent="0.2">
      <c r="A170" s="7">
        <v>6170</v>
      </c>
      <c r="B170" s="7" t="s">
        <v>47</v>
      </c>
      <c r="C170" s="10">
        <f t="shared" ref="C170:D170" si="153">+C44-C107</f>
        <v>0</v>
      </c>
      <c r="D170" s="10">
        <f t="shared" si="153"/>
        <v>300</v>
      </c>
      <c r="E170" s="10">
        <f t="shared" ref="E170:F170" si="154">+E44-E107</f>
        <v>0</v>
      </c>
      <c r="F170" s="10">
        <f t="shared" si="154"/>
        <v>0</v>
      </c>
      <c r="G170" s="10">
        <f t="shared" ref="G170:H170" si="155">+G44-G107</f>
        <v>0</v>
      </c>
      <c r="H170" s="10">
        <f t="shared" si="155"/>
        <v>0</v>
      </c>
      <c r="I170" s="10">
        <f t="shared" ref="I170" si="156">+I44-I107</f>
        <v>0</v>
      </c>
      <c r="J170" s="11">
        <f t="shared" si="72"/>
        <v>300</v>
      </c>
    </row>
    <row r="171" spans="1:10" x14ac:dyDescent="0.2">
      <c r="A171" s="7">
        <v>6180</v>
      </c>
      <c r="B171" s="7" t="s">
        <v>48</v>
      </c>
      <c r="C171" s="10">
        <f t="shared" ref="C171:D171" si="157">+C45-C108</f>
        <v>-1595</v>
      </c>
      <c r="D171" s="10">
        <f t="shared" si="157"/>
        <v>16</v>
      </c>
      <c r="E171" s="10">
        <f t="shared" ref="E171:F171" si="158">+E45-E108</f>
        <v>0</v>
      </c>
      <c r="F171" s="10">
        <f t="shared" si="158"/>
        <v>0</v>
      </c>
      <c r="G171" s="10">
        <f t="shared" ref="G171:H171" si="159">+G45-G108</f>
        <v>0</v>
      </c>
      <c r="H171" s="10">
        <f t="shared" si="159"/>
        <v>0</v>
      </c>
      <c r="I171" s="10">
        <f t="shared" ref="I171" si="160">+I45-I108</f>
        <v>34</v>
      </c>
      <c r="J171" s="11">
        <f t="shared" si="72"/>
        <v>-1545</v>
      </c>
    </row>
    <row r="172" spans="1:10" x14ac:dyDescent="0.2">
      <c r="A172" s="2">
        <v>6190</v>
      </c>
      <c r="B172" s="2" t="s">
        <v>49</v>
      </c>
      <c r="C172" s="10">
        <f t="shared" ref="C172:D172" si="161">+C46-C109</f>
        <v>-25</v>
      </c>
      <c r="D172" s="10">
        <f t="shared" si="161"/>
        <v>200</v>
      </c>
      <c r="E172" s="10">
        <f t="shared" ref="E172:F172" si="162">+E46-E109</f>
        <v>635</v>
      </c>
      <c r="F172" s="10">
        <f t="shared" si="162"/>
        <v>0</v>
      </c>
      <c r="G172" s="10">
        <f t="shared" ref="G172:H172" si="163">+G46-G109</f>
        <v>24</v>
      </c>
      <c r="H172" s="10">
        <f t="shared" si="163"/>
        <v>27</v>
      </c>
      <c r="I172" s="10">
        <f t="shared" ref="I172" si="164">+I46-I109</f>
        <v>0</v>
      </c>
      <c r="J172" s="11">
        <f t="shared" si="72"/>
        <v>861</v>
      </c>
    </row>
    <row r="173" spans="1:10" x14ac:dyDescent="0.2">
      <c r="A173" s="1">
        <v>6200</v>
      </c>
      <c r="B173" s="2" t="s">
        <v>50</v>
      </c>
      <c r="C173" s="10">
        <f t="shared" ref="C173:D173" si="165">+C47-C110</f>
        <v>0</v>
      </c>
      <c r="D173" s="10">
        <f t="shared" si="165"/>
        <v>-32</v>
      </c>
      <c r="E173" s="10">
        <f t="shared" ref="E173:F173" si="166">+E47-E110</f>
        <v>-60</v>
      </c>
      <c r="F173" s="10">
        <f t="shared" si="166"/>
        <v>0</v>
      </c>
      <c r="G173" s="10">
        <f t="shared" ref="G173:H173" si="167">+G47-G110</f>
        <v>-10</v>
      </c>
      <c r="H173" s="10">
        <f t="shared" si="167"/>
        <v>-100</v>
      </c>
      <c r="I173" s="10">
        <f t="shared" ref="I173" si="168">+I47-I110</f>
        <v>200</v>
      </c>
      <c r="J173" s="11">
        <f t="shared" si="72"/>
        <v>-2</v>
      </c>
    </row>
    <row r="174" spans="1:10" x14ac:dyDescent="0.2">
      <c r="A174" s="7">
        <v>6210</v>
      </c>
      <c r="B174" s="7" t="s">
        <v>51</v>
      </c>
      <c r="C174" s="10">
        <f t="shared" ref="C174:D174" si="169">+C48-C111</f>
        <v>-19008</v>
      </c>
      <c r="D174" s="10">
        <f t="shared" si="169"/>
        <v>0</v>
      </c>
      <c r="E174" s="10">
        <f t="shared" ref="E174:F174" si="170">+E48-E111</f>
        <v>0</v>
      </c>
      <c r="F174" s="10">
        <f t="shared" si="170"/>
        <v>0</v>
      </c>
      <c r="G174" s="10">
        <f t="shared" ref="G174:H174" si="171">+G48-G111</f>
        <v>0</v>
      </c>
      <c r="H174" s="10">
        <f t="shared" si="171"/>
        <v>0</v>
      </c>
      <c r="I174" s="10">
        <f t="shared" ref="I174" si="172">+I48-I111</f>
        <v>0</v>
      </c>
      <c r="J174" s="11">
        <f t="shared" si="72"/>
        <v>-19008</v>
      </c>
    </row>
    <row r="175" spans="1:10" x14ac:dyDescent="0.2">
      <c r="A175" s="7">
        <v>6220</v>
      </c>
      <c r="B175" s="7" t="s">
        <v>52</v>
      </c>
      <c r="C175" s="10">
        <f t="shared" ref="C175:D175" si="173">+C49-C112</f>
        <v>0</v>
      </c>
      <c r="D175" s="10">
        <f t="shared" si="173"/>
        <v>0</v>
      </c>
      <c r="E175" s="10">
        <f t="shared" ref="E175:F175" si="174">+E49-E112</f>
        <v>0</v>
      </c>
      <c r="F175" s="10">
        <f t="shared" si="174"/>
        <v>0</v>
      </c>
      <c r="G175" s="10">
        <f t="shared" ref="G175:H175" si="175">+G49-G112</f>
        <v>0</v>
      </c>
      <c r="H175" s="10">
        <f t="shared" si="175"/>
        <v>0</v>
      </c>
      <c r="I175" s="10">
        <f t="shared" ref="I175" si="176">+I49-I112</f>
        <v>1000</v>
      </c>
      <c r="J175" s="11">
        <f t="shared" si="72"/>
        <v>1000</v>
      </c>
    </row>
    <row r="176" spans="1:10" x14ac:dyDescent="0.2">
      <c r="A176" s="7">
        <v>6230</v>
      </c>
      <c r="B176" s="7" t="s">
        <v>53</v>
      </c>
      <c r="C176" s="10">
        <f t="shared" ref="C176:D176" si="177">+C50-C113</f>
        <v>-314</v>
      </c>
      <c r="D176" s="10">
        <f t="shared" si="177"/>
        <v>101</v>
      </c>
      <c r="E176" s="10">
        <f t="shared" ref="E176:F176" si="178">+E50-E113</f>
        <v>1</v>
      </c>
      <c r="F176" s="10">
        <f t="shared" si="178"/>
        <v>170</v>
      </c>
      <c r="G176" s="10">
        <f t="shared" ref="G176:H176" si="179">+G50-G113</f>
        <v>0</v>
      </c>
      <c r="H176" s="10">
        <f t="shared" si="179"/>
        <v>0</v>
      </c>
      <c r="I176" s="10">
        <f t="shared" ref="I176" si="180">+I50-I113</f>
        <v>0</v>
      </c>
      <c r="J176" s="11">
        <f t="shared" si="72"/>
        <v>-42</v>
      </c>
    </row>
    <row r="177" spans="1:10" x14ac:dyDescent="0.2">
      <c r="A177" s="2">
        <v>6235</v>
      </c>
      <c r="B177" s="2" t="s">
        <v>54</v>
      </c>
      <c r="C177" s="10">
        <f t="shared" ref="C177:D177" si="181">+C51-C114</f>
        <v>0</v>
      </c>
      <c r="D177" s="10">
        <f t="shared" si="181"/>
        <v>0</v>
      </c>
      <c r="E177" s="10">
        <f t="shared" ref="E177:F177" si="182">+E51-E114</f>
        <v>0</v>
      </c>
      <c r="F177" s="10">
        <f t="shared" si="182"/>
        <v>0</v>
      </c>
      <c r="G177" s="10">
        <f t="shared" ref="G177:H177" si="183">+G51-G114</f>
        <v>0</v>
      </c>
      <c r="H177" s="10">
        <f t="shared" si="183"/>
        <v>0</v>
      </c>
      <c r="I177" s="10">
        <f t="shared" ref="I177" si="184">+I51-I114</f>
        <v>0</v>
      </c>
      <c r="J177" s="11">
        <f t="shared" si="72"/>
        <v>0</v>
      </c>
    </row>
    <row r="178" spans="1:10" x14ac:dyDescent="0.2">
      <c r="A178" s="2">
        <v>6240</v>
      </c>
      <c r="B178" s="2" t="s">
        <v>55</v>
      </c>
      <c r="C178" s="10">
        <f t="shared" ref="C178:D178" si="185">+C52-C115</f>
        <v>0</v>
      </c>
      <c r="D178" s="10">
        <f t="shared" si="185"/>
        <v>700</v>
      </c>
      <c r="E178" s="10">
        <f t="shared" ref="E178:F178" si="186">+E52-E115</f>
        <v>-3</v>
      </c>
      <c r="F178" s="10">
        <f t="shared" si="186"/>
        <v>0</v>
      </c>
      <c r="G178" s="10">
        <f t="shared" ref="G178:H178" si="187">+G52-G115</f>
        <v>0</v>
      </c>
      <c r="H178" s="10">
        <f t="shared" si="187"/>
        <v>-23</v>
      </c>
      <c r="I178" s="10">
        <f t="shared" ref="I178" si="188">+I52-I115</f>
        <v>100</v>
      </c>
      <c r="J178" s="11">
        <f t="shared" si="72"/>
        <v>774</v>
      </c>
    </row>
    <row r="179" spans="1:10" x14ac:dyDescent="0.2">
      <c r="A179" s="2">
        <v>6300</v>
      </c>
      <c r="B179" s="2" t="s">
        <v>56</v>
      </c>
      <c r="C179" s="10">
        <f t="shared" ref="C179:D179" si="189">+C53-C116</f>
        <v>0</v>
      </c>
      <c r="D179" s="10">
        <f t="shared" si="189"/>
        <v>0</v>
      </c>
      <c r="E179" s="10">
        <f t="shared" ref="E179:F179" si="190">+E53-E116</f>
        <v>0</v>
      </c>
      <c r="F179" s="10">
        <f t="shared" si="190"/>
        <v>0</v>
      </c>
      <c r="G179" s="10">
        <f t="shared" ref="G179:H179" si="191">+G53-G116</f>
        <v>0</v>
      </c>
      <c r="H179" s="10">
        <f t="shared" si="191"/>
        <v>0</v>
      </c>
      <c r="I179" s="10">
        <f t="shared" ref="I179" si="192">+I53-I116</f>
        <v>0</v>
      </c>
      <c r="J179" s="11">
        <f t="shared" si="72"/>
        <v>0</v>
      </c>
    </row>
    <row r="180" spans="1:10" x14ac:dyDescent="0.2">
      <c r="C180" s="10"/>
      <c r="D180" s="10"/>
      <c r="E180" s="10"/>
      <c r="F180" s="10"/>
      <c r="G180" s="10"/>
      <c r="H180" s="10"/>
      <c r="I180" s="10"/>
      <c r="J180" s="11"/>
    </row>
    <row r="181" spans="1:10" x14ac:dyDescent="0.2">
      <c r="B181" s="2" t="s">
        <v>57</v>
      </c>
      <c r="C181" s="15">
        <f t="shared" ref="C181:D181" si="193">+C55-C118</f>
        <v>-55689</v>
      </c>
      <c r="D181" s="15">
        <f t="shared" si="193"/>
        <v>4948</v>
      </c>
      <c r="E181" s="15">
        <f t="shared" ref="E181:F181" si="194">+E55-E118</f>
        <v>18725</v>
      </c>
      <c r="F181" s="15">
        <f t="shared" si="194"/>
        <v>938</v>
      </c>
      <c r="G181" s="15">
        <f t="shared" ref="G181:H181" si="195">+G55-G118</f>
        <v>12013</v>
      </c>
      <c r="H181" s="15">
        <f t="shared" si="195"/>
        <v>21249</v>
      </c>
      <c r="I181" s="15">
        <f t="shared" ref="I181" si="196">+I55-I118</f>
        <v>-37519</v>
      </c>
      <c r="J181" s="3">
        <f>SUM(C181:I181)</f>
        <v>-35335</v>
      </c>
    </row>
    <row r="182" spans="1:10" x14ac:dyDescent="0.2">
      <c r="C182" s="3"/>
      <c r="D182" s="3"/>
      <c r="E182" s="3"/>
      <c r="F182" s="3"/>
      <c r="G182" s="3"/>
      <c r="H182" s="3"/>
      <c r="I182" s="3"/>
      <c r="J182" s="3"/>
    </row>
    <row r="183" spans="1:10" x14ac:dyDescent="0.2">
      <c r="B183" s="2" t="s">
        <v>58</v>
      </c>
      <c r="C183" s="15">
        <f t="shared" ref="C183:D183" si="197">+C57-C120</f>
        <v>55689</v>
      </c>
      <c r="D183" s="15">
        <f t="shared" si="197"/>
        <v>41479</v>
      </c>
      <c r="E183" s="15">
        <f t="shared" ref="E183:F183" si="198">+E57-E120</f>
        <v>1235</v>
      </c>
      <c r="F183" s="15">
        <f t="shared" si="198"/>
        <v>-1513</v>
      </c>
      <c r="G183" s="15">
        <f t="shared" ref="G183:H183" si="199">+G57-G120</f>
        <v>5015</v>
      </c>
      <c r="H183" s="15">
        <f t="shared" si="199"/>
        <v>-104851</v>
      </c>
      <c r="I183" s="15">
        <f t="shared" ref="I183" si="200">+I57-I120</f>
        <v>-9379</v>
      </c>
      <c r="J183" s="17">
        <f>SUM(C183:I183)</f>
        <v>-12325</v>
      </c>
    </row>
    <row r="185" spans="1:10" x14ac:dyDescent="0.2">
      <c r="J185" s="4" t="s">
        <v>62</v>
      </c>
    </row>
  </sheetData>
  <mergeCells count="9">
    <mergeCell ref="C127:J127"/>
    <mergeCell ref="C128:J128"/>
    <mergeCell ref="C129:J129"/>
    <mergeCell ref="C2:J2"/>
    <mergeCell ref="C3:J3"/>
    <mergeCell ref="C4:J4"/>
    <mergeCell ref="C64:J64"/>
    <mergeCell ref="C65:J65"/>
    <mergeCell ref="C66:J66"/>
  </mergeCells>
  <printOptions horizontalCentered="1" gridLines="1"/>
  <pageMargins left="0.2" right="0.2" top="0.75" bottom="0.75" header="0.3" footer="0.3"/>
  <pageSetup scale="65" orientation="landscape" r:id="rId1"/>
  <headerFooter>
    <oddFooter>&amp;L&amp;D&amp;F&amp;A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17" sqref="A17:XFD17"/>
    </sheetView>
  </sheetViews>
  <sheetFormatPr defaultRowHeight="15" x14ac:dyDescent="0.25"/>
  <cols>
    <col min="1" max="1" width="37" customWidth="1"/>
    <col min="2" max="2" width="3" customWidth="1"/>
    <col min="3" max="3" width="15.7109375" customWidth="1"/>
    <col min="4" max="4" width="4" customWidth="1"/>
    <col min="5" max="5" width="15.7109375" customWidth="1"/>
  </cols>
  <sheetData>
    <row r="1" spans="1:6" x14ac:dyDescent="0.25">
      <c r="A1" s="25" t="s">
        <v>68</v>
      </c>
      <c r="B1" s="25"/>
      <c r="C1" s="25"/>
      <c r="D1" s="25"/>
      <c r="E1" s="25"/>
      <c r="F1" s="25"/>
    </row>
    <row r="2" spans="1:6" x14ac:dyDescent="0.25">
      <c r="A2" s="25" t="s">
        <v>69</v>
      </c>
      <c r="B2" s="25"/>
      <c r="C2" s="25"/>
      <c r="D2" s="25"/>
      <c r="E2" s="25"/>
      <c r="F2" s="25"/>
    </row>
    <row r="3" spans="1:6" x14ac:dyDescent="0.25">
      <c r="A3" s="18"/>
      <c r="B3" s="18"/>
      <c r="C3" s="25" t="s">
        <v>65</v>
      </c>
      <c r="D3" s="25"/>
      <c r="E3" s="25"/>
    </row>
    <row r="4" spans="1:6" x14ac:dyDescent="0.25">
      <c r="C4" s="18">
        <v>2020</v>
      </c>
      <c r="D4" s="18"/>
      <c r="E4" s="18">
        <v>2021</v>
      </c>
    </row>
    <row r="5" spans="1:6" x14ac:dyDescent="0.25">
      <c r="A5" t="s">
        <v>71</v>
      </c>
      <c r="C5" s="19">
        <v>176622</v>
      </c>
      <c r="E5" s="19">
        <f>+C13</f>
        <v>52265</v>
      </c>
    </row>
    <row r="6" spans="1:6" x14ac:dyDescent="0.25">
      <c r="A6" t="s">
        <v>70</v>
      </c>
    </row>
    <row r="7" spans="1:6" x14ac:dyDescent="0.25">
      <c r="A7" t="s">
        <v>72</v>
      </c>
      <c r="C7" s="20">
        <v>632640</v>
      </c>
      <c r="E7" s="20">
        <f>349175+235805</f>
        <v>584980</v>
      </c>
    </row>
    <row r="8" spans="1:6" x14ac:dyDescent="0.25">
      <c r="C8" s="20"/>
      <c r="E8" s="20"/>
    </row>
    <row r="9" spans="1:6" x14ac:dyDescent="0.25">
      <c r="A9" t="s">
        <v>73</v>
      </c>
      <c r="C9" s="20">
        <v>770136</v>
      </c>
      <c r="E9" s="20">
        <v>734801</v>
      </c>
    </row>
    <row r="10" spans="1:6" x14ac:dyDescent="0.25">
      <c r="C10" s="20"/>
      <c r="E10" s="20"/>
    </row>
    <row r="11" spans="1:6" x14ac:dyDescent="0.25">
      <c r="A11" t="s">
        <v>74</v>
      </c>
      <c r="C11" s="20">
        <v>13139</v>
      </c>
      <c r="E11" s="20">
        <v>13097</v>
      </c>
    </row>
    <row r="12" spans="1:6" x14ac:dyDescent="0.25">
      <c r="C12" s="20"/>
      <c r="E12" s="20"/>
    </row>
    <row r="13" spans="1:6" x14ac:dyDescent="0.25">
      <c r="A13" t="s">
        <v>76</v>
      </c>
      <c r="C13" s="19">
        <f>+C5+C7-C9+C11</f>
        <v>52265</v>
      </c>
      <c r="E13" s="19">
        <f>+E5+E7-E9+E11</f>
        <v>-84459</v>
      </c>
      <c r="F13" s="18" t="s">
        <v>78</v>
      </c>
    </row>
    <row r="15" spans="1:6" x14ac:dyDescent="0.25">
      <c r="A15" t="s">
        <v>75</v>
      </c>
      <c r="C15" s="19"/>
      <c r="E15" s="19">
        <v>184459</v>
      </c>
    </row>
    <row r="17" spans="1:5" x14ac:dyDescent="0.25">
      <c r="A17" t="s">
        <v>77</v>
      </c>
      <c r="E17" s="21">
        <f>+E13+E15</f>
        <v>100000</v>
      </c>
    </row>
    <row r="19" spans="1:5" x14ac:dyDescent="0.25">
      <c r="A19" s="22" t="s">
        <v>79</v>
      </c>
    </row>
  </sheetData>
  <mergeCells count="3">
    <mergeCell ref="C3:E3"/>
    <mergeCell ref="A1:F1"/>
    <mergeCell ref="A2:F2"/>
  </mergeCells>
  <printOptions horizontalCentered="1" gridLines="1"/>
  <pageMargins left="0.7" right="0.7" top="0.75" bottom="0.75" header="0.3" footer="0.3"/>
  <pageSetup orientation="portrait" r:id="rId1"/>
  <headerFooter>
    <oddFooter>&amp;L&amp;D&amp;F&amp;A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2021</vt:lpstr>
      <vt:lpstr>CASH FLOW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devers286</dc:creator>
  <cp:lastModifiedBy>devers286</cp:lastModifiedBy>
  <cp:lastPrinted>2020-08-13T12:08:50Z</cp:lastPrinted>
  <dcterms:created xsi:type="dcterms:W3CDTF">2020-07-05T11:52:56Z</dcterms:created>
  <dcterms:modified xsi:type="dcterms:W3CDTF">2020-08-13T13:19:14Z</dcterms:modified>
</cp:coreProperties>
</file>