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lliamlake\Desktop\Lake's Super Awesome Mathematical Stuff on the School Computer with all of the  whatnots\Waelder\Pre-Cal\food and people project\"/>
    </mc:Choice>
  </mc:AlternateContent>
  <bookViews>
    <workbookView xWindow="0" yWindow="0" windowWidth="15330" windowHeight="4650" firstSheet="1" activeTab="4"/>
  </bookViews>
  <sheets>
    <sheet name="graph results" sheetId="5" r:id="rId1"/>
    <sheet name="results" sheetId="1" r:id="rId2"/>
    <sheet name="food" sheetId="2" r:id="rId3"/>
    <sheet name="people" sheetId="3" r:id="rId4"/>
    <sheet name="number crunching" sheetId="6" r:id="rId5"/>
    <sheet name="yield" sheetId="4" r:id="rId6"/>
  </sheets>
  <calcPr calcId="152511"/>
</workbook>
</file>

<file path=xl/calcChain.xml><?xml version="1.0" encoding="utf-8"?>
<calcChain xmlns="http://schemas.openxmlformats.org/spreadsheetml/2006/main">
  <c r="K9" i="6" l="1"/>
  <c r="K10" i="6"/>
  <c r="E7" i="1"/>
  <c r="I8" i="6" l="1"/>
  <c r="K8" i="6" s="1"/>
  <c r="I9" i="6"/>
  <c r="I10" i="6"/>
  <c r="D24" i="6" a="1"/>
  <c r="D30" i="6" s="1"/>
  <c r="D27" i="6" l="1"/>
  <c r="D31" i="6"/>
  <c r="D24" i="6"/>
  <c r="D28" i="6"/>
  <c r="D32" i="6"/>
  <c r="D25" i="6"/>
  <c r="D29" i="6"/>
  <c r="D26" i="6"/>
  <c r="C9" i="1"/>
  <c r="C8" i="1"/>
  <c r="C7" i="1"/>
  <c r="C6" i="1"/>
  <c r="B9" i="1"/>
  <c r="B8" i="1"/>
  <c r="B7" i="1"/>
  <c r="B6" i="1"/>
  <c r="N24" i="1" l="1"/>
  <c r="K46" i="2" l="1"/>
  <c r="K42" i="2"/>
  <c r="K39" i="2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G7" i="1" s="1"/>
  <c r="O315" i="4"/>
  <c r="O316" i="4"/>
  <c r="O317" i="4"/>
  <c r="O318" i="4"/>
  <c r="O319" i="4"/>
  <c r="O320" i="4"/>
  <c r="O321" i="4"/>
  <c r="O322" i="4"/>
  <c r="O323" i="4"/>
  <c r="O324" i="4"/>
  <c r="G8" i="1" s="1"/>
  <c r="O325" i="4"/>
  <c r="O326" i="4"/>
  <c r="O327" i="4"/>
  <c r="O328" i="4"/>
  <c r="O329" i="4"/>
  <c r="O330" i="4"/>
  <c r="O331" i="4"/>
  <c r="O332" i="4"/>
  <c r="O333" i="4"/>
  <c r="O334" i="4"/>
  <c r="G9" i="1" s="1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264" i="4"/>
  <c r="L265" i="4"/>
  <c r="M265" i="4" s="1"/>
  <c r="L266" i="4"/>
  <c r="L267" i="4"/>
  <c r="M267" i="4" s="1"/>
  <c r="L268" i="4"/>
  <c r="L269" i="4"/>
  <c r="M270" i="4" s="1"/>
  <c r="L270" i="4"/>
  <c r="L271" i="4"/>
  <c r="L272" i="4"/>
  <c r="L273" i="4"/>
  <c r="M274" i="4" s="1"/>
  <c r="L274" i="4"/>
  <c r="L275" i="4"/>
  <c r="M275" i="4" s="1"/>
  <c r="L276" i="4"/>
  <c r="L277" i="4"/>
  <c r="L278" i="4"/>
  <c r="L279" i="4"/>
  <c r="M279" i="4" s="1"/>
  <c r="L280" i="4"/>
  <c r="L281" i="4"/>
  <c r="M282" i="4" s="1"/>
  <c r="L282" i="4"/>
  <c r="L283" i="4"/>
  <c r="M283" i="4" s="1"/>
  <c r="L284" i="4"/>
  <c r="L285" i="4"/>
  <c r="L286" i="4"/>
  <c r="L287" i="4"/>
  <c r="M287" i="4" s="1"/>
  <c r="L288" i="4"/>
  <c r="L289" i="4"/>
  <c r="M290" i="4" s="1"/>
  <c r="L290" i="4"/>
  <c r="L291" i="4"/>
  <c r="M291" i="4" s="1"/>
  <c r="L292" i="4"/>
  <c r="L293" i="4"/>
  <c r="L294" i="4"/>
  <c r="L295" i="4"/>
  <c r="M295" i="4" s="1"/>
  <c r="L296" i="4"/>
  <c r="L297" i="4"/>
  <c r="L298" i="4"/>
  <c r="L299" i="4"/>
  <c r="M299" i="4" s="1"/>
  <c r="L300" i="4"/>
  <c r="L301" i="4"/>
  <c r="M302" i="4" s="1"/>
  <c r="L302" i="4"/>
  <c r="L303" i="4"/>
  <c r="M303" i="4" s="1"/>
  <c r="L304" i="4"/>
  <c r="L305" i="4"/>
  <c r="M306" i="4" s="1"/>
  <c r="L306" i="4"/>
  <c r="L307" i="4"/>
  <c r="M307" i="4" s="1"/>
  <c r="L308" i="4"/>
  <c r="L309" i="4"/>
  <c r="L310" i="4"/>
  <c r="L311" i="4"/>
  <c r="M311" i="4" s="1"/>
  <c r="L312" i="4"/>
  <c r="L313" i="4"/>
  <c r="M314" i="4" s="1"/>
  <c r="L314" i="4"/>
  <c r="L315" i="4"/>
  <c r="M315" i="4" s="1"/>
  <c r="L316" i="4"/>
  <c r="L317" i="4"/>
  <c r="L318" i="4"/>
  <c r="L319" i="4"/>
  <c r="M319" i="4" s="1"/>
  <c r="L320" i="4"/>
  <c r="L321" i="4"/>
  <c r="M322" i="4" s="1"/>
  <c r="L322" i="4"/>
  <c r="L323" i="4"/>
  <c r="M323" i="4" s="1"/>
  <c r="L324" i="4"/>
  <c r="L325" i="4"/>
  <c r="L326" i="4"/>
  <c r="L327" i="4"/>
  <c r="M327" i="4" s="1"/>
  <c r="L328" i="4"/>
  <c r="L329" i="4"/>
  <c r="L330" i="4"/>
  <c r="L331" i="4"/>
  <c r="M331" i="4" s="1"/>
  <c r="L332" i="4"/>
  <c r="L333" i="4"/>
  <c r="M334" i="4" s="1"/>
  <c r="L334" i="4"/>
  <c r="E9" i="1" s="1"/>
  <c r="L335" i="4"/>
  <c r="M335" i="4" s="1"/>
  <c r="L336" i="4"/>
  <c r="L337" i="4"/>
  <c r="M338" i="4" s="1"/>
  <c r="L338" i="4"/>
  <c r="L339" i="4"/>
  <c r="M339" i="4" s="1"/>
  <c r="L340" i="4"/>
  <c r="L341" i="4"/>
  <c r="L342" i="4"/>
  <c r="L343" i="4"/>
  <c r="M343" i="4" s="1"/>
  <c r="L344" i="4"/>
  <c r="L345" i="4"/>
  <c r="M346" i="4" s="1"/>
  <c r="L346" i="4"/>
  <c r="L347" i="4"/>
  <c r="M347" i="4" s="1"/>
  <c r="L348" i="4"/>
  <c r="L349" i="4"/>
  <c r="L350" i="4"/>
  <c r="L351" i="4"/>
  <c r="M351" i="4" s="1"/>
  <c r="L352" i="4"/>
  <c r="L353" i="4"/>
  <c r="M354" i="4" s="1"/>
  <c r="L354" i="4"/>
  <c r="L355" i="4"/>
  <c r="M355" i="4" s="1"/>
  <c r="L356" i="4"/>
  <c r="L357" i="4"/>
  <c r="L358" i="4"/>
  <c r="L359" i="4"/>
  <c r="M359" i="4" s="1"/>
  <c r="L360" i="4"/>
  <c r="L361" i="4"/>
  <c r="L362" i="4"/>
  <c r="L363" i="4"/>
  <c r="M363" i="4" s="1"/>
  <c r="L364" i="4"/>
  <c r="L365" i="4"/>
  <c r="L264" i="4"/>
  <c r="C316" i="4" a="1"/>
  <c r="C319" i="4" s="1"/>
  <c r="F50" i="3"/>
  <c r="C51" i="3" a="1"/>
  <c r="C54" i="3" s="1"/>
  <c r="H44" i="3"/>
  <c r="G40" i="3"/>
  <c r="F38" i="3"/>
  <c r="BG248" i="4"/>
  <c r="C25" i="1" l="1"/>
  <c r="B25" i="1"/>
  <c r="B24" i="1"/>
  <c r="C24" i="1"/>
  <c r="C16" i="1"/>
  <c r="B16" i="1"/>
  <c r="C14" i="1"/>
  <c r="H19" i="1" s="1"/>
  <c r="B14" i="1"/>
  <c r="G19" i="1" s="1"/>
  <c r="B26" i="1"/>
  <c r="C26" i="1"/>
  <c r="M364" i="4"/>
  <c r="M360" i="4"/>
  <c r="M356" i="4"/>
  <c r="M352" i="4"/>
  <c r="M348" i="4"/>
  <c r="M344" i="4"/>
  <c r="M340" i="4"/>
  <c r="M336" i="4"/>
  <c r="M332" i="4"/>
  <c r="M328" i="4"/>
  <c r="M324" i="4"/>
  <c r="M320" i="4"/>
  <c r="M316" i="4"/>
  <c r="M312" i="4"/>
  <c r="M308" i="4"/>
  <c r="M304" i="4"/>
  <c r="M300" i="4"/>
  <c r="M296" i="4"/>
  <c r="M292" i="4"/>
  <c r="M288" i="4"/>
  <c r="M284" i="4"/>
  <c r="M280" i="4"/>
  <c r="M276" i="4"/>
  <c r="M272" i="4"/>
  <c r="M268" i="4"/>
  <c r="F7" i="1"/>
  <c r="E8" i="1"/>
  <c r="F8" i="1"/>
  <c r="F9" i="1"/>
  <c r="M271" i="4"/>
  <c r="M362" i="4"/>
  <c r="M350" i="4"/>
  <c r="M330" i="4"/>
  <c r="M318" i="4"/>
  <c r="M298" i="4"/>
  <c r="M286" i="4"/>
  <c r="M266" i="4"/>
  <c r="M358" i="4"/>
  <c r="M342" i="4"/>
  <c r="M326" i="4"/>
  <c r="M310" i="4"/>
  <c r="M294" i="4"/>
  <c r="M278" i="4"/>
  <c r="M365" i="4"/>
  <c r="M361" i="4"/>
  <c r="M357" i="4"/>
  <c r="M353" i="4"/>
  <c r="M349" i="4"/>
  <c r="M345" i="4"/>
  <c r="M341" i="4"/>
  <c r="M337" i="4"/>
  <c r="M333" i="4"/>
  <c r="M329" i="4"/>
  <c r="M325" i="4"/>
  <c r="M321" i="4"/>
  <c r="M317" i="4"/>
  <c r="M313" i="4"/>
  <c r="M309" i="4"/>
  <c r="M305" i="4"/>
  <c r="M301" i="4"/>
  <c r="M297" i="4"/>
  <c r="M293" i="4"/>
  <c r="M289" i="4"/>
  <c r="M285" i="4"/>
  <c r="M281" i="4"/>
  <c r="M277" i="4"/>
  <c r="M273" i="4"/>
  <c r="M269" i="4"/>
  <c r="C362" i="4"/>
  <c r="C358" i="4"/>
  <c r="C354" i="4"/>
  <c r="C350" i="4"/>
  <c r="C346" i="4"/>
  <c r="C342" i="4"/>
  <c r="C338" i="4"/>
  <c r="C334" i="4"/>
  <c r="C330" i="4"/>
  <c r="C326" i="4"/>
  <c r="C322" i="4"/>
  <c r="C318" i="4"/>
  <c r="C361" i="4"/>
  <c r="C357" i="4"/>
  <c r="C353" i="4"/>
  <c r="C349" i="4"/>
  <c r="C345" i="4"/>
  <c r="C341" i="4"/>
  <c r="C337" i="4"/>
  <c r="C333" i="4"/>
  <c r="C329" i="4"/>
  <c r="C325" i="4"/>
  <c r="C321" i="4"/>
  <c r="C317" i="4"/>
  <c r="C364" i="4"/>
  <c r="C360" i="4"/>
  <c r="C356" i="4"/>
  <c r="C352" i="4"/>
  <c r="C348" i="4"/>
  <c r="C344" i="4"/>
  <c r="C340" i="4"/>
  <c r="C336" i="4"/>
  <c r="C332" i="4"/>
  <c r="C328" i="4"/>
  <c r="C324" i="4"/>
  <c r="C320" i="4"/>
  <c r="C316" i="4"/>
  <c r="C363" i="4"/>
  <c r="C359" i="4"/>
  <c r="C355" i="4"/>
  <c r="C351" i="4"/>
  <c r="C347" i="4"/>
  <c r="C343" i="4"/>
  <c r="C339" i="4"/>
  <c r="C335" i="4"/>
  <c r="C331" i="4"/>
  <c r="C327" i="4"/>
  <c r="C323" i="4"/>
  <c r="C57" i="3"/>
  <c r="C53" i="3"/>
  <c r="C56" i="3"/>
  <c r="C52" i="3"/>
  <c r="C59" i="3"/>
  <c r="C55" i="3"/>
  <c r="C51" i="3"/>
  <c r="G41" i="3" s="1"/>
  <c r="C58" i="3"/>
  <c r="C19" i="1" l="1"/>
  <c r="B19" i="1"/>
  <c r="G25" i="1"/>
  <c r="G29" i="1"/>
  <c r="G31" i="1"/>
  <c r="G30" i="1"/>
  <c r="B20" i="1"/>
  <c r="C20" i="1"/>
  <c r="B21" i="1"/>
  <c r="C21" i="1"/>
  <c r="H25" i="1"/>
  <c r="H31" i="1"/>
  <c r="H30" i="1"/>
  <c r="H29" i="1"/>
  <c r="C15" i="1"/>
  <c r="B15" i="1"/>
  <c r="G42" i="3"/>
  <c r="H34" i="1" l="1"/>
  <c r="H36" i="1"/>
  <c r="H35" i="1"/>
  <c r="G35" i="1"/>
  <c r="G34" i="1"/>
  <c r="G36" i="1"/>
</calcChain>
</file>

<file path=xl/sharedStrings.xml><?xml version="1.0" encoding="utf-8"?>
<sst xmlns="http://schemas.openxmlformats.org/spreadsheetml/2006/main" count="1541" uniqueCount="794">
  <si>
    <t>Table 3.</t>
  </si>
  <si>
    <t xml:space="preserve">        Exogenous development scenario drivers in GLOBIOM.</t>
  </si>
  <si>
    <t>Impact</t>
  </si>
  <si>
    <t>Year</t>
  </si>
  <si>
    <t>IIASA rB1b</t>
  </si>
  <si>
    <t>MEA GlbOrc</t>
  </si>
  <si>
    <t>MEA OrdStr</t>
  </si>
  <si>
    <t>MEA AdpMos</t>
  </si>
  <si>
    <t>Population (Billion)</t>
  </si>
  <si>
    <t>Average gross domestic product ($1000/cap)</t>
  </si>
  <si>
    <t>Average crop productivity factor (% change relative to year 2000)</t>
  </si>
  <si>
    <t>Average livestock productivity factor (% change relative to year 2000)</t>
  </si>
  <si>
    <t>Arable land loss from urbanization (Mill ha)</t>
  </si>
  <si>
    <t>Change in non-agricultural water use (km3)</t>
  </si>
  <si>
    <t>Table 4.</t>
  </si>
  <si>
    <t xml:space="preserve">        GLOBIOM results: Impacts of development on agricultural sector (all development drivers implemented simultaneously&lt;comma&gt; LWPIT scenario).</t>
  </si>
  <si>
    <t>Agricultural sector impact</t>
  </si>
  <si>
    <t>IIASA B1b</t>
  </si>
  <si>
    <t>NoD</t>
  </si>
  <si>
    <t>Def</t>
  </si>
  <si>
    <t>Arable area (Mill ha)</t>
  </si>
  <si>
    <t>Change to year 2000 (Mill ha)</t>
  </si>
  <si>
    <t>Irrigated area (Mill ha)</t>
  </si>
  <si>
    <t>âˆ’6.8</t>
  </si>
  <si>
    <t>âˆ’5.3</t>
  </si>
  <si>
    <t>âˆ’6.3</t>
  </si>
  <si>
    <t>âˆ’4.9</t>
  </si>
  <si>
    <t>âˆ’9.6</t>
  </si>
  <si>
    <t>âˆ’7.3</t>
  </si>
  <si>
    <t>âˆ’6.2</t>
  </si>
  <si>
    <t>âˆ’8.3</t>
  </si>
  <si>
    <t>âˆ’3.5</t>
  </si>
  <si>
    <t>âˆ’9.2</t>
  </si>
  <si>
    <t>âˆ’6.9</t>
  </si>
  <si>
    <t>âˆ’14.7</t>
  </si>
  <si>
    <t>âˆ’9.3</t>
  </si>
  <si>
    <t>âˆ’15.4</t>
  </si>
  <si>
    <t>âˆ’8.2</t>
  </si>
  <si>
    <t>âˆ’3.2</t>
  </si>
  <si>
    <t>âˆ’9.1</t>
  </si>
  <si>
    <t>âˆ’5.0</t>
  </si>
  <si>
    <t>âˆ’10.1</t>
  </si>
  <si>
    <t>âˆ’7.5</t>
  </si>
  <si>
    <t>âˆ’7.4</t>
  </si>
  <si>
    <t>Irrg. water uptake (km3)</t>
  </si>
  <si>
    <t>Change to year 2000 (km3)</t>
  </si>
  <si>
    <t>âˆ’8.9</t>
  </si>
  <si>
    <t>âˆ’4.6</t>
  </si>
  <si>
    <t>âˆ’12.7</t>
  </si>
  <si>
    <t>âˆ’8.1</t>
  </si>
  <si>
    <t>âˆ’12.9</t>
  </si>
  <si>
    <t>âˆ’8.5</t>
  </si>
  <si>
    <t>âˆ’4.7</t>
  </si>
  <si>
    <t>âˆ’5.2</t>
  </si>
  <si>
    <t>âˆ’2.2</t>
  </si>
  <si>
    <t>âˆ’14.1</t>
  </si>
  <si>
    <t>âˆ’2.3</t>
  </si>
  <si>
    <t>âˆ’0.6</t>
  </si>
  <si>
    <t>âˆ’2.4</t>
  </si>
  <si>
    <t>âˆ’2.0</t>
  </si>
  <si>
    <t>Crop price [2000 = 1]</t>
  </si>
  <si>
    <t>Livestock price [2000 = 1]</t>
  </si>
  <si>
    <t>Water price [2000 = 1]</t>
  </si>
  <si>
    <t>Land price [2000 = 1]</t>
  </si>
  <si>
    <t>Table 6.</t>
  </si>
  <si>
    <t xml:space="preserve">        GLOBIOM results: Impacts of development on per capita food energy intake relative to 2000 population (L&lt;comma&gt; W&lt;comma&gt; T&lt;comma&gt; I) or projected population (P&lt;comma&gt; LWPTI) [2000 = 100].</t>
  </si>
  <si>
    <t>Development impact</t>
  </si>
  <si>
    <t>Food type</t>
  </si>
  <si>
    <t>Land scarcity (L)</t>
  </si>
  <si>
    <t>Plant based</t>
  </si>
  <si>
    <t>Animal based</t>
  </si>
  <si>
    <t>Water scarcity (W)</t>
  </si>
  <si>
    <t>Population growth (P)</t>
  </si>
  <si>
    <t>Technical progress (T)</t>
  </si>
  <si>
    <t>Income change (I)</t>
  </si>
  <si>
    <t>Joint impact (LWPIT)</t>
  </si>
  <si>
    <t>year</t>
  </si>
  <si>
    <t>people in millions</t>
  </si>
  <si>
    <r>
      <t xml:space="preserve">Table 1. </t>
    </r>
    <r>
      <rPr>
        <b/>
        <sz val="12"/>
        <rFont val="Arial"/>
        <family val="1"/>
        <charset val="1"/>
      </rPr>
      <t>Global and regional per capita food consumption (kcal per capita per day)</t>
    </r>
    <r>
      <rPr>
        <sz val="12"/>
        <rFont val="Arial"/>
        <family val="1"/>
        <charset val="1"/>
      </rPr>
      <t xml:space="preserve"> </t>
    </r>
  </si>
  <si>
    <t>Region</t>
  </si>
  <si>
    <t>1964 - 1966</t>
  </si>
  <si>
    <t>1974 - 1976</t>
  </si>
  <si>
    <t>1984 - 1986</t>
  </si>
  <si>
    <t>1997 - 1999</t>
  </si>
  <si>
    <t>World</t>
  </si>
  <si>
    <t>Developing countries</t>
  </si>
  <si>
    <t>Near East and North Africa</t>
  </si>
  <si>
    <r>
      <t>Sub-Saharan Africa</t>
    </r>
    <r>
      <rPr>
        <vertAlign val="superscript"/>
        <sz val="12"/>
        <rFont val="Arial"/>
        <family val="1"/>
        <charset val="1"/>
      </rPr>
      <t>a</t>
    </r>
  </si>
  <si>
    <t>Latin America and the Caribbean</t>
  </si>
  <si>
    <t>East Asia</t>
  </si>
  <si>
    <t>South Asia</t>
  </si>
  <si>
    <t>Industrialized countries</t>
  </si>
  <si>
    <t>Transition countries</t>
  </si>
  <si>
    <t>from who</t>
  </si>
  <si>
    <t>wikipedia</t>
  </si>
  <si>
    <t>tables are from impacts of population growth, economic development, and technical change on global food production and consumption</t>
  </si>
  <si>
    <t>Data Source</t>
  </si>
  <si>
    <t>World Development Indicators</t>
  </si>
  <si>
    <t>Country Name</t>
  </si>
  <si>
    <t>Country Code</t>
  </si>
  <si>
    <t>Indicator Name</t>
  </si>
  <si>
    <t>Indicator Code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</si>
  <si>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</si>
  <si>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</si>
  <si>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</si>
  <si>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</si>
  <si>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</si>
  <si>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</si>
  <si>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</si>
  <si>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</si>
  <si>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</si>
  <si>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</si>
  <si>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</si>
  <si>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</si>
  <si>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</si>
  <si>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</si>
  <si>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</si>
  <si>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</si>
  <si>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</si>
  <si>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</si>
  <si>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</si>
  <si>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</si>
  <si>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</si>
  <si>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</si>
  <si>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</si>
  <si>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</si>
  <si>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</si>
  <si>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</si>
  <si>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</si>
  <si>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</si>
  <si>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</si>
  <si>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</si>
  <si>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</si>
  <si>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</si>
  <si>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</si>
  <si>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</si>
  <si>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</si>
  <si>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</si>
  <si>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</si>
  <si>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</si>
  <si>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</si>
  <si>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</si>
  <si>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</si>
  <si>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</si>
  <si>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</si>
  <si>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</si>
  <si>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</si>
  <si>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</si>
  <si>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</si>
  <si>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</si>
  <si>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</si>
  <si>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</si>
  <si>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</si>
  <si>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</si>
  <si>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</si>
  <si>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Aruba</t>
  </si>
  <si>
    <t>ABW</t>
  </si>
  <si>
    <t>Cereal yield (kg per hectare)</t>
  </si>
  <si>
    <t>AG.YLD.CREL.KG</t>
  </si>
  <si>
    <t>Andorra</t>
  </si>
  <si>
    <t>AND</t>
  </si>
  <si>
    <t>Afghanistan</t>
  </si>
  <si>
    <t>AFG</t>
  </si>
  <si>
    <t>Angola</t>
  </si>
  <si>
    <t>AGO</t>
  </si>
  <si>
    <t>Albania</t>
  </si>
  <si>
    <t>ALB</t>
  </si>
  <si>
    <t>Arab World</t>
  </si>
  <si>
    <t>ARB</t>
  </si>
  <si>
    <t>United Arab Emirates</t>
  </si>
  <si>
    <t>ARE</t>
  </si>
  <si>
    <t>Argentina</t>
  </si>
  <si>
    <t>ARG</t>
  </si>
  <si>
    <t>Armenia</t>
  </si>
  <si>
    <t>ARM</t>
  </si>
  <si>
    <t>American Samoa</t>
  </si>
  <si>
    <t>ASM</t>
  </si>
  <si>
    <t>Antigua and Barbuda</t>
  </si>
  <si>
    <t>ATG</t>
  </si>
  <si>
    <t>Australia</t>
  </si>
  <si>
    <t>AUS</t>
  </si>
  <si>
    <t>Austria</t>
  </si>
  <si>
    <t>AUT</t>
  </si>
  <si>
    <t>Azerbaijan</t>
  </si>
  <si>
    <t>AZE</t>
  </si>
  <si>
    <t>Burundi</t>
  </si>
  <si>
    <t>BDI</t>
  </si>
  <si>
    <t>Belgium</t>
  </si>
  <si>
    <t>BEL</t>
  </si>
  <si>
    <t>Benin</t>
  </si>
  <si>
    <t>BEN</t>
  </si>
  <si>
    <t>Burkina Faso</t>
  </si>
  <si>
    <t>BFA</t>
  </si>
  <si>
    <t>Bangladesh</t>
  </si>
  <si>
    <t>BGD</t>
  </si>
  <si>
    <t>Bulgaria</t>
  </si>
  <si>
    <t>BGR</t>
  </si>
  <si>
    <t>Bahrain</t>
  </si>
  <si>
    <t>BHR</t>
  </si>
  <si>
    <t>Bahamas, The</t>
  </si>
  <si>
    <t>BHS</t>
  </si>
  <si>
    <t>Bosnia and Herzegovina</t>
  </si>
  <si>
    <t>BIH</t>
  </si>
  <si>
    <t>Belarus</t>
  </si>
  <si>
    <t>BLR</t>
  </si>
  <si>
    <t>Belize</t>
  </si>
  <si>
    <t>BLZ</t>
  </si>
  <si>
    <t>Bermuda</t>
  </si>
  <si>
    <t>BMU</t>
  </si>
  <si>
    <t>Bolivia</t>
  </si>
  <si>
    <t>BOL</t>
  </si>
  <si>
    <t>Brazil</t>
  </si>
  <si>
    <t>BRA</t>
  </si>
  <si>
    <t>Barbados</t>
  </si>
  <si>
    <t>BRB</t>
  </si>
  <si>
    <t>Brunei Darussalam</t>
  </si>
  <si>
    <t>BRN</t>
  </si>
  <si>
    <t>Bhutan</t>
  </si>
  <si>
    <t>BTN</t>
  </si>
  <si>
    <t>Botswana</t>
  </si>
  <si>
    <t>BWA</t>
  </si>
  <si>
    <t>Sub-Saharan Africa (IFC classification)</t>
  </si>
  <si>
    <t>CAA</t>
  </si>
  <si>
    <t>Central African Republic</t>
  </si>
  <si>
    <t>CAF</t>
  </si>
  <si>
    <t>Canada</t>
  </si>
  <si>
    <t>CAN</t>
  </si>
  <si>
    <t>East Asia and the Pacific (IFC classification)</t>
  </si>
  <si>
    <t>CEA</t>
  </si>
  <si>
    <t>Europe and Central Asia (IFC classification)</t>
  </si>
  <si>
    <t>CEU</t>
  </si>
  <si>
    <t>Switzerland</t>
  </si>
  <si>
    <t>CHE</t>
  </si>
  <si>
    <t>Channel Islands</t>
  </si>
  <si>
    <t>CHI</t>
  </si>
  <si>
    <t>Chile</t>
  </si>
  <si>
    <t>CHL</t>
  </si>
  <si>
    <t>China</t>
  </si>
  <si>
    <t>CHN</t>
  </si>
  <si>
    <t>Cote d'Ivoire</t>
  </si>
  <si>
    <t>CIV</t>
  </si>
  <si>
    <t>Latin America and the Caribbean (IFC classification)</t>
  </si>
  <si>
    <t>CLA</t>
  </si>
  <si>
    <t>Middle East and North Africa (IFC classification)</t>
  </si>
  <si>
    <t>CME</t>
  </si>
  <si>
    <t>Cameroon</t>
  </si>
  <si>
    <t>CMR</t>
  </si>
  <si>
    <t>Congo, Rep.</t>
  </si>
  <si>
    <t>COG</t>
  </si>
  <si>
    <t>Colombia</t>
  </si>
  <si>
    <t>COL</t>
  </si>
  <si>
    <t>Comoros</t>
  </si>
  <si>
    <t>COM</t>
  </si>
  <si>
    <t>Cabo Verde</t>
  </si>
  <si>
    <t>CPV</t>
  </si>
  <si>
    <t>Costa Rica</t>
  </si>
  <si>
    <t>CRI</t>
  </si>
  <si>
    <t>South Asia (IFC classification)</t>
  </si>
  <si>
    <t>CSA</t>
  </si>
  <si>
    <t>Caribbean small states</t>
  </si>
  <si>
    <t>CSS</t>
  </si>
  <si>
    <t>Cuba</t>
  </si>
  <si>
    <t>CUB</t>
  </si>
  <si>
    <t>Curacao</t>
  </si>
  <si>
    <t>CUW</t>
  </si>
  <si>
    <t>Cayman Islands</t>
  </si>
  <si>
    <t>CYM</t>
  </si>
  <si>
    <t>Cyprus</t>
  </si>
  <si>
    <t>CYP</t>
  </si>
  <si>
    <t>Czech Republic</t>
  </si>
  <si>
    <t>CZE</t>
  </si>
  <si>
    <t>Germany</t>
  </si>
  <si>
    <t>DEU</t>
  </si>
  <si>
    <t>Djibouti</t>
  </si>
  <si>
    <t>DJI</t>
  </si>
  <si>
    <t>Dominica</t>
  </si>
  <si>
    <t>DMA</t>
  </si>
  <si>
    <t>Denmark</t>
  </si>
  <si>
    <t>DNK</t>
  </si>
  <si>
    <t>Dominican Republic</t>
  </si>
  <si>
    <t>DOM</t>
  </si>
  <si>
    <t>Algeria</t>
  </si>
  <si>
    <t>DZA</t>
  </si>
  <si>
    <t>East Asia &amp; Pacific (developing only)</t>
  </si>
  <si>
    <t>EAP</t>
  </si>
  <si>
    <t>East Asia &amp; Pacific (all income levels)</t>
  </si>
  <si>
    <t>EAS</t>
  </si>
  <si>
    <t>Europe &amp; Central Asia (developing only)</t>
  </si>
  <si>
    <t>ECA</t>
  </si>
  <si>
    <t>Europe &amp; Central Asia (all income levels)</t>
  </si>
  <si>
    <t>ECS</t>
  </si>
  <si>
    <t>Ecuador</t>
  </si>
  <si>
    <t>ECU</t>
  </si>
  <si>
    <t>Egypt, Arab Rep.</t>
  </si>
  <si>
    <t>EGY</t>
  </si>
  <si>
    <t>Euro area</t>
  </si>
  <si>
    <t>EMU</t>
  </si>
  <si>
    <t>Eritrea</t>
  </si>
  <si>
    <t>ERI</t>
  </si>
  <si>
    <t>Spain</t>
  </si>
  <si>
    <t>ESP</t>
  </si>
  <si>
    <t>Estonia</t>
  </si>
  <si>
    <t>EST</t>
  </si>
  <si>
    <t>Ethiopia</t>
  </si>
  <si>
    <t>ETH</t>
  </si>
  <si>
    <t>European Union</t>
  </si>
  <si>
    <t>EUU</t>
  </si>
  <si>
    <t>Finland</t>
  </si>
  <si>
    <t>FIN</t>
  </si>
  <si>
    <t>Fiji</t>
  </si>
  <si>
    <t>FJI</t>
  </si>
  <si>
    <t>France</t>
  </si>
  <si>
    <t>FRA</t>
  </si>
  <si>
    <t>Faeroe Islands</t>
  </si>
  <si>
    <t>FRO</t>
  </si>
  <si>
    <t>Micronesia, Fed. Sts.</t>
  </si>
  <si>
    <t>FSM</t>
  </si>
  <si>
    <t>Gabon</t>
  </si>
  <si>
    <t>GAB</t>
  </si>
  <si>
    <t>United Kingdom</t>
  </si>
  <si>
    <t>GBR</t>
  </si>
  <si>
    <t>Georgia</t>
  </si>
  <si>
    <t>GEO</t>
  </si>
  <si>
    <t>Ghana</t>
  </si>
  <si>
    <t>GHA</t>
  </si>
  <si>
    <t>Guinea</t>
  </si>
  <si>
    <t>GIN</t>
  </si>
  <si>
    <t>Gambia, The</t>
  </si>
  <si>
    <t>GMB</t>
  </si>
  <si>
    <t>Guinea-Bissau</t>
  </si>
  <si>
    <t>GNB</t>
  </si>
  <si>
    <t>Equatorial Guinea</t>
  </si>
  <si>
    <t>GNQ</t>
  </si>
  <si>
    <t>Greece</t>
  </si>
  <si>
    <t>GRC</t>
  </si>
  <si>
    <t>Grenada</t>
  </si>
  <si>
    <t>GRD</t>
  </si>
  <si>
    <t>Greenland</t>
  </si>
  <si>
    <t>GRL</t>
  </si>
  <si>
    <t>Guatemala</t>
  </si>
  <si>
    <t>GTM</t>
  </si>
  <si>
    <t>Guam</t>
  </si>
  <si>
    <t>GUM</t>
  </si>
  <si>
    <t>Guyana</t>
  </si>
  <si>
    <t>GUY</t>
  </si>
  <si>
    <t>High income</t>
  </si>
  <si>
    <t>HIC</t>
  </si>
  <si>
    <t>Hong Kong SAR, China</t>
  </si>
  <si>
    <t>HKG</t>
  </si>
  <si>
    <t>Honduras</t>
  </si>
  <si>
    <t>HND</t>
  </si>
  <si>
    <t>Heavily indebted poor countries (HIPC)</t>
  </si>
  <si>
    <t>HPC</t>
  </si>
  <si>
    <t>Croatia</t>
  </si>
  <si>
    <t>HRV</t>
  </si>
  <si>
    <t>Haiti</t>
  </si>
  <si>
    <t>HTI</t>
  </si>
  <si>
    <t>Hungary</t>
  </si>
  <si>
    <t>HUN</t>
  </si>
  <si>
    <t>Indonesia</t>
  </si>
  <si>
    <t>IDN</t>
  </si>
  <si>
    <t>Isle of Man</t>
  </si>
  <si>
    <t>IMN</t>
  </si>
  <si>
    <t>India</t>
  </si>
  <si>
    <t>IND</t>
  </si>
  <si>
    <t>Not classified</t>
  </si>
  <si>
    <t>INX</t>
  </si>
  <si>
    <t>Ireland</t>
  </si>
  <si>
    <t>IRL</t>
  </si>
  <si>
    <t>Iran, Islamic Rep.</t>
  </si>
  <si>
    <t>IRN</t>
  </si>
  <si>
    <t>Iraq</t>
  </si>
  <si>
    <t>IRQ</t>
  </si>
  <si>
    <t>Iceland</t>
  </si>
  <si>
    <t>ISL</t>
  </si>
  <si>
    <t>Israel</t>
  </si>
  <si>
    <t>ISR</t>
  </si>
  <si>
    <t>Italy</t>
  </si>
  <si>
    <t>ITA</t>
  </si>
  <si>
    <t>Jamaica</t>
  </si>
  <si>
    <t>JAM</t>
  </si>
  <si>
    <t>Jordan</t>
  </si>
  <si>
    <t>JOR</t>
  </si>
  <si>
    <t>Japan</t>
  </si>
  <si>
    <t>JPN</t>
  </si>
  <si>
    <t>Kazakhstan</t>
  </si>
  <si>
    <t>KAZ</t>
  </si>
  <si>
    <t>Kenya</t>
  </si>
  <si>
    <t>KEN</t>
  </si>
  <si>
    <t>Kyrgyz Republic</t>
  </si>
  <si>
    <t>KGZ</t>
  </si>
  <si>
    <t>Cambodia</t>
  </si>
  <si>
    <t>KHM</t>
  </si>
  <si>
    <t>Kiribati</t>
  </si>
  <si>
    <t>KIR</t>
  </si>
  <si>
    <t>St. Kitts and Nevis</t>
  </si>
  <si>
    <t>KNA</t>
  </si>
  <si>
    <t>Korea, Rep.</t>
  </si>
  <si>
    <t>KOR</t>
  </si>
  <si>
    <t>Kosovo</t>
  </si>
  <si>
    <t>KSV</t>
  </si>
  <si>
    <t>Kuwait</t>
  </si>
  <si>
    <t>KWT</t>
  </si>
  <si>
    <t>Latin America &amp; Caribbean (developing only)</t>
  </si>
  <si>
    <t>LAC</t>
  </si>
  <si>
    <t>Lao PDR</t>
  </si>
  <si>
    <t>LAO</t>
  </si>
  <si>
    <t>Lebanon</t>
  </si>
  <si>
    <t>LBN</t>
  </si>
  <si>
    <t>Liberia</t>
  </si>
  <si>
    <t>LBR</t>
  </si>
  <si>
    <t>Libya</t>
  </si>
  <si>
    <t>LBY</t>
  </si>
  <si>
    <t>St. Lucia</t>
  </si>
  <si>
    <t>LCA</t>
  </si>
  <si>
    <t>Latin America &amp; Caribbean (all income levels)</t>
  </si>
  <si>
    <t>LCN</t>
  </si>
  <si>
    <t>Least developed countries: UN classification</t>
  </si>
  <si>
    <t>LDC</t>
  </si>
  <si>
    <t>Low income</t>
  </si>
  <si>
    <t>LIC</t>
  </si>
  <si>
    <t>Liechtenstein</t>
  </si>
  <si>
    <t>LIE</t>
  </si>
  <si>
    <t>Sri Lanka</t>
  </si>
  <si>
    <t>LKA</t>
  </si>
  <si>
    <t>Lower middle income</t>
  </si>
  <si>
    <t>LMC</t>
  </si>
  <si>
    <t>Low &amp; middle income</t>
  </si>
  <si>
    <t>LMY</t>
  </si>
  <si>
    <t>Lesotho</t>
  </si>
  <si>
    <t>LSO</t>
  </si>
  <si>
    <t>Lithuania</t>
  </si>
  <si>
    <t>LTU</t>
  </si>
  <si>
    <t>Luxembourg</t>
  </si>
  <si>
    <t>LUX</t>
  </si>
  <si>
    <t>Latvia</t>
  </si>
  <si>
    <t>LVA</t>
  </si>
  <si>
    <t>Macao SAR, China</t>
  </si>
  <si>
    <t>MAC</t>
  </si>
  <si>
    <t>St. Martin (French part)</t>
  </si>
  <si>
    <t>MAF</t>
  </si>
  <si>
    <t>Morocco</t>
  </si>
  <si>
    <t>MAR</t>
  </si>
  <si>
    <t>Monaco</t>
  </si>
  <si>
    <t>MCO</t>
  </si>
  <si>
    <t>Moldova</t>
  </si>
  <si>
    <t>MDA</t>
  </si>
  <si>
    <t>Madagascar</t>
  </si>
  <si>
    <t>MDG</t>
  </si>
  <si>
    <t>Maldives</t>
  </si>
  <si>
    <t>MDV</t>
  </si>
  <si>
    <t>Middle East &amp; North Africa (all income levels)</t>
  </si>
  <si>
    <t>MEA</t>
  </si>
  <si>
    <t>Mexico</t>
  </si>
  <si>
    <t>MEX</t>
  </si>
  <si>
    <t>Marshall Islands</t>
  </si>
  <si>
    <t>MHL</t>
  </si>
  <si>
    <t>Middle income</t>
  </si>
  <si>
    <t>MIC</t>
  </si>
  <si>
    <t>Macedonia, FYR</t>
  </si>
  <si>
    <t>MKD</t>
  </si>
  <si>
    <t>Mali</t>
  </si>
  <si>
    <t>MLI</t>
  </si>
  <si>
    <t>Malta</t>
  </si>
  <si>
    <t>MLT</t>
  </si>
  <si>
    <t>Myanmar</t>
  </si>
  <si>
    <t>MMR</t>
  </si>
  <si>
    <t>Middle East &amp; North Africa (developing only)</t>
  </si>
  <si>
    <t>MNA</t>
  </si>
  <si>
    <t>Montenegro</t>
  </si>
  <si>
    <t>MNE</t>
  </si>
  <si>
    <t>Mongolia</t>
  </si>
  <si>
    <t>MNG</t>
  </si>
  <si>
    <t>Northern Mariana Islands</t>
  </si>
  <si>
    <t>MNP</t>
  </si>
  <si>
    <t>Mozambique</t>
  </si>
  <si>
    <t>MOZ</t>
  </si>
  <si>
    <t>Mauritania</t>
  </si>
  <si>
    <t>MRT</t>
  </si>
  <si>
    <t>Mauritius</t>
  </si>
  <si>
    <t>MUS</t>
  </si>
  <si>
    <t>Malawi</t>
  </si>
  <si>
    <t>MWI</t>
  </si>
  <si>
    <t>Malaysia</t>
  </si>
  <si>
    <t>MYS</t>
  </si>
  <si>
    <t>North America</t>
  </si>
  <si>
    <t>NAC</t>
  </si>
  <si>
    <t>Namibia</t>
  </si>
  <si>
    <t>NAM</t>
  </si>
  <si>
    <t>New Caledonia</t>
  </si>
  <si>
    <t>NCL</t>
  </si>
  <si>
    <t>Niger</t>
  </si>
  <si>
    <t>NER</t>
  </si>
  <si>
    <t>Nigeria</t>
  </si>
  <si>
    <t>NGA</t>
  </si>
  <si>
    <t>Nicaragua</t>
  </si>
  <si>
    <t>NIC</t>
  </si>
  <si>
    <t>Netherlands</t>
  </si>
  <si>
    <t>NLD</t>
  </si>
  <si>
    <t>High income: nonOECD</t>
  </si>
  <si>
    <t>NOC</t>
  </si>
  <si>
    <t>Norway</t>
  </si>
  <si>
    <t>NOR</t>
  </si>
  <si>
    <t>Nepal</t>
  </si>
  <si>
    <t>NPL</t>
  </si>
  <si>
    <t>New Zealand</t>
  </si>
  <si>
    <t>NZL</t>
  </si>
  <si>
    <t>High income: OECD</t>
  </si>
  <si>
    <t>OEC</t>
  </si>
  <si>
    <t>OECD members</t>
  </si>
  <si>
    <t>OED</t>
  </si>
  <si>
    <t>Oman</t>
  </si>
  <si>
    <t>OMN</t>
  </si>
  <si>
    <t>Other small states</t>
  </si>
  <si>
    <t>OSS</t>
  </si>
  <si>
    <t>Pakistan</t>
  </si>
  <si>
    <t>PAK</t>
  </si>
  <si>
    <t>Panama</t>
  </si>
  <si>
    <t>PAN</t>
  </si>
  <si>
    <t>Peru</t>
  </si>
  <si>
    <t>PER</t>
  </si>
  <si>
    <t>Philippines</t>
  </si>
  <si>
    <t>PHL</t>
  </si>
  <si>
    <t>Palau</t>
  </si>
  <si>
    <t>PLW</t>
  </si>
  <si>
    <t>Papua New Guinea</t>
  </si>
  <si>
    <t>PNG</t>
  </si>
  <si>
    <t>Poland</t>
  </si>
  <si>
    <t>POL</t>
  </si>
  <si>
    <t>Puerto Rico</t>
  </si>
  <si>
    <t>PRI</t>
  </si>
  <si>
    <t>Korea, Dem. Rep.</t>
  </si>
  <si>
    <t>PRK</t>
  </si>
  <si>
    <t>Portugal</t>
  </si>
  <si>
    <t>PRT</t>
  </si>
  <si>
    <t>Paraguay</t>
  </si>
  <si>
    <t>PRY</t>
  </si>
  <si>
    <t>Pacific island small states</t>
  </si>
  <si>
    <t>PSS</t>
  </si>
  <si>
    <t>French Polynesia</t>
  </si>
  <si>
    <t>PYF</t>
  </si>
  <si>
    <t>Qatar</t>
  </si>
  <si>
    <t>QAT</t>
  </si>
  <si>
    <t>Romania</t>
  </si>
  <si>
    <t>ROU</t>
  </si>
  <si>
    <t>Russian Federation</t>
  </si>
  <si>
    <t>RUS</t>
  </si>
  <si>
    <t>Rwanda</t>
  </si>
  <si>
    <t>RWA</t>
  </si>
  <si>
    <t>SAS</t>
  </si>
  <si>
    <t>Saudi Arabia</t>
  </si>
  <si>
    <t>SAU</t>
  </si>
  <si>
    <t>Sudan</t>
  </si>
  <si>
    <t>SDN</t>
  </si>
  <si>
    <t>Senegal</t>
  </si>
  <si>
    <t>SEN</t>
  </si>
  <si>
    <t>Singapore</t>
  </si>
  <si>
    <t>SGP</t>
  </si>
  <si>
    <t>Solomon Islands</t>
  </si>
  <si>
    <t>SLB</t>
  </si>
  <si>
    <t>Sierra Leone</t>
  </si>
  <si>
    <t>SLE</t>
  </si>
  <si>
    <t>El Salvador</t>
  </si>
  <si>
    <t>SLV</t>
  </si>
  <si>
    <t>San Marino</t>
  </si>
  <si>
    <t>SMR</t>
  </si>
  <si>
    <t>Somalia</t>
  </si>
  <si>
    <t>SOM</t>
  </si>
  <si>
    <t>Serbia</t>
  </si>
  <si>
    <t>SRB</t>
  </si>
  <si>
    <t>Sub-Saharan Africa (developing only)</t>
  </si>
  <si>
    <t>SSA</t>
  </si>
  <si>
    <t>South Sudan</t>
  </si>
  <si>
    <t>SSD</t>
  </si>
  <si>
    <t>Sub-Saharan Africa (all income levels)</t>
  </si>
  <si>
    <t>SSF</t>
  </si>
  <si>
    <t>Small states</t>
  </si>
  <si>
    <t>SST</t>
  </si>
  <si>
    <t>Sao Tome and Principe</t>
  </si>
  <si>
    <t>STP</t>
  </si>
  <si>
    <t>Suriname</t>
  </si>
  <si>
    <t>SUR</t>
  </si>
  <si>
    <t>Slovak Republic</t>
  </si>
  <si>
    <t>SVK</t>
  </si>
  <si>
    <t>Slovenia</t>
  </si>
  <si>
    <t>SVN</t>
  </si>
  <si>
    <t>Sweden</t>
  </si>
  <si>
    <t>SWE</t>
  </si>
  <si>
    <t>Swaziland</t>
  </si>
  <si>
    <t>SWZ</t>
  </si>
  <si>
    <t>Sint Maarten (Dutch part)</t>
  </si>
  <si>
    <t>SXM</t>
  </si>
  <si>
    <t>Seychelles</t>
  </si>
  <si>
    <t>SYC</t>
  </si>
  <si>
    <t>Syrian Arab Republic</t>
  </si>
  <si>
    <t>SYR</t>
  </si>
  <si>
    <t>Turks and Caicos Islands</t>
  </si>
  <si>
    <t>TCA</t>
  </si>
  <si>
    <t>Chad</t>
  </si>
  <si>
    <t>TCD</t>
  </si>
  <si>
    <t>Togo</t>
  </si>
  <si>
    <t>TGO</t>
  </si>
  <si>
    <t>Thailand</t>
  </si>
  <si>
    <t>THA</t>
  </si>
  <si>
    <t>Tajikistan</t>
  </si>
  <si>
    <t>TJK</t>
  </si>
  <si>
    <t>Turkmenistan</t>
  </si>
  <si>
    <t>TKM</t>
  </si>
  <si>
    <t>Timor-Leste</t>
  </si>
  <si>
    <t>TLS</t>
  </si>
  <si>
    <t>Tonga</t>
  </si>
  <si>
    <t>TON</t>
  </si>
  <si>
    <t>Trinidad and Tobago</t>
  </si>
  <si>
    <t>TTO</t>
  </si>
  <si>
    <t>Tunisia</t>
  </si>
  <si>
    <t>TUN</t>
  </si>
  <si>
    <t>Turkey</t>
  </si>
  <si>
    <t>TUR</t>
  </si>
  <si>
    <t>Tuvalu</t>
  </si>
  <si>
    <t>TUV</t>
  </si>
  <si>
    <t>Tanzania</t>
  </si>
  <si>
    <t>TZA</t>
  </si>
  <si>
    <t>Uganda</t>
  </si>
  <si>
    <t>UGA</t>
  </si>
  <si>
    <t>Ukraine</t>
  </si>
  <si>
    <t>UKR</t>
  </si>
  <si>
    <t>Upper middle income</t>
  </si>
  <si>
    <t>UMC</t>
  </si>
  <si>
    <t>Uruguay</t>
  </si>
  <si>
    <t>URY</t>
  </si>
  <si>
    <t>United States</t>
  </si>
  <si>
    <t>USA</t>
  </si>
  <si>
    <t>Uzbekistan</t>
  </si>
  <si>
    <t>UZB</t>
  </si>
  <si>
    <t>St. Vincent and the Grenadines</t>
  </si>
  <si>
    <t>VCT</t>
  </si>
  <si>
    <t>Venezuela, RB</t>
  </si>
  <si>
    <t>VEN</t>
  </si>
  <si>
    <t>Virgin Islands (U.S.)</t>
  </si>
  <si>
    <t>VIR</t>
  </si>
  <si>
    <t>Vietnam</t>
  </si>
  <si>
    <t>VNM</t>
  </si>
  <si>
    <t>Vanuatu</t>
  </si>
  <si>
    <t>VUT</t>
  </si>
  <si>
    <t>West Bank and Gaza</t>
  </si>
  <si>
    <t>PSE</t>
  </si>
  <si>
    <t>WLD</t>
  </si>
  <si>
    <t>Samoa</t>
  </si>
  <si>
    <t>WSM</t>
  </si>
  <si>
    <t>Yemen, Rep.</t>
  </si>
  <si>
    <t>YEM</t>
  </si>
  <si>
    <t>South Africa</t>
  </si>
  <si>
    <t>ZAF</t>
  </si>
  <si>
    <t>Congo, Dem. Rep.</t>
  </si>
  <si>
    <t>COD</t>
  </si>
  <si>
    <t>Zambia</t>
  </si>
  <si>
    <t>ZMB</t>
  </si>
  <si>
    <t>Zimbabwe</t>
  </si>
  <si>
    <t>ZWE</t>
  </si>
  <si>
    <t>world bank yield per hectare</t>
  </si>
  <si>
    <t>max</t>
  </si>
  <si>
    <t>world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</si>
  <si>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</si>
  <si>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</si>
  <si>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</si>
  <si>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</si>
  <si>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</si>
  <si>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</si>
  <si>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</si>
  <si>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</si>
  <si>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</si>
  <si>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</si>
  <si>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</si>
  <si>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</si>
  <si>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</si>
  <si>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</si>
  <si>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</si>
  <si>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</si>
  <si>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</si>
  <si>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</si>
  <si>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</si>
  <si>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</si>
  <si>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</si>
  <si>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</si>
  <si>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</si>
  <si>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</si>
  <si>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</si>
  <si>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</si>
  <si>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</si>
  <si>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</si>
  <si>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</si>
  <si>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</si>
  <si>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</si>
  <si>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</si>
  <si>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</si>
  <si>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</si>
  <si>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</si>
  <si>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</si>
  <si>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</si>
  <si>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</si>
  <si>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</si>
  <si>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</si>
  <si>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</si>
  <si>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</si>
  <si>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</si>
  <si>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</si>
  <si>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</si>
  <si>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</si>
  <si>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</si>
  <si>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</si>
  <si>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</si>
  <si>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lm(formula = production ~ year, data = Dataset)</t>
  </si>
  <si>
    <t>Residuals:</t>
  </si>
  <si>
    <t xml:space="preserve">    Min      1Q  Median      3Q     Max </t>
  </si>
  <si>
    <t xml:space="preserve">-164.34  -49.77  -18.93   58.18  225.89 </t>
  </si>
  <si>
    <t>Coefficients:</t>
  </si>
  <si>
    <t xml:space="preserve">              Estimate Std. Error t value Pr(&gt;|t|)    </t>
  </si>
  <si>
    <t>(Intercept) -8.059e+04  1.566e+03  -51.48   &lt;2e-16 ***</t>
  </si>
  <si>
    <t>year         4.187e+01  7.881e-01   53.12   &lt;2e-16 ***</t>
  </si>
  <si>
    <t>---</t>
  </si>
  <si>
    <t xml:space="preserve">Signif. codes:  0 '***' 0.001 '**' 0.01 '*' 0.05 '.' 0.1 ' ' 1 </t>
  </si>
  <si>
    <t>Residual standard error: 85.29 on 50 degrees of freedom</t>
  </si>
  <si>
    <t>Multiple R-squared: 0.9826,</t>
  </si>
  <si>
    <t xml:space="preserve">Adjusted R-squared: 0.9822 </t>
  </si>
  <si>
    <t>F-statistic:  2822 on 1 and 50 DF,  p-value: &lt; 2.2e-16</t>
  </si>
  <si>
    <t>world yield prediction model</t>
  </si>
  <si>
    <t>each year gains 41.87kg per hectare</t>
  </si>
  <si>
    <t xml:space="preserve">-1037.8  -202.3   102.0   209.2   772.8 </t>
  </si>
  <si>
    <t>(Intercept) -1.610e+05  7.165e+03  -22.48   &lt;2e-16 ***</t>
  </si>
  <si>
    <t>year         8.339e+01  3.607e+00   23.12   &lt;2e-16 ***</t>
  </si>
  <si>
    <t>Residual standard error: 390.3 on 50 degrees of freedom</t>
  </si>
  <si>
    <t>Multiple R-squared: 0.9145,</t>
  </si>
  <si>
    <t xml:space="preserve">Adjusted R-squared: 0.9128 </t>
  </si>
  <si>
    <t>F-statistic: 534.5 on 1 and 50 DF,  p-value: &lt; 2.2e-16</t>
  </si>
  <si>
    <t>us</t>
  </si>
  <si>
    <t>us pred</t>
  </si>
  <si>
    <t>us real</t>
  </si>
  <si>
    <t>developed</t>
  </si>
  <si>
    <t>developing</t>
  </si>
  <si>
    <t>africa</t>
  </si>
  <si>
    <t>percent of food wasted</t>
  </si>
  <si>
    <t>science dir</t>
  </si>
  <si>
    <t>mine\wiki</t>
  </si>
  <si>
    <t>food production</t>
  </si>
  <si>
    <t>hectares in production</t>
  </si>
  <si>
    <t>current mix</t>
  </si>
  <si>
    <t>half like us</t>
  </si>
  <si>
    <t>us all the way</t>
  </si>
  <si>
    <t>currently</t>
  </si>
  <si>
    <t xml:space="preserve">food per person at world production </t>
  </si>
  <si>
    <t>food per person half like us production</t>
  </si>
  <si>
    <t>food per person with us production</t>
  </si>
  <si>
    <t>a linear fit to growth in people is a poor fit</t>
  </si>
  <si>
    <t>the low Rsquared indicated poor fit</t>
  </si>
  <si>
    <t xml:space="preserve">-2483.2 -1157.0  -147.5  1396.1  3029.7 </t>
  </si>
  <si>
    <t xml:space="preserve">              Estimate Std. Error t value Pr(&gt;|t|)   </t>
  </si>
  <si>
    <t xml:space="preserve">(Intercept) -1222.6236  1597.3911  -0.765  0.45454   </t>
  </si>
  <si>
    <t>year            2.5696     0.8616   2.982  0.00836 **</t>
  </si>
  <si>
    <t>Residual standard error: 1790 on 17 degrees of freedom</t>
  </si>
  <si>
    <t>Multiple R-squared: 0.3435,</t>
  </si>
  <si>
    <t xml:space="preserve">Adjusted R-squared: 0.3049 </t>
  </si>
  <si>
    <t>F-statistic: 8.894 on 1 and 17 DF,  p-value: 0.008364</t>
  </si>
  <si>
    <t>This growth is based on an exponential</t>
  </si>
  <si>
    <t xml:space="preserve">growth curve with predicted values coming </t>
  </si>
  <si>
    <t>from excel growth function</t>
  </si>
  <si>
    <t>this will be our baseline, all other values will be compared against</t>
  </si>
  <si>
    <t>15% eat like us now</t>
  </si>
  <si>
    <t>this is the amount of kg per person</t>
  </si>
  <si>
    <t>with current production</t>
  </si>
  <si>
    <t>consumption outlook</t>
  </si>
  <si>
    <t>30% eating like us</t>
  </si>
  <si>
    <t>bring in eating index and mult by percent pop</t>
  </si>
  <si>
    <t>use that to create demand curve</t>
  </si>
  <si>
    <t>under hypothetical scenarios</t>
  </si>
  <si>
    <t>roughly 50%</t>
  </si>
  <si>
    <t xml:space="preserve">increases to food system demand </t>
  </si>
  <si>
    <t>by percent increase eating developed</t>
  </si>
  <si>
    <t>demand 15% eating like us per million in kgs</t>
  </si>
  <si>
    <t>demand 30% eating like us per million in kgs</t>
  </si>
  <si>
    <t>100% at US Prod. Level</t>
  </si>
  <si>
    <t>50% at US Prod. level</t>
  </si>
  <si>
    <t>world prod. growth rate</t>
  </si>
  <si>
    <t>Demand base cons.</t>
  </si>
  <si>
    <t>Demand double indust. cons.</t>
  </si>
  <si>
    <t>Consensus Population Growth Figures kg grain per million</t>
  </si>
  <si>
    <t>World Supply and Demand With Consensus Population Figures</t>
  </si>
  <si>
    <t>World Supply and Demand with Exponential Population</t>
  </si>
  <si>
    <t>kg grain per person</t>
  </si>
  <si>
    <t>per person</t>
  </si>
  <si>
    <t>people</t>
  </si>
  <si>
    <t>global food production</t>
  </si>
  <si>
    <t>Current Farm Efficiency</t>
  </si>
  <si>
    <t>food per person grain (kg)</t>
  </si>
  <si>
    <t>Half Like us Farm Efficiency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</si>
</sst>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1"/>
      <charset val="1"/>
    </font>
    <font>
      <b/>
      <sz val="12"/>
      <name val="Arial"/>
      <family val="1"/>
      <charset val="1"/>
    </font>
    <font>
      <vertAlign val="superscript"/>
      <sz val="12"/>
      <name val="Arial"/>
      <family val="1"/>
      <charset val="1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1">
    <xf numFmtId="0" fontId="0" fillId="0" borderId="0" xfId="0"/>
    <xf numFmtId="0" fontId="1" fillId="0" borderId="0" xfId="1"/>
    <xf numFmtId="0" fontId="2" fillId="0" borderId="0" xfId="1" applyFont="1"/>
    <xf numFmtId="0" fontId="3" fillId="0" borderId="0" xfId="1" applyFont="1" applyBorder="1" applyAlignment="1">
      <alignment horizontal="center"/>
    </xf>
    <xf numFmtId="0" fontId="2" fillId="0" borderId="0" xfId="1" applyFont="1" applyBorder="1"/>
    <xf numFmtId="0" fontId="2" fillId="0" borderId="0" xfId="1" applyFont="1" applyBorder="1" applyAlignment="1">
      <alignment horizontal="center"/>
    </xf>
    <xf numFmtId="0" fontId="5" fillId="0" borderId="0" xfId="2"/>
    <xf numFmtId="0" fontId="5" fillId="0" borderId="0" xfId="2" applyFill="1"/>
    <xf numFmtId="0" fontId="0" fillId="2" borderId="0" xfId="0" applyFill="1"/>
    <xf numFmtId="0" fontId="0" fillId="3" borderId="0" xfId="0" applyFill="1"/>
    <xf numFmtId="4" fontId="0" fillId="0" borderId="0" xfId="0" applyNumberFormat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'graph results'!$C$12</c:f>
              <c:strCache>
                <c:ptCount val="1"/>
                <c:pt idx="0">
                  <c:v>world prod. growth rate</c:v>
                </c:pt>
              </c:strCache>
            </c:strRef>
          </c:tx>
          <c:marker>
            <c:symbol val="none"/>
          </c:marker>
          <c:cat>
            <c:numRef>
              <c:f>'graph results'!$B$13:$B$15</c:f>
              <c:numCache>
                <c:formatCode>General</c:formatCode>
                <c:ptCount val="3"/>
                <c:pt idx="0">
                  <c:v>2010</c:v>
                </c:pt>
                <c:pt idx="1">
                  <c:v>2020</c:v>
                </c:pt>
                <c:pt idx="2">
                  <c:v>2030</c:v>
                </c:pt>
              </c:numCache>
            </c:numRef>
          </c:cat>
          <c:val>
            <c:numRef>
              <c:f>'graph results'!$C$13:$C$15</c:f>
              <c:numCache>
                <c:formatCode>General</c:formatCode>
                <c:ptCount val="3"/>
                <c:pt idx="0">
                  <c:v>491.32072131382631</c:v>
                </c:pt>
                <c:pt idx="1">
                  <c:v>444.94545323073703</c:v>
                </c:pt>
                <c:pt idx="2">
                  <c:v>413.84119572428528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'graph results'!$D$12</c:f>
              <c:strCache>
                <c:ptCount val="1"/>
                <c:pt idx="0">
                  <c:v>50% at US Prod. level</c:v>
                </c:pt>
              </c:strCache>
            </c:strRef>
          </c:tx>
          <c:marker>
            <c:symbol val="none"/>
          </c:marker>
          <c:cat>
            <c:numRef>
              <c:f>'graph results'!$B$13:$B$15</c:f>
              <c:numCache>
                <c:formatCode>General</c:formatCode>
                <c:ptCount val="3"/>
                <c:pt idx="0">
                  <c:v>2010</c:v>
                </c:pt>
                <c:pt idx="1">
                  <c:v>2020</c:v>
                </c:pt>
                <c:pt idx="2">
                  <c:v>2030</c:v>
                </c:pt>
              </c:numCache>
            </c:numRef>
          </c:cat>
          <c:val>
            <c:numRef>
              <c:f>'graph results'!$D$13:$D$15</c:f>
              <c:numCache>
                <c:formatCode>General</c:formatCode>
                <c:ptCount val="3"/>
                <c:pt idx="0">
                  <c:v>700.94465447504251</c:v>
                </c:pt>
                <c:pt idx="1">
                  <c:v>638.01477739681536</c:v>
                </c:pt>
                <c:pt idx="2">
                  <c:v>595.84829249342943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'graph results'!$E$12</c:f>
              <c:strCache>
                <c:ptCount val="1"/>
                <c:pt idx="0">
                  <c:v>100% at US Prod. Level</c:v>
                </c:pt>
              </c:strCache>
            </c:strRef>
          </c:tx>
          <c:marker>
            <c:symbol val="none"/>
          </c:marker>
          <c:cat>
            <c:numRef>
              <c:f>'graph results'!$B$13:$B$15</c:f>
              <c:numCache>
                <c:formatCode>General</c:formatCode>
                <c:ptCount val="3"/>
                <c:pt idx="0">
                  <c:v>2010</c:v>
                </c:pt>
                <c:pt idx="1">
                  <c:v>2020</c:v>
                </c:pt>
                <c:pt idx="2">
                  <c:v>2030</c:v>
                </c:pt>
              </c:numCache>
            </c:numRef>
          </c:cat>
          <c:val>
            <c:numRef>
              <c:f>'graph results'!$E$13:$E$15</c:f>
              <c:numCache>
                <c:formatCode>General</c:formatCode>
                <c:ptCount val="3"/>
                <c:pt idx="0">
                  <c:v>910.56858763625848</c:v>
                </c:pt>
                <c:pt idx="1">
                  <c:v>831.08410156289381</c:v>
                </c:pt>
                <c:pt idx="2">
                  <c:v>777.85538926257345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'graph results'!$F$12</c:f>
              <c:strCache>
                <c:ptCount val="1"/>
                <c:pt idx="0">
                  <c:v>Demand base cons.</c:v>
                </c:pt>
              </c:strCache>
            </c:strRef>
          </c:tx>
          <c:marker>
            <c:symbol val="none"/>
          </c:marker>
          <c:cat>
            <c:numRef>
              <c:f>'graph results'!$B$13:$B$15</c:f>
              <c:numCache>
                <c:formatCode>General</c:formatCode>
                <c:ptCount val="3"/>
                <c:pt idx="0">
                  <c:v>2010</c:v>
                </c:pt>
                <c:pt idx="1">
                  <c:v>2020</c:v>
                </c:pt>
                <c:pt idx="2">
                  <c:v>2030</c:v>
                </c:pt>
              </c:numCache>
            </c:numRef>
          </c:cat>
          <c:val>
            <c:numRef>
              <c:f>'graph results'!$F$13:$F$15</c:f>
              <c:numCache>
                <c:formatCode>General</c:formatCode>
                <c:ptCount val="3"/>
                <c:pt idx="0">
                  <c:v>491.32072131382631</c:v>
                </c:pt>
                <c:pt idx="1">
                  <c:v>491.32072131382631</c:v>
                </c:pt>
                <c:pt idx="2">
                  <c:v>491.32072131382631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'graph results'!$G$12</c:f>
              <c:strCache>
                <c:ptCount val="1"/>
                <c:pt idx="0">
                  <c:v>Demand double indust. cons.</c:v>
                </c:pt>
              </c:strCache>
            </c:strRef>
          </c:tx>
          <c:marker>
            <c:symbol val="none"/>
          </c:marker>
          <c:cat>
            <c:numRef>
              <c:f>'graph results'!$B$13:$B$15</c:f>
              <c:numCache>
                <c:formatCode>General</c:formatCode>
                <c:ptCount val="3"/>
                <c:pt idx="0">
                  <c:v>2010</c:v>
                </c:pt>
                <c:pt idx="1">
                  <c:v>2020</c:v>
                </c:pt>
                <c:pt idx="2">
                  <c:v>2030</c:v>
                </c:pt>
              </c:numCache>
            </c:numRef>
          </c:cat>
          <c:val>
            <c:numRef>
              <c:f>'graph results'!$G$13:$G$15</c:f>
              <c:numCache>
                <c:formatCode>General</c:formatCode>
                <c:ptCount val="3"/>
                <c:pt idx="0">
                  <c:v>506.11193162897905</c:v>
                </c:pt>
                <c:pt idx="1">
                  <c:v>506.11193162897905</c:v>
                </c:pt>
                <c:pt idx="2">
                  <c:v>506.11193162897905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433880"/>
        <c:axId val="232435056"/>
      </c:lineChart>
      <c:catAx>
        <c:axId val="232433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32435056"/>
        <c:crosses val="autoZero"/>
        <c:auto val="1"/>
        <c:lblAlgn val="ctr"/>
        <c:lblOffset val="100"/>
        <c:noMultiLvlLbl val="0"/>
      </c:catAx>
      <c:valAx>
        <c:axId val="2324350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324338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'graph results'!$C$4</c:f>
              <c:strCache>
                <c:ptCount val="1"/>
                <c:pt idx="0">
                  <c:v>world prod. growth rate</c:v>
                </c:pt>
              </c:strCache>
            </c:strRef>
          </c:tx>
          <c:marker>
            <c:symbol val="none"/>
          </c:marker>
          <c:cat>
            <c:numRef>
              <c:f>'graph results'!$B$5:$B$7</c:f>
              <c:numCache>
                <c:formatCode>General</c:formatCode>
                <c:ptCount val="3"/>
                <c:pt idx="0">
                  <c:v>2010</c:v>
                </c:pt>
                <c:pt idx="1">
                  <c:v>2020</c:v>
                </c:pt>
                <c:pt idx="2">
                  <c:v>2030</c:v>
                </c:pt>
              </c:numCache>
            </c:numRef>
          </c:cat>
          <c:val>
            <c:numRef>
              <c:f>'graph results'!$C$5:$C$7</c:f>
              <c:numCache>
                <c:formatCode>General</c:formatCode>
                <c:ptCount val="3"/>
                <c:pt idx="0">
                  <c:v>493.58617708933673</c:v>
                </c:pt>
                <c:pt idx="1">
                  <c:v>499.00725397653122</c:v>
                </c:pt>
                <c:pt idx="2">
                  <c:v>512.64038872727167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'graph results'!$D$4</c:f>
              <c:strCache>
                <c:ptCount val="1"/>
                <c:pt idx="0">
                  <c:v>50% at US Prod. level</c:v>
                </c:pt>
              </c:strCache>
            </c:strRef>
          </c:tx>
          <c:marker>
            <c:symbol val="none"/>
          </c:marker>
          <c:cat>
            <c:numRef>
              <c:f>'graph results'!$B$5:$B$7</c:f>
              <c:numCache>
                <c:formatCode>General</c:formatCode>
                <c:ptCount val="3"/>
                <c:pt idx="0">
                  <c:v>2010</c:v>
                </c:pt>
                <c:pt idx="1">
                  <c:v>2020</c:v>
                </c:pt>
                <c:pt idx="2">
                  <c:v>2030</c:v>
                </c:pt>
              </c:numCache>
            </c:numRef>
          </c:cat>
          <c:val>
            <c:numRef>
              <c:f>'graph results'!$D$5:$D$7</c:f>
              <c:numCache>
                <c:formatCode>General</c:formatCode>
                <c:ptCount val="3"/>
                <c:pt idx="0">
                  <c:v>704.17667593659883</c:v>
                </c:pt>
                <c:pt idx="1">
                  <c:v>715.53490378096365</c:v>
                </c:pt>
                <c:pt idx="2">
                  <c:v>738.0993082424244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'graph results'!$E$4</c:f>
              <c:strCache>
                <c:ptCount val="1"/>
                <c:pt idx="0">
                  <c:v>100% at US Prod. Level</c:v>
                </c:pt>
              </c:strCache>
            </c:strRef>
          </c:tx>
          <c:marker>
            <c:symbol val="none"/>
          </c:marker>
          <c:cat>
            <c:numRef>
              <c:f>'graph results'!$B$5:$B$7</c:f>
              <c:numCache>
                <c:formatCode>General</c:formatCode>
                <c:ptCount val="3"/>
                <c:pt idx="0">
                  <c:v>2010</c:v>
                </c:pt>
                <c:pt idx="1">
                  <c:v>2020</c:v>
                </c:pt>
                <c:pt idx="2">
                  <c:v>2030</c:v>
                </c:pt>
              </c:numCache>
            </c:numRef>
          </c:cat>
          <c:val>
            <c:numRef>
              <c:f>'graph results'!$E$5:$E$7</c:f>
              <c:numCache>
                <c:formatCode>General</c:formatCode>
                <c:ptCount val="3"/>
                <c:pt idx="0">
                  <c:v>914.76717478386081</c:v>
                </c:pt>
                <c:pt idx="1">
                  <c:v>932.06255358539624</c:v>
                </c:pt>
                <c:pt idx="2">
                  <c:v>963.55822775757701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'graph results'!$F$4</c:f>
              <c:strCache>
                <c:ptCount val="1"/>
                <c:pt idx="0">
                  <c:v>Demand base cons.</c:v>
                </c:pt>
              </c:strCache>
            </c:strRef>
          </c:tx>
          <c:marker>
            <c:symbol val="none"/>
          </c:marker>
          <c:cat>
            <c:numRef>
              <c:f>'graph results'!$B$5:$B$7</c:f>
              <c:numCache>
                <c:formatCode>General</c:formatCode>
                <c:ptCount val="3"/>
                <c:pt idx="0">
                  <c:v>2010</c:v>
                </c:pt>
                <c:pt idx="1">
                  <c:v>2020</c:v>
                </c:pt>
                <c:pt idx="2">
                  <c:v>2030</c:v>
                </c:pt>
              </c:numCache>
            </c:numRef>
          </c:cat>
          <c:val>
            <c:numRef>
              <c:f>'graph results'!$F$5:$F$7</c:f>
              <c:numCache>
                <c:formatCode>General</c:formatCode>
                <c:ptCount val="3"/>
                <c:pt idx="0">
                  <c:v>493.58617708933673</c:v>
                </c:pt>
                <c:pt idx="1">
                  <c:v>493.58617708933673</c:v>
                </c:pt>
                <c:pt idx="2">
                  <c:v>493.58617708933673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'graph results'!$G$4</c:f>
              <c:strCache>
                <c:ptCount val="1"/>
                <c:pt idx="0">
                  <c:v>Demand double indust. cons.</c:v>
                </c:pt>
              </c:strCache>
            </c:strRef>
          </c:tx>
          <c:marker>
            <c:symbol val="none"/>
          </c:marker>
          <c:cat>
            <c:numRef>
              <c:f>'graph results'!$B$5:$B$7</c:f>
              <c:numCache>
                <c:formatCode>General</c:formatCode>
                <c:ptCount val="3"/>
                <c:pt idx="0">
                  <c:v>2010</c:v>
                </c:pt>
                <c:pt idx="1">
                  <c:v>2020</c:v>
                </c:pt>
                <c:pt idx="2">
                  <c:v>2030</c:v>
                </c:pt>
              </c:numCache>
            </c:numRef>
          </c:cat>
          <c:val>
            <c:numRef>
              <c:f>'graph results'!$G$5:$G$7</c:f>
              <c:numCache>
                <c:formatCode>General</c:formatCode>
                <c:ptCount val="3"/>
                <c:pt idx="0">
                  <c:v>508.44558895061124</c:v>
                </c:pt>
                <c:pt idx="1">
                  <c:v>508.44558895061124</c:v>
                </c:pt>
                <c:pt idx="2">
                  <c:v>508.44558895061124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8471512"/>
        <c:axId val="168470728"/>
      </c:lineChart>
      <c:catAx>
        <c:axId val="168471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8470728"/>
        <c:crosses val="autoZero"/>
        <c:auto val="1"/>
        <c:lblAlgn val="ctr"/>
        <c:lblOffset val="100"/>
        <c:noMultiLvlLbl val="0"/>
      </c:catAx>
      <c:valAx>
        <c:axId val="1684707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84715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food!$K$38:$N$38</c:f>
              <c:strCache>
                <c:ptCount val="4"/>
                <c:pt idx="0">
                  <c:v>developed</c:v>
                </c:pt>
                <c:pt idx="1">
                  <c:v>developing</c:v>
                </c:pt>
                <c:pt idx="2">
                  <c:v>africa</c:v>
                </c:pt>
                <c:pt idx="3">
                  <c:v>world</c:v>
                </c:pt>
              </c:strCache>
            </c:strRef>
          </c:cat>
          <c:val>
            <c:numRef>
              <c:f>food!$K$39:$N$39</c:f>
              <c:numCache>
                <c:formatCode>General</c:formatCode>
                <c:ptCount val="4"/>
                <c:pt idx="0">
                  <c:v>1.1700680272108843</c:v>
                </c:pt>
                <c:pt idx="1">
                  <c:v>0.96938775510204078</c:v>
                </c:pt>
                <c:pt idx="2">
                  <c:v>0.80272108843537415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8471904"/>
        <c:axId val="168470336"/>
      </c:barChart>
      <c:catAx>
        <c:axId val="16847190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68470336"/>
        <c:crosses val="autoZero"/>
        <c:auto val="1"/>
        <c:lblAlgn val="ctr"/>
        <c:lblOffset val="100"/>
        <c:noMultiLvlLbl val="0"/>
      </c:catAx>
      <c:valAx>
        <c:axId val="16847033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68471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People in Millions</c:v>
          </c:tx>
          <c:marker>
            <c:symbol val="none"/>
          </c:marker>
          <c:cat>
            <c:numRef>
              <c:f>people!$B$32:$B$59</c:f>
              <c:numCache>
                <c:formatCode>General</c:formatCode>
                <c:ptCount val="28"/>
                <c:pt idx="0">
                  <c:v>1</c:v>
                </c:pt>
                <c:pt idx="1">
                  <c:v>1000</c:v>
                </c:pt>
                <c:pt idx="2">
                  <c:v>1750</c:v>
                </c:pt>
                <c:pt idx="3">
                  <c:v>1800</c:v>
                </c:pt>
                <c:pt idx="4">
                  <c:v>1850</c:v>
                </c:pt>
                <c:pt idx="5">
                  <c:v>1900</c:v>
                </c:pt>
                <c:pt idx="6">
                  <c:v>1950</c:v>
                </c:pt>
                <c:pt idx="7">
                  <c:v>1955</c:v>
                </c:pt>
                <c:pt idx="8">
                  <c:v>1960</c:v>
                </c:pt>
                <c:pt idx="9">
                  <c:v>1965</c:v>
                </c:pt>
                <c:pt idx="10">
                  <c:v>1970</c:v>
                </c:pt>
                <c:pt idx="11">
                  <c:v>1975</c:v>
                </c:pt>
                <c:pt idx="12">
                  <c:v>1980</c:v>
                </c:pt>
                <c:pt idx="13">
                  <c:v>1985</c:v>
                </c:pt>
                <c:pt idx="14">
                  <c:v>1990</c:v>
                </c:pt>
                <c:pt idx="15">
                  <c:v>1995</c:v>
                </c:pt>
                <c:pt idx="16">
                  <c:v>2000</c:v>
                </c:pt>
                <c:pt idx="17">
                  <c:v>2005</c:v>
                </c:pt>
                <c:pt idx="18">
                  <c:v>2010</c:v>
                </c:pt>
                <c:pt idx="19">
                  <c:v>2015</c:v>
                </c:pt>
                <c:pt idx="20">
                  <c:v>2020</c:v>
                </c:pt>
                <c:pt idx="21">
                  <c:v>2025</c:v>
                </c:pt>
                <c:pt idx="22">
                  <c:v>2030</c:v>
                </c:pt>
                <c:pt idx="23">
                  <c:v>2035</c:v>
                </c:pt>
                <c:pt idx="24">
                  <c:v>2040</c:v>
                </c:pt>
                <c:pt idx="25">
                  <c:v>2045</c:v>
                </c:pt>
                <c:pt idx="26">
                  <c:v>2050</c:v>
                </c:pt>
                <c:pt idx="27">
                  <c:v>2055</c:v>
                </c:pt>
              </c:numCache>
            </c:numRef>
          </c:cat>
          <c:val>
            <c:numRef>
              <c:f>people!$C$32:$C$59</c:f>
              <c:numCache>
                <c:formatCode>General</c:formatCode>
                <c:ptCount val="28"/>
                <c:pt idx="0">
                  <c:v>200</c:v>
                </c:pt>
                <c:pt idx="1">
                  <c:v>310</c:v>
                </c:pt>
                <c:pt idx="2">
                  <c:v>791</c:v>
                </c:pt>
                <c:pt idx="3">
                  <c:v>978</c:v>
                </c:pt>
                <c:pt idx="4">
                  <c:v>1262</c:v>
                </c:pt>
                <c:pt idx="5">
                  <c:v>1650</c:v>
                </c:pt>
                <c:pt idx="6">
                  <c:v>2519</c:v>
                </c:pt>
                <c:pt idx="7">
                  <c:v>2756</c:v>
                </c:pt>
                <c:pt idx="8">
                  <c:v>2982</c:v>
                </c:pt>
                <c:pt idx="9">
                  <c:v>3335</c:v>
                </c:pt>
                <c:pt idx="10">
                  <c:v>3692</c:v>
                </c:pt>
                <c:pt idx="11">
                  <c:v>4068</c:v>
                </c:pt>
                <c:pt idx="12">
                  <c:v>4435</c:v>
                </c:pt>
                <c:pt idx="13">
                  <c:v>4831</c:v>
                </c:pt>
                <c:pt idx="14">
                  <c:v>5263</c:v>
                </c:pt>
                <c:pt idx="15">
                  <c:v>5674</c:v>
                </c:pt>
                <c:pt idx="16">
                  <c:v>6070</c:v>
                </c:pt>
                <c:pt idx="17">
                  <c:v>6454</c:v>
                </c:pt>
                <c:pt idx="18">
                  <c:v>6972</c:v>
                </c:pt>
                <c:pt idx="19">
                  <c:v>7891.8098438791221</c:v>
                </c:pt>
                <c:pt idx="20">
                  <c:v>8601.9209698580798</c:v>
                </c:pt>
                <c:pt idx="21">
                  <c:v>9375.9284416961837</c:v>
                </c:pt>
                <c:pt idx="22">
                  <c:v>10219.581701790315</c:v>
                </c:pt>
                <c:pt idx="23">
                  <c:v>11139.147531790746</c:v>
                </c:pt>
                <c:pt idx="24">
                  <c:v>12141.456603185992</c:v>
                </c:pt>
                <c:pt idx="25">
                  <c:v>13233.954216543983</c:v>
                </c:pt>
                <c:pt idx="26">
                  <c:v>14424.755606310462</c:v>
                </c:pt>
                <c:pt idx="27">
                  <c:v>15722.706221974864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9134032"/>
        <c:axId val="529134424"/>
      </c:lineChart>
      <c:catAx>
        <c:axId val="529134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29134424"/>
        <c:crosses val="autoZero"/>
        <c:auto val="1"/>
        <c:lblAlgn val="ctr"/>
        <c:lblOffset val="100"/>
        <c:noMultiLvlLbl val="0"/>
      </c:catAx>
      <c:valAx>
        <c:axId val="529134424"/>
        <c:scaling>
          <c:orientation val="minMax"/>
        </c:scaling>
        <c:delete val="0"/>
        <c:axPos val="l"/>
        <c:majorGridlines/>
        <c:minorGridlines>
          <c:spPr>
            <a:ln>
              <a:noFill/>
            </a:ln>
          </c:spPr>
        </c:minorGridlines>
        <c:numFmt formatCode="General" sourceLinked="1"/>
        <c:majorTickMark val="out"/>
        <c:minorTickMark val="none"/>
        <c:tickLblPos val="nextTo"/>
        <c:crossAx val="5291340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yield per hectare in kg world</c:v>
          </c:tx>
          <c:marker>
            <c:symbol val="none"/>
          </c:marker>
          <c:cat>
            <c:strRef>
              <c:f>yield!$K$264:$K$365</c:f>
              <c:strCache>
                <c:ptCount val="102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  <c:pt idx="61">
                  <c:v>2021</c:v>
                </c:pt>
                <c:pt idx="62">
                  <c:v>2022</c:v>
                </c:pt>
                <c:pt idx="63">
                  <c:v>2023</c:v>
                </c:pt>
                <c:pt idx="64">
                  <c:v>2024</c:v>
                </c:pt>
                <c:pt idx="65">
                  <c:v>2025</c:v>
                </c:pt>
                <c:pt idx="66">
                  <c:v>2026</c:v>
                </c:pt>
                <c:pt idx="67">
                  <c:v>2027</c:v>
                </c:pt>
                <c:pt idx="68">
                  <c:v>2028</c:v>
                </c:pt>
                <c:pt idx="69">
                  <c:v>2029</c:v>
                </c:pt>
                <c:pt idx="70">
                  <c:v>2030</c:v>
                </c:pt>
                <c:pt idx="71">
                  <c:v>2031</c:v>
                </c:pt>
                <c:pt idx="72">
                  <c:v>2032</c:v>
                </c:pt>
                <c:pt idx="73">
                  <c:v>2033</c:v>
                </c:pt>
                <c:pt idx="74">
                  <c:v>2034</c:v>
                </c:pt>
                <c:pt idx="75">
                  <c:v>2035</c:v>
                </c:pt>
                <c:pt idx="76">
                  <c:v>2036</c:v>
                </c:pt>
                <c:pt idx="77">
                  <c:v>2037</c:v>
                </c:pt>
                <c:pt idx="78">
                  <c:v>2038</c:v>
                </c:pt>
                <c:pt idx="79">
                  <c:v>2039</c:v>
                </c:pt>
                <c:pt idx="80">
                  <c:v>2040</c:v>
                </c:pt>
                <c:pt idx="81">
                  <c:v>2041</c:v>
                </c:pt>
                <c:pt idx="82">
                  <c:v>2042</c:v>
                </c:pt>
                <c:pt idx="83">
                  <c:v>2043</c:v>
                </c:pt>
                <c:pt idx="84">
                  <c:v>2044</c:v>
                </c:pt>
                <c:pt idx="85">
                  <c:v>2045</c:v>
                </c:pt>
                <c:pt idx="86">
                  <c:v>2046</c:v>
                </c:pt>
                <c:pt idx="87">
                  <c:v>2047</c:v>
                </c:pt>
                <c:pt idx="88">
                  <c:v>2048</c:v>
                </c:pt>
                <c:pt idx="89">
                  <c:v>2049</c:v>
                </c:pt>
                <c:pt idx="90">
                  <c:v>2050</c:v>
                </c:pt>
                <c:pt idx="91">
                  <c:v>2051</c:v>
                </c:pt>
                <c:pt idx="92">
                  <c:v>2052</c:v>
                </c:pt>
                <c:pt idx="93">
                  <c:v>2053</c:v>
                </c:pt>
                <c:pt idx="94">
                  <c:v>2054</c:v>
                </c:pt>
                <c:pt idx="95">
                  <c:v>2055</c:v>
                </c:pt>
                <c:pt idx="96">
                  <c:v>2056</c:v>
                </c:pt>
                <c:pt idx="97">
                  <c:v>2057</c:v>
                </c:pt>
                <c:pt idx="98">
                  <c:v>2058</c:v>
                </c:pt>
                <c:pt idx="99">
                  <c:v>2059</c:v>
                </c:pt>
                <c:pt idx="100">
                  <c:v>2060</c:v>
                </c:pt>
                <c:pt idx="101">
                  <c:v>2061</c:v>
                </c:pt>
              </c:strCache>
            </c:strRef>
          </c:cat>
          <c:val>
            <c:numRef>
              <c:f>yield!$L$264:$L$365</c:f>
              <c:numCache>
                <c:formatCode>General</c:formatCode>
                <c:ptCount val="102"/>
                <c:pt idx="0">
                  <c:v>1475.1999999999971</c:v>
                </c:pt>
                <c:pt idx="1">
                  <c:v>1517.0699999999924</c:v>
                </c:pt>
                <c:pt idx="2">
                  <c:v>1558.9399999999878</c:v>
                </c:pt>
                <c:pt idx="3">
                  <c:v>1600.8099999999977</c:v>
                </c:pt>
                <c:pt idx="4">
                  <c:v>1642.679999999993</c:v>
                </c:pt>
                <c:pt idx="5">
                  <c:v>1684.5499999999884</c:v>
                </c:pt>
                <c:pt idx="6">
                  <c:v>1726.4199999999983</c:v>
                </c:pt>
                <c:pt idx="7">
                  <c:v>1768.2899999999936</c:v>
                </c:pt>
                <c:pt idx="8">
                  <c:v>1810.1599999999889</c:v>
                </c:pt>
                <c:pt idx="9">
                  <c:v>1852.0299999999988</c:v>
                </c:pt>
                <c:pt idx="10">
                  <c:v>1893.8999999999942</c:v>
                </c:pt>
                <c:pt idx="11">
                  <c:v>1935.7699999999895</c:v>
                </c:pt>
                <c:pt idx="12">
                  <c:v>1977.6399999999994</c:v>
                </c:pt>
                <c:pt idx="13">
                  <c:v>2019.5099999999948</c:v>
                </c:pt>
                <c:pt idx="14">
                  <c:v>2061.3799999999901</c:v>
                </c:pt>
                <c:pt idx="15">
                  <c:v>2103.25</c:v>
                </c:pt>
                <c:pt idx="16">
                  <c:v>2145.1199999999953</c:v>
                </c:pt>
                <c:pt idx="17">
                  <c:v>2186.9899999999907</c:v>
                </c:pt>
                <c:pt idx="18">
                  <c:v>2228.8600000000006</c:v>
                </c:pt>
                <c:pt idx="19">
                  <c:v>2270.7299999999959</c:v>
                </c:pt>
                <c:pt idx="20">
                  <c:v>2312.5999999999913</c:v>
                </c:pt>
                <c:pt idx="21">
                  <c:v>2354.4700000000012</c:v>
                </c:pt>
                <c:pt idx="22">
                  <c:v>2396.3399999999965</c:v>
                </c:pt>
                <c:pt idx="23">
                  <c:v>2438.2099999999919</c:v>
                </c:pt>
                <c:pt idx="24">
                  <c:v>2480.0800000000017</c:v>
                </c:pt>
                <c:pt idx="25">
                  <c:v>2521.9499999999971</c:v>
                </c:pt>
                <c:pt idx="26">
                  <c:v>2563.8199999999924</c:v>
                </c:pt>
                <c:pt idx="27">
                  <c:v>2605.6899999999878</c:v>
                </c:pt>
                <c:pt idx="28">
                  <c:v>2647.5599999999977</c:v>
                </c:pt>
                <c:pt idx="29">
                  <c:v>2689.429999999993</c:v>
                </c:pt>
                <c:pt idx="30">
                  <c:v>2731.2999999999884</c:v>
                </c:pt>
                <c:pt idx="31">
                  <c:v>2773.1699999999983</c:v>
                </c:pt>
                <c:pt idx="32">
                  <c:v>2815.0399999999936</c:v>
                </c:pt>
                <c:pt idx="33">
                  <c:v>2856.9099999999889</c:v>
                </c:pt>
                <c:pt idx="34">
                  <c:v>2898.7799999999988</c:v>
                </c:pt>
                <c:pt idx="35">
                  <c:v>2940.6499999999942</c:v>
                </c:pt>
                <c:pt idx="36">
                  <c:v>2982.5199999999895</c:v>
                </c:pt>
                <c:pt idx="37">
                  <c:v>3024.3899999999994</c:v>
                </c:pt>
                <c:pt idx="38">
                  <c:v>3066.2599999999948</c:v>
                </c:pt>
                <c:pt idx="39">
                  <c:v>3108.1299999999901</c:v>
                </c:pt>
                <c:pt idx="40">
                  <c:v>3150</c:v>
                </c:pt>
                <c:pt idx="41">
                  <c:v>3191.8699999999953</c:v>
                </c:pt>
                <c:pt idx="42">
                  <c:v>3233.7399999999907</c:v>
                </c:pt>
                <c:pt idx="43">
                  <c:v>3275.6100000000006</c:v>
                </c:pt>
                <c:pt idx="44">
                  <c:v>3317.4799999999959</c:v>
                </c:pt>
                <c:pt idx="45">
                  <c:v>3359.3499999999913</c:v>
                </c:pt>
                <c:pt idx="46">
                  <c:v>3401.2200000000012</c:v>
                </c:pt>
                <c:pt idx="47">
                  <c:v>3443.0899999999965</c:v>
                </c:pt>
                <c:pt idx="48">
                  <c:v>3484.9599999999919</c:v>
                </c:pt>
                <c:pt idx="49">
                  <c:v>3526.8300000000017</c:v>
                </c:pt>
                <c:pt idx="50">
                  <c:v>3568.6999999999971</c:v>
                </c:pt>
                <c:pt idx="51">
                  <c:v>3610.5699999999924</c:v>
                </c:pt>
                <c:pt idx="52">
                  <c:v>3652.4399999999878</c:v>
                </c:pt>
                <c:pt idx="53">
                  <c:v>3694.3099999999977</c:v>
                </c:pt>
                <c:pt idx="54">
                  <c:v>3736.179999999993</c:v>
                </c:pt>
                <c:pt idx="55">
                  <c:v>3778.0499999999884</c:v>
                </c:pt>
                <c:pt idx="56">
                  <c:v>3819.9199999999983</c:v>
                </c:pt>
                <c:pt idx="57">
                  <c:v>3861.7899999999936</c:v>
                </c:pt>
                <c:pt idx="58">
                  <c:v>3903.6599999999889</c:v>
                </c:pt>
                <c:pt idx="59">
                  <c:v>3945.5299999999988</c:v>
                </c:pt>
                <c:pt idx="60">
                  <c:v>3987.3999999999942</c:v>
                </c:pt>
                <c:pt idx="61">
                  <c:v>4029.2699999999895</c:v>
                </c:pt>
                <c:pt idx="62">
                  <c:v>4071.1399999999994</c:v>
                </c:pt>
                <c:pt idx="63">
                  <c:v>4113.0099999999948</c:v>
                </c:pt>
                <c:pt idx="64">
                  <c:v>4154.8799999999901</c:v>
                </c:pt>
                <c:pt idx="65">
                  <c:v>4196.75</c:v>
                </c:pt>
                <c:pt idx="66">
                  <c:v>4238.6199999999953</c:v>
                </c:pt>
                <c:pt idx="67">
                  <c:v>4280.4899999999907</c:v>
                </c:pt>
                <c:pt idx="68">
                  <c:v>4322.3600000000006</c:v>
                </c:pt>
                <c:pt idx="69">
                  <c:v>4364.2299999999959</c:v>
                </c:pt>
                <c:pt idx="70">
                  <c:v>4406.0999999999913</c:v>
                </c:pt>
                <c:pt idx="71">
                  <c:v>4447.9700000000012</c:v>
                </c:pt>
                <c:pt idx="72">
                  <c:v>4489.8399999999965</c:v>
                </c:pt>
                <c:pt idx="73">
                  <c:v>4531.7099999999919</c:v>
                </c:pt>
                <c:pt idx="74">
                  <c:v>4573.5800000000017</c:v>
                </c:pt>
                <c:pt idx="75">
                  <c:v>4615.4499999999971</c:v>
                </c:pt>
                <c:pt idx="76">
                  <c:v>4657.3199999999924</c:v>
                </c:pt>
                <c:pt idx="77">
                  <c:v>4699.1899999999878</c:v>
                </c:pt>
                <c:pt idx="78">
                  <c:v>4741.0599999999977</c:v>
                </c:pt>
                <c:pt idx="79">
                  <c:v>4782.929999999993</c:v>
                </c:pt>
                <c:pt idx="80">
                  <c:v>4824.7999999999884</c:v>
                </c:pt>
                <c:pt idx="81">
                  <c:v>4866.6699999999983</c:v>
                </c:pt>
                <c:pt idx="82">
                  <c:v>4908.5399999999936</c:v>
                </c:pt>
                <c:pt idx="83">
                  <c:v>4950.4099999999889</c:v>
                </c:pt>
                <c:pt idx="84">
                  <c:v>4992.2799999999988</c:v>
                </c:pt>
                <c:pt idx="85">
                  <c:v>5034.1499999999942</c:v>
                </c:pt>
                <c:pt idx="86">
                  <c:v>5076.0199999999895</c:v>
                </c:pt>
                <c:pt idx="87">
                  <c:v>5117.8899999999994</c:v>
                </c:pt>
                <c:pt idx="88">
                  <c:v>5159.7599999999948</c:v>
                </c:pt>
                <c:pt idx="89">
                  <c:v>5201.6299999999901</c:v>
                </c:pt>
                <c:pt idx="90">
                  <c:v>5243.5</c:v>
                </c:pt>
                <c:pt idx="91">
                  <c:v>5285.3699999999953</c:v>
                </c:pt>
                <c:pt idx="92">
                  <c:v>5327.2399999999907</c:v>
                </c:pt>
                <c:pt idx="93">
                  <c:v>5369.1100000000006</c:v>
                </c:pt>
                <c:pt idx="94">
                  <c:v>5410.9799999999959</c:v>
                </c:pt>
                <c:pt idx="95">
                  <c:v>5452.8499999999913</c:v>
                </c:pt>
                <c:pt idx="96">
                  <c:v>5494.7200000000012</c:v>
                </c:pt>
                <c:pt idx="97">
                  <c:v>5536.5899999999965</c:v>
                </c:pt>
                <c:pt idx="98">
                  <c:v>5578.4599999999919</c:v>
                </c:pt>
                <c:pt idx="99">
                  <c:v>5620.3300000000017</c:v>
                </c:pt>
                <c:pt idx="100">
                  <c:v>5662.1999999999971</c:v>
                </c:pt>
                <c:pt idx="101">
                  <c:v>5704.0699999999924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9136776"/>
        <c:axId val="529137168"/>
      </c:lineChart>
      <c:catAx>
        <c:axId val="5291367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29137168"/>
        <c:crosses val="autoZero"/>
        <c:auto val="1"/>
        <c:lblAlgn val="ctr"/>
        <c:lblOffset val="100"/>
        <c:noMultiLvlLbl val="0"/>
      </c:catAx>
      <c:valAx>
        <c:axId val="5291371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291367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yield per hectare in kg us</c:v>
          </c:tx>
          <c:marker>
            <c:symbol val="none"/>
          </c:marker>
          <c:cat>
            <c:strRef>
              <c:f>yield!$K$264:$K$365</c:f>
              <c:strCache>
                <c:ptCount val="102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  <c:pt idx="61">
                  <c:v>2021</c:v>
                </c:pt>
                <c:pt idx="62">
                  <c:v>2022</c:v>
                </c:pt>
                <c:pt idx="63">
                  <c:v>2023</c:v>
                </c:pt>
                <c:pt idx="64">
                  <c:v>2024</c:v>
                </c:pt>
                <c:pt idx="65">
                  <c:v>2025</c:v>
                </c:pt>
                <c:pt idx="66">
                  <c:v>2026</c:v>
                </c:pt>
                <c:pt idx="67">
                  <c:v>2027</c:v>
                </c:pt>
                <c:pt idx="68">
                  <c:v>2028</c:v>
                </c:pt>
                <c:pt idx="69">
                  <c:v>2029</c:v>
                </c:pt>
                <c:pt idx="70">
                  <c:v>2030</c:v>
                </c:pt>
                <c:pt idx="71">
                  <c:v>2031</c:v>
                </c:pt>
                <c:pt idx="72">
                  <c:v>2032</c:v>
                </c:pt>
                <c:pt idx="73">
                  <c:v>2033</c:v>
                </c:pt>
                <c:pt idx="74">
                  <c:v>2034</c:v>
                </c:pt>
                <c:pt idx="75">
                  <c:v>2035</c:v>
                </c:pt>
                <c:pt idx="76">
                  <c:v>2036</c:v>
                </c:pt>
                <c:pt idx="77">
                  <c:v>2037</c:v>
                </c:pt>
                <c:pt idx="78">
                  <c:v>2038</c:v>
                </c:pt>
                <c:pt idx="79">
                  <c:v>2039</c:v>
                </c:pt>
                <c:pt idx="80">
                  <c:v>2040</c:v>
                </c:pt>
                <c:pt idx="81">
                  <c:v>2041</c:v>
                </c:pt>
                <c:pt idx="82">
                  <c:v>2042</c:v>
                </c:pt>
                <c:pt idx="83">
                  <c:v>2043</c:v>
                </c:pt>
                <c:pt idx="84">
                  <c:v>2044</c:v>
                </c:pt>
                <c:pt idx="85">
                  <c:v>2045</c:v>
                </c:pt>
                <c:pt idx="86">
                  <c:v>2046</c:v>
                </c:pt>
                <c:pt idx="87">
                  <c:v>2047</c:v>
                </c:pt>
                <c:pt idx="88">
                  <c:v>2048</c:v>
                </c:pt>
                <c:pt idx="89">
                  <c:v>2049</c:v>
                </c:pt>
                <c:pt idx="90">
                  <c:v>2050</c:v>
                </c:pt>
                <c:pt idx="91">
                  <c:v>2051</c:v>
                </c:pt>
                <c:pt idx="92">
                  <c:v>2052</c:v>
                </c:pt>
                <c:pt idx="93">
                  <c:v>2053</c:v>
                </c:pt>
                <c:pt idx="94">
                  <c:v>2054</c:v>
                </c:pt>
                <c:pt idx="95">
                  <c:v>2055</c:v>
                </c:pt>
                <c:pt idx="96">
                  <c:v>2056</c:v>
                </c:pt>
                <c:pt idx="97">
                  <c:v>2057</c:v>
                </c:pt>
                <c:pt idx="98">
                  <c:v>2058</c:v>
                </c:pt>
                <c:pt idx="99">
                  <c:v>2059</c:v>
                </c:pt>
                <c:pt idx="100">
                  <c:v>2060</c:v>
                </c:pt>
                <c:pt idx="101">
                  <c:v>2061</c:v>
                </c:pt>
              </c:strCache>
            </c:strRef>
          </c:cat>
          <c:val>
            <c:numRef>
              <c:f>yield!$O$264:$O$365</c:f>
              <c:numCache>
                <c:formatCode>General</c:formatCode>
                <c:ptCount val="102"/>
                <c:pt idx="0">
                  <c:v>2444.3999999999942</c:v>
                </c:pt>
                <c:pt idx="1">
                  <c:v>2527.7900000000081</c:v>
                </c:pt>
                <c:pt idx="2">
                  <c:v>2611.179999999993</c:v>
                </c:pt>
                <c:pt idx="3">
                  <c:v>2694.570000000007</c:v>
                </c:pt>
                <c:pt idx="4">
                  <c:v>2777.9599999999919</c:v>
                </c:pt>
                <c:pt idx="5">
                  <c:v>2861.3500000000058</c:v>
                </c:pt>
                <c:pt idx="6">
                  <c:v>2944.7399999999907</c:v>
                </c:pt>
                <c:pt idx="7">
                  <c:v>3028.1300000000047</c:v>
                </c:pt>
                <c:pt idx="8">
                  <c:v>3111.5199999999895</c:v>
                </c:pt>
                <c:pt idx="9">
                  <c:v>3194.9100000000035</c:v>
                </c:pt>
                <c:pt idx="10">
                  <c:v>3278.2999999999884</c:v>
                </c:pt>
                <c:pt idx="11">
                  <c:v>3361.6900000000023</c:v>
                </c:pt>
                <c:pt idx="12">
                  <c:v>3445.0799999999872</c:v>
                </c:pt>
                <c:pt idx="13">
                  <c:v>3528.4700000000012</c:v>
                </c:pt>
                <c:pt idx="14">
                  <c:v>3611.8600000000151</c:v>
                </c:pt>
                <c:pt idx="15">
                  <c:v>3695.25</c:v>
                </c:pt>
                <c:pt idx="16">
                  <c:v>3778.640000000014</c:v>
                </c:pt>
                <c:pt idx="17">
                  <c:v>3862.0299999999988</c:v>
                </c:pt>
                <c:pt idx="18">
                  <c:v>3945.4200000000128</c:v>
                </c:pt>
                <c:pt idx="19">
                  <c:v>4028.8099999999977</c:v>
                </c:pt>
                <c:pt idx="20">
                  <c:v>4112.2000000000116</c:v>
                </c:pt>
                <c:pt idx="21">
                  <c:v>4195.5899999999965</c:v>
                </c:pt>
                <c:pt idx="22">
                  <c:v>4278.9800000000105</c:v>
                </c:pt>
                <c:pt idx="23">
                  <c:v>4362.3699999999953</c:v>
                </c:pt>
                <c:pt idx="24">
                  <c:v>4445.7600000000093</c:v>
                </c:pt>
                <c:pt idx="25">
                  <c:v>4529.1499999999942</c:v>
                </c:pt>
                <c:pt idx="26">
                  <c:v>4612.5400000000081</c:v>
                </c:pt>
                <c:pt idx="27">
                  <c:v>4695.929999999993</c:v>
                </c:pt>
                <c:pt idx="28">
                  <c:v>4779.320000000007</c:v>
                </c:pt>
                <c:pt idx="29">
                  <c:v>4862.7099999999919</c:v>
                </c:pt>
                <c:pt idx="30">
                  <c:v>4946.1000000000058</c:v>
                </c:pt>
                <c:pt idx="31">
                  <c:v>5029.4899999999907</c:v>
                </c:pt>
                <c:pt idx="32">
                  <c:v>5112.8800000000047</c:v>
                </c:pt>
                <c:pt idx="33">
                  <c:v>5196.2699999999895</c:v>
                </c:pt>
                <c:pt idx="34">
                  <c:v>5279.6600000000035</c:v>
                </c:pt>
                <c:pt idx="35">
                  <c:v>5363.0499999999884</c:v>
                </c:pt>
                <c:pt idx="36">
                  <c:v>5446.4400000000023</c:v>
                </c:pt>
                <c:pt idx="37">
                  <c:v>5529.8299999999872</c:v>
                </c:pt>
                <c:pt idx="38">
                  <c:v>5613.2200000000012</c:v>
                </c:pt>
                <c:pt idx="39">
                  <c:v>5696.6100000000151</c:v>
                </c:pt>
                <c:pt idx="40">
                  <c:v>5780</c:v>
                </c:pt>
                <c:pt idx="41">
                  <c:v>5863.390000000014</c:v>
                </c:pt>
                <c:pt idx="42">
                  <c:v>5946.7799999999988</c:v>
                </c:pt>
                <c:pt idx="43">
                  <c:v>6030.1700000000128</c:v>
                </c:pt>
                <c:pt idx="44">
                  <c:v>6113.5599999999977</c:v>
                </c:pt>
                <c:pt idx="45">
                  <c:v>6196.9500000000116</c:v>
                </c:pt>
                <c:pt idx="46">
                  <c:v>6280.3399999999965</c:v>
                </c:pt>
                <c:pt idx="47">
                  <c:v>6363.7300000000105</c:v>
                </c:pt>
                <c:pt idx="48">
                  <c:v>6447.1199999999953</c:v>
                </c:pt>
                <c:pt idx="49">
                  <c:v>6530.5100000000093</c:v>
                </c:pt>
                <c:pt idx="50">
                  <c:v>6613.8999999999942</c:v>
                </c:pt>
                <c:pt idx="51">
                  <c:v>6697.2900000000081</c:v>
                </c:pt>
                <c:pt idx="52">
                  <c:v>6780.679999999993</c:v>
                </c:pt>
                <c:pt idx="53">
                  <c:v>6864.070000000007</c:v>
                </c:pt>
                <c:pt idx="54">
                  <c:v>6947.4599999999919</c:v>
                </c:pt>
                <c:pt idx="55">
                  <c:v>7030.8500000000058</c:v>
                </c:pt>
                <c:pt idx="56">
                  <c:v>7114.2399999999907</c:v>
                </c:pt>
                <c:pt idx="57">
                  <c:v>7197.6300000000047</c:v>
                </c:pt>
                <c:pt idx="58">
                  <c:v>7281.0199999999895</c:v>
                </c:pt>
                <c:pt idx="59">
                  <c:v>7364.4100000000035</c:v>
                </c:pt>
                <c:pt idx="60">
                  <c:v>7447.7999999999884</c:v>
                </c:pt>
                <c:pt idx="61">
                  <c:v>7531.1900000000023</c:v>
                </c:pt>
                <c:pt idx="62">
                  <c:v>7614.5799999999872</c:v>
                </c:pt>
                <c:pt idx="63">
                  <c:v>7697.9700000000012</c:v>
                </c:pt>
                <c:pt idx="64">
                  <c:v>7781.3600000000151</c:v>
                </c:pt>
                <c:pt idx="65">
                  <c:v>7864.75</c:v>
                </c:pt>
                <c:pt idx="66">
                  <c:v>7948.140000000014</c:v>
                </c:pt>
                <c:pt idx="67">
                  <c:v>8031.5299999999988</c:v>
                </c:pt>
                <c:pt idx="68">
                  <c:v>8114.9200000000128</c:v>
                </c:pt>
                <c:pt idx="69">
                  <c:v>8198.3099999999977</c:v>
                </c:pt>
                <c:pt idx="70">
                  <c:v>8281.7000000000116</c:v>
                </c:pt>
                <c:pt idx="71">
                  <c:v>8365.0899999999965</c:v>
                </c:pt>
                <c:pt idx="72">
                  <c:v>8448.4800000000105</c:v>
                </c:pt>
                <c:pt idx="73">
                  <c:v>8531.8699999999953</c:v>
                </c:pt>
                <c:pt idx="74">
                  <c:v>8615.2600000000093</c:v>
                </c:pt>
                <c:pt idx="75">
                  <c:v>8698.6499999999942</c:v>
                </c:pt>
                <c:pt idx="76">
                  <c:v>8782.0400000000081</c:v>
                </c:pt>
                <c:pt idx="77">
                  <c:v>8865.429999999993</c:v>
                </c:pt>
                <c:pt idx="78">
                  <c:v>8948.820000000007</c:v>
                </c:pt>
                <c:pt idx="79">
                  <c:v>9032.2099999999919</c:v>
                </c:pt>
                <c:pt idx="80">
                  <c:v>9115.6000000000058</c:v>
                </c:pt>
                <c:pt idx="81">
                  <c:v>9198.9899999999907</c:v>
                </c:pt>
                <c:pt idx="82">
                  <c:v>9282.3800000000047</c:v>
                </c:pt>
                <c:pt idx="83">
                  <c:v>9365.7699999999895</c:v>
                </c:pt>
                <c:pt idx="84">
                  <c:v>9449.1600000000035</c:v>
                </c:pt>
                <c:pt idx="85">
                  <c:v>9532.5499999999884</c:v>
                </c:pt>
                <c:pt idx="86">
                  <c:v>9615.9400000000023</c:v>
                </c:pt>
                <c:pt idx="87">
                  <c:v>9699.3299999999872</c:v>
                </c:pt>
                <c:pt idx="88">
                  <c:v>9782.7200000000012</c:v>
                </c:pt>
                <c:pt idx="89">
                  <c:v>9866.1100000000151</c:v>
                </c:pt>
                <c:pt idx="90">
                  <c:v>9949.5</c:v>
                </c:pt>
                <c:pt idx="91">
                  <c:v>10032.890000000014</c:v>
                </c:pt>
                <c:pt idx="92">
                  <c:v>10116.279999999999</c:v>
                </c:pt>
                <c:pt idx="93">
                  <c:v>10199.670000000013</c:v>
                </c:pt>
                <c:pt idx="94">
                  <c:v>10283.059999999998</c:v>
                </c:pt>
                <c:pt idx="95">
                  <c:v>10366.450000000012</c:v>
                </c:pt>
                <c:pt idx="96">
                  <c:v>10449.839999999997</c:v>
                </c:pt>
                <c:pt idx="97">
                  <c:v>10533.23000000001</c:v>
                </c:pt>
                <c:pt idx="98">
                  <c:v>10616.619999999995</c:v>
                </c:pt>
                <c:pt idx="99">
                  <c:v>10700.010000000009</c:v>
                </c:pt>
                <c:pt idx="100">
                  <c:v>10783.399999999994</c:v>
                </c:pt>
                <c:pt idx="101">
                  <c:v>10866.790000000008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9981472"/>
        <c:axId val="529981864"/>
      </c:lineChart>
      <c:catAx>
        <c:axId val="5299814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29981864"/>
        <c:crosses val="autoZero"/>
        <c:auto val="1"/>
        <c:lblAlgn val="ctr"/>
        <c:lblOffset val="100"/>
        <c:noMultiLvlLbl val="0"/>
      </c:catAx>
      <c:valAx>
        <c:axId val="5299818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299814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42</xdr:row>
      <xdr:rowOff>95250</xdr:rowOff>
    </xdr:from>
    <xdr:to>
      <xdr:col>5</xdr:col>
      <xdr:colOff>523875</xdr:colOff>
      <xdr:row>58</xdr:row>
      <xdr:rowOff>4762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590550</xdr:colOff>
      <xdr:row>19</xdr:row>
      <xdr:rowOff>128587</xdr:rowOff>
    </xdr:from>
    <xdr:to>
      <xdr:col>5</xdr:col>
      <xdr:colOff>85725</xdr:colOff>
      <xdr:row>34</xdr:row>
      <xdr:rowOff>14287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552450</xdr:colOff>
      <xdr:row>40</xdr:row>
      <xdr:rowOff>23812</xdr:rowOff>
    </xdr:from>
    <xdr:to>
      <xdr:col>19</xdr:col>
      <xdr:colOff>247650</xdr:colOff>
      <xdr:row>54</xdr:row>
      <xdr:rowOff>4762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571500</xdr:colOff>
      <xdr:row>44</xdr:row>
      <xdr:rowOff>119062</xdr:rowOff>
    </xdr:from>
    <xdr:to>
      <xdr:col>14</xdr:col>
      <xdr:colOff>333375</xdr:colOff>
      <xdr:row>59</xdr:row>
      <xdr:rowOff>4762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28575</xdr:colOff>
      <xdr:row>268</xdr:row>
      <xdr:rowOff>176212</xdr:rowOff>
    </xdr:from>
    <xdr:to>
      <xdr:col>25</xdr:col>
      <xdr:colOff>333375</xdr:colOff>
      <xdr:row>283</xdr:row>
      <xdr:rowOff>61912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352425</xdr:colOff>
      <xdr:row>268</xdr:row>
      <xdr:rowOff>185737</xdr:rowOff>
    </xdr:from>
    <xdr:to>
      <xdr:col>33</xdr:col>
      <xdr:colOff>47625</xdr:colOff>
      <xdr:row>283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42"/>
  <sheetViews>
    <sheetView workbookViewId="0">
      <selection activeCell="B40" sqref="B40"/>
    </sheetView>
  </sheetViews>
  <sheetFormatPr defaultRowHeight="15" x14ac:dyDescent="0.25"/>
  <cols>
    <col min="3" max="3" width="22" customWidth="1"/>
    <col min="4" max="4" width="24.5703125" customWidth="1"/>
    <col min="5" max="5" width="20.42578125" customWidth="1"/>
    <col min="6" max="6" width="17.85546875" customWidth="1"/>
    <col min="7" max="7" width="27.7109375" customWidth="1"/>
  </cols>
  <sheetData>
    <row r="3" spans="2:7" x14ac:dyDescent="0.25">
      <c r="B3" t="s">
        <v>784</v>
      </c>
    </row>
    <row r="4" spans="2:7" x14ac:dyDescent="0.25">
      <c r="C4" t="s">
        <v>781</v>
      </c>
      <c r="D4" t="s">
        <v>780</v>
      </c>
      <c r="E4" t="s">
        <v>779</v>
      </c>
      <c r="F4" t="s">
        <v>782</v>
      </c>
      <c r="G4" t="s">
        <v>783</v>
      </c>
    </row>
    <row r="5" spans="2:7" x14ac:dyDescent="0.25">
      <c r="B5">
        <v>2010</v>
      </c>
      <c r="C5" s="8">
        <v>493.58617708933673</v>
      </c>
      <c r="D5">
        <v>704.17667593659883</v>
      </c>
      <c r="E5">
        <v>914.76717478386081</v>
      </c>
      <c r="F5">
        <v>493.58617708933673</v>
      </c>
      <c r="G5">
        <v>508.44558895061124</v>
      </c>
    </row>
    <row r="6" spans="2:7" x14ac:dyDescent="0.25">
      <c r="B6">
        <v>2020</v>
      </c>
      <c r="C6">
        <v>499.00725397653122</v>
      </c>
      <c r="D6">
        <v>715.53490378096365</v>
      </c>
      <c r="E6">
        <v>932.06255358539624</v>
      </c>
      <c r="F6">
        <v>493.58617708933673</v>
      </c>
      <c r="G6">
        <v>508.44558895061124</v>
      </c>
    </row>
    <row r="7" spans="2:7" x14ac:dyDescent="0.25">
      <c r="B7">
        <v>2030</v>
      </c>
      <c r="C7">
        <v>512.64038872727167</v>
      </c>
      <c r="D7">
        <v>738.0993082424244</v>
      </c>
      <c r="E7">
        <v>963.55822775757701</v>
      </c>
      <c r="F7">
        <v>493.58617708933673</v>
      </c>
      <c r="G7">
        <v>508.44558895061124</v>
      </c>
    </row>
    <row r="11" spans="2:7" x14ac:dyDescent="0.25">
      <c r="B11" t="s">
        <v>784</v>
      </c>
    </row>
    <row r="12" spans="2:7" x14ac:dyDescent="0.25">
      <c r="C12" t="s">
        <v>781</v>
      </c>
      <c r="D12" t="s">
        <v>780</v>
      </c>
      <c r="E12" t="s">
        <v>779</v>
      </c>
      <c r="F12" t="s">
        <v>782</v>
      </c>
      <c r="G12" t="s">
        <v>783</v>
      </c>
    </row>
    <row r="13" spans="2:7" x14ac:dyDescent="0.25">
      <c r="B13">
        <v>2010</v>
      </c>
      <c r="C13">
        <v>491.32072131382631</v>
      </c>
      <c r="D13">
        <v>700.94465447504251</v>
      </c>
      <c r="E13">
        <v>910.56858763625848</v>
      </c>
      <c r="F13">
        <v>491.32072131382631</v>
      </c>
      <c r="G13">
        <v>506.11193162897905</v>
      </c>
    </row>
    <row r="14" spans="2:7" x14ac:dyDescent="0.25">
      <c r="B14">
        <v>2020</v>
      </c>
      <c r="C14">
        <v>444.94545323073703</v>
      </c>
      <c r="D14">
        <v>638.01477739681536</v>
      </c>
      <c r="E14">
        <v>831.08410156289381</v>
      </c>
      <c r="F14">
        <v>491.32072131382631</v>
      </c>
      <c r="G14">
        <v>506.11193162897905</v>
      </c>
    </row>
    <row r="15" spans="2:7" x14ac:dyDescent="0.25">
      <c r="B15">
        <v>2030</v>
      </c>
      <c r="C15">
        <v>413.84119572428528</v>
      </c>
      <c r="D15">
        <v>595.84829249342943</v>
      </c>
      <c r="E15">
        <v>777.85538926257345</v>
      </c>
      <c r="F15">
        <v>491.32072131382631</v>
      </c>
      <c r="G15">
        <v>506.11193162897905</v>
      </c>
    </row>
    <row r="19" spans="3:3" x14ac:dyDescent="0.25">
      <c r="C19" t="s">
        <v>785</v>
      </c>
    </row>
    <row r="42" spans="3:3" x14ac:dyDescent="0.25">
      <c r="C42" t="s">
        <v>786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O36"/>
  <sheetViews>
    <sheetView workbookViewId="0">
      <selection activeCell="E9" sqref="E7:E9"/>
    </sheetView>
  </sheetViews>
  <sheetFormatPr defaultRowHeight="15" x14ac:dyDescent="0.25"/>
  <cols>
    <col min="2" max="2" width="10" bestFit="1" customWidth="1"/>
    <col min="3" max="3" width="12" bestFit="1" customWidth="1"/>
    <col min="5" max="5" width="11.7109375" customWidth="1"/>
    <col min="6" max="6" width="10.28515625" customWidth="1"/>
    <col min="7" max="7" width="12.5703125" customWidth="1"/>
    <col min="8" max="8" width="10" bestFit="1" customWidth="1"/>
  </cols>
  <sheetData>
    <row r="4" spans="1:9" x14ac:dyDescent="0.25">
      <c r="E4" t="s">
        <v>743</v>
      </c>
    </row>
    <row r="5" spans="1:9" x14ac:dyDescent="0.25">
      <c r="B5" t="s">
        <v>741</v>
      </c>
      <c r="C5" t="s">
        <v>742</v>
      </c>
      <c r="E5" t="s">
        <v>745</v>
      </c>
      <c r="F5" t="s">
        <v>746</v>
      </c>
      <c r="G5" t="s">
        <v>747</v>
      </c>
    </row>
    <row r="6" spans="1:9" x14ac:dyDescent="0.25">
      <c r="A6">
        <v>2000</v>
      </c>
      <c r="B6">
        <f>6.1*1000000000</f>
        <v>6100000000</v>
      </c>
      <c r="C6">
        <f>6070*1000000</f>
        <v>6070000000</v>
      </c>
    </row>
    <row r="7" spans="1:9" x14ac:dyDescent="0.25">
      <c r="A7">
        <v>2010</v>
      </c>
      <c r="B7">
        <f>6.94*1000000000</f>
        <v>6940000000</v>
      </c>
      <c r="C7">
        <f>6972*1000000</f>
        <v>6972000000</v>
      </c>
      <c r="E7">
        <f>E15*yield!L314</f>
        <v>3425488068999.9971</v>
      </c>
      <c r="F7">
        <f>((yield!L314+yield!O314)/2)*E15</f>
        <v>4886986130999.9961</v>
      </c>
      <c r="G7">
        <f>yield!O314*results!E15</f>
        <v>6348484192999.9941</v>
      </c>
    </row>
    <row r="8" spans="1:9" x14ac:dyDescent="0.25">
      <c r="A8">
        <v>2020</v>
      </c>
      <c r="B8">
        <f>7.67*1000000000</f>
        <v>7670000000</v>
      </c>
      <c r="C8">
        <f>8601.921*1000000</f>
        <v>8601921000</v>
      </c>
      <c r="E8">
        <f>E15*yield!L324</f>
        <v>3827385637999.9946</v>
      </c>
      <c r="F8">
        <f>((yield!L324+yield!O324)/2)*results!E15</f>
        <v>5488152711999.9912</v>
      </c>
      <c r="G8">
        <f>yield!O324*results!E15</f>
        <v>7148919785999.9893</v>
      </c>
    </row>
    <row r="9" spans="1:9" x14ac:dyDescent="0.25">
      <c r="A9">
        <v>2030</v>
      </c>
      <c r="B9">
        <f>8.25*1000000000</f>
        <v>8250000000</v>
      </c>
      <c r="C9">
        <f>10219.58*1000000</f>
        <v>10219580000</v>
      </c>
      <c r="E9">
        <f>E15*yield!L334</f>
        <v>4229283206999.9917</v>
      </c>
      <c r="F9">
        <f>((yield!L334+yield!O334)/2)*results!E15</f>
        <v>6089319293000.001</v>
      </c>
      <c r="G9">
        <f>yield!O334*results!E15</f>
        <v>7949355379000.0107</v>
      </c>
    </row>
    <row r="11" spans="1:9" x14ac:dyDescent="0.25">
      <c r="I11" t="s">
        <v>740</v>
      </c>
    </row>
    <row r="12" spans="1:9" x14ac:dyDescent="0.25">
      <c r="B12" t="s">
        <v>749</v>
      </c>
      <c r="I12" t="s">
        <v>774</v>
      </c>
    </row>
    <row r="13" spans="1:9" x14ac:dyDescent="0.25">
      <c r="B13" t="s">
        <v>748</v>
      </c>
      <c r="C13" t="s">
        <v>787</v>
      </c>
    </row>
    <row r="14" spans="1:9" x14ac:dyDescent="0.25">
      <c r="A14" s="8">
        <v>2010</v>
      </c>
      <c r="B14" s="8">
        <f>E7/B7</f>
        <v>493.58617708933673</v>
      </c>
      <c r="C14" s="8">
        <f>E7/C7</f>
        <v>491.32072131382631</v>
      </c>
      <c r="D14" t="s">
        <v>765</v>
      </c>
    </row>
    <row r="15" spans="1:9" x14ac:dyDescent="0.25">
      <c r="A15">
        <v>2020</v>
      </c>
      <c r="B15">
        <f>E8/B8</f>
        <v>499.00725397653122</v>
      </c>
      <c r="C15">
        <f>E8/C8</f>
        <v>444.94545323073703</v>
      </c>
      <c r="E15">
        <v>959870000</v>
      </c>
      <c r="F15" t="s">
        <v>744</v>
      </c>
    </row>
    <row r="16" spans="1:9" x14ac:dyDescent="0.25">
      <c r="A16">
        <v>2030</v>
      </c>
      <c r="B16">
        <f>E9/B9</f>
        <v>512.64038872727167</v>
      </c>
      <c r="C16">
        <f>E9/C9</f>
        <v>413.84119572428528</v>
      </c>
    </row>
    <row r="17" spans="1:15" x14ac:dyDescent="0.25">
      <c r="L17" t="s">
        <v>737</v>
      </c>
      <c r="M17" t="s">
        <v>738</v>
      </c>
      <c r="N17" t="s">
        <v>739</v>
      </c>
      <c r="O17" t="s">
        <v>661</v>
      </c>
    </row>
    <row r="18" spans="1:15" x14ac:dyDescent="0.25">
      <c r="B18" t="s">
        <v>750</v>
      </c>
      <c r="G18" t="s">
        <v>766</v>
      </c>
      <c r="I18" t="s">
        <v>767</v>
      </c>
      <c r="L18">
        <v>1.1700680272108843</v>
      </c>
      <c r="M18">
        <v>0.96938775510204078</v>
      </c>
      <c r="N18">
        <v>0.80272108843537415</v>
      </c>
      <c r="O18">
        <v>1</v>
      </c>
    </row>
    <row r="19" spans="1:15" x14ac:dyDescent="0.25">
      <c r="A19">
        <v>2010</v>
      </c>
      <c r="B19">
        <f>F7/B7</f>
        <v>704.17667593659883</v>
      </c>
      <c r="C19">
        <f>F7/C7</f>
        <v>700.94465447504251</v>
      </c>
      <c r="F19" s="8">
        <v>2010</v>
      </c>
      <c r="G19" s="8">
        <f>B14</f>
        <v>493.58617708933673</v>
      </c>
      <c r="H19" s="8">
        <f>C14</f>
        <v>491.32072131382631</v>
      </c>
      <c r="I19" t="s">
        <v>768</v>
      </c>
    </row>
    <row r="20" spans="1:15" x14ac:dyDescent="0.25">
      <c r="A20">
        <v>2020</v>
      </c>
      <c r="B20">
        <f t="shared" ref="B20:B21" si="0">F8/B8</f>
        <v>715.53490378096365</v>
      </c>
      <c r="C20">
        <f t="shared" ref="C20:C21" si="1">F8/C8</f>
        <v>638.01477739681536</v>
      </c>
      <c r="D20" t="s">
        <v>788</v>
      </c>
      <c r="G20" s="9"/>
      <c r="H20" s="9"/>
    </row>
    <row r="21" spans="1:15" x14ac:dyDescent="0.25">
      <c r="A21">
        <v>2030</v>
      </c>
      <c r="B21">
        <f t="shared" si="0"/>
        <v>738.0993082424244</v>
      </c>
      <c r="C21">
        <f t="shared" si="1"/>
        <v>595.84829249342943</v>
      </c>
      <c r="G21" s="9"/>
      <c r="H21" s="9"/>
    </row>
    <row r="22" spans="1:15" x14ac:dyDescent="0.25">
      <c r="N22" t="s">
        <v>775</v>
      </c>
    </row>
    <row r="23" spans="1:15" x14ac:dyDescent="0.25">
      <c r="B23" t="s">
        <v>751</v>
      </c>
      <c r="N23" t="s">
        <v>776</v>
      </c>
    </row>
    <row r="24" spans="1:15" x14ac:dyDescent="0.25">
      <c r="A24">
        <v>2010</v>
      </c>
      <c r="B24">
        <f>G7/B7</f>
        <v>914.76717478386081</v>
      </c>
      <c r="C24">
        <f>G7/C7</f>
        <v>910.56858763625848</v>
      </c>
      <c r="G24" t="s">
        <v>770</v>
      </c>
      <c r="I24" t="s">
        <v>771</v>
      </c>
      <c r="N24">
        <f>1+0.01*(L18-M18)</f>
        <v>1.0020068027210884</v>
      </c>
    </row>
    <row r="25" spans="1:15" x14ac:dyDescent="0.25">
      <c r="A25">
        <v>2020</v>
      </c>
      <c r="B25">
        <f t="shared" ref="B25:B26" si="2">G8/B8</f>
        <v>932.06255358539624</v>
      </c>
      <c r="C25">
        <f t="shared" ref="C25:C26" si="3">G8/C8</f>
        <v>831.08410156289381</v>
      </c>
      <c r="D25" t="s">
        <v>788</v>
      </c>
      <c r="F25">
        <v>2010</v>
      </c>
      <c r="G25">
        <f>G19*(1+(15*0.002007))</f>
        <v>508.44558895061124</v>
      </c>
      <c r="H25">
        <f>H19*(1+(15*0.002007))</f>
        <v>506.11193162897905</v>
      </c>
      <c r="I25" t="s">
        <v>772</v>
      </c>
    </row>
    <row r="26" spans="1:15" x14ac:dyDescent="0.25">
      <c r="A26">
        <v>2030</v>
      </c>
      <c r="B26">
        <f t="shared" si="2"/>
        <v>963.55822775757701</v>
      </c>
      <c r="C26">
        <f t="shared" si="3"/>
        <v>777.85538926257345</v>
      </c>
      <c r="I26" t="s">
        <v>773</v>
      </c>
    </row>
    <row r="28" spans="1:15" x14ac:dyDescent="0.25">
      <c r="B28" t="s">
        <v>769</v>
      </c>
      <c r="G28" t="s">
        <v>777</v>
      </c>
    </row>
    <row r="29" spans="1:15" x14ac:dyDescent="0.25">
      <c r="A29">
        <v>2010</v>
      </c>
      <c r="F29">
        <v>2010</v>
      </c>
      <c r="G29">
        <f>B7*G19</f>
        <v>3425488068999.9971</v>
      </c>
      <c r="H29">
        <f>C7*H19</f>
        <v>3425488068999.9971</v>
      </c>
    </row>
    <row r="30" spans="1:15" x14ac:dyDescent="0.25">
      <c r="A30">
        <v>2020</v>
      </c>
      <c r="F30">
        <v>2020</v>
      </c>
      <c r="G30">
        <f>B8*G19</f>
        <v>3785805978275.2129</v>
      </c>
      <c r="H30">
        <f>C8*H19</f>
        <v>4226302030404.5503</v>
      </c>
    </row>
    <row r="31" spans="1:15" x14ac:dyDescent="0.25">
      <c r="A31">
        <v>2030</v>
      </c>
      <c r="F31">
        <v>2030</v>
      </c>
      <c r="G31">
        <f>B9*G19</f>
        <v>4072085960987.0278</v>
      </c>
      <c r="H31">
        <f>C9*H19</f>
        <v>5021091417124.3535</v>
      </c>
    </row>
    <row r="33" spans="6:8" x14ac:dyDescent="0.25">
      <c r="G33" t="s">
        <v>778</v>
      </c>
    </row>
    <row r="34" spans="6:8" x14ac:dyDescent="0.25">
      <c r="F34">
        <v>2010</v>
      </c>
      <c r="G34">
        <f>B7*G25</f>
        <v>3528612387317.2422</v>
      </c>
      <c r="H34">
        <f>C7*H25</f>
        <v>3528612387317.2417</v>
      </c>
    </row>
    <row r="35" spans="6:8" x14ac:dyDescent="0.25">
      <c r="F35">
        <v>2020</v>
      </c>
      <c r="G35">
        <f>B8*G25</f>
        <v>3899777667251.188</v>
      </c>
      <c r="H35">
        <f>C8*H25</f>
        <v>4353534853029.8789</v>
      </c>
    </row>
    <row r="36" spans="6:8" x14ac:dyDescent="0.25">
      <c r="F36">
        <v>2030</v>
      </c>
      <c r="G36">
        <f>B9*G25</f>
        <v>4194676108842.5425</v>
      </c>
      <c r="H36">
        <f>C9*H25</f>
        <v>5172251374236.8818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50"/>
  <sheetViews>
    <sheetView topLeftCell="A31" workbookViewId="0">
      <selection activeCell="K38" sqref="K38:N39"/>
    </sheetView>
  </sheetViews>
  <sheetFormatPr defaultRowHeight="15" x14ac:dyDescent="0.25"/>
  <cols>
    <col min="1" max="1" width="29.85546875" customWidth="1"/>
  </cols>
  <sheetData>
    <row r="2" spans="1:10" x14ac:dyDescent="0.25">
      <c r="A2" t="s">
        <v>14</v>
      </c>
    </row>
    <row r="3" spans="1:10" x14ac:dyDescent="0.25">
      <c r="A3" t="s">
        <v>15</v>
      </c>
    </row>
    <row r="4" spans="1:10" x14ac:dyDescent="0.25">
      <c r="A4" t="s">
        <v>16</v>
      </c>
      <c r="B4" t="s">
        <v>3</v>
      </c>
      <c r="C4" t="s">
        <v>17</v>
      </c>
      <c r="D4" t="s">
        <v>5</v>
      </c>
      <c r="E4" t="s">
        <v>6</v>
      </c>
      <c r="F4" t="s">
        <v>7</v>
      </c>
    </row>
    <row r="5" spans="1:10" x14ac:dyDescent="0.25">
      <c r="A5" t="s">
        <v>18</v>
      </c>
      <c r="B5" t="s">
        <v>19</v>
      </c>
      <c r="C5" t="s">
        <v>18</v>
      </c>
      <c r="D5" t="s">
        <v>19</v>
      </c>
      <c r="E5" t="s">
        <v>18</v>
      </c>
      <c r="F5" t="s">
        <v>19</v>
      </c>
      <c r="G5" t="s">
        <v>18</v>
      </c>
      <c r="H5" t="s">
        <v>19</v>
      </c>
    </row>
    <row r="6" spans="1:10" x14ac:dyDescent="0.25">
      <c r="A6" t="s">
        <v>20</v>
      </c>
      <c r="B6">
        <v>2000</v>
      </c>
      <c r="C6">
        <v>938.77</v>
      </c>
    </row>
    <row r="7" spans="1:10" x14ac:dyDescent="0.25">
      <c r="A7" t="s">
        <v>21</v>
      </c>
      <c r="B7">
        <v>2010</v>
      </c>
      <c r="C7">
        <v>21.1</v>
      </c>
      <c r="D7">
        <v>30.6</v>
      </c>
      <c r="E7">
        <v>15.2</v>
      </c>
      <c r="F7">
        <v>25.2</v>
      </c>
      <c r="G7">
        <v>16.899999999999999</v>
      </c>
      <c r="H7">
        <v>28.6</v>
      </c>
      <c r="I7">
        <v>18.399999999999999</v>
      </c>
      <c r="J7">
        <v>29.2</v>
      </c>
    </row>
    <row r="8" spans="1:10" x14ac:dyDescent="0.25">
      <c r="B8">
        <v>2020</v>
      </c>
      <c r="C8">
        <v>74.3</v>
      </c>
      <c r="D8">
        <v>90.2</v>
      </c>
      <c r="E8">
        <v>39.299999999999997</v>
      </c>
      <c r="F8">
        <v>49.5</v>
      </c>
      <c r="G8">
        <v>59.5</v>
      </c>
      <c r="H8">
        <v>77.3</v>
      </c>
      <c r="I8">
        <v>59.8</v>
      </c>
      <c r="J8">
        <v>78.3</v>
      </c>
    </row>
    <row r="9" spans="1:10" x14ac:dyDescent="0.25">
      <c r="B9">
        <v>2030</v>
      </c>
      <c r="C9">
        <v>147.80000000000001</v>
      </c>
      <c r="D9">
        <v>169.5</v>
      </c>
      <c r="E9">
        <v>83.8</v>
      </c>
      <c r="F9">
        <v>92.9</v>
      </c>
      <c r="G9">
        <v>123.2</v>
      </c>
      <c r="H9">
        <v>141.69999999999999</v>
      </c>
      <c r="I9">
        <v>127.6</v>
      </c>
      <c r="J9">
        <v>147.9</v>
      </c>
    </row>
    <row r="10" spans="1:10" x14ac:dyDescent="0.25">
      <c r="A10" t="s">
        <v>22</v>
      </c>
      <c r="B10">
        <v>2000</v>
      </c>
      <c r="C10">
        <v>226.89</v>
      </c>
    </row>
    <row r="11" spans="1:10" x14ac:dyDescent="0.25">
      <c r="A11" t="s">
        <v>21</v>
      </c>
      <c r="B11">
        <v>2010</v>
      </c>
      <c r="C11" t="s">
        <v>23</v>
      </c>
      <c r="D11" t="s">
        <v>24</v>
      </c>
      <c r="E11" t="s">
        <v>25</v>
      </c>
      <c r="F11" t="s">
        <v>26</v>
      </c>
      <c r="G11" t="s">
        <v>27</v>
      </c>
      <c r="H11" t="s">
        <v>28</v>
      </c>
      <c r="I11" t="s">
        <v>27</v>
      </c>
      <c r="J11" t="s">
        <v>29</v>
      </c>
    </row>
    <row r="12" spans="1:10" x14ac:dyDescent="0.25">
      <c r="B12">
        <v>2020</v>
      </c>
      <c r="C12" t="s">
        <v>30</v>
      </c>
      <c r="D12" t="s">
        <v>31</v>
      </c>
      <c r="E12" t="s">
        <v>32</v>
      </c>
      <c r="F12" t="s">
        <v>33</v>
      </c>
      <c r="G12" t="s">
        <v>34</v>
      </c>
      <c r="H12" t="s">
        <v>35</v>
      </c>
      <c r="I12" t="s">
        <v>36</v>
      </c>
      <c r="J12" t="s">
        <v>37</v>
      </c>
    </row>
    <row r="13" spans="1:10" x14ac:dyDescent="0.25">
      <c r="B13">
        <v>2030</v>
      </c>
      <c r="C13" t="s">
        <v>29</v>
      </c>
      <c r="D13" t="s">
        <v>38</v>
      </c>
      <c r="E13" t="s">
        <v>39</v>
      </c>
      <c r="F13" t="s">
        <v>40</v>
      </c>
      <c r="G13" t="s">
        <v>41</v>
      </c>
      <c r="H13" t="s">
        <v>42</v>
      </c>
      <c r="I13" t="s">
        <v>39</v>
      </c>
      <c r="J13" t="s">
        <v>43</v>
      </c>
    </row>
    <row r="14" spans="1:10" x14ac:dyDescent="0.25">
      <c r="A14" t="s">
        <v>44</v>
      </c>
      <c r="B14">
        <v>2000</v>
      </c>
      <c r="C14">
        <v>408.67</v>
      </c>
    </row>
    <row r="15" spans="1:10" x14ac:dyDescent="0.25">
      <c r="A15" t="s">
        <v>45</v>
      </c>
      <c r="B15">
        <v>2010</v>
      </c>
      <c r="C15" t="s">
        <v>46</v>
      </c>
      <c r="D15" t="s">
        <v>25</v>
      </c>
      <c r="E15" t="s">
        <v>33</v>
      </c>
      <c r="F15" t="s">
        <v>47</v>
      </c>
      <c r="G15" t="s">
        <v>48</v>
      </c>
      <c r="H15" t="s">
        <v>49</v>
      </c>
      <c r="I15" t="s">
        <v>50</v>
      </c>
      <c r="J15" t="s">
        <v>51</v>
      </c>
    </row>
    <row r="16" spans="1:10" x14ac:dyDescent="0.25">
      <c r="B16">
        <v>2020</v>
      </c>
      <c r="C16" t="s">
        <v>52</v>
      </c>
      <c r="D16">
        <v>3.6</v>
      </c>
      <c r="E16" t="s">
        <v>53</v>
      </c>
      <c r="F16" t="s">
        <v>54</v>
      </c>
      <c r="G16" t="s">
        <v>55</v>
      </c>
      <c r="H16" t="s">
        <v>56</v>
      </c>
      <c r="I16" t="s">
        <v>55</v>
      </c>
      <c r="J16" t="s">
        <v>57</v>
      </c>
    </row>
    <row r="17" spans="1:10" x14ac:dyDescent="0.25">
      <c r="B17">
        <v>2030</v>
      </c>
      <c r="C17">
        <v>2.2000000000000002</v>
      </c>
      <c r="D17">
        <v>8.9</v>
      </c>
      <c r="E17" t="s">
        <v>58</v>
      </c>
      <c r="F17">
        <v>5.4</v>
      </c>
      <c r="G17" t="s">
        <v>59</v>
      </c>
      <c r="H17">
        <v>4.7</v>
      </c>
      <c r="I17">
        <v>0.7</v>
      </c>
      <c r="J17">
        <v>4</v>
      </c>
    </row>
    <row r="18" spans="1:10" x14ac:dyDescent="0.25">
      <c r="A18" t="s">
        <v>60</v>
      </c>
      <c r="B18">
        <v>2010</v>
      </c>
      <c r="C18">
        <v>1.05</v>
      </c>
      <c r="D18">
        <v>1.05</v>
      </c>
      <c r="E18">
        <v>1.03</v>
      </c>
      <c r="F18">
        <v>1.03</v>
      </c>
      <c r="G18">
        <v>1.06</v>
      </c>
      <c r="H18">
        <v>1.05</v>
      </c>
      <c r="I18">
        <v>1.05</v>
      </c>
      <c r="J18">
        <v>1.05</v>
      </c>
    </row>
    <row r="19" spans="1:10" x14ac:dyDescent="0.25">
      <c r="B19">
        <v>2020</v>
      </c>
      <c r="C19">
        <v>1.06</v>
      </c>
      <c r="D19">
        <v>1.04</v>
      </c>
      <c r="E19">
        <v>1</v>
      </c>
      <c r="F19">
        <v>0.98</v>
      </c>
      <c r="G19">
        <v>1.06</v>
      </c>
      <c r="H19">
        <v>1.04</v>
      </c>
      <c r="I19">
        <v>1.05</v>
      </c>
      <c r="J19">
        <v>1.03</v>
      </c>
    </row>
    <row r="20" spans="1:10" x14ac:dyDescent="0.25">
      <c r="B20">
        <v>2030</v>
      </c>
      <c r="C20">
        <v>1.08</v>
      </c>
      <c r="D20">
        <v>1.04</v>
      </c>
      <c r="E20">
        <v>0.98</v>
      </c>
      <c r="F20">
        <v>0.96</v>
      </c>
      <c r="G20">
        <v>1.08</v>
      </c>
      <c r="H20">
        <v>1.04</v>
      </c>
      <c r="I20">
        <v>1.07</v>
      </c>
      <c r="J20">
        <v>1.03</v>
      </c>
    </row>
    <row r="21" spans="1:10" x14ac:dyDescent="0.25">
      <c r="A21" t="s">
        <v>61</v>
      </c>
      <c r="B21">
        <v>2010</v>
      </c>
      <c r="C21">
        <v>0.99</v>
      </c>
      <c r="D21">
        <v>0.99</v>
      </c>
      <c r="E21">
        <v>0.99</v>
      </c>
      <c r="F21">
        <v>0.99</v>
      </c>
      <c r="G21">
        <v>0.99</v>
      </c>
      <c r="H21">
        <v>0.99</v>
      </c>
      <c r="I21">
        <v>0.99</v>
      </c>
      <c r="J21">
        <v>0.99</v>
      </c>
    </row>
    <row r="22" spans="1:10" x14ac:dyDescent="0.25">
      <c r="B22">
        <v>2020</v>
      </c>
      <c r="C22">
        <v>0.99</v>
      </c>
      <c r="D22">
        <v>0.99</v>
      </c>
      <c r="E22">
        <v>0.98</v>
      </c>
      <c r="F22">
        <v>0.97</v>
      </c>
      <c r="G22">
        <v>0.99</v>
      </c>
      <c r="H22">
        <v>0.99</v>
      </c>
      <c r="I22">
        <v>0.99</v>
      </c>
      <c r="J22">
        <v>0.98</v>
      </c>
    </row>
    <row r="23" spans="1:10" x14ac:dyDescent="0.25">
      <c r="B23">
        <v>2030</v>
      </c>
      <c r="C23">
        <v>0.99</v>
      </c>
      <c r="D23">
        <v>0.99</v>
      </c>
      <c r="E23">
        <v>0.97</v>
      </c>
      <c r="F23">
        <v>0.97</v>
      </c>
      <c r="G23">
        <v>0.99</v>
      </c>
      <c r="H23">
        <v>0.98</v>
      </c>
      <c r="I23">
        <v>0.99</v>
      </c>
      <c r="J23">
        <v>0.98</v>
      </c>
    </row>
    <row r="24" spans="1:10" x14ac:dyDescent="0.25">
      <c r="A24" t="s">
        <v>62</v>
      </c>
      <c r="B24">
        <v>2010</v>
      </c>
      <c r="C24">
        <v>1.1100000000000001</v>
      </c>
      <c r="D24">
        <v>1.1200000000000001</v>
      </c>
      <c r="E24">
        <v>1.1100000000000001</v>
      </c>
      <c r="F24">
        <v>1.1200000000000001</v>
      </c>
      <c r="G24">
        <v>1.08</v>
      </c>
      <c r="H24">
        <v>1.1000000000000001</v>
      </c>
      <c r="I24">
        <v>1.0900000000000001</v>
      </c>
      <c r="J24">
        <v>1.1000000000000001</v>
      </c>
    </row>
    <row r="25" spans="1:10" x14ac:dyDescent="0.25">
      <c r="B25">
        <v>2020</v>
      </c>
      <c r="C25">
        <v>1.42</v>
      </c>
      <c r="D25">
        <v>1.39</v>
      </c>
      <c r="E25">
        <v>1.27</v>
      </c>
      <c r="F25">
        <v>1.26</v>
      </c>
      <c r="G25">
        <v>1.29</v>
      </c>
      <c r="H25">
        <v>1.3</v>
      </c>
      <c r="I25">
        <v>1.31</v>
      </c>
      <c r="J25">
        <v>1.32</v>
      </c>
    </row>
    <row r="26" spans="1:10" x14ac:dyDescent="0.25">
      <c r="B26">
        <v>2030</v>
      </c>
      <c r="C26">
        <v>1.75</v>
      </c>
      <c r="D26">
        <v>1.69</v>
      </c>
      <c r="E26">
        <v>1.52</v>
      </c>
      <c r="F26">
        <v>1.53</v>
      </c>
      <c r="G26">
        <v>1.66</v>
      </c>
      <c r="H26">
        <v>1.6</v>
      </c>
      <c r="I26">
        <v>1.68</v>
      </c>
      <c r="J26">
        <v>1.64</v>
      </c>
    </row>
    <row r="27" spans="1:10" x14ac:dyDescent="0.25">
      <c r="A27" t="s">
        <v>63</v>
      </c>
      <c r="B27">
        <v>2010</v>
      </c>
      <c r="C27">
        <v>1.43</v>
      </c>
      <c r="D27">
        <v>1.35</v>
      </c>
      <c r="E27">
        <v>1.3</v>
      </c>
      <c r="F27">
        <v>1.22</v>
      </c>
      <c r="G27">
        <v>1.36</v>
      </c>
      <c r="H27">
        <v>1.29</v>
      </c>
      <c r="I27">
        <v>1.36</v>
      </c>
      <c r="J27">
        <v>1.3</v>
      </c>
    </row>
    <row r="28" spans="1:10" x14ac:dyDescent="0.25">
      <c r="B28">
        <v>2020</v>
      </c>
      <c r="C28">
        <v>3.12</v>
      </c>
      <c r="D28">
        <v>2.08</v>
      </c>
      <c r="E28">
        <v>2.11</v>
      </c>
      <c r="F28">
        <v>1.58</v>
      </c>
      <c r="G28">
        <v>2.46</v>
      </c>
      <c r="H28">
        <v>1.86</v>
      </c>
      <c r="I28">
        <v>2.5299999999999998</v>
      </c>
      <c r="J28">
        <v>1.91</v>
      </c>
    </row>
    <row r="29" spans="1:10" x14ac:dyDescent="0.25">
      <c r="B29">
        <v>2030</v>
      </c>
      <c r="C29">
        <v>4.28</v>
      </c>
      <c r="D29">
        <v>2.96</v>
      </c>
      <c r="E29">
        <v>3.14</v>
      </c>
      <c r="F29">
        <v>2.29</v>
      </c>
      <c r="G29">
        <v>3.59</v>
      </c>
      <c r="H29">
        <v>2.61</v>
      </c>
      <c r="I29">
        <v>3.62</v>
      </c>
      <c r="J29">
        <v>2.67</v>
      </c>
    </row>
    <row r="36" spans="2:14" ht="15.75" x14ac:dyDescent="0.25">
      <c r="B36" s="2" t="s">
        <v>78</v>
      </c>
      <c r="C36" s="1"/>
      <c r="D36" s="1"/>
      <c r="E36" s="1"/>
      <c r="F36" s="1"/>
      <c r="G36" s="1"/>
      <c r="H36" s="1"/>
    </row>
    <row r="37" spans="2:14" ht="15.75" x14ac:dyDescent="0.25">
      <c r="B37" s="3" t="s">
        <v>79</v>
      </c>
      <c r="C37" s="3" t="s">
        <v>80</v>
      </c>
      <c r="D37" s="3" t="s">
        <v>81</v>
      </c>
      <c r="E37" s="3" t="s">
        <v>82</v>
      </c>
      <c r="F37" s="3" t="s">
        <v>83</v>
      </c>
      <c r="G37" s="3">
        <v>2015</v>
      </c>
      <c r="H37" s="3">
        <v>2030</v>
      </c>
    </row>
    <row r="38" spans="2:14" ht="15.75" x14ac:dyDescent="0.25">
      <c r="B38" s="4" t="s">
        <v>84</v>
      </c>
      <c r="C38" s="5">
        <v>2358</v>
      </c>
      <c r="D38" s="5">
        <v>2435</v>
      </c>
      <c r="E38" s="5">
        <v>2655</v>
      </c>
      <c r="F38" s="5">
        <v>2803</v>
      </c>
      <c r="G38" s="5">
        <v>2940</v>
      </c>
      <c r="H38" s="5">
        <v>3050</v>
      </c>
      <c r="K38" t="s">
        <v>737</v>
      </c>
      <c r="L38" t="s">
        <v>738</v>
      </c>
      <c r="M38" t="s">
        <v>739</v>
      </c>
      <c r="N38" t="s">
        <v>661</v>
      </c>
    </row>
    <row r="39" spans="2:14" ht="15.75" x14ac:dyDescent="0.25">
      <c r="B39" s="4" t="s">
        <v>85</v>
      </c>
      <c r="C39" s="5">
        <v>2054</v>
      </c>
      <c r="D39" s="5">
        <v>2152</v>
      </c>
      <c r="E39" s="5">
        <v>2450</v>
      </c>
      <c r="F39" s="5">
        <v>2681</v>
      </c>
      <c r="G39" s="5">
        <v>2850</v>
      </c>
      <c r="H39" s="5">
        <v>2980</v>
      </c>
      <c r="K39">
        <f>(G45/G38)</f>
        <v>1.1700680272108843</v>
      </c>
      <c r="L39">
        <v>0.96938775510204078</v>
      </c>
      <c r="M39">
        <v>0.80272108843537415</v>
      </c>
      <c r="N39">
        <v>1</v>
      </c>
    </row>
    <row r="40" spans="2:14" ht="15.75" x14ac:dyDescent="0.25">
      <c r="B40" s="4" t="s">
        <v>86</v>
      </c>
      <c r="C40" s="5">
        <v>2290</v>
      </c>
      <c r="D40" s="5">
        <v>2591</v>
      </c>
      <c r="E40" s="5">
        <v>2953</v>
      </c>
      <c r="F40" s="5">
        <v>3006</v>
      </c>
      <c r="G40" s="5">
        <v>3090</v>
      </c>
      <c r="H40" s="5">
        <v>3170</v>
      </c>
    </row>
    <row r="41" spans="2:14" ht="18.75" x14ac:dyDescent="0.25">
      <c r="B41" s="4" t="s">
        <v>87</v>
      </c>
      <c r="C41" s="5">
        <v>2058</v>
      </c>
      <c r="D41" s="5">
        <v>2079</v>
      </c>
      <c r="E41" s="5">
        <v>2057</v>
      </c>
      <c r="F41" s="5">
        <v>2195</v>
      </c>
      <c r="G41" s="5">
        <v>2360</v>
      </c>
      <c r="H41" s="5">
        <v>2540</v>
      </c>
      <c r="K41" t="s">
        <v>738</v>
      </c>
    </row>
    <row r="42" spans="2:14" ht="15.75" x14ac:dyDescent="0.25">
      <c r="B42" s="4" t="s">
        <v>88</v>
      </c>
      <c r="C42" s="5">
        <v>2393</v>
      </c>
      <c r="D42" s="5">
        <v>2546</v>
      </c>
      <c r="E42" s="5">
        <v>2689</v>
      </c>
      <c r="F42" s="5">
        <v>2824</v>
      </c>
      <c r="G42" s="5">
        <v>2980</v>
      </c>
      <c r="H42" s="5">
        <v>3140</v>
      </c>
      <c r="K42">
        <f>G39/G38</f>
        <v>0.96938775510204078</v>
      </c>
    </row>
    <row r="43" spans="2:14" ht="15.75" x14ac:dyDescent="0.25">
      <c r="B43" s="4" t="s">
        <v>89</v>
      </c>
      <c r="C43" s="5">
        <v>1957</v>
      </c>
      <c r="D43" s="5">
        <v>2105</v>
      </c>
      <c r="E43" s="5">
        <v>2559</v>
      </c>
      <c r="F43" s="5">
        <v>2921</v>
      </c>
      <c r="G43" s="5">
        <v>3060</v>
      </c>
      <c r="H43" s="5">
        <v>3190</v>
      </c>
    </row>
    <row r="44" spans="2:14" ht="15.75" x14ac:dyDescent="0.25">
      <c r="B44" s="4" t="s">
        <v>90</v>
      </c>
      <c r="C44" s="5">
        <v>2017</v>
      </c>
      <c r="D44" s="5">
        <v>1986</v>
      </c>
      <c r="E44" s="5">
        <v>2205</v>
      </c>
      <c r="F44" s="5">
        <v>2403</v>
      </c>
      <c r="G44" s="5">
        <v>2700</v>
      </c>
      <c r="H44" s="5">
        <v>2900</v>
      </c>
    </row>
    <row r="45" spans="2:14" ht="15.75" x14ac:dyDescent="0.25">
      <c r="B45" s="4" t="s">
        <v>91</v>
      </c>
      <c r="C45" s="5">
        <v>2947</v>
      </c>
      <c r="D45" s="5">
        <v>3065</v>
      </c>
      <c r="E45" s="5">
        <v>3206</v>
      </c>
      <c r="F45" s="5">
        <v>3380</v>
      </c>
      <c r="G45" s="5">
        <v>3440</v>
      </c>
      <c r="H45" s="5">
        <v>3500</v>
      </c>
      <c r="K45" t="s">
        <v>739</v>
      </c>
    </row>
    <row r="46" spans="2:14" ht="15.75" x14ac:dyDescent="0.25">
      <c r="B46" s="4" t="s">
        <v>92</v>
      </c>
      <c r="C46" s="5">
        <v>3222</v>
      </c>
      <c r="D46" s="5">
        <v>3385</v>
      </c>
      <c r="E46" s="5">
        <v>3379</v>
      </c>
      <c r="F46" s="5">
        <v>2906</v>
      </c>
      <c r="G46" s="5">
        <v>3060</v>
      </c>
      <c r="H46" s="5">
        <v>3180</v>
      </c>
      <c r="K46">
        <f>G41/G38</f>
        <v>0.80272108843537415</v>
      </c>
    </row>
    <row r="48" spans="2:14" x14ac:dyDescent="0.25">
      <c r="K48" t="s">
        <v>661</v>
      </c>
    </row>
    <row r="49" spans="3:11" x14ac:dyDescent="0.25">
      <c r="K49">
        <v>1</v>
      </c>
    </row>
    <row r="50" spans="3:11" x14ac:dyDescent="0.25">
      <c r="C50" s="1" t="s">
        <v>93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76"/>
  <sheetViews>
    <sheetView topLeftCell="A36" workbookViewId="0">
      <selection activeCell="B62" sqref="B62"/>
    </sheetView>
  </sheetViews>
  <sheetFormatPr defaultRowHeight="15" x14ac:dyDescent="0.25"/>
  <cols>
    <col min="2" max="2" width="48.140625" customWidth="1"/>
    <col min="11" max="11" width="23" customWidth="1"/>
    <col min="12" max="12" width="12.5703125" customWidth="1"/>
  </cols>
  <sheetData>
    <row r="2" spans="2:21" x14ac:dyDescent="0.25">
      <c r="C2" t="s">
        <v>95</v>
      </c>
    </row>
    <row r="3" spans="2:21" x14ac:dyDescent="0.25">
      <c r="B3" t="s">
        <v>0</v>
      </c>
    </row>
    <row r="4" spans="2:21" x14ac:dyDescent="0.25">
      <c r="B4" t="s">
        <v>1</v>
      </c>
    </row>
    <row r="5" spans="2:21" x14ac:dyDescent="0.25"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K5" t="s">
        <v>64</v>
      </c>
    </row>
    <row r="6" spans="2:21" x14ac:dyDescent="0.25">
      <c r="B6" t="s">
        <v>8</v>
      </c>
      <c r="C6">
        <v>2000</v>
      </c>
      <c r="D6">
        <v>6.1</v>
      </c>
      <c r="E6">
        <v>6.1</v>
      </c>
      <c r="F6">
        <v>6.1</v>
      </c>
      <c r="G6">
        <v>6.1</v>
      </c>
      <c r="K6" t="s">
        <v>65</v>
      </c>
    </row>
    <row r="7" spans="2:21" x14ac:dyDescent="0.25">
      <c r="C7">
        <v>2010</v>
      </c>
      <c r="D7">
        <v>6.94</v>
      </c>
      <c r="E7">
        <v>6.76</v>
      </c>
      <c r="F7">
        <v>6.98</v>
      </c>
      <c r="G7">
        <v>6.98</v>
      </c>
      <c r="K7" t="s">
        <v>66</v>
      </c>
      <c r="L7" t="s">
        <v>67</v>
      </c>
      <c r="M7" t="s">
        <v>3</v>
      </c>
      <c r="N7" t="s">
        <v>17</v>
      </c>
      <c r="O7" t="s">
        <v>5</v>
      </c>
      <c r="P7" t="s">
        <v>6</v>
      </c>
      <c r="Q7" t="s">
        <v>7</v>
      </c>
    </row>
    <row r="8" spans="2:21" x14ac:dyDescent="0.25">
      <c r="C8">
        <v>2020</v>
      </c>
      <c r="D8">
        <v>7.67</v>
      </c>
      <c r="E8">
        <v>7.31</v>
      </c>
      <c r="F8">
        <v>7.83</v>
      </c>
      <c r="G8">
        <v>7.81</v>
      </c>
      <c r="K8" t="s">
        <v>18</v>
      </c>
      <c r="L8" t="s">
        <v>19</v>
      </c>
      <c r="M8" t="s">
        <v>18</v>
      </c>
      <c r="N8" t="s">
        <v>19</v>
      </c>
      <c r="O8" t="s">
        <v>18</v>
      </c>
      <c r="P8" t="s">
        <v>19</v>
      </c>
      <c r="Q8" t="s">
        <v>18</v>
      </c>
      <c r="R8" t="s">
        <v>19</v>
      </c>
    </row>
    <row r="9" spans="2:21" x14ac:dyDescent="0.25">
      <c r="C9">
        <v>2030</v>
      </c>
      <c r="D9">
        <v>8.25</v>
      </c>
      <c r="E9">
        <v>7.73</v>
      </c>
      <c r="F9">
        <v>8.5500000000000007</v>
      </c>
      <c r="G9">
        <v>8.51</v>
      </c>
      <c r="K9" t="s">
        <v>68</v>
      </c>
      <c r="L9" t="s">
        <v>69</v>
      </c>
      <c r="M9">
        <v>2010</v>
      </c>
      <c r="N9">
        <v>95.5</v>
      </c>
      <c r="O9">
        <v>95.6</v>
      </c>
      <c r="P9">
        <v>95.5</v>
      </c>
      <c r="Q9">
        <v>95.5</v>
      </c>
      <c r="R9">
        <v>95.5</v>
      </c>
      <c r="S9">
        <v>95.6</v>
      </c>
      <c r="T9">
        <v>95.5</v>
      </c>
      <c r="U9">
        <v>95.6</v>
      </c>
    </row>
    <row r="10" spans="2:21" x14ac:dyDescent="0.25">
      <c r="B10" t="s">
        <v>9</v>
      </c>
      <c r="C10">
        <v>2000</v>
      </c>
      <c r="D10">
        <v>4.7300000000000004</v>
      </c>
      <c r="E10">
        <v>4.7300000000000004</v>
      </c>
      <c r="F10">
        <v>4.7300000000000004</v>
      </c>
      <c r="G10">
        <v>4.7300000000000004</v>
      </c>
      <c r="M10">
        <v>2020</v>
      </c>
      <c r="N10">
        <v>95.3</v>
      </c>
      <c r="O10">
        <v>95.4</v>
      </c>
      <c r="P10">
        <v>95.4</v>
      </c>
      <c r="Q10">
        <v>95.5</v>
      </c>
      <c r="R10">
        <v>95.3</v>
      </c>
      <c r="S10">
        <v>95.4</v>
      </c>
      <c r="T10">
        <v>95.3</v>
      </c>
      <c r="U10">
        <v>95.4</v>
      </c>
    </row>
    <row r="11" spans="2:21" x14ac:dyDescent="0.25">
      <c r="C11">
        <v>2010</v>
      </c>
      <c r="D11">
        <v>5.56</v>
      </c>
      <c r="E11">
        <v>5.79</v>
      </c>
      <c r="F11">
        <v>5.24</v>
      </c>
      <c r="G11">
        <v>5.26</v>
      </c>
      <c r="M11">
        <v>2030</v>
      </c>
      <c r="N11">
        <v>93.6</v>
      </c>
      <c r="O11">
        <v>94.3</v>
      </c>
      <c r="P11">
        <v>95.1</v>
      </c>
      <c r="Q11">
        <v>95.2</v>
      </c>
      <c r="R11">
        <v>94.9</v>
      </c>
      <c r="S11">
        <v>95.1</v>
      </c>
      <c r="T11">
        <v>94.9</v>
      </c>
      <c r="U11">
        <v>95.1</v>
      </c>
    </row>
    <row r="12" spans="2:21" x14ac:dyDescent="0.25">
      <c r="C12">
        <v>2020</v>
      </c>
      <c r="D12">
        <v>7.23</v>
      </c>
      <c r="E12">
        <v>7.76</v>
      </c>
      <c r="F12">
        <v>6.02</v>
      </c>
      <c r="G12">
        <v>6.16</v>
      </c>
      <c r="L12" t="s">
        <v>70</v>
      </c>
      <c r="M12">
        <v>2010</v>
      </c>
      <c r="N12">
        <v>99.7</v>
      </c>
      <c r="O12">
        <v>99.7</v>
      </c>
      <c r="P12">
        <v>99.7</v>
      </c>
      <c r="Q12">
        <v>99.7</v>
      </c>
      <c r="R12">
        <v>99.7</v>
      </c>
      <c r="S12">
        <v>99.7</v>
      </c>
      <c r="T12">
        <v>99.7</v>
      </c>
      <c r="U12">
        <v>99.7</v>
      </c>
    </row>
    <row r="13" spans="2:21" x14ac:dyDescent="0.25">
      <c r="C13">
        <v>2030</v>
      </c>
      <c r="D13">
        <v>9.41</v>
      </c>
      <c r="E13">
        <v>10.53</v>
      </c>
      <c r="F13">
        <v>6.81</v>
      </c>
      <c r="G13">
        <v>7.37</v>
      </c>
      <c r="M13">
        <v>2020</v>
      </c>
      <c r="N13">
        <v>99.7</v>
      </c>
      <c r="O13">
        <v>99.7</v>
      </c>
      <c r="P13">
        <v>99.7</v>
      </c>
      <c r="Q13">
        <v>99.7</v>
      </c>
      <c r="R13">
        <v>99.7</v>
      </c>
      <c r="S13">
        <v>99.7</v>
      </c>
      <c r="T13">
        <v>99.7</v>
      </c>
      <c r="U13">
        <v>99.7</v>
      </c>
    </row>
    <row r="14" spans="2:21" x14ac:dyDescent="0.25">
      <c r="B14" t="s">
        <v>10</v>
      </c>
      <c r="C14">
        <v>2000</v>
      </c>
      <c r="D14">
        <v>0</v>
      </c>
      <c r="E14">
        <v>0</v>
      </c>
      <c r="F14">
        <v>0</v>
      </c>
      <c r="G14">
        <v>0</v>
      </c>
      <c r="M14">
        <v>2030</v>
      </c>
      <c r="N14">
        <v>99.2</v>
      </c>
      <c r="O14">
        <v>99.3</v>
      </c>
      <c r="P14">
        <v>99.7</v>
      </c>
      <c r="Q14">
        <v>99.7</v>
      </c>
      <c r="R14">
        <v>99.7</v>
      </c>
      <c r="S14">
        <v>99.7</v>
      </c>
      <c r="T14">
        <v>99.7</v>
      </c>
      <c r="U14">
        <v>99.7</v>
      </c>
    </row>
    <row r="15" spans="2:21" x14ac:dyDescent="0.25">
      <c r="C15">
        <v>2010</v>
      </c>
      <c r="D15">
        <v>4.8099999999999996</v>
      </c>
      <c r="E15">
        <v>6.42</v>
      </c>
      <c r="F15">
        <v>4.72</v>
      </c>
      <c r="G15">
        <v>4.96</v>
      </c>
      <c r="K15" t="s">
        <v>71</v>
      </c>
      <c r="L15" t="s">
        <v>69</v>
      </c>
      <c r="M15">
        <v>2010</v>
      </c>
      <c r="N15">
        <v>95.6</v>
      </c>
      <c r="O15">
        <v>95.5</v>
      </c>
      <c r="P15">
        <v>95.5</v>
      </c>
      <c r="Q15">
        <v>95.6</v>
      </c>
      <c r="R15">
        <v>95.5</v>
      </c>
      <c r="S15">
        <v>95.6</v>
      </c>
      <c r="T15">
        <v>95.6</v>
      </c>
      <c r="U15">
        <v>95.5</v>
      </c>
    </row>
    <row r="16" spans="2:21" x14ac:dyDescent="0.25">
      <c r="C16">
        <v>2020</v>
      </c>
      <c r="D16">
        <v>9.34</v>
      </c>
      <c r="E16">
        <v>12.85</v>
      </c>
      <c r="F16">
        <v>9.31</v>
      </c>
      <c r="G16">
        <v>9.8000000000000007</v>
      </c>
      <c r="M16">
        <v>2020</v>
      </c>
      <c r="N16">
        <v>95.5</v>
      </c>
      <c r="O16">
        <v>95.5</v>
      </c>
      <c r="P16">
        <v>95.5</v>
      </c>
      <c r="Q16">
        <v>95.5</v>
      </c>
      <c r="R16">
        <v>95.5</v>
      </c>
      <c r="S16">
        <v>95.5</v>
      </c>
      <c r="T16">
        <v>95.5</v>
      </c>
      <c r="U16">
        <v>95.5</v>
      </c>
    </row>
    <row r="17" spans="2:21" x14ac:dyDescent="0.25">
      <c r="C17">
        <v>2030</v>
      </c>
      <c r="D17">
        <v>11.81</v>
      </c>
      <c r="E17">
        <v>19</v>
      </c>
      <c r="F17">
        <v>11.32</v>
      </c>
      <c r="G17">
        <v>12.44</v>
      </c>
      <c r="M17">
        <v>2030</v>
      </c>
      <c r="N17">
        <v>94.6</v>
      </c>
      <c r="O17">
        <v>94.7</v>
      </c>
      <c r="P17">
        <v>95.4</v>
      </c>
      <c r="Q17">
        <v>95.3</v>
      </c>
      <c r="R17">
        <v>95.4</v>
      </c>
      <c r="S17">
        <v>95.4</v>
      </c>
      <c r="T17">
        <v>95.4</v>
      </c>
      <c r="U17">
        <v>95.4</v>
      </c>
    </row>
    <row r="18" spans="2:21" x14ac:dyDescent="0.25">
      <c r="B18" t="s">
        <v>11</v>
      </c>
      <c r="C18">
        <v>2000</v>
      </c>
      <c r="D18">
        <v>0</v>
      </c>
      <c r="E18">
        <v>0</v>
      </c>
      <c r="F18">
        <v>0</v>
      </c>
      <c r="G18">
        <v>0</v>
      </c>
      <c r="L18" t="s">
        <v>70</v>
      </c>
      <c r="M18">
        <v>2010</v>
      </c>
      <c r="N18">
        <v>99.7</v>
      </c>
      <c r="O18">
        <v>99.7</v>
      </c>
      <c r="P18">
        <v>99.7</v>
      </c>
      <c r="Q18">
        <v>99.7</v>
      </c>
      <c r="R18">
        <v>99.7</v>
      </c>
      <c r="S18">
        <v>99.7</v>
      </c>
      <c r="T18">
        <v>99.7</v>
      </c>
      <c r="U18">
        <v>99.7</v>
      </c>
    </row>
    <row r="19" spans="2:21" x14ac:dyDescent="0.25">
      <c r="C19">
        <v>2010</v>
      </c>
      <c r="D19">
        <v>4.18</v>
      </c>
      <c r="E19">
        <v>4.91</v>
      </c>
      <c r="F19">
        <v>4.22</v>
      </c>
      <c r="G19">
        <v>4.43</v>
      </c>
      <c r="M19">
        <v>2020</v>
      </c>
      <c r="N19">
        <v>99.7</v>
      </c>
      <c r="O19">
        <v>99.7</v>
      </c>
      <c r="P19">
        <v>99.7</v>
      </c>
      <c r="Q19">
        <v>99.7</v>
      </c>
      <c r="R19">
        <v>99.7</v>
      </c>
      <c r="S19">
        <v>99.7</v>
      </c>
      <c r="T19">
        <v>99.7</v>
      </c>
      <c r="U19">
        <v>99.7</v>
      </c>
    </row>
    <row r="20" spans="2:21" x14ac:dyDescent="0.25">
      <c r="C20">
        <v>2020</v>
      </c>
      <c r="D20">
        <v>8.02</v>
      </c>
      <c r="E20">
        <v>9.7899999999999991</v>
      </c>
      <c r="F20">
        <v>8.36</v>
      </c>
      <c r="G20">
        <v>8.76</v>
      </c>
      <c r="M20">
        <v>2030</v>
      </c>
      <c r="N20">
        <v>99.6</v>
      </c>
      <c r="O20">
        <v>99.6</v>
      </c>
      <c r="P20">
        <v>99.8</v>
      </c>
      <c r="Q20">
        <v>99.8</v>
      </c>
      <c r="R20">
        <v>99.8</v>
      </c>
      <c r="S20">
        <v>99.8</v>
      </c>
      <c r="T20">
        <v>99.8</v>
      </c>
      <c r="U20">
        <v>99.8</v>
      </c>
    </row>
    <row r="21" spans="2:21" x14ac:dyDescent="0.25">
      <c r="C21">
        <v>2030</v>
      </c>
      <c r="D21">
        <v>10.33</v>
      </c>
      <c r="E21">
        <v>14.16</v>
      </c>
      <c r="F21">
        <v>10.57</v>
      </c>
      <c r="G21">
        <v>11.39</v>
      </c>
      <c r="K21" t="s">
        <v>72</v>
      </c>
      <c r="L21" t="s">
        <v>69</v>
      </c>
      <c r="M21">
        <v>2010</v>
      </c>
      <c r="N21">
        <v>94.8</v>
      </c>
      <c r="O21">
        <v>94.8</v>
      </c>
      <c r="P21">
        <v>95.1</v>
      </c>
      <c r="Q21">
        <v>95.2</v>
      </c>
      <c r="R21">
        <v>94.9</v>
      </c>
      <c r="S21">
        <v>94.9</v>
      </c>
      <c r="T21">
        <v>94.9</v>
      </c>
      <c r="U21">
        <v>94.9</v>
      </c>
    </row>
    <row r="22" spans="2:21" x14ac:dyDescent="0.25">
      <c r="B22" t="s">
        <v>12</v>
      </c>
      <c r="C22">
        <v>2010</v>
      </c>
      <c r="D22">
        <v>14.32</v>
      </c>
      <c r="E22">
        <v>12.25</v>
      </c>
      <c r="F22">
        <v>15.14</v>
      </c>
      <c r="G22">
        <v>15.14</v>
      </c>
      <c r="M22">
        <v>2020</v>
      </c>
      <c r="N22">
        <v>93</v>
      </c>
      <c r="O22">
        <v>93.4</v>
      </c>
      <c r="P22">
        <v>94.6</v>
      </c>
      <c r="Q22">
        <v>94.7</v>
      </c>
      <c r="R22">
        <v>93.3</v>
      </c>
      <c r="S22">
        <v>93.7</v>
      </c>
      <c r="T22">
        <v>93.4</v>
      </c>
      <c r="U22">
        <v>93.7</v>
      </c>
    </row>
    <row r="23" spans="2:21" x14ac:dyDescent="0.25">
      <c r="C23">
        <v>2020</v>
      </c>
      <c r="D23">
        <v>27.08</v>
      </c>
      <c r="E23">
        <v>23.07</v>
      </c>
      <c r="F23">
        <v>30</v>
      </c>
      <c r="G23">
        <v>29.78</v>
      </c>
      <c r="M23">
        <v>2030</v>
      </c>
      <c r="N23">
        <v>91.2</v>
      </c>
      <c r="O23">
        <v>91.9</v>
      </c>
      <c r="P23">
        <v>93.5</v>
      </c>
      <c r="Q23">
        <v>93.7</v>
      </c>
      <c r="R23">
        <v>91.9</v>
      </c>
      <c r="S23">
        <v>92.3</v>
      </c>
      <c r="T23">
        <v>91.9</v>
      </c>
      <c r="U23">
        <v>92.4</v>
      </c>
    </row>
    <row r="24" spans="2:21" x14ac:dyDescent="0.25">
      <c r="C24">
        <v>2030</v>
      </c>
      <c r="D24">
        <v>37.380000000000003</v>
      </c>
      <c r="E24">
        <v>31.99</v>
      </c>
      <c r="F24">
        <v>42.67</v>
      </c>
      <c r="G24">
        <v>42.02</v>
      </c>
      <c r="L24" t="s">
        <v>70</v>
      </c>
      <c r="M24">
        <v>2010</v>
      </c>
      <c r="N24">
        <v>95.8</v>
      </c>
      <c r="O24">
        <v>95.8</v>
      </c>
      <c r="P24">
        <v>97</v>
      </c>
      <c r="Q24">
        <v>97</v>
      </c>
      <c r="R24">
        <v>95.7</v>
      </c>
      <c r="S24">
        <v>95.7</v>
      </c>
      <c r="T24">
        <v>95.7</v>
      </c>
      <c r="U24">
        <v>95.7</v>
      </c>
    </row>
    <row r="25" spans="2:21" x14ac:dyDescent="0.25">
      <c r="B25" t="s">
        <v>13</v>
      </c>
      <c r="C25">
        <v>2010</v>
      </c>
      <c r="D25">
        <v>96.8</v>
      </c>
      <c r="E25">
        <v>85.6</v>
      </c>
      <c r="F25">
        <v>101.7</v>
      </c>
      <c r="G25">
        <v>101.7</v>
      </c>
      <c r="M25">
        <v>2020</v>
      </c>
      <c r="N25">
        <v>92.4</v>
      </c>
      <c r="O25">
        <v>92.5</v>
      </c>
      <c r="P25">
        <v>95.3</v>
      </c>
      <c r="Q25">
        <v>95.3</v>
      </c>
      <c r="R25">
        <v>92.3</v>
      </c>
      <c r="S25">
        <v>92.4</v>
      </c>
      <c r="T25">
        <v>92.4</v>
      </c>
      <c r="U25">
        <v>92.5</v>
      </c>
    </row>
    <row r="26" spans="2:21" x14ac:dyDescent="0.25">
      <c r="C26">
        <v>2020</v>
      </c>
      <c r="D26">
        <v>182.8</v>
      </c>
      <c r="E26">
        <v>163.80000000000001</v>
      </c>
      <c r="F26">
        <v>200.4</v>
      </c>
      <c r="G26">
        <v>199.4</v>
      </c>
      <c r="M26">
        <v>2030</v>
      </c>
      <c r="N26">
        <v>90.3</v>
      </c>
      <c r="O26">
        <v>90.3</v>
      </c>
      <c r="P26">
        <v>94.1</v>
      </c>
      <c r="Q26">
        <v>94.2</v>
      </c>
      <c r="R26">
        <v>89.1</v>
      </c>
      <c r="S26">
        <v>89.1</v>
      </c>
      <c r="T26">
        <v>89.5</v>
      </c>
      <c r="U26">
        <v>89.6</v>
      </c>
    </row>
    <row r="27" spans="2:21" x14ac:dyDescent="0.25">
      <c r="C27">
        <v>2030</v>
      </c>
      <c r="D27">
        <v>249.5</v>
      </c>
      <c r="E27">
        <v>227.6</v>
      </c>
      <c r="F27">
        <v>276.8</v>
      </c>
      <c r="G27">
        <v>274.8</v>
      </c>
      <c r="K27" t="s">
        <v>73</v>
      </c>
      <c r="L27" t="s">
        <v>69</v>
      </c>
      <c r="M27">
        <v>2010</v>
      </c>
      <c r="N27">
        <v>97.4</v>
      </c>
      <c r="O27">
        <v>97.4</v>
      </c>
      <c r="P27">
        <v>98.2</v>
      </c>
      <c r="Q27">
        <v>98.3</v>
      </c>
      <c r="R27">
        <v>97.3</v>
      </c>
      <c r="S27">
        <v>97.4</v>
      </c>
      <c r="T27">
        <v>97.5</v>
      </c>
      <c r="U27">
        <v>97.5</v>
      </c>
    </row>
    <row r="28" spans="2:21" x14ac:dyDescent="0.25">
      <c r="M28">
        <v>2020</v>
      </c>
      <c r="N28">
        <v>99.2</v>
      </c>
      <c r="O28">
        <v>99.3</v>
      </c>
      <c r="P28">
        <v>100.8</v>
      </c>
      <c r="Q28">
        <v>100.9</v>
      </c>
      <c r="R28">
        <v>99</v>
      </c>
      <c r="S28">
        <v>99.2</v>
      </c>
      <c r="T28">
        <v>99.3</v>
      </c>
      <c r="U28">
        <v>99.4</v>
      </c>
    </row>
    <row r="29" spans="2:21" x14ac:dyDescent="0.25">
      <c r="M29">
        <v>2030</v>
      </c>
      <c r="N29">
        <v>99.9</v>
      </c>
      <c r="O29">
        <v>100.1</v>
      </c>
      <c r="P29">
        <v>103.4</v>
      </c>
      <c r="Q29">
        <v>103.5</v>
      </c>
      <c r="R29">
        <v>100</v>
      </c>
      <c r="S29">
        <v>100</v>
      </c>
      <c r="T29">
        <v>100.4</v>
      </c>
      <c r="U29">
        <v>100.5</v>
      </c>
    </row>
    <row r="30" spans="2:21" x14ac:dyDescent="0.25">
      <c r="C30" t="s">
        <v>94</v>
      </c>
      <c r="L30" t="s">
        <v>70</v>
      </c>
      <c r="M30">
        <v>2010</v>
      </c>
      <c r="N30">
        <v>100.6</v>
      </c>
      <c r="O30">
        <v>100.6</v>
      </c>
      <c r="P30">
        <v>100.7</v>
      </c>
      <c r="Q30">
        <v>100.7</v>
      </c>
      <c r="R30">
        <v>100.6</v>
      </c>
      <c r="S30">
        <v>100.6</v>
      </c>
      <c r="T30">
        <v>100.6</v>
      </c>
      <c r="U30">
        <v>100.6</v>
      </c>
    </row>
    <row r="31" spans="2:21" x14ac:dyDescent="0.25">
      <c r="B31" t="s">
        <v>76</v>
      </c>
      <c r="C31" t="s">
        <v>77</v>
      </c>
      <c r="M31">
        <v>2020</v>
      </c>
      <c r="N31">
        <v>101.1</v>
      </c>
      <c r="O31">
        <v>101.2</v>
      </c>
      <c r="P31">
        <v>101.5</v>
      </c>
      <c r="Q31">
        <v>101.5</v>
      </c>
      <c r="R31">
        <v>101.1</v>
      </c>
      <c r="S31">
        <v>101.2</v>
      </c>
      <c r="T31">
        <v>101.2</v>
      </c>
      <c r="U31">
        <v>101.2</v>
      </c>
    </row>
    <row r="32" spans="2:21" x14ac:dyDescent="0.25">
      <c r="B32">
        <v>1</v>
      </c>
      <c r="C32">
        <v>200</v>
      </c>
      <c r="M32">
        <v>2030</v>
      </c>
      <c r="N32">
        <v>101.4</v>
      </c>
      <c r="O32">
        <v>101.4</v>
      </c>
      <c r="P32">
        <v>102.5</v>
      </c>
      <c r="Q32">
        <v>102.5</v>
      </c>
      <c r="R32">
        <v>101.6</v>
      </c>
      <c r="S32">
        <v>101.6</v>
      </c>
      <c r="T32">
        <v>101.8</v>
      </c>
      <c r="U32">
        <v>101.8</v>
      </c>
    </row>
    <row r="33" spans="2:21" x14ac:dyDescent="0.25">
      <c r="B33">
        <v>1000</v>
      </c>
      <c r="C33">
        <v>310</v>
      </c>
      <c r="D33">
        <v>5.5055060000000001E-4</v>
      </c>
      <c r="K33" t="s">
        <v>74</v>
      </c>
      <c r="L33" t="s">
        <v>69</v>
      </c>
      <c r="M33">
        <v>2010</v>
      </c>
      <c r="N33">
        <v>100.1</v>
      </c>
      <c r="O33">
        <v>100.2</v>
      </c>
      <c r="P33">
        <v>100.2</v>
      </c>
      <c r="Q33">
        <v>100.2</v>
      </c>
      <c r="R33">
        <v>98.6</v>
      </c>
      <c r="S33">
        <v>98.6</v>
      </c>
      <c r="T33">
        <v>99</v>
      </c>
      <c r="U33">
        <v>99.1</v>
      </c>
    </row>
    <row r="34" spans="2:21" x14ac:dyDescent="0.25">
      <c r="B34">
        <v>1750</v>
      </c>
      <c r="C34">
        <v>791</v>
      </c>
      <c r="D34">
        <v>2.0688172000000002E-3</v>
      </c>
      <c r="M34">
        <v>2020</v>
      </c>
      <c r="N34">
        <v>104.5</v>
      </c>
      <c r="O34">
        <v>104.5</v>
      </c>
      <c r="P34">
        <v>104.4</v>
      </c>
      <c r="Q34">
        <v>104.5</v>
      </c>
      <c r="R34">
        <v>101.5</v>
      </c>
      <c r="S34">
        <v>101.6</v>
      </c>
      <c r="T34">
        <v>102.5</v>
      </c>
      <c r="U34">
        <v>102.6</v>
      </c>
    </row>
    <row r="35" spans="2:21" x14ac:dyDescent="0.25">
      <c r="B35">
        <v>1800</v>
      </c>
      <c r="C35">
        <v>978</v>
      </c>
      <c r="D35">
        <v>4.7281922000000001E-3</v>
      </c>
      <c r="M35">
        <v>2030</v>
      </c>
      <c r="N35">
        <v>106.7</v>
      </c>
      <c r="O35">
        <v>107.4</v>
      </c>
      <c r="P35">
        <v>107.2</v>
      </c>
      <c r="Q35">
        <v>107.4</v>
      </c>
      <c r="R35">
        <v>103.5</v>
      </c>
      <c r="S35">
        <v>103.6</v>
      </c>
      <c r="T35">
        <v>104.9</v>
      </c>
      <c r="U35">
        <v>105</v>
      </c>
    </row>
    <row r="36" spans="2:21" x14ac:dyDescent="0.25">
      <c r="B36">
        <v>1850</v>
      </c>
      <c r="C36">
        <v>1262</v>
      </c>
      <c r="D36">
        <v>5.8077709999999998E-3</v>
      </c>
      <c r="L36" t="s">
        <v>70</v>
      </c>
      <c r="M36">
        <v>2010</v>
      </c>
      <c r="N36">
        <v>108.9</v>
      </c>
      <c r="O36">
        <v>108.9</v>
      </c>
      <c r="P36">
        <v>108.2</v>
      </c>
      <c r="Q36">
        <v>108.2</v>
      </c>
      <c r="R36">
        <v>105.5</v>
      </c>
      <c r="S36">
        <v>105.5</v>
      </c>
      <c r="T36">
        <v>106.2</v>
      </c>
      <c r="U36">
        <v>106.2</v>
      </c>
    </row>
    <row r="37" spans="2:21" x14ac:dyDescent="0.25">
      <c r="B37">
        <v>1900</v>
      </c>
      <c r="C37">
        <v>1650</v>
      </c>
      <c r="D37">
        <v>6.1489698999999997E-3</v>
      </c>
      <c r="M37">
        <v>2020</v>
      </c>
      <c r="N37">
        <v>118</v>
      </c>
      <c r="O37">
        <v>118</v>
      </c>
      <c r="P37">
        <v>116.8</v>
      </c>
      <c r="Q37">
        <v>116.8</v>
      </c>
      <c r="R37">
        <v>110.8</v>
      </c>
      <c r="S37">
        <v>110.8</v>
      </c>
      <c r="T37">
        <v>112.6</v>
      </c>
      <c r="U37">
        <v>112.6</v>
      </c>
    </row>
    <row r="38" spans="2:21" x14ac:dyDescent="0.25">
      <c r="B38">
        <v>1950</v>
      </c>
      <c r="C38">
        <v>2519</v>
      </c>
      <c r="D38">
        <v>1.0533333299999999E-2</v>
      </c>
      <c r="F38">
        <f>LOGEST(C32:C50,B32:B50)</f>
        <v>1.0017501528644792</v>
      </c>
      <c r="M38">
        <v>2030</v>
      </c>
      <c r="N38">
        <v>124</v>
      </c>
      <c r="O38">
        <v>124</v>
      </c>
      <c r="P38">
        <v>123.4</v>
      </c>
      <c r="Q38">
        <v>123.8</v>
      </c>
      <c r="R38">
        <v>115.1</v>
      </c>
      <c r="S38">
        <v>115.1</v>
      </c>
      <c r="T38">
        <v>118.5</v>
      </c>
      <c r="U38">
        <v>118.5</v>
      </c>
    </row>
    <row r="39" spans="2:21" x14ac:dyDescent="0.25">
      <c r="B39">
        <v>1955</v>
      </c>
      <c r="C39">
        <v>2756</v>
      </c>
      <c r="D39">
        <v>1.88169909E-2</v>
      </c>
      <c r="K39" t="s">
        <v>75</v>
      </c>
      <c r="L39" t="s">
        <v>69</v>
      </c>
      <c r="M39">
        <v>2010</v>
      </c>
      <c r="N39">
        <v>100.9</v>
      </c>
      <c r="O39">
        <v>101.1</v>
      </c>
      <c r="P39">
        <v>102</v>
      </c>
      <c r="Q39">
        <v>102.2</v>
      </c>
      <c r="R39">
        <v>99.3</v>
      </c>
      <c r="S39">
        <v>99.5</v>
      </c>
      <c r="T39">
        <v>99.8</v>
      </c>
      <c r="U39">
        <v>100</v>
      </c>
    </row>
    <row r="40" spans="2:21" x14ac:dyDescent="0.25">
      <c r="B40">
        <v>1960</v>
      </c>
      <c r="C40">
        <v>2982</v>
      </c>
      <c r="D40">
        <v>1.6400580599999999E-2</v>
      </c>
      <c r="G40">
        <f>LOGEST(C32:C50,B32:B50,F45)</f>
        <v>1.0017501528644792</v>
      </c>
      <c r="M40">
        <v>2020</v>
      </c>
      <c r="N40">
        <v>105.4</v>
      </c>
      <c r="O40">
        <v>106.5</v>
      </c>
      <c r="P40">
        <v>108.1</v>
      </c>
      <c r="Q40">
        <v>108.8</v>
      </c>
      <c r="R40">
        <v>101.7</v>
      </c>
      <c r="S40">
        <v>102.7</v>
      </c>
      <c r="T40">
        <v>103.1</v>
      </c>
      <c r="U40">
        <v>104</v>
      </c>
    </row>
    <row r="41" spans="2:21" x14ac:dyDescent="0.25">
      <c r="B41">
        <v>1965</v>
      </c>
      <c r="C41">
        <v>3335</v>
      </c>
      <c r="D41">
        <v>2.3675385600000001E-2</v>
      </c>
      <c r="G41">
        <f t="shared" ref="G41:G42" si="0">LOGEST(C33:C51,B33:B51,F46)</f>
        <v>1.0041998237456247</v>
      </c>
      <c r="M41">
        <v>2030</v>
      </c>
      <c r="N41">
        <v>109.3</v>
      </c>
      <c r="O41">
        <v>111.1</v>
      </c>
      <c r="P41">
        <v>113.3</v>
      </c>
      <c r="Q41">
        <v>114.5</v>
      </c>
      <c r="R41">
        <v>103.1</v>
      </c>
      <c r="S41">
        <v>104.6</v>
      </c>
      <c r="T41">
        <v>105.4</v>
      </c>
      <c r="U41">
        <v>106.9</v>
      </c>
    </row>
    <row r="42" spans="2:21" x14ac:dyDescent="0.25">
      <c r="B42">
        <v>1970</v>
      </c>
      <c r="C42">
        <v>3692</v>
      </c>
      <c r="D42">
        <v>2.14092954E-2</v>
      </c>
      <c r="G42">
        <f t="shared" si="0"/>
        <v>1.0041950284921233</v>
      </c>
      <c r="L42" t="s">
        <v>70</v>
      </c>
      <c r="M42">
        <v>2010</v>
      </c>
      <c r="N42">
        <v>105.3</v>
      </c>
      <c r="O42">
        <v>105.3</v>
      </c>
      <c r="P42">
        <v>106.2</v>
      </c>
      <c r="Q42">
        <v>106.2</v>
      </c>
      <c r="R42">
        <v>101.8</v>
      </c>
      <c r="S42">
        <v>101.8</v>
      </c>
      <c r="T42">
        <v>102.9</v>
      </c>
      <c r="U42">
        <v>102.9</v>
      </c>
    </row>
    <row r="43" spans="2:21" x14ac:dyDescent="0.25">
      <c r="B43">
        <v>1975</v>
      </c>
      <c r="C43">
        <v>4068</v>
      </c>
      <c r="D43">
        <v>2.0368364E-2</v>
      </c>
      <c r="M43">
        <v>2020</v>
      </c>
      <c r="N43">
        <v>110.8</v>
      </c>
      <c r="O43">
        <v>111.2</v>
      </c>
      <c r="P43">
        <v>113.3</v>
      </c>
      <c r="Q43">
        <v>113.4</v>
      </c>
      <c r="R43">
        <v>103.7</v>
      </c>
      <c r="S43">
        <v>104</v>
      </c>
      <c r="T43">
        <v>105.8</v>
      </c>
      <c r="U43">
        <v>106</v>
      </c>
    </row>
    <row r="44" spans="2:21" x14ac:dyDescent="0.25">
      <c r="B44">
        <v>1980</v>
      </c>
      <c r="C44">
        <v>4435</v>
      </c>
      <c r="D44">
        <v>1.80432645E-2</v>
      </c>
      <c r="H44">
        <f>LOGEST(C32:C50,B32:B50,F45)</f>
        <v>1.0017501528644792</v>
      </c>
      <c r="M44">
        <v>2030</v>
      </c>
      <c r="N44">
        <v>114.7</v>
      </c>
      <c r="O44">
        <v>115.3</v>
      </c>
      <c r="P44">
        <v>119.2</v>
      </c>
      <c r="Q44">
        <v>119.4</v>
      </c>
      <c r="R44">
        <v>104.6</v>
      </c>
      <c r="S44">
        <v>105.1</v>
      </c>
      <c r="T44">
        <v>108.6</v>
      </c>
      <c r="U44">
        <v>108.8</v>
      </c>
    </row>
    <row r="45" spans="2:21" x14ac:dyDescent="0.25">
      <c r="B45">
        <v>1985</v>
      </c>
      <c r="C45">
        <v>4831</v>
      </c>
      <c r="D45">
        <v>1.78579481E-2</v>
      </c>
      <c r="F45">
        <v>2.7182818279999998</v>
      </c>
    </row>
    <row r="46" spans="2:21" x14ac:dyDescent="0.25">
      <c r="B46">
        <v>1990</v>
      </c>
      <c r="C46">
        <v>5263</v>
      </c>
      <c r="D46">
        <v>1.7884496E-2</v>
      </c>
    </row>
    <row r="47" spans="2:21" x14ac:dyDescent="0.25">
      <c r="B47">
        <v>1995</v>
      </c>
      <c r="C47">
        <v>5674</v>
      </c>
      <c r="D47">
        <v>1.5618468599999999E-2</v>
      </c>
    </row>
    <row r="48" spans="2:21" x14ac:dyDescent="0.25">
      <c r="B48">
        <v>2000</v>
      </c>
      <c r="C48">
        <v>6070</v>
      </c>
      <c r="D48">
        <v>1.39584068E-2</v>
      </c>
    </row>
    <row r="49" spans="2:6" x14ac:dyDescent="0.25">
      <c r="B49">
        <v>2005</v>
      </c>
      <c r="C49">
        <v>6454</v>
      </c>
      <c r="D49">
        <v>1.2652388800000001E-2</v>
      </c>
    </row>
    <row r="50" spans="2:6" x14ac:dyDescent="0.25">
      <c r="B50">
        <v>2010</v>
      </c>
      <c r="C50">
        <v>6972</v>
      </c>
      <c r="D50">
        <v>1.6052060699999999E-2</v>
      </c>
      <c r="F50">
        <f>LOGEST(C38:C50,B38:B50)</f>
        <v>1.0173813383685413</v>
      </c>
    </row>
    <row r="51" spans="2:6" x14ac:dyDescent="0.25">
      <c r="B51">
        <v>2015</v>
      </c>
      <c r="C51">
        <f t="array" ref="C51:C59">GROWTH(C38:C50,B38:B50,B51:B59)</f>
        <v>7891.8098438791221</v>
      </c>
    </row>
    <row r="52" spans="2:6" x14ac:dyDescent="0.25">
      <c r="B52">
        <v>2020</v>
      </c>
      <c r="C52">
        <v>8601.9209698580798</v>
      </c>
      <c r="E52" t="s">
        <v>762</v>
      </c>
    </row>
    <row r="53" spans="2:6" x14ac:dyDescent="0.25">
      <c r="B53">
        <v>2025</v>
      </c>
      <c r="C53">
        <v>9375.9284416961837</v>
      </c>
      <c r="E53" t="s">
        <v>763</v>
      </c>
    </row>
    <row r="54" spans="2:6" x14ac:dyDescent="0.25">
      <c r="B54">
        <v>2030</v>
      </c>
      <c r="C54">
        <v>10219.581701790315</v>
      </c>
      <c r="E54" t="s">
        <v>764</v>
      </c>
    </row>
    <row r="55" spans="2:6" x14ac:dyDescent="0.25">
      <c r="B55">
        <v>2035</v>
      </c>
      <c r="C55">
        <v>11139.147531790746</v>
      </c>
    </row>
    <row r="56" spans="2:6" x14ac:dyDescent="0.25">
      <c r="B56">
        <v>2040</v>
      </c>
      <c r="C56">
        <v>12141.456603185992</v>
      </c>
    </row>
    <row r="57" spans="2:6" x14ac:dyDescent="0.25">
      <c r="B57">
        <v>2045</v>
      </c>
      <c r="C57">
        <v>13233.954216543983</v>
      </c>
    </row>
    <row r="58" spans="2:6" x14ac:dyDescent="0.25">
      <c r="B58">
        <v>2050</v>
      </c>
      <c r="C58">
        <v>14424.755606310462</v>
      </c>
    </row>
    <row r="59" spans="2:6" x14ac:dyDescent="0.25">
      <c r="B59">
        <v>2055</v>
      </c>
      <c r="C59">
        <v>15722.706221974864</v>
      </c>
    </row>
    <row r="61" spans="2:6" x14ac:dyDescent="0.25">
      <c r="D61" t="s">
        <v>752</v>
      </c>
    </row>
    <row r="62" spans="2:6" x14ac:dyDescent="0.25">
      <c r="D62" t="s">
        <v>753</v>
      </c>
    </row>
    <row r="63" spans="2:6" x14ac:dyDescent="0.25">
      <c r="D63" t="s">
        <v>712</v>
      </c>
    </row>
    <row r="64" spans="2:6" x14ac:dyDescent="0.25">
      <c r="D64" t="s">
        <v>713</v>
      </c>
    </row>
    <row r="65" spans="4:5" x14ac:dyDescent="0.25">
      <c r="D65" t="s">
        <v>754</v>
      </c>
    </row>
    <row r="67" spans="4:5" x14ac:dyDescent="0.25">
      <c r="D67" t="s">
        <v>715</v>
      </c>
    </row>
    <row r="68" spans="4:5" x14ac:dyDescent="0.25">
      <c r="D68" t="s">
        <v>755</v>
      </c>
    </row>
    <row r="69" spans="4:5" x14ac:dyDescent="0.25">
      <c r="D69" t="s">
        <v>756</v>
      </c>
    </row>
    <row r="70" spans="4:5" x14ac:dyDescent="0.25">
      <c r="D70" t="s">
        <v>757</v>
      </c>
    </row>
    <row r="71" spans="4:5" x14ac:dyDescent="0.25">
      <c r="D71" t="s">
        <v>719</v>
      </c>
    </row>
    <row r="72" spans="4:5" x14ac:dyDescent="0.25">
      <c r="D72" t="s">
        <v>720</v>
      </c>
    </row>
    <row r="74" spans="4:5" x14ac:dyDescent="0.25">
      <c r="D74" t="s">
        <v>758</v>
      </c>
    </row>
    <row r="75" spans="4:5" x14ac:dyDescent="0.25">
      <c r="D75" t="s">
        <v>759</v>
      </c>
      <c r="E75" t="s">
        <v>760</v>
      </c>
    </row>
    <row r="76" spans="4:5" x14ac:dyDescent="0.25">
      <c r="D76" t="s">
        <v>761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R32"/>
  <sheetViews>
    <sheetView tabSelected="1" topLeftCell="I1" workbookViewId="0">
      <selection activeCell="K16" sqref="K16"/>
    </sheetView>
  </sheetViews>
  <sheetFormatPr defaultRowHeight="15" x14ac:dyDescent="0.25"/>
  <cols>
    <col min="9" max="9" width="18.5703125" bestFit="1" customWidth="1"/>
    <col min="10" max="10" width="19.140625" bestFit="1" customWidth="1"/>
    <col min="15" max="15" width="9.28515625" bestFit="1" customWidth="1"/>
    <col min="16" max="16" width="16.42578125" bestFit="1" customWidth="1"/>
  </cols>
  <sheetData>
    <row r="4" spans="3:18" x14ac:dyDescent="0.25">
      <c r="C4" t="s">
        <v>76</v>
      </c>
      <c r="D4" t="s">
        <v>77</v>
      </c>
    </row>
    <row r="5" spans="3:18" x14ac:dyDescent="0.25">
      <c r="C5">
        <v>1</v>
      </c>
      <c r="D5">
        <v>200</v>
      </c>
    </row>
    <row r="6" spans="3:18" x14ac:dyDescent="0.25">
      <c r="C6">
        <v>1000</v>
      </c>
      <c r="D6">
        <v>310</v>
      </c>
      <c r="I6" t="s">
        <v>791</v>
      </c>
      <c r="O6" s="10"/>
      <c r="P6" s="10" t="s">
        <v>793</v>
      </c>
    </row>
    <row r="7" spans="3:18" x14ac:dyDescent="0.25">
      <c r="C7">
        <v>1750</v>
      </c>
      <c r="D7">
        <v>791</v>
      </c>
      <c r="H7" t="s">
        <v>76</v>
      </c>
      <c r="I7" t="s">
        <v>789</v>
      </c>
      <c r="J7" t="s">
        <v>790</v>
      </c>
      <c r="K7" t="s">
        <v>792</v>
      </c>
      <c r="O7" s="10" t="s">
        <v>76</v>
      </c>
      <c r="P7" s="10" t="s">
        <v>789</v>
      </c>
      <c r="Q7" t="s">
        <v>790</v>
      </c>
      <c r="R7" t="s">
        <v>792</v>
      </c>
    </row>
    <row r="8" spans="3:18" x14ac:dyDescent="0.25">
      <c r="C8">
        <v>1800</v>
      </c>
      <c r="D8">
        <v>978</v>
      </c>
      <c r="H8">
        <v>2010</v>
      </c>
      <c r="I8" s="10">
        <f t="shared" ref="I8:I10" si="0">H16*1000000</f>
        <v>6972000000</v>
      </c>
      <c r="J8" s="10">
        <v>3425488068999.9971</v>
      </c>
      <c r="K8">
        <f>J8/I8</f>
        <v>491.32072131382631</v>
      </c>
      <c r="O8" s="10">
        <v>2010</v>
      </c>
      <c r="P8" s="10">
        <v>6972000000</v>
      </c>
    </row>
    <row r="9" spans="3:18" x14ac:dyDescent="0.25">
      <c r="C9">
        <v>1850</v>
      </c>
      <c r="D9">
        <v>1262</v>
      </c>
      <c r="H9">
        <v>2020</v>
      </c>
      <c r="I9" s="10">
        <f t="shared" si="0"/>
        <v>8601920969.8580799</v>
      </c>
      <c r="J9" s="10">
        <v>3827385637999.9946</v>
      </c>
      <c r="K9">
        <f t="shared" ref="K9:K10" si="1">J9/I9</f>
        <v>444.94545478986669</v>
      </c>
      <c r="O9" s="10">
        <v>2020</v>
      </c>
      <c r="P9" s="10">
        <v>8601920969.8580799</v>
      </c>
    </row>
    <row r="10" spans="3:18" x14ac:dyDescent="0.25">
      <c r="C10">
        <v>1900</v>
      </c>
      <c r="D10">
        <v>1650</v>
      </c>
      <c r="H10">
        <v>2030</v>
      </c>
      <c r="I10" s="10">
        <f t="shared" si="0"/>
        <v>10219581701.790316</v>
      </c>
      <c r="J10" s="10">
        <v>4229283206999.9917</v>
      </c>
      <c r="K10">
        <f t="shared" si="1"/>
        <v>413.84112681041393</v>
      </c>
      <c r="O10" s="10">
        <v>2030</v>
      </c>
      <c r="P10" s="10">
        <v>10219581701.790316</v>
      </c>
    </row>
    <row r="11" spans="3:18" x14ac:dyDescent="0.25">
      <c r="C11">
        <v>1950</v>
      </c>
      <c r="D11">
        <v>2519</v>
      </c>
    </row>
    <row r="12" spans="3:18" x14ac:dyDescent="0.25">
      <c r="C12">
        <v>1955</v>
      </c>
      <c r="D12">
        <v>2756</v>
      </c>
    </row>
    <row r="13" spans="3:18" x14ac:dyDescent="0.25">
      <c r="C13">
        <v>1960</v>
      </c>
      <c r="D13">
        <v>2982</v>
      </c>
    </row>
    <row r="14" spans="3:18" x14ac:dyDescent="0.25">
      <c r="C14">
        <v>1965</v>
      </c>
      <c r="D14">
        <v>3335</v>
      </c>
      <c r="H14" t="s">
        <v>77</v>
      </c>
    </row>
    <row r="15" spans="3:18" x14ac:dyDescent="0.25">
      <c r="C15">
        <v>1970</v>
      </c>
      <c r="D15">
        <v>3692</v>
      </c>
      <c r="H15">
        <v>6070</v>
      </c>
    </row>
    <row r="16" spans="3:18" x14ac:dyDescent="0.25">
      <c r="C16">
        <v>1975</v>
      </c>
      <c r="D16">
        <v>4068</v>
      </c>
      <c r="H16">
        <v>6972</v>
      </c>
    </row>
    <row r="17" spans="3:8" x14ac:dyDescent="0.25">
      <c r="C17">
        <v>1980</v>
      </c>
      <c r="D17">
        <v>4435</v>
      </c>
      <c r="H17">
        <v>8601.9209698580798</v>
      </c>
    </row>
    <row r="18" spans="3:8" x14ac:dyDescent="0.25">
      <c r="C18">
        <v>1985</v>
      </c>
      <c r="D18">
        <v>4831</v>
      </c>
      <c r="H18">
        <v>10219.581701790315</v>
      </c>
    </row>
    <row r="19" spans="3:8" x14ac:dyDescent="0.25">
      <c r="C19">
        <v>1990</v>
      </c>
      <c r="D19">
        <v>5263</v>
      </c>
    </row>
    <row r="20" spans="3:8" x14ac:dyDescent="0.25">
      <c r="C20">
        <v>1995</v>
      </c>
      <c r="D20">
        <v>5674</v>
      </c>
    </row>
    <row r="21" spans="3:8" x14ac:dyDescent="0.25">
      <c r="C21">
        <v>2000</v>
      </c>
      <c r="D21">
        <v>6070</v>
      </c>
    </row>
    <row r="22" spans="3:8" x14ac:dyDescent="0.25">
      <c r="C22">
        <v>2005</v>
      </c>
      <c r="D22">
        <v>6454</v>
      </c>
    </row>
    <row r="23" spans="3:8" x14ac:dyDescent="0.25">
      <c r="C23">
        <v>2010</v>
      </c>
      <c r="D23">
        <v>6972</v>
      </c>
    </row>
    <row r="24" spans="3:8" x14ac:dyDescent="0.25">
      <c r="C24">
        <v>2015</v>
      </c>
      <c r="D24">
        <f t="array" ref="D24:D32">GROWTH(D11:D23,C11:C23,C24:C32)</f>
        <v>7891.8098438791221</v>
      </c>
    </row>
    <row r="25" spans="3:8" x14ac:dyDescent="0.25">
      <c r="C25">
        <v>2020</v>
      </c>
      <c r="D25">
        <v>8601.9209698580798</v>
      </c>
    </row>
    <row r="26" spans="3:8" x14ac:dyDescent="0.25">
      <c r="C26">
        <v>2025</v>
      </c>
      <c r="D26">
        <v>9375.9284416961837</v>
      </c>
    </row>
    <row r="27" spans="3:8" x14ac:dyDescent="0.25">
      <c r="C27">
        <v>2030</v>
      </c>
      <c r="D27">
        <v>10219.581701790315</v>
      </c>
    </row>
    <row r="28" spans="3:8" x14ac:dyDescent="0.25">
      <c r="C28">
        <v>2035</v>
      </c>
      <c r="D28">
        <v>11139.147531790746</v>
      </c>
    </row>
    <row r="29" spans="3:8" x14ac:dyDescent="0.25">
      <c r="C29">
        <v>2040</v>
      </c>
      <c r="D29">
        <v>12141.456603185992</v>
      </c>
    </row>
    <row r="30" spans="3:8" x14ac:dyDescent="0.25">
      <c r="C30">
        <v>2045</v>
      </c>
      <c r="D30">
        <v>13233.954216543983</v>
      </c>
    </row>
    <row r="31" spans="3:8" x14ac:dyDescent="0.25">
      <c r="C31">
        <v>2050</v>
      </c>
      <c r="D31">
        <v>14424.755606310462</v>
      </c>
    </row>
    <row r="32" spans="3:8" x14ac:dyDescent="0.25">
      <c r="C32">
        <v>2055</v>
      </c>
      <c r="D32">
        <v>15722.706221974864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365"/>
  <sheetViews>
    <sheetView topLeftCell="E307" workbookViewId="0">
      <selection activeCell="L324" sqref="L324"/>
    </sheetView>
  </sheetViews>
  <sheetFormatPr defaultRowHeight="15" x14ac:dyDescent="0.25"/>
  <sheetData>
    <row r="1" spans="1:57" x14ac:dyDescent="0.25">
      <c r="A1" s="6" t="s">
        <v>96</v>
      </c>
      <c r="B1" s="6" t="s">
        <v>97</v>
      </c>
      <c r="C1" s="6"/>
      <c r="D1" s="6"/>
      <c r="E1" s="6"/>
      <c r="F1" s="6" t="s">
        <v>659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</row>
    <row r="3" spans="1:57" x14ac:dyDescent="0.25">
      <c r="A3" s="6" t="s">
        <v>98</v>
      </c>
      <c r="B3" s="6" t="s">
        <v>99</v>
      </c>
      <c r="C3" s="6" t="s">
        <v>100</v>
      </c>
      <c r="D3" s="6" t="s">
        <v>101</v>
      </c>
      <c r="E3" s="6" t="s">
        <v>102</v>
      </c>
      <c r="F3" s="6" t="s">
        <v>103</v>
      </c>
      <c r="G3" s="6" t="s">
        <v>104</v>
      </c>
      <c r="H3" s="6" t="s">
        <v>105</v>
      </c>
      <c r="I3" s="6" t="s">
        <v>106</v>
      </c>
      <c r="J3" s="6" t="s">
        <v>107</v>
      </c>
      <c r="K3" s="6" t="s">
        <v>108</v>
      </c>
      <c r="L3" s="6" t="s">
        <v>109</v>
      </c>
      <c r="M3" s="6" t="s">
        <v>110</v>
      </c>
      <c r="N3" s="6" t="s">
        <v>111</v>
      </c>
      <c r="O3" s="6" t="s">
        <v>112</v>
      </c>
      <c r="P3" s="6" t="s">
        <v>113</v>
      </c>
      <c r="Q3" s="6" t="s">
        <v>114</v>
      </c>
      <c r="R3" s="6" t="s">
        <v>115</v>
      </c>
      <c r="S3" s="6" t="s">
        <v>116</v>
      </c>
      <c r="T3" s="6" t="s">
        <v>117</v>
      </c>
      <c r="U3" s="6" t="s">
        <v>118</v>
      </c>
      <c r="V3" s="6" t="s">
        <v>119</v>
      </c>
      <c r="W3" s="6" t="s">
        <v>120</v>
      </c>
      <c r="X3" s="6" t="s">
        <v>121</v>
      </c>
      <c r="Y3" s="6" t="s">
        <v>122</v>
      </c>
      <c r="Z3" s="6" t="s">
        <v>123</v>
      </c>
      <c r="AA3" s="6" t="s">
        <v>124</v>
      </c>
      <c r="AB3" s="6" t="s">
        <v>125</v>
      </c>
      <c r="AC3" s="6" t="s">
        <v>126</v>
      </c>
      <c r="AD3" s="6" t="s">
        <v>127</v>
      </c>
      <c r="AE3" s="6" t="s">
        <v>128</v>
      </c>
      <c r="AF3" s="6" t="s">
        <v>129</v>
      </c>
      <c r="AG3" s="6" t="s">
        <v>130</v>
      </c>
      <c r="AH3" s="6" t="s">
        <v>131</v>
      </c>
      <c r="AI3" s="6" t="s">
        <v>132</v>
      </c>
      <c r="AJ3" s="6" t="s">
        <v>133</v>
      </c>
      <c r="AK3" s="6" t="s">
        <v>134</v>
      </c>
      <c r="AL3" s="6" t="s">
        <v>135</v>
      </c>
      <c r="AM3" s="6" t="s">
        <v>136</v>
      </c>
      <c r="AN3" s="6" t="s">
        <v>137</v>
      </c>
      <c r="AO3" s="6" t="s">
        <v>138</v>
      </c>
      <c r="AP3" s="6" t="s">
        <v>139</v>
      </c>
      <c r="AQ3" s="6" t="s">
        <v>140</v>
      </c>
      <c r="AR3" s="6" t="s">
        <v>141</v>
      </c>
      <c r="AS3" s="6" t="s">
        <v>142</v>
      </c>
      <c r="AT3" s="6" t="s">
        <v>143</v>
      </c>
      <c r="AU3" s="6" t="s">
        <v>144</v>
      </c>
      <c r="AV3" s="6" t="s">
        <v>145</v>
      </c>
      <c r="AW3" s="6" t="s">
        <v>146</v>
      </c>
      <c r="AX3" s="6" t="s">
        <v>147</v>
      </c>
      <c r="AY3" s="6" t="s">
        <v>148</v>
      </c>
      <c r="AZ3" s="6" t="s">
        <v>149</v>
      </c>
      <c r="BA3" s="6" t="s">
        <v>150</v>
      </c>
      <c r="BB3" s="6" t="s">
        <v>151</v>
      </c>
      <c r="BC3" s="6" t="s">
        <v>152</v>
      </c>
      <c r="BD3" s="6" t="s">
        <v>153</v>
      </c>
      <c r="BE3" s="6" t="s">
        <v>154</v>
      </c>
    </row>
    <row r="4" spans="1:57" x14ac:dyDescent="0.25">
      <c r="A4" s="6" t="s">
        <v>155</v>
      </c>
      <c r="B4" s="6" t="s">
        <v>156</v>
      </c>
      <c r="C4" s="6" t="s">
        <v>157</v>
      </c>
      <c r="D4" s="6" t="s">
        <v>158</v>
      </c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x14ac:dyDescent="0.25">
      <c r="A5" s="6" t="s">
        <v>159</v>
      </c>
      <c r="B5" s="6" t="s">
        <v>160</v>
      </c>
      <c r="C5" s="6" t="s">
        <v>157</v>
      </c>
      <c r="D5" s="6" t="s">
        <v>158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x14ac:dyDescent="0.25">
      <c r="A6" s="6" t="s">
        <v>161</v>
      </c>
      <c r="B6" s="6" t="s">
        <v>162</v>
      </c>
      <c r="C6" s="6" t="s">
        <v>157</v>
      </c>
      <c r="D6" s="6" t="s">
        <v>158</v>
      </c>
      <c r="E6" s="6"/>
      <c r="F6" s="6">
        <v>1115.135</v>
      </c>
      <c r="G6" s="6">
        <v>1078.9670000000001</v>
      </c>
      <c r="H6" s="6">
        <v>985.84599999999989</v>
      </c>
      <c r="I6" s="6">
        <v>1082.838</v>
      </c>
      <c r="J6" s="6">
        <v>1098.8530000000001</v>
      </c>
      <c r="K6" s="6">
        <v>1012.3309999999999</v>
      </c>
      <c r="L6" s="6">
        <v>1224.5160000000001</v>
      </c>
      <c r="M6" s="6">
        <v>1287.5229999999999</v>
      </c>
      <c r="N6" s="6">
        <v>1310.4010000000001</v>
      </c>
      <c r="O6" s="6">
        <v>1105.098</v>
      </c>
      <c r="P6" s="6">
        <v>976.17600000000004</v>
      </c>
      <c r="Q6" s="6">
        <v>1006.857</v>
      </c>
      <c r="R6" s="6">
        <v>1279.5920000000001</v>
      </c>
      <c r="S6" s="6">
        <v>1301.915</v>
      </c>
      <c r="T6" s="6">
        <v>1316.3920000000001</v>
      </c>
      <c r="U6" s="6">
        <v>1362.404</v>
      </c>
      <c r="V6" s="6">
        <v>1224.0260000000001</v>
      </c>
      <c r="W6" s="6">
        <v>1291.8629999999998</v>
      </c>
      <c r="X6" s="6">
        <v>1323.7</v>
      </c>
      <c r="Y6" s="6">
        <v>1349.0139999999999</v>
      </c>
      <c r="Z6" s="6">
        <v>1338.261</v>
      </c>
      <c r="AA6" s="6">
        <v>1330.2379999999998</v>
      </c>
      <c r="AB6" s="6">
        <v>1355.606</v>
      </c>
      <c r="AC6" s="6">
        <v>1334.114</v>
      </c>
      <c r="AD6" s="6">
        <v>1331.69</v>
      </c>
      <c r="AE6" s="6">
        <v>1314.018</v>
      </c>
      <c r="AF6" s="6">
        <v>1359.7760000000001</v>
      </c>
      <c r="AG6" s="6">
        <v>1285.7139999999999</v>
      </c>
      <c r="AH6" s="6">
        <v>1237.5549999999998</v>
      </c>
      <c r="AI6" s="6">
        <v>1200.6209999999999</v>
      </c>
      <c r="AJ6" s="6">
        <v>1160.0819999999999</v>
      </c>
      <c r="AK6" s="6">
        <v>1097.778</v>
      </c>
      <c r="AL6" s="6">
        <v>1135.596</v>
      </c>
      <c r="AM6" s="6">
        <v>1140.3700000000001</v>
      </c>
      <c r="AN6" s="6">
        <v>1219.624</v>
      </c>
      <c r="AO6" s="6">
        <v>1203.7180000000001</v>
      </c>
      <c r="AP6" s="6">
        <v>1349.346</v>
      </c>
      <c r="AQ6" s="6">
        <v>1389.1959999999999</v>
      </c>
      <c r="AR6" s="6">
        <v>1286.087</v>
      </c>
      <c r="AS6" s="6">
        <v>806.31799999999998</v>
      </c>
      <c r="AT6" s="6">
        <v>1006.686</v>
      </c>
      <c r="AU6" s="6">
        <v>1669.7939999999999</v>
      </c>
      <c r="AV6" s="6">
        <v>1458.049</v>
      </c>
      <c r="AW6" s="6">
        <v>1334.8330000000001</v>
      </c>
      <c r="AX6" s="6">
        <v>1790.4290000000001</v>
      </c>
      <c r="AY6" s="6">
        <v>1551.69</v>
      </c>
      <c r="AZ6" s="6">
        <v>1915.2599999999998</v>
      </c>
      <c r="BA6" s="6">
        <v>1425.94</v>
      </c>
      <c r="BB6" s="6">
        <v>2040.7270000000001</v>
      </c>
      <c r="BC6" s="6">
        <v>2011.1410000000001</v>
      </c>
      <c r="BD6" s="6">
        <v>1659.9360000000001</v>
      </c>
      <c r="BE6" s="6">
        <v>2072.069</v>
      </c>
    </row>
    <row r="7" spans="1:57" x14ac:dyDescent="0.25">
      <c r="A7" s="6" t="s">
        <v>163</v>
      </c>
      <c r="B7" s="6" t="s">
        <v>164</v>
      </c>
      <c r="C7" s="6" t="s">
        <v>157</v>
      </c>
      <c r="D7" s="6" t="s">
        <v>158</v>
      </c>
      <c r="E7" s="6"/>
      <c r="F7" s="6">
        <v>828.00599999999997</v>
      </c>
      <c r="G7" s="6">
        <v>830.27499999999998</v>
      </c>
      <c r="H7" s="6">
        <v>798.45</v>
      </c>
      <c r="I7" s="6">
        <v>875.77600000000007</v>
      </c>
      <c r="J7" s="6">
        <v>932.00699999999995</v>
      </c>
      <c r="K7" s="6">
        <v>824.30200000000002</v>
      </c>
      <c r="L7" s="6">
        <v>814.61599999999999</v>
      </c>
      <c r="M7" s="6">
        <v>805.74</v>
      </c>
      <c r="N7" s="6">
        <v>898.87700000000007</v>
      </c>
      <c r="O7" s="6">
        <v>911.25800000000004</v>
      </c>
      <c r="P7" s="6">
        <v>805.74399999999991</v>
      </c>
      <c r="Q7" s="6">
        <v>780.26900000000001</v>
      </c>
      <c r="R7" s="6">
        <v>764.03599999999994</v>
      </c>
      <c r="S7" s="6">
        <v>712.57100000000003</v>
      </c>
      <c r="T7" s="6">
        <v>773.92499999999995</v>
      </c>
      <c r="U7" s="6">
        <v>775.48199999999997</v>
      </c>
      <c r="V7" s="6">
        <v>603.08600000000001</v>
      </c>
      <c r="W7" s="6">
        <v>667.13499999999999</v>
      </c>
      <c r="X7" s="6">
        <v>509.16800000000001</v>
      </c>
      <c r="Y7" s="6">
        <v>617.89799999999991</v>
      </c>
      <c r="Z7" s="6">
        <v>451.10600000000005</v>
      </c>
      <c r="AA7" s="6">
        <v>450.64399999999995</v>
      </c>
      <c r="AB7" s="6">
        <v>484.613</v>
      </c>
      <c r="AC7" s="6">
        <v>466.02799999999996</v>
      </c>
      <c r="AD7" s="6">
        <v>449.11099999999999</v>
      </c>
      <c r="AE7" s="6">
        <v>379.755</v>
      </c>
      <c r="AF7" s="6">
        <v>381.17199999999997</v>
      </c>
      <c r="AG7" s="6">
        <v>332.40600000000001</v>
      </c>
      <c r="AH7" s="6">
        <v>277.39299999999997</v>
      </c>
      <c r="AI7" s="6">
        <v>320.94299999999998</v>
      </c>
      <c r="AJ7" s="6">
        <v>417.48199999999997</v>
      </c>
      <c r="AK7" s="6">
        <v>397.01900000000001</v>
      </c>
      <c r="AL7" s="6">
        <v>267.851</v>
      </c>
      <c r="AM7" s="6">
        <v>298.42899999999997</v>
      </c>
      <c r="AN7" s="6">
        <v>402.26</v>
      </c>
      <c r="AO7" s="6">
        <v>653.30799999999999</v>
      </c>
      <c r="AP7" s="6">
        <v>567.399</v>
      </c>
      <c r="AQ7" s="6">
        <v>701.64099999999996</v>
      </c>
      <c r="AR7" s="6">
        <v>620.375</v>
      </c>
      <c r="AS7" s="6">
        <v>572.15600000000006</v>
      </c>
      <c r="AT7" s="6">
        <v>623.76900000000001</v>
      </c>
      <c r="AU7" s="6">
        <v>639.74199999999996</v>
      </c>
      <c r="AV7" s="6">
        <v>668.41499999999996</v>
      </c>
      <c r="AW7" s="6">
        <v>499.71699999999998</v>
      </c>
      <c r="AX7" s="6">
        <v>598.47</v>
      </c>
      <c r="AY7" s="6">
        <v>448.58699999999999</v>
      </c>
      <c r="AZ7" s="6">
        <v>525.78199999999993</v>
      </c>
      <c r="BA7" s="6">
        <v>728.14499999999998</v>
      </c>
      <c r="BB7" s="6">
        <v>602.61699999999996</v>
      </c>
      <c r="BC7" s="6">
        <v>663.09699999999998</v>
      </c>
      <c r="BD7" s="6">
        <v>694.16899999999998</v>
      </c>
      <c r="BE7" s="6">
        <v>616.67100000000005</v>
      </c>
    </row>
    <row r="8" spans="1:57" x14ac:dyDescent="0.25">
      <c r="A8" s="6" t="s">
        <v>165</v>
      </c>
      <c r="B8" s="6" t="s">
        <v>166</v>
      </c>
      <c r="C8" s="6" t="s">
        <v>157</v>
      </c>
      <c r="D8" s="6" t="s">
        <v>158</v>
      </c>
      <c r="E8" s="6"/>
      <c r="F8" s="6">
        <v>845.20499999999993</v>
      </c>
      <c r="G8" s="6">
        <v>941.79899999999998</v>
      </c>
      <c r="H8" s="6">
        <v>982.33799999999997</v>
      </c>
      <c r="I8" s="6">
        <v>1023.3399999999999</v>
      </c>
      <c r="J8" s="6">
        <v>1037.2950000000001</v>
      </c>
      <c r="K8" s="6">
        <v>1318.6280000000002</v>
      </c>
      <c r="L8" s="6">
        <v>1464.1420000000001</v>
      </c>
      <c r="M8" s="6">
        <v>1553.7370000000001</v>
      </c>
      <c r="N8" s="6">
        <v>1639.8409999999999</v>
      </c>
      <c r="O8" s="6">
        <v>1646.1310000000001</v>
      </c>
      <c r="P8" s="6">
        <v>1753.6189999999999</v>
      </c>
      <c r="Q8" s="6">
        <v>1768.7040000000002</v>
      </c>
      <c r="R8" s="6">
        <v>1842.952</v>
      </c>
      <c r="S8" s="6">
        <v>1934.4990000000003</v>
      </c>
      <c r="T8" s="6">
        <v>2028.9189999999999</v>
      </c>
      <c r="U8" s="6">
        <v>2445.078</v>
      </c>
      <c r="V8" s="6">
        <v>2550.1400000000003</v>
      </c>
      <c r="W8" s="6">
        <v>2620.2249999999999</v>
      </c>
      <c r="X8" s="6">
        <v>2634.7730000000001</v>
      </c>
      <c r="Y8" s="6">
        <v>2364.027</v>
      </c>
      <c r="Z8" s="6">
        <v>2500.5529999999999</v>
      </c>
      <c r="AA8" s="6">
        <v>2715.165</v>
      </c>
      <c r="AB8" s="6">
        <v>3045.9610000000002</v>
      </c>
      <c r="AC8" s="6">
        <v>2966.3240000000001</v>
      </c>
      <c r="AD8" s="6">
        <v>2900.5830000000001</v>
      </c>
      <c r="AE8" s="6">
        <v>2990.28</v>
      </c>
      <c r="AF8" s="6">
        <v>2965.5970000000002</v>
      </c>
      <c r="AG8" s="6">
        <v>2875.0140000000001</v>
      </c>
      <c r="AH8" s="6">
        <v>2961.7370000000001</v>
      </c>
      <c r="AI8" s="6">
        <v>2794.393</v>
      </c>
      <c r="AJ8" s="6">
        <v>2071.8589999999999</v>
      </c>
      <c r="AK8" s="6">
        <v>2269.2820000000002</v>
      </c>
      <c r="AL8" s="6">
        <v>2685.0479999999998</v>
      </c>
      <c r="AM8" s="6">
        <v>2460.9110000000001</v>
      </c>
      <c r="AN8" s="6">
        <v>2841.4569999999999</v>
      </c>
      <c r="AO8" s="6">
        <v>2450.8530000000001</v>
      </c>
      <c r="AP8" s="6">
        <v>2833.3040000000001</v>
      </c>
      <c r="AQ8" s="6">
        <v>2872.114</v>
      </c>
      <c r="AR8" s="6">
        <v>2798.0880000000002</v>
      </c>
      <c r="AS8" s="6">
        <v>3175.0839999999998</v>
      </c>
      <c r="AT8" s="6">
        <v>3030.76</v>
      </c>
      <c r="AU8" s="6">
        <v>3291.8779999999997</v>
      </c>
      <c r="AV8" s="6">
        <v>3185.7310000000002</v>
      </c>
      <c r="AW8" s="6">
        <v>3466.2959999999998</v>
      </c>
      <c r="AX8" s="6">
        <v>3462.125</v>
      </c>
      <c r="AY8" s="6">
        <v>3602.6120000000001</v>
      </c>
      <c r="AZ8" s="6">
        <v>3728.3779999999997</v>
      </c>
      <c r="BA8" s="6">
        <v>4081.154</v>
      </c>
      <c r="BB8" s="6">
        <v>4315.3209999999999</v>
      </c>
      <c r="BC8" s="6">
        <v>4761.8389999999999</v>
      </c>
      <c r="BD8" s="6">
        <v>4750.71</v>
      </c>
      <c r="BE8" s="6">
        <v>4883.7539999999999</v>
      </c>
    </row>
    <row r="9" spans="1:57" x14ac:dyDescent="0.25">
      <c r="A9" s="6" t="s">
        <v>167</v>
      </c>
      <c r="B9" s="6" t="s">
        <v>168</v>
      </c>
      <c r="C9" s="6" t="s">
        <v>157</v>
      </c>
      <c r="D9" s="6" t="s">
        <v>158</v>
      </c>
      <c r="E9" s="6"/>
      <c r="F9" s="6">
        <v>795.712022352845</v>
      </c>
      <c r="G9" s="6">
        <v>1106.0873595116952</v>
      </c>
      <c r="H9" s="6">
        <v>1040.1063292230103</v>
      </c>
      <c r="I9" s="6">
        <v>976.82635561843119</v>
      </c>
      <c r="J9" s="6">
        <v>1012.9569698968264</v>
      </c>
      <c r="K9" s="6">
        <v>881.70915989546211</v>
      </c>
      <c r="L9" s="6">
        <v>1008.4139255541742</v>
      </c>
      <c r="M9" s="6">
        <v>1194.5370247533306</v>
      </c>
      <c r="N9" s="6">
        <v>1085.3654640353038</v>
      </c>
      <c r="O9" s="6">
        <v>1001.9303347375971</v>
      </c>
      <c r="P9" s="6">
        <v>1117.8276141179244</v>
      </c>
      <c r="Q9" s="6">
        <v>1207.2792174789668</v>
      </c>
      <c r="R9" s="6">
        <v>924.02302822533659</v>
      </c>
      <c r="S9" s="6">
        <v>1081.6092853246532</v>
      </c>
      <c r="T9" s="6">
        <v>1073.7698020818809</v>
      </c>
      <c r="U9" s="6">
        <v>1138.3582912830134</v>
      </c>
      <c r="V9" s="6">
        <v>904.75778387054561</v>
      </c>
      <c r="W9" s="6">
        <v>1067.3972069330118</v>
      </c>
      <c r="X9" s="6">
        <v>989.38453284198158</v>
      </c>
      <c r="Y9" s="6">
        <v>1156.7322159995283</v>
      </c>
      <c r="Z9" s="6">
        <v>1072.6029471564748</v>
      </c>
      <c r="AA9" s="6">
        <v>1106.7985736687772</v>
      </c>
      <c r="AB9" s="6">
        <v>1010.1060860461829</v>
      </c>
      <c r="AC9" s="6">
        <v>982.46257240427985</v>
      </c>
      <c r="AD9" s="6">
        <v>1156.0415583124557</v>
      </c>
      <c r="AE9" s="6">
        <v>1278.6838698690765</v>
      </c>
      <c r="AF9" s="6">
        <v>1183.2644197335167</v>
      </c>
      <c r="AG9" s="6">
        <v>1417.6227055703764</v>
      </c>
      <c r="AH9" s="6">
        <v>1236.142018301136</v>
      </c>
      <c r="AI9" s="6">
        <v>1418.0754782281829</v>
      </c>
      <c r="AJ9" s="6">
        <v>1530.7486032096886</v>
      </c>
      <c r="AK9" s="6">
        <v>1348.9355078780652</v>
      </c>
      <c r="AL9" s="6">
        <v>1396.9937195401285</v>
      </c>
      <c r="AM9" s="6">
        <v>1475.9529525019409</v>
      </c>
      <c r="AN9" s="6">
        <v>1360.4136768457186</v>
      </c>
      <c r="AO9" s="6">
        <v>1638.0191236540354</v>
      </c>
      <c r="AP9" s="6">
        <v>1359.4314127013483</v>
      </c>
      <c r="AQ9" s="6">
        <v>1477.2515325112029</v>
      </c>
      <c r="AR9" s="6">
        <v>1465.8343610698557</v>
      </c>
      <c r="AS9" s="6">
        <v>1437.8105582658898</v>
      </c>
      <c r="AT9" s="6">
        <v>1646.7872451105675</v>
      </c>
      <c r="AU9" s="6">
        <v>1765.4637599611128</v>
      </c>
      <c r="AV9" s="6">
        <v>1800.5217231397344</v>
      </c>
      <c r="AW9" s="6">
        <v>1924.5050357459299</v>
      </c>
      <c r="AX9" s="6">
        <v>1515.7595852478566</v>
      </c>
      <c r="AY9" s="6">
        <v>1906.4749955338707</v>
      </c>
      <c r="AZ9" s="6">
        <v>1672.9995069249403</v>
      </c>
      <c r="BA9" s="6">
        <v>1692.8688453023324</v>
      </c>
      <c r="BB9" s="6">
        <v>1959.5751654231258</v>
      </c>
      <c r="BC9" s="6">
        <v>1733.8125473510445</v>
      </c>
      <c r="BD9" s="6">
        <v>1841.9958301066433</v>
      </c>
      <c r="BE9" s="6">
        <v>1968.5682493238746</v>
      </c>
    </row>
    <row r="10" spans="1:57" x14ac:dyDescent="0.25">
      <c r="A10" s="6" t="s">
        <v>169</v>
      </c>
      <c r="B10" s="6" t="s">
        <v>170</v>
      </c>
      <c r="C10" s="6" t="s">
        <v>157</v>
      </c>
      <c r="D10" s="6" t="s">
        <v>158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>
        <v>1166.6669999999999</v>
      </c>
      <c r="W10" s="6">
        <v>1466.6669999999999</v>
      </c>
      <c r="X10" s="6">
        <v>2242.857</v>
      </c>
      <c r="Y10" s="6">
        <v>2409.5740000000001</v>
      </c>
      <c r="Z10" s="6">
        <v>2018.6669999999999</v>
      </c>
      <c r="AA10" s="6">
        <v>2000</v>
      </c>
      <c r="AB10" s="6">
        <v>1417.778</v>
      </c>
      <c r="AC10" s="6">
        <v>1613.4450000000002</v>
      </c>
      <c r="AD10" s="6">
        <v>1340.2059999999999</v>
      </c>
      <c r="AE10" s="6">
        <v>1185.6709999999998</v>
      </c>
      <c r="AF10" s="6">
        <v>1106.3290000000002</v>
      </c>
      <c r="AG10" s="6">
        <v>808.32100000000003</v>
      </c>
      <c r="AH10" s="6">
        <v>1924.6790000000001</v>
      </c>
      <c r="AI10" s="6">
        <v>2216.4870000000001</v>
      </c>
      <c r="AJ10" s="6">
        <v>1594.0530000000001</v>
      </c>
      <c r="AK10" s="6">
        <v>2315.3679999999999</v>
      </c>
      <c r="AL10" s="6">
        <v>858.58600000000001</v>
      </c>
      <c r="AM10" s="6">
        <v>1855.3790000000001</v>
      </c>
      <c r="AN10" s="6">
        <v>1741.9349999999999</v>
      </c>
      <c r="AO10" s="6">
        <v>1194.8309999999999</v>
      </c>
      <c r="AP10" s="6">
        <v>5137.9309999999996</v>
      </c>
      <c r="AQ10" s="6">
        <v>7200</v>
      </c>
      <c r="AR10" s="6">
        <v>4156.8629999999994</v>
      </c>
      <c r="AS10" s="6">
        <v>6500</v>
      </c>
      <c r="AT10" s="6">
        <v>3533.3330000000001</v>
      </c>
      <c r="AU10" s="6">
        <v>3411.7650000000003</v>
      </c>
      <c r="AV10" s="6">
        <v>2500</v>
      </c>
      <c r="AW10" s="6">
        <v>2000</v>
      </c>
      <c r="AX10" s="6">
        <v>2000</v>
      </c>
      <c r="AY10" s="6">
        <v>2600</v>
      </c>
      <c r="AZ10" s="6">
        <v>55479.164000000004</v>
      </c>
      <c r="BA10" s="6">
        <v>55047.021999999997</v>
      </c>
      <c r="BB10" s="6">
        <v>67109.357999999993</v>
      </c>
      <c r="BC10" s="6">
        <v>74205.554000000004</v>
      </c>
      <c r="BD10" s="6">
        <v>73325.040999999997</v>
      </c>
      <c r="BE10" s="6">
        <v>73199.56</v>
      </c>
    </row>
    <row r="11" spans="1:57" x14ac:dyDescent="0.25">
      <c r="A11" s="6" t="s">
        <v>171</v>
      </c>
      <c r="B11" s="6" t="s">
        <v>172</v>
      </c>
      <c r="C11" s="6" t="s">
        <v>157</v>
      </c>
      <c r="D11" s="6" t="s">
        <v>158</v>
      </c>
      <c r="E11" s="6"/>
      <c r="F11" s="6">
        <v>1410.654</v>
      </c>
      <c r="G11" s="6">
        <v>1604.925</v>
      </c>
      <c r="H11" s="6">
        <v>1511.2429999999999</v>
      </c>
      <c r="I11" s="6">
        <v>1695.3619999999999</v>
      </c>
      <c r="J11" s="6">
        <v>1403.1709999999998</v>
      </c>
      <c r="K11" s="6">
        <v>1557.048</v>
      </c>
      <c r="L11" s="6">
        <v>1606.403</v>
      </c>
      <c r="M11" s="6">
        <v>1313.3489999999999</v>
      </c>
      <c r="N11" s="6">
        <v>1554.675</v>
      </c>
      <c r="O11" s="6">
        <v>1775.2930000000001</v>
      </c>
      <c r="P11" s="6">
        <v>1783.52</v>
      </c>
      <c r="Q11" s="6">
        <v>1609.47</v>
      </c>
      <c r="R11" s="6">
        <v>2041.355</v>
      </c>
      <c r="S11" s="6">
        <v>2046.1869999999999</v>
      </c>
      <c r="T11" s="6">
        <v>1955.9169999999999</v>
      </c>
      <c r="U11" s="6">
        <v>1907.1509999999998</v>
      </c>
      <c r="V11" s="6">
        <v>2134.904</v>
      </c>
      <c r="W11" s="6">
        <v>2424.3339999999998</v>
      </c>
      <c r="X11" s="6">
        <v>2252.1759999999999</v>
      </c>
      <c r="Y11" s="6">
        <v>1874.0669999999998</v>
      </c>
      <c r="Z11" s="6">
        <v>2424.998</v>
      </c>
      <c r="AA11" s="6">
        <v>2442.8159999999998</v>
      </c>
      <c r="AB11" s="6">
        <v>2330.098</v>
      </c>
      <c r="AC11" s="6">
        <v>2581.5070000000001</v>
      </c>
      <c r="AD11" s="6">
        <v>2439.5369999999998</v>
      </c>
      <c r="AE11" s="6">
        <v>2582.2080000000001</v>
      </c>
      <c r="AF11" s="6">
        <v>2382.62</v>
      </c>
      <c r="AG11" s="6">
        <v>2527.8869999999997</v>
      </c>
      <c r="AH11" s="6">
        <v>2129.3720000000003</v>
      </c>
      <c r="AI11" s="6">
        <v>2232.2490000000003</v>
      </c>
      <c r="AJ11" s="6">
        <v>2666.1109999999999</v>
      </c>
      <c r="AK11" s="6">
        <v>3057.33</v>
      </c>
      <c r="AL11" s="6">
        <v>2846.5039999999999</v>
      </c>
      <c r="AM11" s="6">
        <v>2816.0970000000002</v>
      </c>
      <c r="AN11" s="6">
        <v>2799.777</v>
      </c>
      <c r="AO11" s="6">
        <v>2754.31</v>
      </c>
      <c r="AP11" s="6">
        <v>3308.1980000000003</v>
      </c>
      <c r="AQ11" s="6">
        <v>3692.19</v>
      </c>
      <c r="AR11" s="6">
        <v>3351.5269999999996</v>
      </c>
      <c r="AS11" s="6">
        <v>3453.79</v>
      </c>
      <c r="AT11" s="6">
        <v>3206.835</v>
      </c>
      <c r="AU11" s="6">
        <v>3240.788</v>
      </c>
      <c r="AV11" s="6">
        <v>3672.5730000000003</v>
      </c>
      <c r="AW11" s="6">
        <v>3668.3890000000001</v>
      </c>
      <c r="AX11" s="6">
        <v>4231.0389999999998</v>
      </c>
      <c r="AY11" s="6">
        <v>3702.2879999999996</v>
      </c>
      <c r="AZ11" s="6">
        <v>4352.2669999999998</v>
      </c>
      <c r="BA11" s="6">
        <v>3906.8890000000001</v>
      </c>
      <c r="BB11" s="6">
        <v>3814.3089999999997</v>
      </c>
      <c r="BC11" s="6">
        <v>5041.6570000000002</v>
      </c>
      <c r="BD11" s="6">
        <v>4464.7379999999994</v>
      </c>
      <c r="BE11" s="6">
        <v>4768.567</v>
      </c>
    </row>
    <row r="12" spans="1:57" x14ac:dyDescent="0.25">
      <c r="A12" s="6" t="s">
        <v>173</v>
      </c>
      <c r="B12" s="6" t="s">
        <v>174</v>
      </c>
      <c r="C12" s="6" t="s">
        <v>157</v>
      </c>
      <c r="D12" s="6" t="s">
        <v>158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>
        <v>1842.8119999999999</v>
      </c>
      <c r="AL12" s="6">
        <v>1688.8610000000001</v>
      </c>
      <c r="AM12" s="6">
        <v>1439.931</v>
      </c>
      <c r="AN12" s="6">
        <v>1859.009</v>
      </c>
      <c r="AO12" s="6">
        <v>1877.1790000000001</v>
      </c>
      <c r="AP12" s="6">
        <v>1365.825</v>
      </c>
      <c r="AQ12" s="6">
        <v>1768.384</v>
      </c>
      <c r="AR12" s="6">
        <v>1802.444</v>
      </c>
      <c r="AS12" s="6">
        <v>1410.2180000000001</v>
      </c>
      <c r="AT12" s="6">
        <v>1902.6919999999998</v>
      </c>
      <c r="AU12" s="6">
        <v>2229.0540000000001</v>
      </c>
      <c r="AV12" s="6">
        <v>1589.0989999999999</v>
      </c>
      <c r="AW12" s="6">
        <v>2323.3560000000002</v>
      </c>
      <c r="AX12" s="6">
        <v>1974.9939999999999</v>
      </c>
      <c r="AY12" s="6">
        <v>1364.25</v>
      </c>
      <c r="AZ12" s="6">
        <v>2592.386</v>
      </c>
      <c r="BA12" s="6">
        <v>2406.8820000000001</v>
      </c>
      <c r="BB12" s="6">
        <v>2250.2750000000001</v>
      </c>
      <c r="BC12" s="6">
        <v>2068.2359999999999</v>
      </c>
      <c r="BD12" s="6">
        <v>2741.598</v>
      </c>
      <c r="BE12" s="6">
        <v>2648.991</v>
      </c>
    </row>
    <row r="13" spans="1:57" x14ac:dyDescent="0.25">
      <c r="A13" s="6" t="s">
        <v>175</v>
      </c>
      <c r="B13" s="6" t="s">
        <v>176</v>
      </c>
      <c r="C13" s="6" t="s">
        <v>157</v>
      </c>
      <c r="D13" s="6" t="s">
        <v>158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x14ac:dyDescent="0.25">
      <c r="A14" s="6" t="s">
        <v>177</v>
      </c>
      <c r="B14" s="6" t="s">
        <v>178</v>
      </c>
      <c r="C14" s="6" t="s">
        <v>157</v>
      </c>
      <c r="D14" s="6" t="s">
        <v>158</v>
      </c>
      <c r="E14" s="6"/>
      <c r="F14" s="6"/>
      <c r="G14" s="6"/>
      <c r="H14" s="6"/>
      <c r="I14" s="6"/>
      <c r="J14" s="6"/>
      <c r="K14" s="6">
        <v>2500</v>
      </c>
      <c r="L14" s="6">
        <v>2250</v>
      </c>
      <c r="M14" s="6">
        <v>2500</v>
      </c>
      <c r="N14" s="6">
        <v>2250</v>
      </c>
      <c r="O14" s="6">
        <v>2400</v>
      </c>
      <c r="P14" s="6">
        <v>2285.7139999999999</v>
      </c>
      <c r="Q14" s="6">
        <v>2300</v>
      </c>
      <c r="R14" s="6">
        <v>2000</v>
      </c>
      <c r="S14" s="6">
        <v>2055.556</v>
      </c>
      <c r="T14" s="6">
        <v>1875</v>
      </c>
      <c r="U14" s="6">
        <v>1821.4290000000001</v>
      </c>
      <c r="V14" s="6">
        <v>1666.6669999999999</v>
      </c>
      <c r="W14" s="6">
        <v>1750</v>
      </c>
      <c r="X14" s="6">
        <v>1920</v>
      </c>
      <c r="Y14" s="6">
        <v>1705.8820000000001</v>
      </c>
      <c r="Z14" s="6">
        <v>1800</v>
      </c>
      <c r="AA14" s="6">
        <v>1787.8790000000001</v>
      </c>
      <c r="AB14" s="6">
        <v>1789.4740000000002</v>
      </c>
      <c r="AC14" s="6">
        <v>1705.8820000000001</v>
      </c>
      <c r="AD14" s="6">
        <v>1900</v>
      </c>
      <c r="AE14" s="6">
        <v>1904.7619999999999</v>
      </c>
      <c r="AF14" s="6">
        <v>1920</v>
      </c>
      <c r="AG14" s="6">
        <v>2035.7139999999999</v>
      </c>
      <c r="AH14" s="6">
        <v>2142.857</v>
      </c>
      <c r="AI14" s="6">
        <v>2380.9520000000002</v>
      </c>
      <c r="AJ14" s="6">
        <v>1833.3330000000001</v>
      </c>
      <c r="AK14" s="6">
        <v>1722.2220000000002</v>
      </c>
      <c r="AL14" s="6">
        <v>1578.9469999999999</v>
      </c>
      <c r="AM14" s="6">
        <v>1707.3169999999998</v>
      </c>
      <c r="AN14" s="6">
        <v>1607.143</v>
      </c>
      <c r="AO14" s="6">
        <v>1727.2729999999999</v>
      </c>
      <c r="AP14" s="6">
        <v>1846.154</v>
      </c>
      <c r="AQ14" s="6">
        <v>1882.3529999999998</v>
      </c>
      <c r="AR14" s="6">
        <v>2793.1030000000001</v>
      </c>
      <c r="AS14" s="6">
        <v>1600</v>
      </c>
      <c r="AT14" s="6">
        <v>1677.4189999999999</v>
      </c>
      <c r="AU14" s="6">
        <v>1562.5</v>
      </c>
      <c r="AV14" s="6">
        <v>1571.4290000000001</v>
      </c>
      <c r="AW14" s="6">
        <v>1578.9469999999999</v>
      </c>
      <c r="AX14" s="6">
        <v>1628.5709999999999</v>
      </c>
      <c r="AY14" s="6">
        <v>1625</v>
      </c>
      <c r="AZ14" s="6">
        <v>1777.7779999999998</v>
      </c>
      <c r="BA14" s="6">
        <v>1619.048</v>
      </c>
      <c r="BB14" s="6">
        <v>2052.6320000000001</v>
      </c>
      <c r="BC14" s="6">
        <v>2075</v>
      </c>
      <c r="BD14" s="6">
        <v>2000</v>
      </c>
      <c r="BE14" s="6">
        <v>2000</v>
      </c>
    </row>
    <row r="15" spans="1:57" x14ac:dyDescent="0.25">
      <c r="A15" s="6" t="s">
        <v>179</v>
      </c>
      <c r="B15" s="6" t="s">
        <v>180</v>
      </c>
      <c r="C15" s="6" t="s">
        <v>157</v>
      </c>
      <c r="D15" s="6" t="s">
        <v>158</v>
      </c>
      <c r="E15" s="6"/>
      <c r="F15" s="6">
        <v>1083.9010000000001</v>
      </c>
      <c r="G15" s="6">
        <v>1217.27</v>
      </c>
      <c r="H15" s="6">
        <v>1285.174</v>
      </c>
      <c r="I15" s="6">
        <v>1323.7149999999999</v>
      </c>
      <c r="J15" s="6">
        <v>983.476</v>
      </c>
      <c r="K15" s="6">
        <v>1441.6309999999999</v>
      </c>
      <c r="L15" s="6">
        <v>830.82500000000005</v>
      </c>
      <c r="M15" s="6">
        <v>1338.742</v>
      </c>
      <c r="N15" s="6">
        <v>1114.9000000000001</v>
      </c>
      <c r="O15" s="6">
        <v>1217.624</v>
      </c>
      <c r="P15" s="6">
        <v>1269.556</v>
      </c>
      <c r="Q15" s="6">
        <v>933.08799999999997</v>
      </c>
      <c r="R15" s="6">
        <v>1318.5170000000001</v>
      </c>
      <c r="S15" s="6">
        <v>1393.6120000000001</v>
      </c>
      <c r="T15" s="6">
        <v>1414.039</v>
      </c>
      <c r="U15" s="6">
        <v>1345.473</v>
      </c>
      <c r="V15" s="6">
        <v>987.54200000000003</v>
      </c>
      <c r="W15" s="6">
        <v>1680.2049999999999</v>
      </c>
      <c r="X15" s="6">
        <v>1510.164</v>
      </c>
      <c r="Y15" s="6">
        <v>1052.2950000000001</v>
      </c>
      <c r="Z15" s="6">
        <v>1401.5340000000001</v>
      </c>
      <c r="AA15" s="6">
        <v>875.62700000000007</v>
      </c>
      <c r="AB15" s="6">
        <v>1646.2080000000001</v>
      </c>
      <c r="AC15" s="6">
        <v>1609.336</v>
      </c>
      <c r="AD15" s="6">
        <v>1453.0709999999999</v>
      </c>
      <c r="AE15" s="6">
        <v>1521.865</v>
      </c>
      <c r="AF15" s="6">
        <v>1435.9780000000001</v>
      </c>
      <c r="AG15" s="6">
        <v>1629.402</v>
      </c>
      <c r="AH15" s="6">
        <v>1676.3820000000001</v>
      </c>
      <c r="AI15" s="6">
        <v>1716.1189999999999</v>
      </c>
      <c r="AJ15" s="6">
        <v>1603.3709999999999</v>
      </c>
      <c r="AK15" s="6">
        <v>1896.557</v>
      </c>
      <c r="AL15" s="6">
        <v>1979.4880000000001</v>
      </c>
      <c r="AM15" s="6">
        <v>1266.675</v>
      </c>
      <c r="AN15" s="6">
        <v>1871.0099999999998</v>
      </c>
      <c r="AO15" s="6">
        <v>2129.154</v>
      </c>
      <c r="AP15" s="6">
        <v>1953.723</v>
      </c>
      <c r="AQ15" s="6">
        <v>1986.297</v>
      </c>
      <c r="AR15" s="6">
        <v>2110.9780000000001</v>
      </c>
      <c r="AS15" s="6">
        <v>1962.309</v>
      </c>
      <c r="AT15" s="6">
        <v>2219.337</v>
      </c>
      <c r="AU15" s="6">
        <v>1088.211</v>
      </c>
      <c r="AV15" s="6">
        <v>2089.4780000000001</v>
      </c>
      <c r="AW15" s="6">
        <v>1704.5490000000002</v>
      </c>
      <c r="AX15" s="6">
        <v>2087.3319999999999</v>
      </c>
      <c r="AY15" s="6">
        <v>1056.1379999999999</v>
      </c>
      <c r="AZ15" s="6">
        <v>1231.3510000000001</v>
      </c>
      <c r="BA15" s="6">
        <v>1688.25</v>
      </c>
      <c r="BB15" s="6">
        <v>1691.4580000000001</v>
      </c>
      <c r="BC15" s="6">
        <v>1723.825</v>
      </c>
      <c r="BD15" s="6">
        <v>2096.9990000000003</v>
      </c>
      <c r="BE15" s="6">
        <v>2232.7889999999998</v>
      </c>
    </row>
    <row r="16" spans="1:57" x14ac:dyDescent="0.25">
      <c r="A16" s="6" t="s">
        <v>181</v>
      </c>
      <c r="B16" s="6" t="s">
        <v>182</v>
      </c>
      <c r="C16" s="6" t="s">
        <v>157</v>
      </c>
      <c r="D16" s="6" t="s">
        <v>158</v>
      </c>
      <c r="E16" s="6"/>
      <c r="F16" s="6">
        <v>2520.828</v>
      </c>
      <c r="G16" s="6">
        <v>2568.4479999999999</v>
      </c>
      <c r="H16" s="6">
        <v>2509.9049999999997</v>
      </c>
      <c r="I16" s="6">
        <v>2621.71</v>
      </c>
      <c r="J16" s="6">
        <v>2330.1400000000003</v>
      </c>
      <c r="K16" s="6">
        <v>2940.58</v>
      </c>
      <c r="L16" s="6">
        <v>3251.0119999999997</v>
      </c>
      <c r="M16" s="6">
        <v>3343.0730000000003</v>
      </c>
      <c r="N16" s="6">
        <v>3555.665</v>
      </c>
      <c r="O16" s="6">
        <v>3192.35</v>
      </c>
      <c r="P16" s="6">
        <v>3656.3609999999999</v>
      </c>
      <c r="Q16" s="6">
        <v>3402.6459999999997</v>
      </c>
      <c r="R16" s="6">
        <v>3855.5019999999995</v>
      </c>
      <c r="S16" s="6">
        <v>4070.9209999999998</v>
      </c>
      <c r="T16" s="6">
        <v>3752.683</v>
      </c>
      <c r="U16" s="6">
        <v>4173.915</v>
      </c>
      <c r="V16" s="6">
        <v>4096.1930000000002</v>
      </c>
      <c r="W16" s="6">
        <v>4394.232</v>
      </c>
      <c r="X16" s="6">
        <v>3729.2050000000004</v>
      </c>
      <c r="Y16" s="6">
        <v>4515.6139999999996</v>
      </c>
      <c r="Z16" s="6">
        <v>4147.0739999999996</v>
      </c>
      <c r="AA16" s="6">
        <v>4778.768</v>
      </c>
      <c r="AB16" s="6">
        <v>4755.491</v>
      </c>
      <c r="AC16" s="6">
        <v>5091.3829999999998</v>
      </c>
      <c r="AD16" s="6">
        <v>5269.4449999999997</v>
      </c>
      <c r="AE16" s="6">
        <v>4824.87</v>
      </c>
      <c r="AF16" s="6">
        <v>4962.8519999999999</v>
      </c>
      <c r="AG16" s="6">
        <v>5545.9989999999998</v>
      </c>
      <c r="AH16" s="6">
        <v>5289.7309999999998</v>
      </c>
      <c r="AI16" s="6">
        <v>5577.3360000000002</v>
      </c>
      <c r="AJ16" s="6">
        <v>5463.0969999999998</v>
      </c>
      <c r="AK16" s="6">
        <v>5160.0510000000004</v>
      </c>
      <c r="AL16" s="6">
        <v>5098.5120000000006</v>
      </c>
      <c r="AM16" s="6">
        <v>5399.777</v>
      </c>
      <c r="AN16" s="6">
        <v>5515.2849999999999</v>
      </c>
      <c r="AO16" s="6">
        <v>5509.3559999999998</v>
      </c>
      <c r="AP16" s="6">
        <v>6035.25</v>
      </c>
      <c r="AQ16" s="6">
        <v>5819.7929999999997</v>
      </c>
      <c r="AR16" s="6">
        <v>6050.5029999999997</v>
      </c>
      <c r="AS16" s="6">
        <v>5541.308</v>
      </c>
      <c r="AT16" s="6">
        <v>6035.5209999999997</v>
      </c>
      <c r="AU16" s="6">
        <v>5845.7209999999995</v>
      </c>
      <c r="AV16" s="6">
        <v>5580.991</v>
      </c>
      <c r="AW16" s="6">
        <v>6872.5280000000002</v>
      </c>
      <c r="AX16" s="6">
        <v>6345.9</v>
      </c>
      <c r="AY16" s="6">
        <v>5741.759</v>
      </c>
      <c r="AZ16" s="6">
        <v>5865.6620000000003</v>
      </c>
      <c r="BA16" s="6">
        <v>6834.9929999999995</v>
      </c>
      <c r="BB16" s="6">
        <v>6159.893</v>
      </c>
      <c r="BC16" s="6">
        <v>6194.3279999999995</v>
      </c>
      <c r="BD16" s="6">
        <v>7066.0969999999998</v>
      </c>
      <c r="BE16" s="6">
        <v>5998.6859999999997</v>
      </c>
    </row>
    <row r="17" spans="1:57" x14ac:dyDescent="0.25">
      <c r="A17" s="6" t="s">
        <v>183</v>
      </c>
      <c r="B17" s="6" t="s">
        <v>184</v>
      </c>
      <c r="C17" s="6" t="s">
        <v>157</v>
      </c>
      <c r="D17" s="6" t="s">
        <v>158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>
        <v>2112.759</v>
      </c>
      <c r="AL17" s="6">
        <v>1618.9540000000002</v>
      </c>
      <c r="AM17" s="6">
        <v>1632.6950000000002</v>
      </c>
      <c r="AN17" s="6">
        <v>1507.0610000000001</v>
      </c>
      <c r="AO17" s="6">
        <v>1578.104</v>
      </c>
      <c r="AP17" s="6">
        <v>1710.1080000000002</v>
      </c>
      <c r="AQ17" s="6">
        <v>1558.8790000000001</v>
      </c>
      <c r="AR17" s="6">
        <v>2085.9459999999999</v>
      </c>
      <c r="AS17" s="6">
        <v>2335.201</v>
      </c>
      <c r="AT17" s="6">
        <v>2599.5450000000001</v>
      </c>
      <c r="AU17" s="6">
        <v>2623.2259999999997</v>
      </c>
      <c r="AV17" s="6">
        <v>2604.1459999999997</v>
      </c>
      <c r="AW17" s="6">
        <v>2588.7740000000003</v>
      </c>
      <c r="AX17" s="6">
        <v>2593.1330000000003</v>
      </c>
      <c r="AY17" s="6">
        <v>2599.3470000000002</v>
      </c>
      <c r="AZ17" s="6">
        <v>2667.4029999999998</v>
      </c>
      <c r="BA17" s="6">
        <v>2741.4769999999999</v>
      </c>
      <c r="BB17" s="6">
        <v>2606.6999999999998</v>
      </c>
      <c r="BC17" s="6">
        <v>2020.6259999999997</v>
      </c>
      <c r="BD17" s="6">
        <v>2484.529</v>
      </c>
      <c r="BE17" s="6">
        <v>2659.7330000000002</v>
      </c>
    </row>
    <row r="18" spans="1:57" x14ac:dyDescent="0.25">
      <c r="A18" s="6" t="s">
        <v>185</v>
      </c>
      <c r="B18" s="6" t="s">
        <v>186</v>
      </c>
      <c r="C18" s="6" t="s">
        <v>157</v>
      </c>
      <c r="D18" s="6" t="s">
        <v>158</v>
      </c>
      <c r="E18" s="6"/>
      <c r="F18" s="6">
        <v>946.1629999999999</v>
      </c>
      <c r="G18" s="6">
        <v>1010.5629999999999</v>
      </c>
      <c r="H18" s="6">
        <v>919.55300000000011</v>
      </c>
      <c r="I18" s="6">
        <v>991.8610000000001</v>
      </c>
      <c r="J18" s="6">
        <v>983.60200000000009</v>
      </c>
      <c r="K18" s="6">
        <v>975.83500000000004</v>
      </c>
      <c r="L18" s="6">
        <v>997.26700000000005</v>
      </c>
      <c r="M18" s="6">
        <v>1045.6559999999999</v>
      </c>
      <c r="N18" s="6">
        <v>1066.607</v>
      </c>
      <c r="O18" s="6">
        <v>1092.25</v>
      </c>
      <c r="P18" s="6">
        <v>1110.6569999999999</v>
      </c>
      <c r="Q18" s="6">
        <v>1024.8020000000001</v>
      </c>
      <c r="R18" s="6">
        <v>1110.0329999999999</v>
      </c>
      <c r="S18" s="6">
        <v>973.31399999999996</v>
      </c>
      <c r="T18" s="6">
        <v>1104.6790000000001</v>
      </c>
      <c r="U18" s="6">
        <v>1104.8240000000001</v>
      </c>
      <c r="V18" s="6">
        <v>1110.114</v>
      </c>
      <c r="W18" s="6">
        <v>1234.221</v>
      </c>
      <c r="X18" s="6">
        <v>1100</v>
      </c>
      <c r="Y18" s="6">
        <v>1063.4950000000001</v>
      </c>
      <c r="Z18" s="6">
        <v>1080.4280000000001</v>
      </c>
      <c r="AA18" s="6">
        <v>1075.4259999999999</v>
      </c>
      <c r="AB18" s="6">
        <v>1093.9760000000001</v>
      </c>
      <c r="AC18" s="6">
        <v>1108.9110000000001</v>
      </c>
      <c r="AD18" s="6">
        <v>1152.499</v>
      </c>
      <c r="AE18" s="6">
        <v>1213.5309999999999</v>
      </c>
      <c r="AF18" s="6">
        <v>1228.232</v>
      </c>
      <c r="AG18" s="6">
        <v>1194.268</v>
      </c>
      <c r="AH18" s="6">
        <v>1368.9569999999999</v>
      </c>
      <c r="AI18" s="6">
        <v>1348.5059999999999</v>
      </c>
      <c r="AJ18" s="6">
        <v>1368.95</v>
      </c>
      <c r="AK18" s="6">
        <v>1391.364</v>
      </c>
      <c r="AL18" s="6">
        <v>1387.2370000000001</v>
      </c>
      <c r="AM18" s="6">
        <v>1288.8510000000001</v>
      </c>
      <c r="AN18" s="6">
        <v>1331.866</v>
      </c>
      <c r="AO18" s="6">
        <v>1388.7069999999999</v>
      </c>
      <c r="AP18" s="6">
        <v>1449.0160000000001</v>
      </c>
      <c r="AQ18" s="6">
        <v>1275.9010000000001</v>
      </c>
      <c r="AR18" s="6">
        <v>1309.4950000000001</v>
      </c>
      <c r="AS18" s="6">
        <v>1243.3530000000001</v>
      </c>
      <c r="AT18" s="6">
        <v>1306.4879999999998</v>
      </c>
      <c r="AU18" s="6">
        <v>1334.2760000000001</v>
      </c>
      <c r="AV18" s="6">
        <v>1286.749</v>
      </c>
      <c r="AW18" s="6">
        <v>1353.9259999999999</v>
      </c>
      <c r="AX18" s="6">
        <v>1327.9370000000001</v>
      </c>
      <c r="AY18" s="6">
        <v>1297.723</v>
      </c>
      <c r="AZ18" s="6">
        <v>1370.856</v>
      </c>
      <c r="BA18" s="6">
        <v>1318.3200000000002</v>
      </c>
      <c r="BB18" s="6">
        <v>1319.41</v>
      </c>
      <c r="BC18" s="6">
        <v>1321.4680000000001</v>
      </c>
      <c r="BD18" s="6">
        <v>1331.7350000000001</v>
      </c>
      <c r="BE18" s="6">
        <v>1123.7270000000001</v>
      </c>
    </row>
    <row r="19" spans="1:57" x14ac:dyDescent="0.25">
      <c r="A19" s="6" t="s">
        <v>187</v>
      </c>
      <c r="B19" s="6" t="s">
        <v>188</v>
      </c>
      <c r="C19" s="6" t="s">
        <v>157</v>
      </c>
      <c r="D19" s="6" t="s">
        <v>158</v>
      </c>
      <c r="E19" s="6"/>
      <c r="F19" s="6">
        <v>3569.2</v>
      </c>
      <c r="G19" s="6">
        <v>3950.3</v>
      </c>
      <c r="H19" s="6">
        <v>3933.5</v>
      </c>
      <c r="I19" s="6">
        <v>4191.8999999999996</v>
      </c>
      <c r="J19" s="6">
        <v>3814.2</v>
      </c>
      <c r="K19" s="6">
        <v>2927.3</v>
      </c>
      <c r="L19" s="6">
        <v>4106.5</v>
      </c>
      <c r="M19" s="6">
        <v>3896.2</v>
      </c>
      <c r="N19" s="6">
        <v>3710.8</v>
      </c>
      <c r="O19" s="6">
        <v>3379.9</v>
      </c>
      <c r="P19" s="6">
        <v>4218.8999999999996</v>
      </c>
      <c r="Q19" s="6">
        <v>4233.3999999999996</v>
      </c>
      <c r="R19" s="6">
        <v>4685.8</v>
      </c>
      <c r="S19" s="6">
        <v>4845</v>
      </c>
      <c r="T19" s="6">
        <v>3656.8</v>
      </c>
      <c r="U19" s="6">
        <v>4075.3</v>
      </c>
      <c r="V19" s="6">
        <v>4085.3</v>
      </c>
      <c r="W19" s="6">
        <v>4902.6000000000004</v>
      </c>
      <c r="X19" s="6">
        <v>4824.7</v>
      </c>
      <c r="Y19" s="6">
        <v>4741.7</v>
      </c>
      <c r="Z19" s="6">
        <v>5016.8999999999996</v>
      </c>
      <c r="AA19" s="6">
        <v>5575.6</v>
      </c>
      <c r="AB19" s="6">
        <v>4855.7</v>
      </c>
      <c r="AC19" s="6">
        <v>6316.3</v>
      </c>
      <c r="AD19" s="6">
        <v>5800</v>
      </c>
      <c r="AE19" s="6">
        <v>6207.2</v>
      </c>
      <c r="AF19" s="6">
        <v>5477.7</v>
      </c>
      <c r="AG19" s="6">
        <v>6100.8</v>
      </c>
      <c r="AH19" s="6">
        <v>6158.3</v>
      </c>
      <c r="AI19" s="6">
        <v>5755.1</v>
      </c>
      <c r="AJ19" s="6">
        <v>6368</v>
      </c>
      <c r="AK19" s="6">
        <v>6243.8</v>
      </c>
      <c r="AL19" s="6">
        <v>6713.2</v>
      </c>
      <c r="AM19" s="6">
        <v>6733.2</v>
      </c>
      <c r="AN19" s="6">
        <v>6730.5</v>
      </c>
      <c r="AO19" s="6">
        <v>8270.2000000000007</v>
      </c>
      <c r="AP19" s="6">
        <v>7566.1</v>
      </c>
      <c r="AQ19" s="6">
        <v>7511.1</v>
      </c>
      <c r="AR19" s="6">
        <v>8136.8</v>
      </c>
      <c r="AS19" s="6">
        <v>8021.3850000000002</v>
      </c>
      <c r="AT19" s="6">
        <v>8218.1179999999986</v>
      </c>
      <c r="AU19" s="6">
        <v>8500.8729999999996</v>
      </c>
      <c r="AV19" s="6">
        <v>8530.6620000000003</v>
      </c>
      <c r="AW19" s="6">
        <v>9184.9079999999994</v>
      </c>
      <c r="AX19" s="6">
        <v>8649.5010000000002</v>
      </c>
      <c r="AY19" s="6">
        <v>8373.2939999999999</v>
      </c>
      <c r="AZ19" s="6">
        <v>8637.7259999999987</v>
      </c>
      <c r="BA19" s="6">
        <v>8885.7649999999994</v>
      </c>
      <c r="BB19" s="6">
        <v>9710.7829999999994</v>
      </c>
      <c r="BC19" s="6">
        <v>9343.8350000000009</v>
      </c>
      <c r="BD19" s="6">
        <v>9003.5249999999996</v>
      </c>
      <c r="BE19" s="6">
        <v>8587.1550000000007</v>
      </c>
    </row>
    <row r="20" spans="1:57" x14ac:dyDescent="0.25">
      <c r="A20" s="6" t="s">
        <v>189</v>
      </c>
      <c r="B20" s="6" t="s">
        <v>190</v>
      </c>
      <c r="C20" s="6" t="s">
        <v>157</v>
      </c>
      <c r="D20" s="6" t="s">
        <v>158</v>
      </c>
      <c r="E20" s="6"/>
      <c r="F20" s="6">
        <v>546.13400000000001</v>
      </c>
      <c r="G20" s="6">
        <v>489.86099999999999</v>
      </c>
      <c r="H20" s="6">
        <v>503.54</v>
      </c>
      <c r="I20" s="6">
        <v>529.30200000000002</v>
      </c>
      <c r="J20" s="6">
        <v>551.54</v>
      </c>
      <c r="K20" s="6">
        <v>531.846</v>
      </c>
      <c r="L20" s="6">
        <v>577.46600000000001</v>
      </c>
      <c r="M20" s="6">
        <v>573.84100000000001</v>
      </c>
      <c r="N20" s="6">
        <v>556.79999999999995</v>
      </c>
      <c r="O20" s="6">
        <v>577.1</v>
      </c>
      <c r="P20" s="6">
        <v>532.71199999999999</v>
      </c>
      <c r="Q20" s="6">
        <v>555.83400000000006</v>
      </c>
      <c r="R20" s="6">
        <v>687.68599999999992</v>
      </c>
      <c r="S20" s="6">
        <v>707.91899999999998</v>
      </c>
      <c r="T20" s="6">
        <v>739.29499999999996</v>
      </c>
      <c r="U20" s="6">
        <v>724.56299999999999</v>
      </c>
      <c r="V20" s="6">
        <v>754.02299999999991</v>
      </c>
      <c r="W20" s="6">
        <v>741.08400000000006</v>
      </c>
      <c r="X20" s="6">
        <v>720.87400000000002</v>
      </c>
      <c r="Y20" s="6">
        <v>718.26400000000001</v>
      </c>
      <c r="Z20" s="6">
        <v>653.77099999999996</v>
      </c>
      <c r="AA20" s="6">
        <v>649.49099999999999</v>
      </c>
      <c r="AB20" s="6">
        <v>599.88300000000004</v>
      </c>
      <c r="AC20" s="6">
        <v>799.09899999999993</v>
      </c>
      <c r="AD20" s="6">
        <v>855.80799999999999</v>
      </c>
      <c r="AE20" s="6">
        <v>836.15300000000002</v>
      </c>
      <c r="AF20" s="6">
        <v>725.06499999999994</v>
      </c>
      <c r="AG20" s="6">
        <v>834.67800000000011</v>
      </c>
      <c r="AH20" s="6">
        <v>853.70300000000009</v>
      </c>
      <c r="AI20" s="6">
        <v>847.85300000000007</v>
      </c>
      <c r="AJ20" s="6">
        <v>878.59599999999989</v>
      </c>
      <c r="AK20" s="6">
        <v>913.35699999999997</v>
      </c>
      <c r="AL20" s="6">
        <v>919.18799999999987</v>
      </c>
      <c r="AM20" s="6">
        <v>956.8610000000001</v>
      </c>
      <c r="AN20" s="6">
        <v>1086.4569999999999</v>
      </c>
      <c r="AO20" s="6">
        <v>1009.5530000000001</v>
      </c>
      <c r="AP20" s="6">
        <v>1116.952</v>
      </c>
      <c r="AQ20" s="6">
        <v>1055.9159999999999</v>
      </c>
      <c r="AR20" s="6">
        <v>1162.607</v>
      </c>
      <c r="AS20" s="6">
        <v>1102.1379999999999</v>
      </c>
      <c r="AT20" s="6">
        <v>1069.2530000000002</v>
      </c>
      <c r="AU20" s="6">
        <v>945.13300000000004</v>
      </c>
      <c r="AV20" s="6">
        <v>1148.74</v>
      </c>
      <c r="AW20" s="6">
        <v>1146.598</v>
      </c>
      <c r="AX20" s="6">
        <v>1136.367</v>
      </c>
      <c r="AY20" s="6">
        <v>1125.19</v>
      </c>
      <c r="AZ20" s="6">
        <v>1013.6379999999999</v>
      </c>
      <c r="BA20" s="6">
        <v>1247.9649999999999</v>
      </c>
      <c r="BB20" s="6">
        <v>1271.1979999999999</v>
      </c>
      <c r="BC20" s="6">
        <v>1200.5809999999999</v>
      </c>
      <c r="BD20" s="6">
        <v>1478.212</v>
      </c>
      <c r="BE20" s="6">
        <v>1478.318</v>
      </c>
    </row>
    <row r="21" spans="1:57" x14ac:dyDescent="0.25">
      <c r="A21" s="6" t="s">
        <v>191</v>
      </c>
      <c r="B21" s="6" t="s">
        <v>192</v>
      </c>
      <c r="C21" s="6" t="s">
        <v>157</v>
      </c>
      <c r="D21" s="6" t="s">
        <v>158</v>
      </c>
      <c r="E21" s="6"/>
      <c r="F21" s="6">
        <v>408.50799999999998</v>
      </c>
      <c r="G21" s="6">
        <v>477.91400000000004</v>
      </c>
      <c r="H21" s="6">
        <v>473.14700000000005</v>
      </c>
      <c r="I21" s="6">
        <v>522.51700000000005</v>
      </c>
      <c r="J21" s="6">
        <v>485.68900000000002</v>
      </c>
      <c r="K21" s="6">
        <v>495.41700000000003</v>
      </c>
      <c r="L21" s="6">
        <v>452.34899999999999</v>
      </c>
      <c r="M21" s="6">
        <v>625.82899999999995</v>
      </c>
      <c r="N21" s="6">
        <v>484.49399999999997</v>
      </c>
      <c r="O21" s="6">
        <v>516.572</v>
      </c>
      <c r="P21" s="6">
        <v>444.45100000000002</v>
      </c>
      <c r="Q21" s="6">
        <v>461.23100000000005</v>
      </c>
      <c r="R21" s="6">
        <v>436.57700000000006</v>
      </c>
      <c r="S21" s="6">
        <v>488.18599999999998</v>
      </c>
      <c r="T21" s="6">
        <v>558.14499999999998</v>
      </c>
      <c r="U21" s="6">
        <v>499.41</v>
      </c>
      <c r="V21" s="6">
        <v>528.77499999999998</v>
      </c>
      <c r="W21" s="6">
        <v>576.36500000000001</v>
      </c>
      <c r="X21" s="6">
        <v>580.06799999999998</v>
      </c>
      <c r="Y21" s="6">
        <v>569.83400000000006</v>
      </c>
      <c r="Z21" s="6">
        <v>576.57500000000005</v>
      </c>
      <c r="AA21" s="6">
        <v>568.28100000000006</v>
      </c>
      <c r="AB21" s="6">
        <v>514.91700000000003</v>
      </c>
      <c r="AC21" s="6">
        <v>589.86899999999991</v>
      </c>
      <c r="AD21" s="6">
        <v>708.84300000000007</v>
      </c>
      <c r="AE21" s="6">
        <v>699.45900000000006</v>
      </c>
      <c r="AF21" s="6">
        <v>641.70100000000002</v>
      </c>
      <c r="AG21" s="6">
        <v>726.94</v>
      </c>
      <c r="AH21" s="6">
        <v>672.86699999999996</v>
      </c>
      <c r="AI21" s="6">
        <v>600.221</v>
      </c>
      <c r="AJ21" s="6">
        <v>876.56200000000013</v>
      </c>
      <c r="AK21" s="6">
        <v>871.51900000000001</v>
      </c>
      <c r="AL21" s="6">
        <v>936.1690000000001</v>
      </c>
      <c r="AM21" s="6">
        <v>787.851</v>
      </c>
      <c r="AN21" s="6">
        <v>851.05499999999995</v>
      </c>
      <c r="AO21" s="6">
        <v>916.52099999999996</v>
      </c>
      <c r="AP21" s="6">
        <v>704.52800000000002</v>
      </c>
      <c r="AQ21" s="6">
        <v>888.99599999999987</v>
      </c>
      <c r="AR21" s="6">
        <v>912.91399999999999</v>
      </c>
      <c r="AS21" s="6">
        <v>859.048</v>
      </c>
      <c r="AT21" s="6">
        <v>967.7879999999999</v>
      </c>
      <c r="AU21" s="6">
        <v>942.68399999999997</v>
      </c>
      <c r="AV21" s="6">
        <v>996.30799999999999</v>
      </c>
      <c r="AW21" s="6">
        <v>940.68399999999997</v>
      </c>
      <c r="AX21" s="6">
        <v>1127.241</v>
      </c>
      <c r="AY21" s="6">
        <v>1203.886</v>
      </c>
      <c r="AZ21" s="6">
        <v>936.12099999999987</v>
      </c>
      <c r="BA21" s="6">
        <v>1039.8870000000002</v>
      </c>
      <c r="BB21" s="6">
        <v>1002.04</v>
      </c>
      <c r="BC21" s="6">
        <v>1062.694</v>
      </c>
      <c r="BD21" s="6">
        <v>995.10300000000007</v>
      </c>
      <c r="BE21" s="6">
        <v>1230.3809999999999</v>
      </c>
    </row>
    <row r="22" spans="1:57" x14ac:dyDescent="0.25">
      <c r="A22" s="6" t="s">
        <v>193</v>
      </c>
      <c r="B22" s="6" t="s">
        <v>194</v>
      </c>
      <c r="C22" s="6" t="s">
        <v>157</v>
      </c>
      <c r="D22" s="6" t="s">
        <v>158</v>
      </c>
      <c r="E22" s="6"/>
      <c r="F22" s="6">
        <v>1681.1130000000001</v>
      </c>
      <c r="G22" s="6">
        <v>1514.047</v>
      </c>
      <c r="H22" s="6">
        <v>1749.42</v>
      </c>
      <c r="I22" s="6">
        <v>1691.789</v>
      </c>
      <c r="J22" s="6">
        <v>1669.9830000000002</v>
      </c>
      <c r="K22" s="6">
        <v>1570.7530000000002</v>
      </c>
      <c r="L22" s="6">
        <v>1681.4720000000002</v>
      </c>
      <c r="M22" s="6">
        <v>1727.8910000000001</v>
      </c>
      <c r="N22" s="6">
        <v>1724.6759999999999</v>
      </c>
      <c r="O22" s="6">
        <v>1666.1619999999998</v>
      </c>
      <c r="P22" s="6">
        <v>1583.097</v>
      </c>
      <c r="Q22" s="6">
        <v>1554.5070000000001</v>
      </c>
      <c r="R22" s="6">
        <v>1785.223</v>
      </c>
      <c r="S22" s="6">
        <v>1708.4349999999999</v>
      </c>
      <c r="T22" s="6">
        <v>1831.634</v>
      </c>
      <c r="U22" s="6">
        <v>1768.9639999999999</v>
      </c>
      <c r="V22" s="6">
        <v>1923.6970000000001</v>
      </c>
      <c r="W22" s="6">
        <v>1926.9029999999998</v>
      </c>
      <c r="X22" s="6">
        <v>1870.854</v>
      </c>
      <c r="Y22" s="6">
        <v>2005.7650000000001</v>
      </c>
      <c r="Z22" s="6">
        <v>1937.5430000000001</v>
      </c>
      <c r="AA22" s="6">
        <v>1997.8970000000002</v>
      </c>
      <c r="AB22" s="6">
        <v>2205.6</v>
      </c>
      <c r="AC22" s="6">
        <v>2134.5590000000002</v>
      </c>
      <c r="AD22" s="6">
        <v>2148.5430000000001</v>
      </c>
      <c r="AE22" s="6">
        <v>2146.6419999999998</v>
      </c>
      <c r="AF22" s="6">
        <v>2202.1</v>
      </c>
      <c r="AG22" s="6">
        <v>2235.7580000000003</v>
      </c>
      <c r="AH22" s="6">
        <v>2500.2599999999998</v>
      </c>
      <c r="AI22" s="6">
        <v>2490.59</v>
      </c>
      <c r="AJ22" s="6">
        <v>2585.7580000000003</v>
      </c>
      <c r="AK22" s="6">
        <v>2625.681</v>
      </c>
      <c r="AL22" s="6">
        <v>2647.7380000000003</v>
      </c>
      <c r="AM22" s="6">
        <v>2475.8509999999997</v>
      </c>
      <c r="AN22" s="6">
        <v>2593.1970000000001</v>
      </c>
      <c r="AO22" s="6">
        <v>2694.1619999999998</v>
      </c>
      <c r="AP22" s="6">
        <v>2682.4290000000001</v>
      </c>
      <c r="AQ22" s="6">
        <v>2865.3049999999998</v>
      </c>
      <c r="AR22" s="6">
        <v>3116.4349999999999</v>
      </c>
      <c r="AS22" s="6">
        <v>3384.3530000000001</v>
      </c>
      <c r="AT22" s="6">
        <v>3311.0459999999998</v>
      </c>
      <c r="AU22" s="6">
        <v>3394.99</v>
      </c>
      <c r="AV22" s="6">
        <v>3479.3150000000001</v>
      </c>
      <c r="AW22" s="6">
        <v>3439.4339999999997</v>
      </c>
      <c r="AX22" s="6">
        <v>3681.596</v>
      </c>
      <c r="AY22" s="6">
        <v>3761.3669999999997</v>
      </c>
      <c r="AZ22" s="6">
        <v>4020.8890000000001</v>
      </c>
      <c r="BA22" s="6">
        <v>4102.5389999999998</v>
      </c>
      <c r="BB22" s="6">
        <v>4176.0129999999999</v>
      </c>
      <c r="BC22" s="6">
        <v>4288.3850000000002</v>
      </c>
      <c r="BD22" s="6">
        <v>4185.183</v>
      </c>
      <c r="BE22" s="6">
        <v>2987.69</v>
      </c>
    </row>
    <row r="23" spans="1:57" x14ac:dyDescent="0.25">
      <c r="A23" s="6" t="s">
        <v>195</v>
      </c>
      <c r="B23" s="6" t="s">
        <v>196</v>
      </c>
      <c r="C23" s="6" t="s">
        <v>157</v>
      </c>
      <c r="D23" s="6" t="s">
        <v>158</v>
      </c>
      <c r="E23" s="6"/>
      <c r="F23" s="6">
        <v>1746.6330000000003</v>
      </c>
      <c r="G23" s="6">
        <v>1821.9560000000001</v>
      </c>
      <c r="H23" s="6">
        <v>1858.5669999999998</v>
      </c>
      <c r="I23" s="6">
        <v>2136.962</v>
      </c>
      <c r="J23" s="6">
        <v>2297.09</v>
      </c>
      <c r="K23" s="6">
        <v>2930.596</v>
      </c>
      <c r="L23" s="6">
        <v>2951.3560000000002</v>
      </c>
      <c r="M23" s="6">
        <v>2439.3519999999999</v>
      </c>
      <c r="N23" s="6">
        <v>2822.4450000000002</v>
      </c>
      <c r="O23" s="6">
        <v>3124.087</v>
      </c>
      <c r="P23" s="6">
        <v>3184.3990000000003</v>
      </c>
      <c r="Q23" s="6">
        <v>3702.2379999999998</v>
      </c>
      <c r="R23" s="6">
        <v>3492.8919999999998</v>
      </c>
      <c r="S23" s="6">
        <v>3184.2139999999999</v>
      </c>
      <c r="T23" s="6">
        <v>3430.4919999999997</v>
      </c>
      <c r="U23" s="6">
        <v>3741.8319999999999</v>
      </c>
      <c r="V23" s="6">
        <v>3381.4269999999997</v>
      </c>
      <c r="W23" s="6">
        <v>3497.9919999999997</v>
      </c>
      <c r="X23" s="6">
        <v>3791.6449999999995</v>
      </c>
      <c r="Y23" s="6">
        <v>3705.0160000000005</v>
      </c>
      <c r="Z23" s="6">
        <v>4062.0989999999997</v>
      </c>
      <c r="AA23" s="6">
        <v>4669.5360000000001</v>
      </c>
      <c r="AB23" s="6">
        <v>3717.1699999999996</v>
      </c>
      <c r="AC23" s="6">
        <v>4497.9040000000005</v>
      </c>
      <c r="AD23" s="6">
        <v>2915.04</v>
      </c>
      <c r="AE23" s="6">
        <v>4047.04</v>
      </c>
      <c r="AF23" s="6">
        <v>3694.6879999999996</v>
      </c>
      <c r="AG23" s="6">
        <v>3705.4669999999996</v>
      </c>
      <c r="AH23" s="6">
        <v>4402.085</v>
      </c>
      <c r="AI23" s="6">
        <v>3953.7230000000004</v>
      </c>
      <c r="AJ23" s="6">
        <v>3990.0839999999998</v>
      </c>
      <c r="AK23" s="6">
        <v>2953.723</v>
      </c>
      <c r="AL23" s="6">
        <v>2512.4389999999999</v>
      </c>
      <c r="AM23" s="6">
        <v>2798.634</v>
      </c>
      <c r="AN23" s="6">
        <v>3068.9810000000002</v>
      </c>
      <c r="AO23" s="6">
        <v>1908.5880000000002</v>
      </c>
      <c r="AP23" s="6">
        <v>3011.4589999999998</v>
      </c>
      <c r="AQ23" s="6">
        <v>2684.721</v>
      </c>
      <c r="AR23" s="6">
        <v>2946.83</v>
      </c>
      <c r="AS23" s="6">
        <v>2459.1790000000001</v>
      </c>
      <c r="AT23" s="6">
        <v>2899.6750000000002</v>
      </c>
      <c r="AU23" s="6">
        <v>3156.25</v>
      </c>
      <c r="AV23" s="6">
        <v>2371.299</v>
      </c>
      <c r="AW23" s="6">
        <v>4077.7699999999995</v>
      </c>
      <c r="AX23" s="6">
        <v>3387.0250000000001</v>
      </c>
      <c r="AY23" s="6">
        <v>3572.4749999999999</v>
      </c>
      <c r="AZ23" s="6">
        <v>2088.826</v>
      </c>
      <c r="BA23" s="6">
        <v>4100.8850000000002</v>
      </c>
      <c r="BB23" s="6">
        <v>3416.3139999999999</v>
      </c>
      <c r="BC23" s="6">
        <v>4019.8849999999998</v>
      </c>
      <c r="BD23" s="6">
        <v>4254.3850000000002</v>
      </c>
      <c r="BE23" s="6">
        <v>3797.6320000000001</v>
      </c>
    </row>
    <row r="24" spans="1:57" x14ac:dyDescent="0.25">
      <c r="A24" s="6" t="s">
        <v>197</v>
      </c>
      <c r="B24" s="6" t="s">
        <v>198</v>
      </c>
      <c r="C24" s="6" t="s">
        <v>157</v>
      </c>
      <c r="D24" s="6" t="s">
        <v>158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57" x14ac:dyDescent="0.25">
      <c r="A25" s="6" t="s">
        <v>199</v>
      </c>
      <c r="B25" s="6" t="s">
        <v>200</v>
      </c>
      <c r="C25" s="6" t="s">
        <v>157</v>
      </c>
      <c r="D25" s="6" t="s">
        <v>158</v>
      </c>
      <c r="E25" s="6"/>
      <c r="F25" s="6">
        <v>666.66700000000003</v>
      </c>
      <c r="G25" s="6">
        <v>833.33299999999997</v>
      </c>
      <c r="H25" s="6">
        <v>833.33299999999997</v>
      </c>
      <c r="I25" s="6">
        <v>892.85699999999997</v>
      </c>
      <c r="J25" s="6">
        <v>909.09100000000001</v>
      </c>
      <c r="K25" s="6">
        <v>914.89400000000001</v>
      </c>
      <c r="L25" s="6">
        <v>937.5</v>
      </c>
      <c r="M25" s="6">
        <v>940</v>
      </c>
      <c r="N25" s="6">
        <v>980</v>
      </c>
      <c r="O25" s="6">
        <v>980.76900000000001</v>
      </c>
      <c r="P25" s="6">
        <v>990.65400000000011</v>
      </c>
      <c r="Q25" s="6">
        <v>990.99099999999999</v>
      </c>
      <c r="R25" s="6">
        <v>1000</v>
      </c>
      <c r="S25" s="6">
        <v>1000</v>
      </c>
      <c r="T25" s="6">
        <v>1009.934</v>
      </c>
      <c r="U25" s="6">
        <v>1021.242</v>
      </c>
      <c r="V25" s="6">
        <v>1030.596</v>
      </c>
      <c r="W25" s="6">
        <v>1158.73</v>
      </c>
      <c r="X25" s="6">
        <v>1142.857</v>
      </c>
      <c r="Y25" s="6">
        <v>1141.27</v>
      </c>
      <c r="Z25" s="6">
        <v>1142.857</v>
      </c>
      <c r="AA25" s="6">
        <v>1165.354</v>
      </c>
      <c r="AB25" s="6">
        <v>1250</v>
      </c>
      <c r="AC25" s="6">
        <v>1333.3330000000001</v>
      </c>
      <c r="AD25" s="6">
        <v>1344.2620000000002</v>
      </c>
      <c r="AE25" s="6">
        <v>1344.2620000000002</v>
      </c>
      <c r="AF25" s="6">
        <v>1363.636</v>
      </c>
      <c r="AG25" s="6">
        <v>1400</v>
      </c>
      <c r="AH25" s="6">
        <v>1400</v>
      </c>
      <c r="AI25" s="6">
        <v>1500</v>
      </c>
      <c r="AJ25" s="6">
        <v>1666.6669999999999</v>
      </c>
      <c r="AK25" s="6">
        <v>1666.6669999999999</v>
      </c>
      <c r="AL25" s="6">
        <v>1600</v>
      </c>
      <c r="AM25" s="6">
        <v>1793.1029999999998</v>
      </c>
      <c r="AN25" s="6">
        <v>1793.1029999999998</v>
      </c>
      <c r="AO25" s="6">
        <v>1793.1029999999998</v>
      </c>
      <c r="AP25" s="6">
        <v>1740</v>
      </c>
      <c r="AQ25" s="6">
        <v>1984.211</v>
      </c>
      <c r="AR25" s="6">
        <v>2165.7139999999999</v>
      </c>
      <c r="AS25" s="6">
        <v>1950</v>
      </c>
      <c r="AT25" s="6">
        <v>1935.4839999999999</v>
      </c>
      <c r="AU25" s="6">
        <v>1906.25</v>
      </c>
      <c r="AV25" s="6">
        <v>2125</v>
      </c>
      <c r="AW25" s="6">
        <v>2151.5150000000003</v>
      </c>
      <c r="AX25" s="6">
        <v>2117.6469999999999</v>
      </c>
      <c r="AY25" s="6">
        <v>2235.2939999999999</v>
      </c>
      <c r="AZ25" s="6">
        <v>2222.2220000000002</v>
      </c>
      <c r="BA25" s="6">
        <v>2067.4849999999997</v>
      </c>
      <c r="BB25" s="6">
        <v>1757.991</v>
      </c>
      <c r="BC25" s="6">
        <v>7533.3330000000005</v>
      </c>
      <c r="BD25" s="6">
        <v>7308.5110000000004</v>
      </c>
      <c r="BE25" s="6">
        <v>7340.4259999999995</v>
      </c>
    </row>
    <row r="26" spans="1:57" x14ac:dyDescent="0.25">
      <c r="A26" s="6" t="s">
        <v>201</v>
      </c>
      <c r="B26" s="6" t="s">
        <v>202</v>
      </c>
      <c r="C26" s="6" t="s">
        <v>157</v>
      </c>
      <c r="D26" s="6" t="s">
        <v>158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>
        <v>3552.779</v>
      </c>
      <c r="AL26" s="6">
        <v>3515.5339999999997</v>
      </c>
      <c r="AM26" s="6">
        <v>3605.9569999999999</v>
      </c>
      <c r="AN26" s="6">
        <v>3586.3249999999998</v>
      </c>
      <c r="AO26" s="6">
        <v>3536.78</v>
      </c>
      <c r="AP26" s="6">
        <v>3523.7419999999997</v>
      </c>
      <c r="AQ26" s="6">
        <v>3481.1699999999996</v>
      </c>
      <c r="AR26" s="6">
        <v>3756.3519999999999</v>
      </c>
      <c r="AS26" s="6">
        <v>2550.2169999999996</v>
      </c>
      <c r="AT26" s="6">
        <v>3201.6840000000002</v>
      </c>
      <c r="AU26" s="6">
        <v>3828.1730000000002</v>
      </c>
      <c r="AV26" s="6">
        <v>2521.6259999999997</v>
      </c>
      <c r="AW26" s="6">
        <v>4433.5480000000007</v>
      </c>
      <c r="AX26" s="6">
        <v>4253.26</v>
      </c>
      <c r="AY26" s="6">
        <v>4290.8130000000001</v>
      </c>
      <c r="AZ26" s="6">
        <v>3223.2249999999999</v>
      </c>
      <c r="BA26" s="6">
        <v>4427.0929999999998</v>
      </c>
      <c r="BB26" s="6">
        <v>4503.1149999999998</v>
      </c>
      <c r="BC26" s="6">
        <v>3852.951</v>
      </c>
      <c r="BD26" s="6">
        <v>3724.9410000000003</v>
      </c>
      <c r="BE26" s="6">
        <v>3004.07</v>
      </c>
    </row>
    <row r="27" spans="1:57" x14ac:dyDescent="0.25">
      <c r="A27" s="6" t="s">
        <v>203</v>
      </c>
      <c r="B27" s="6" t="s">
        <v>204</v>
      </c>
      <c r="C27" s="6" t="s">
        <v>157</v>
      </c>
      <c r="D27" s="6" t="s">
        <v>158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>
        <v>2741.4520000000002</v>
      </c>
      <c r="AL27" s="6">
        <v>2795.826</v>
      </c>
      <c r="AM27" s="6">
        <v>2271.152</v>
      </c>
      <c r="AN27" s="6">
        <v>2065.1619999999998</v>
      </c>
      <c r="AO27" s="6">
        <v>2193.6770000000001</v>
      </c>
      <c r="AP27" s="6">
        <v>2409.4369999999999</v>
      </c>
      <c r="AQ27" s="6">
        <v>1891.4740000000002</v>
      </c>
      <c r="AR27" s="6">
        <v>1501.452</v>
      </c>
      <c r="AS27" s="6">
        <v>1951.6889999999999</v>
      </c>
      <c r="AT27" s="6">
        <v>2002.7549999999999</v>
      </c>
      <c r="AU27" s="6">
        <v>2482.3720000000003</v>
      </c>
      <c r="AV27" s="6">
        <v>2427.0309999999999</v>
      </c>
      <c r="AW27" s="6">
        <v>2992.759</v>
      </c>
      <c r="AX27" s="6">
        <v>2854.8049999999998</v>
      </c>
      <c r="AY27" s="6">
        <v>2555.1089999999999</v>
      </c>
      <c r="AZ27" s="6">
        <v>2888.181</v>
      </c>
      <c r="BA27" s="6">
        <v>3558.0089999999996</v>
      </c>
      <c r="BB27" s="6">
        <v>3375.5230000000001</v>
      </c>
      <c r="BC27" s="6">
        <v>2813.623</v>
      </c>
      <c r="BD27" s="6">
        <v>3247.9990000000003</v>
      </c>
      <c r="BE27" s="6">
        <v>3486.3300000000004</v>
      </c>
    </row>
    <row r="28" spans="1:57" x14ac:dyDescent="0.25">
      <c r="A28" s="6" t="s">
        <v>205</v>
      </c>
      <c r="B28" s="6" t="s">
        <v>206</v>
      </c>
      <c r="C28" s="6" t="s">
        <v>157</v>
      </c>
      <c r="D28" s="6" t="s">
        <v>158</v>
      </c>
      <c r="E28" s="6"/>
      <c r="F28" s="6">
        <v>596.38300000000004</v>
      </c>
      <c r="G28" s="6">
        <v>598.81899999999996</v>
      </c>
      <c r="H28" s="6">
        <v>694.77499999999998</v>
      </c>
      <c r="I28" s="6">
        <v>697.298</v>
      </c>
      <c r="J28" s="6">
        <v>742.03</v>
      </c>
      <c r="K28" s="6">
        <v>550.93500000000006</v>
      </c>
      <c r="L28" s="6">
        <v>1027.894</v>
      </c>
      <c r="M28" s="6">
        <v>1176.338</v>
      </c>
      <c r="N28" s="6">
        <v>1272.7379999999998</v>
      </c>
      <c r="O28" s="6">
        <v>1628.742</v>
      </c>
      <c r="P28" s="6">
        <v>1529.086</v>
      </c>
      <c r="Q28" s="6">
        <v>1414.933</v>
      </c>
      <c r="R28" s="6">
        <v>1860.681</v>
      </c>
      <c r="S28" s="6">
        <v>1313.15</v>
      </c>
      <c r="T28" s="6">
        <v>1054.7459999999999</v>
      </c>
      <c r="U28" s="6">
        <v>1450.377</v>
      </c>
      <c r="V28" s="6">
        <v>1592.202</v>
      </c>
      <c r="W28" s="6">
        <v>1851.873</v>
      </c>
      <c r="X28" s="6">
        <v>1711.2090000000001</v>
      </c>
      <c r="Y28" s="6">
        <v>1988.623</v>
      </c>
      <c r="Z28" s="6">
        <v>2071.4749999999999</v>
      </c>
      <c r="AA28" s="6">
        <v>2030.47</v>
      </c>
      <c r="AB28" s="6">
        <v>1865.23</v>
      </c>
      <c r="AC28" s="6">
        <v>1526.04</v>
      </c>
      <c r="AD28" s="6">
        <v>1515.875</v>
      </c>
      <c r="AE28" s="6">
        <v>1752.9869999999999</v>
      </c>
      <c r="AF28" s="6">
        <v>1706.6259999999997</v>
      </c>
      <c r="AG28" s="6">
        <v>1686.5880000000002</v>
      </c>
      <c r="AH28" s="6">
        <v>1612.415</v>
      </c>
      <c r="AI28" s="6">
        <v>2013.837</v>
      </c>
      <c r="AJ28" s="6">
        <v>2276.1310000000003</v>
      </c>
      <c r="AK28" s="6">
        <v>2098.375</v>
      </c>
      <c r="AL28" s="6">
        <v>2131.172</v>
      </c>
      <c r="AM28" s="6">
        <v>1753.5080000000003</v>
      </c>
      <c r="AN28" s="6">
        <v>1777.0060000000001</v>
      </c>
      <c r="AO28" s="6">
        <v>2505.8000000000002</v>
      </c>
      <c r="AP28" s="6">
        <v>2395.0720000000001</v>
      </c>
      <c r="AQ28" s="6">
        <v>2459.2750000000001</v>
      </c>
      <c r="AR28" s="6">
        <v>2806.306</v>
      </c>
      <c r="AS28" s="6">
        <v>2420.2840000000001</v>
      </c>
      <c r="AT28" s="6">
        <v>3101.2669999999998</v>
      </c>
      <c r="AU28" s="6">
        <v>2520.3110000000001</v>
      </c>
      <c r="AV28" s="6">
        <v>2955.6240000000003</v>
      </c>
      <c r="AW28" s="6">
        <v>2523.8509999999997</v>
      </c>
      <c r="AX28" s="6">
        <v>3041.748</v>
      </c>
      <c r="AY28" s="6">
        <v>2244.9049999999997</v>
      </c>
      <c r="AZ28" s="6">
        <v>2638.4560000000001</v>
      </c>
      <c r="BA28" s="6">
        <v>2428.0410000000002</v>
      </c>
      <c r="BB28" s="6">
        <v>2972.056</v>
      </c>
      <c r="BC28" s="6">
        <v>2798.5839999999998</v>
      </c>
      <c r="BD28" s="6">
        <v>2817.1619999999998</v>
      </c>
      <c r="BE28" s="6">
        <v>2911.7650000000003</v>
      </c>
    </row>
    <row r="29" spans="1:57" x14ac:dyDescent="0.25">
      <c r="A29" s="6" t="s">
        <v>207</v>
      </c>
      <c r="B29" s="6" t="s">
        <v>208</v>
      </c>
      <c r="C29" s="6" t="s">
        <v>157</v>
      </c>
      <c r="D29" s="6" t="s">
        <v>158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57" x14ac:dyDescent="0.25">
      <c r="A30" s="6" t="s">
        <v>209</v>
      </c>
      <c r="B30" s="6" t="s">
        <v>210</v>
      </c>
      <c r="C30" s="6" t="s">
        <v>157</v>
      </c>
      <c r="D30" s="6" t="s">
        <v>158</v>
      </c>
      <c r="E30" s="6"/>
      <c r="F30" s="6">
        <v>954.33500000000004</v>
      </c>
      <c r="G30" s="6">
        <v>946.51299999999992</v>
      </c>
      <c r="H30" s="6">
        <v>945.54</v>
      </c>
      <c r="I30" s="6">
        <v>795.06</v>
      </c>
      <c r="J30" s="6">
        <v>1051.607</v>
      </c>
      <c r="K30" s="6">
        <v>1013.1209999999999</v>
      </c>
      <c r="L30" s="6">
        <v>1095.6219999999998</v>
      </c>
      <c r="M30" s="6">
        <v>1080.8129999999999</v>
      </c>
      <c r="N30" s="6">
        <v>1082.0909999999999</v>
      </c>
      <c r="O30" s="6">
        <v>1056.3910000000001</v>
      </c>
      <c r="P30" s="6">
        <v>1103.107</v>
      </c>
      <c r="Q30" s="6">
        <v>1087.867</v>
      </c>
      <c r="R30" s="6">
        <v>1091.5350000000001</v>
      </c>
      <c r="S30" s="6">
        <v>1081.412</v>
      </c>
      <c r="T30" s="6">
        <v>1140.607</v>
      </c>
      <c r="U30" s="6">
        <v>1223.1010000000001</v>
      </c>
      <c r="V30" s="6">
        <v>1038.2719999999999</v>
      </c>
      <c r="W30" s="6">
        <v>1074.143</v>
      </c>
      <c r="X30" s="6">
        <v>1131.6469999999999</v>
      </c>
      <c r="Y30" s="6">
        <v>1116.6209999999999</v>
      </c>
      <c r="Z30" s="6">
        <v>1300.547</v>
      </c>
      <c r="AA30" s="6">
        <v>1253.2629999999999</v>
      </c>
      <c r="AB30" s="6">
        <v>1043.492</v>
      </c>
      <c r="AC30" s="6">
        <v>1307.731</v>
      </c>
      <c r="AD30" s="6">
        <v>1336.3780000000002</v>
      </c>
      <c r="AE30" s="6">
        <v>1287.856</v>
      </c>
      <c r="AF30" s="6">
        <v>1332.8879999999999</v>
      </c>
      <c r="AG30" s="6">
        <v>1321.0149999999999</v>
      </c>
      <c r="AH30" s="6">
        <v>1353.9860000000001</v>
      </c>
      <c r="AI30" s="6">
        <v>1360.7809999999999</v>
      </c>
      <c r="AJ30" s="6">
        <v>1358.057</v>
      </c>
      <c r="AK30" s="6">
        <v>1399.711</v>
      </c>
      <c r="AL30" s="6">
        <v>1536.9870000000001</v>
      </c>
      <c r="AM30" s="6">
        <v>1426.6669999999999</v>
      </c>
      <c r="AN30" s="6">
        <v>1561.11</v>
      </c>
      <c r="AO30" s="6">
        <v>1613.569</v>
      </c>
      <c r="AP30" s="6">
        <v>1388.08</v>
      </c>
      <c r="AQ30" s="6">
        <v>1494.5650000000001</v>
      </c>
      <c r="AR30" s="6">
        <v>1366.5059999999999</v>
      </c>
      <c r="AS30" s="6">
        <v>1642.0189999999998</v>
      </c>
      <c r="AT30" s="6">
        <v>1784.9360000000001</v>
      </c>
      <c r="AU30" s="6">
        <v>1712.0150000000001</v>
      </c>
      <c r="AV30" s="6">
        <v>1963.3240000000001</v>
      </c>
      <c r="AW30" s="6">
        <v>1618.6579999999999</v>
      </c>
      <c r="AX30" s="6">
        <v>1926.9689999999998</v>
      </c>
      <c r="AY30" s="6">
        <v>2100.0610000000001</v>
      </c>
      <c r="AZ30" s="6">
        <v>1763.271</v>
      </c>
      <c r="BA30" s="6">
        <v>2016.432</v>
      </c>
      <c r="BB30" s="6">
        <v>2346.0439999999999</v>
      </c>
      <c r="BC30" s="6">
        <v>2056.7509999999997</v>
      </c>
      <c r="BD30" s="6">
        <v>2365.4459999999999</v>
      </c>
      <c r="BE30" s="6">
        <v>2463.3339999999998</v>
      </c>
    </row>
    <row r="31" spans="1:57" x14ac:dyDescent="0.25">
      <c r="A31" s="6" t="s">
        <v>211</v>
      </c>
      <c r="B31" s="6" t="s">
        <v>212</v>
      </c>
      <c r="C31" s="6" t="s">
        <v>157</v>
      </c>
      <c r="D31" s="6" t="s">
        <v>158</v>
      </c>
      <c r="E31" s="6"/>
      <c r="F31" s="6">
        <v>1346.3009999999999</v>
      </c>
      <c r="G31" s="6">
        <v>1381.5219999999999</v>
      </c>
      <c r="H31" s="6">
        <v>1322.444</v>
      </c>
      <c r="I31" s="6">
        <v>1256.4349999999999</v>
      </c>
      <c r="J31" s="6">
        <v>1428.3340000000001</v>
      </c>
      <c r="K31" s="6">
        <v>1321.2729999999999</v>
      </c>
      <c r="L31" s="6">
        <v>1402.193</v>
      </c>
      <c r="M31" s="6">
        <v>1350.452</v>
      </c>
      <c r="N31" s="6">
        <v>1302.7649999999999</v>
      </c>
      <c r="O31" s="6">
        <v>1408.7940000000001</v>
      </c>
      <c r="P31" s="6">
        <v>1290.83</v>
      </c>
      <c r="Q31" s="6">
        <v>1299.7159999999999</v>
      </c>
      <c r="R31" s="6">
        <v>1411.6680000000001</v>
      </c>
      <c r="S31" s="6">
        <v>1455.84</v>
      </c>
      <c r="T31" s="6">
        <v>1358.8330000000001</v>
      </c>
      <c r="U31" s="6">
        <v>1444.5639999999999</v>
      </c>
      <c r="V31" s="6">
        <v>1452.453</v>
      </c>
      <c r="W31" s="6">
        <v>1210.1500000000001</v>
      </c>
      <c r="X31" s="6">
        <v>1301.318</v>
      </c>
      <c r="Y31" s="6">
        <v>1575.741</v>
      </c>
      <c r="Z31" s="6">
        <v>1611.0989999999999</v>
      </c>
      <c r="AA31" s="6">
        <v>1544.845</v>
      </c>
      <c r="AB31" s="6">
        <v>1614.5650000000001</v>
      </c>
      <c r="AC31" s="6">
        <v>1677.3169999999998</v>
      </c>
      <c r="AD31" s="6">
        <v>1827.7750000000001</v>
      </c>
      <c r="AE31" s="6">
        <v>1664.7470000000001</v>
      </c>
      <c r="AF31" s="6">
        <v>1882.1220000000001</v>
      </c>
      <c r="AG31" s="6">
        <v>1858.7630000000001</v>
      </c>
      <c r="AH31" s="6">
        <v>1999.6979999999999</v>
      </c>
      <c r="AI31" s="6">
        <v>1755.0610000000001</v>
      </c>
      <c r="AJ31" s="6">
        <v>1850.655</v>
      </c>
      <c r="AK31" s="6">
        <v>2142.471</v>
      </c>
      <c r="AL31" s="6">
        <v>2354.5450000000001</v>
      </c>
      <c r="AM31" s="6">
        <v>2284.3599999999997</v>
      </c>
      <c r="AN31" s="6">
        <v>2513.1509999999998</v>
      </c>
      <c r="AO31" s="6">
        <v>2573.1469999999999</v>
      </c>
      <c r="AP31" s="6">
        <v>2522.0790000000002</v>
      </c>
      <c r="AQ31" s="6">
        <v>2581.25</v>
      </c>
      <c r="AR31" s="6">
        <v>2720.95</v>
      </c>
      <c r="AS31" s="6">
        <v>2661.3530000000001</v>
      </c>
      <c r="AT31" s="6">
        <v>3149.6030000000001</v>
      </c>
      <c r="AU31" s="6">
        <v>2846.0240000000003</v>
      </c>
      <c r="AV31" s="6">
        <v>3385.3019999999997</v>
      </c>
      <c r="AW31" s="6">
        <v>3131.45</v>
      </c>
      <c r="AX31" s="6">
        <v>2882.5919999999996</v>
      </c>
      <c r="AY31" s="6">
        <v>3210.5029999999997</v>
      </c>
      <c r="AZ31" s="6">
        <v>3553.1309999999999</v>
      </c>
      <c r="BA31" s="6">
        <v>3830.84</v>
      </c>
      <c r="BB31" s="6">
        <v>3531.5089999999996</v>
      </c>
      <c r="BC31" s="6">
        <v>4040.8360000000002</v>
      </c>
      <c r="BD31" s="6">
        <v>4037.5010000000002</v>
      </c>
      <c r="BE31" s="6">
        <v>4598.5910000000003</v>
      </c>
    </row>
    <row r="32" spans="1:57" x14ac:dyDescent="0.25">
      <c r="A32" s="6" t="s">
        <v>213</v>
      </c>
      <c r="B32" s="6" t="s">
        <v>214</v>
      </c>
      <c r="C32" s="6" t="s">
        <v>157</v>
      </c>
      <c r="D32" s="6" t="s">
        <v>158</v>
      </c>
      <c r="E32" s="6"/>
      <c r="F32" s="6">
        <v>1884.211</v>
      </c>
      <c r="G32" s="6">
        <v>2511.1729999999998</v>
      </c>
      <c r="H32" s="6">
        <v>1882.979</v>
      </c>
      <c r="I32" s="6">
        <v>1788.732</v>
      </c>
      <c r="J32" s="6">
        <v>1866.6669999999999</v>
      </c>
      <c r="K32" s="6">
        <v>2075</v>
      </c>
      <c r="L32" s="6">
        <v>2325.5810000000001</v>
      </c>
      <c r="M32" s="6">
        <v>2375.41</v>
      </c>
      <c r="N32" s="6">
        <v>2402.7400000000002</v>
      </c>
      <c r="O32" s="6">
        <v>2424.2419999999997</v>
      </c>
      <c r="P32" s="6">
        <v>2333.3330000000001</v>
      </c>
      <c r="Q32" s="6">
        <v>2727.6320000000001</v>
      </c>
      <c r="R32" s="6">
        <v>2631.5790000000002</v>
      </c>
      <c r="S32" s="6">
        <v>2614.3789999999999</v>
      </c>
      <c r="T32" s="6">
        <v>2614.3789999999999</v>
      </c>
      <c r="U32" s="6">
        <v>2614.3789999999999</v>
      </c>
      <c r="V32" s="6">
        <v>2614.3789999999999</v>
      </c>
      <c r="W32" s="6">
        <v>2614.3789999999999</v>
      </c>
      <c r="X32" s="6">
        <v>2614.3789999999999</v>
      </c>
      <c r="Y32" s="6">
        <v>2500</v>
      </c>
      <c r="Z32" s="6">
        <v>2500</v>
      </c>
      <c r="AA32" s="6">
        <v>2500</v>
      </c>
      <c r="AB32" s="6">
        <v>2500</v>
      </c>
      <c r="AC32" s="6">
        <v>2727.2730000000001</v>
      </c>
      <c r="AD32" s="6">
        <v>2500</v>
      </c>
      <c r="AE32" s="6">
        <v>2560.9759999999997</v>
      </c>
      <c r="AF32" s="6">
        <v>2560.9759999999997</v>
      </c>
      <c r="AG32" s="6">
        <v>2619.0479999999998</v>
      </c>
      <c r="AH32" s="6">
        <v>2619.0479999999998</v>
      </c>
      <c r="AI32" s="6">
        <v>2674.4189999999999</v>
      </c>
      <c r="AJ32" s="6">
        <v>2625</v>
      </c>
      <c r="AK32" s="6">
        <v>2571.4290000000001</v>
      </c>
      <c r="AL32" s="6">
        <v>2666.6669999999999</v>
      </c>
      <c r="AM32" s="6">
        <v>2600</v>
      </c>
      <c r="AN32" s="6">
        <v>2750</v>
      </c>
      <c r="AO32" s="6">
        <v>2666.6669999999999</v>
      </c>
      <c r="AP32" s="6">
        <v>2600</v>
      </c>
      <c r="AQ32" s="6">
        <v>2600</v>
      </c>
      <c r="AR32" s="6">
        <v>2600</v>
      </c>
      <c r="AS32" s="6">
        <v>2608.6959999999999</v>
      </c>
      <c r="AT32" s="6">
        <v>2604.1669999999999</v>
      </c>
      <c r="AU32" s="6">
        <v>2626.5060000000003</v>
      </c>
      <c r="AV32" s="6">
        <v>2630</v>
      </c>
      <c r="AW32" s="6">
        <v>2659.5740000000001</v>
      </c>
      <c r="AX32" s="6">
        <v>2736.8419999999996</v>
      </c>
      <c r="AY32" s="6">
        <v>2700</v>
      </c>
      <c r="AZ32" s="6">
        <v>2666.6669999999999</v>
      </c>
      <c r="BA32" s="6">
        <v>2484.2110000000002</v>
      </c>
      <c r="BB32" s="6">
        <v>2109.375</v>
      </c>
      <c r="BC32" s="6">
        <v>3188.8890000000001</v>
      </c>
      <c r="BD32" s="6">
        <v>3444.4440000000004</v>
      </c>
      <c r="BE32" s="6">
        <v>3200</v>
      </c>
    </row>
    <row r="33" spans="1:57" x14ac:dyDescent="0.25">
      <c r="A33" s="6" t="s">
        <v>215</v>
      </c>
      <c r="B33" s="6" t="s">
        <v>216</v>
      </c>
      <c r="C33" s="6" t="s">
        <v>157</v>
      </c>
      <c r="D33" s="6" t="s">
        <v>158</v>
      </c>
      <c r="E33" s="6"/>
      <c r="F33" s="6">
        <v>1730.6060000000002</v>
      </c>
      <c r="G33" s="6">
        <v>1852.702</v>
      </c>
      <c r="H33" s="6">
        <v>1371.145</v>
      </c>
      <c r="I33" s="6">
        <v>1323.462</v>
      </c>
      <c r="J33" s="6">
        <v>1173.7049999999999</v>
      </c>
      <c r="K33" s="6">
        <v>1392.1569999999999</v>
      </c>
      <c r="L33" s="6">
        <v>1587.069</v>
      </c>
      <c r="M33" s="6">
        <v>1586.7819999999999</v>
      </c>
      <c r="N33" s="6">
        <v>1858.0819999999999</v>
      </c>
      <c r="O33" s="6">
        <v>1962.095</v>
      </c>
      <c r="P33" s="6">
        <v>1602.414</v>
      </c>
      <c r="Q33" s="6">
        <v>1617.4690000000001</v>
      </c>
      <c r="R33" s="6">
        <v>2425.0590000000002</v>
      </c>
      <c r="S33" s="6">
        <v>2903.9549999999999</v>
      </c>
      <c r="T33" s="6">
        <v>2717.8220000000001</v>
      </c>
      <c r="U33" s="6">
        <v>1964.6740000000002</v>
      </c>
      <c r="V33" s="6">
        <v>1503.3530000000001</v>
      </c>
      <c r="W33" s="6">
        <v>1591.701</v>
      </c>
      <c r="X33" s="6">
        <v>2175.8599999999997</v>
      </c>
      <c r="Y33" s="6">
        <v>1379.7090000000001</v>
      </c>
      <c r="Z33" s="6">
        <v>1364.3330000000001</v>
      </c>
      <c r="AA33" s="6">
        <v>1482.4559999999999</v>
      </c>
      <c r="AB33" s="6">
        <v>1579.693</v>
      </c>
      <c r="AC33" s="6">
        <v>1557.143</v>
      </c>
      <c r="AD33" s="6">
        <v>1239.404</v>
      </c>
      <c r="AE33" s="6">
        <v>2135.922</v>
      </c>
      <c r="AF33" s="6">
        <v>1062.992</v>
      </c>
      <c r="AG33" s="6">
        <v>2168.5389999999998</v>
      </c>
      <c r="AH33" s="6">
        <v>2228.5709999999999</v>
      </c>
      <c r="AI33" s="6">
        <v>1550</v>
      </c>
      <c r="AJ33" s="6">
        <v>1600</v>
      </c>
      <c r="AK33" s="6">
        <v>1233.3330000000001</v>
      </c>
      <c r="AL33" s="6">
        <v>2257.143</v>
      </c>
      <c r="AM33" s="6">
        <v>1670.2130000000002</v>
      </c>
      <c r="AN33" s="6">
        <v>1638.7099999999998</v>
      </c>
      <c r="AO33" s="6">
        <v>1651.8520000000001</v>
      </c>
      <c r="AP33" s="6">
        <v>1670.4119999999998</v>
      </c>
      <c r="AQ33" s="6">
        <v>1657.9929999999999</v>
      </c>
      <c r="AR33" s="6">
        <v>526.31600000000003</v>
      </c>
      <c r="AS33" s="6">
        <v>650</v>
      </c>
      <c r="AT33" s="6">
        <v>729.16700000000003</v>
      </c>
      <c r="AU33" s="6">
        <v>729.41200000000003</v>
      </c>
      <c r="AV33" s="6">
        <v>792.75400000000002</v>
      </c>
      <c r="AW33" s="6">
        <v>819.02200000000005</v>
      </c>
      <c r="AX33" s="6">
        <v>872.82099999999991</v>
      </c>
      <c r="AY33" s="6">
        <v>809.13199999999995</v>
      </c>
      <c r="AZ33" s="6">
        <v>725.46100000000001</v>
      </c>
      <c r="BA33" s="6">
        <v>700.76900000000001</v>
      </c>
      <c r="BB33" s="6">
        <v>514.73099999999999</v>
      </c>
      <c r="BC33" s="6">
        <v>580.08699999999999</v>
      </c>
      <c r="BD33" s="6">
        <v>591.18100000000004</v>
      </c>
      <c r="BE33" s="6">
        <v>631.57899999999995</v>
      </c>
    </row>
    <row r="34" spans="1:57" x14ac:dyDescent="0.25">
      <c r="A34" s="6" t="s">
        <v>217</v>
      </c>
      <c r="B34" s="6" t="s">
        <v>218</v>
      </c>
      <c r="C34" s="6" t="s">
        <v>157</v>
      </c>
      <c r="D34" s="6" t="s">
        <v>158</v>
      </c>
      <c r="E34" s="6"/>
      <c r="F34" s="6">
        <v>1440.8200000000002</v>
      </c>
      <c r="G34" s="6">
        <v>1440.028</v>
      </c>
      <c r="H34" s="6">
        <v>1438.8150000000001</v>
      </c>
      <c r="I34" s="6">
        <v>1439.3690000000001</v>
      </c>
      <c r="J34" s="6">
        <v>1437.5070000000001</v>
      </c>
      <c r="K34" s="6">
        <v>1437.6590000000001</v>
      </c>
      <c r="L34" s="6">
        <v>1435.105</v>
      </c>
      <c r="M34" s="6">
        <v>1432.6579999999999</v>
      </c>
      <c r="N34" s="6">
        <v>1435.239</v>
      </c>
      <c r="O34" s="6">
        <v>1436.7159999999999</v>
      </c>
      <c r="P34" s="6">
        <v>1437.0120000000002</v>
      </c>
      <c r="Q34" s="6">
        <v>1441.048</v>
      </c>
      <c r="R34" s="6">
        <v>1439.701</v>
      </c>
      <c r="S34" s="6">
        <v>1442.5889999999999</v>
      </c>
      <c r="T34" s="6">
        <v>1447.922</v>
      </c>
      <c r="U34" s="6">
        <v>1438.8780000000002</v>
      </c>
      <c r="V34" s="6">
        <v>1444.444</v>
      </c>
      <c r="W34" s="6">
        <v>1443.269</v>
      </c>
      <c r="X34" s="6">
        <v>1434.155</v>
      </c>
      <c r="Y34" s="6">
        <v>1424.9659999999999</v>
      </c>
      <c r="Z34" s="6">
        <v>1457.703</v>
      </c>
      <c r="AA34" s="6">
        <v>1445.2649999999999</v>
      </c>
      <c r="AB34" s="6">
        <v>1429.047</v>
      </c>
      <c r="AC34" s="6">
        <v>1442.3200000000002</v>
      </c>
      <c r="AD34" s="6">
        <v>1386.0809999999999</v>
      </c>
      <c r="AE34" s="6">
        <v>1371.87</v>
      </c>
      <c r="AF34" s="6">
        <v>1181.895</v>
      </c>
      <c r="AG34" s="6">
        <v>1019.68</v>
      </c>
      <c r="AH34" s="6">
        <v>1015.207</v>
      </c>
      <c r="AI34" s="6">
        <v>1279.76</v>
      </c>
      <c r="AJ34" s="6">
        <v>1253.095</v>
      </c>
      <c r="AK34" s="6">
        <v>1309.0120000000002</v>
      </c>
      <c r="AL34" s="6">
        <v>1371.9860000000001</v>
      </c>
      <c r="AM34" s="6">
        <v>1310.068</v>
      </c>
      <c r="AN34" s="6">
        <v>1428.36</v>
      </c>
      <c r="AO34" s="6">
        <v>1513.5139999999999</v>
      </c>
      <c r="AP34" s="6">
        <v>1564.422</v>
      </c>
      <c r="AQ34" s="6">
        <v>1579.9680000000001</v>
      </c>
      <c r="AR34" s="6">
        <v>1539.886</v>
      </c>
      <c r="AS34" s="6">
        <v>1437.913</v>
      </c>
      <c r="AT34" s="6">
        <v>1441.6089999999999</v>
      </c>
      <c r="AU34" s="6">
        <v>1548.9659999999999</v>
      </c>
      <c r="AV34" s="6">
        <v>1791.2529999999999</v>
      </c>
      <c r="AW34" s="6">
        <v>2995.2139999999999</v>
      </c>
      <c r="AX34" s="6">
        <v>2334.9499999999998</v>
      </c>
      <c r="AY34" s="6">
        <v>2199.7429999999999</v>
      </c>
      <c r="AZ34" s="6">
        <v>1999.152</v>
      </c>
      <c r="BA34" s="6">
        <v>2741.47</v>
      </c>
      <c r="BB34" s="6">
        <v>2160.431</v>
      </c>
      <c r="BC34" s="6">
        <v>2469.0860000000002</v>
      </c>
      <c r="BD34" s="6">
        <v>2809.7550000000001</v>
      </c>
      <c r="BE34" s="6">
        <v>2663.3530000000001</v>
      </c>
    </row>
    <row r="35" spans="1:57" x14ac:dyDescent="0.25">
      <c r="A35" s="6" t="s">
        <v>219</v>
      </c>
      <c r="B35" s="6" t="s">
        <v>220</v>
      </c>
      <c r="C35" s="6" t="s">
        <v>157</v>
      </c>
      <c r="D35" s="6" t="s">
        <v>158</v>
      </c>
      <c r="E35" s="6"/>
      <c r="F35" s="6">
        <v>341.80700000000002</v>
      </c>
      <c r="G35" s="6">
        <v>339.57600000000002</v>
      </c>
      <c r="H35" s="6">
        <v>382.79</v>
      </c>
      <c r="I35" s="6">
        <v>275.93600000000004</v>
      </c>
      <c r="J35" s="6">
        <v>329.779</v>
      </c>
      <c r="K35" s="6">
        <v>439.92099999999999</v>
      </c>
      <c r="L35" s="6">
        <v>316.90999999999997</v>
      </c>
      <c r="M35" s="6">
        <v>261.62800000000004</v>
      </c>
      <c r="N35" s="6">
        <v>309.55399999999997</v>
      </c>
      <c r="O35" s="6">
        <v>63.220000000000006</v>
      </c>
      <c r="P35" s="6">
        <v>447.96800000000002</v>
      </c>
      <c r="Q35" s="6">
        <v>948.48400000000004</v>
      </c>
      <c r="R35" s="6">
        <v>275.58499999999998</v>
      </c>
      <c r="S35" s="6">
        <v>691.02099999999996</v>
      </c>
      <c r="T35" s="6">
        <v>446.197</v>
      </c>
      <c r="U35" s="6">
        <v>643.16599999999994</v>
      </c>
      <c r="V35" s="6">
        <v>415.11599999999999</v>
      </c>
      <c r="W35" s="6">
        <v>268.65700000000004</v>
      </c>
      <c r="X35" s="6">
        <v>132.29300000000001</v>
      </c>
      <c r="Y35" s="6">
        <v>237.209</v>
      </c>
      <c r="Z35" s="6">
        <v>275.24099999999999</v>
      </c>
      <c r="AA35" s="6">
        <v>287.928</v>
      </c>
      <c r="AB35" s="6">
        <v>265.26900000000001</v>
      </c>
      <c r="AC35" s="6">
        <v>150.71199999999999</v>
      </c>
      <c r="AD35" s="6">
        <v>200.68</v>
      </c>
      <c r="AE35" s="6">
        <v>198.48</v>
      </c>
      <c r="AF35" s="6">
        <v>190.691</v>
      </c>
      <c r="AG35" s="6">
        <v>375.58100000000002</v>
      </c>
      <c r="AH35" s="6">
        <v>288.87900000000002</v>
      </c>
      <c r="AI35" s="6">
        <v>265.536</v>
      </c>
      <c r="AJ35" s="6">
        <v>382.44099999999997</v>
      </c>
      <c r="AK35" s="6">
        <v>288.69099999999997</v>
      </c>
      <c r="AL35" s="6">
        <v>422.65299999999996</v>
      </c>
      <c r="AM35" s="6">
        <v>226.60500000000002</v>
      </c>
      <c r="AN35" s="6">
        <v>469.80600000000004</v>
      </c>
      <c r="AO35" s="6">
        <v>335.286</v>
      </c>
      <c r="AP35" s="6">
        <v>301.959</v>
      </c>
      <c r="AQ35" s="6">
        <v>246.71700000000001</v>
      </c>
      <c r="AR35" s="6">
        <v>226.24099999999999</v>
      </c>
      <c r="AS35" s="6">
        <v>130.66300000000001</v>
      </c>
      <c r="AT35" s="6">
        <v>554.44799999999998</v>
      </c>
      <c r="AU35" s="6">
        <v>358.87</v>
      </c>
      <c r="AV35" s="6">
        <v>1213.482</v>
      </c>
      <c r="AW35" s="6">
        <v>274.43799999999999</v>
      </c>
      <c r="AX35" s="6">
        <v>443.22700000000003</v>
      </c>
      <c r="AY35" s="6">
        <v>372.03699999999998</v>
      </c>
      <c r="AZ35" s="6">
        <v>639.18999999999994</v>
      </c>
      <c r="BA35" s="6">
        <v>361.43700000000001</v>
      </c>
      <c r="BB35" s="6">
        <v>358.65800000000002</v>
      </c>
      <c r="BC35" s="6">
        <v>373.64600000000002</v>
      </c>
      <c r="BD35" s="6">
        <v>388.39400000000001</v>
      </c>
      <c r="BE35" s="6">
        <v>359.14600000000002</v>
      </c>
    </row>
    <row r="36" spans="1:57" x14ac:dyDescent="0.25">
      <c r="A36" s="6" t="s">
        <v>221</v>
      </c>
      <c r="B36" s="6" t="s">
        <v>222</v>
      </c>
      <c r="C36" s="6" t="s">
        <v>157</v>
      </c>
      <c r="D36" s="6" t="s">
        <v>158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</row>
    <row r="37" spans="1:57" x14ac:dyDescent="0.25">
      <c r="A37" s="6" t="s">
        <v>223</v>
      </c>
      <c r="B37" s="6" t="s">
        <v>224</v>
      </c>
      <c r="C37" s="6" t="s">
        <v>157</v>
      </c>
      <c r="D37" s="6" t="s">
        <v>158</v>
      </c>
      <c r="E37" s="6"/>
      <c r="F37" s="6">
        <v>442.99700000000001</v>
      </c>
      <c r="G37" s="6">
        <v>540.90899999999999</v>
      </c>
      <c r="H37" s="6">
        <v>543.87099999999998</v>
      </c>
      <c r="I37" s="6">
        <v>661.59699999999998</v>
      </c>
      <c r="J37" s="6">
        <v>790.17899999999997</v>
      </c>
      <c r="K37" s="6">
        <v>806.60400000000004</v>
      </c>
      <c r="L37" s="6">
        <v>728.45500000000004</v>
      </c>
      <c r="M37" s="6">
        <v>814.03500000000008</v>
      </c>
      <c r="N37" s="6">
        <v>783.27600000000007</v>
      </c>
      <c r="O37" s="6">
        <v>712.42700000000002</v>
      </c>
      <c r="P37" s="6">
        <v>717.87200000000007</v>
      </c>
      <c r="Q37" s="6">
        <v>696.16700000000003</v>
      </c>
      <c r="R37" s="6">
        <v>682.76099999999997</v>
      </c>
      <c r="S37" s="6">
        <v>502.55799999999999</v>
      </c>
      <c r="T37" s="6">
        <v>533.48099999999999</v>
      </c>
      <c r="U37" s="6">
        <v>526.02700000000004</v>
      </c>
      <c r="V37" s="6">
        <v>522.47199999999998</v>
      </c>
      <c r="W37" s="6">
        <v>595.41399999999999</v>
      </c>
      <c r="X37" s="6">
        <v>497.19799999999998</v>
      </c>
      <c r="Y37" s="6">
        <v>521.024</v>
      </c>
      <c r="Z37" s="6">
        <v>569.57399999999996</v>
      </c>
      <c r="AA37" s="6">
        <v>559.27800000000002</v>
      </c>
      <c r="AB37" s="6">
        <v>674.61199999999997</v>
      </c>
      <c r="AC37" s="6">
        <v>772.08100000000002</v>
      </c>
      <c r="AD37" s="6">
        <v>1076.92</v>
      </c>
      <c r="AE37" s="6">
        <v>1189.3120000000001</v>
      </c>
      <c r="AF37" s="6">
        <v>958.40499999999997</v>
      </c>
      <c r="AG37" s="6">
        <v>1112.27</v>
      </c>
      <c r="AH37" s="6">
        <v>1078.567</v>
      </c>
      <c r="AI37" s="6">
        <v>809.86599999999999</v>
      </c>
      <c r="AJ37" s="6">
        <v>883.72900000000004</v>
      </c>
      <c r="AK37" s="6">
        <v>984.92399999999998</v>
      </c>
      <c r="AL37" s="6">
        <v>985.82900000000006</v>
      </c>
      <c r="AM37" s="6">
        <v>867.13099999999997</v>
      </c>
      <c r="AN37" s="6">
        <v>859.19299999999998</v>
      </c>
      <c r="AO37" s="6">
        <v>866.05</v>
      </c>
      <c r="AP37" s="6">
        <v>947.94500000000005</v>
      </c>
      <c r="AQ37" s="6">
        <v>965.23799999999994</v>
      </c>
      <c r="AR37" s="6">
        <v>986.64099999999996</v>
      </c>
      <c r="AS37" s="6">
        <v>968.85699999999997</v>
      </c>
      <c r="AT37" s="6">
        <v>1011.3430000000001</v>
      </c>
      <c r="AU37" s="6">
        <v>1048.2649999999999</v>
      </c>
      <c r="AV37" s="6">
        <v>1019.418</v>
      </c>
      <c r="AW37" s="6">
        <v>990.96399999999994</v>
      </c>
      <c r="AX37" s="6">
        <v>961.50400000000013</v>
      </c>
      <c r="AY37" s="6">
        <v>859.83899999999994</v>
      </c>
      <c r="AZ37" s="6">
        <v>951.21100000000001</v>
      </c>
      <c r="BA37" s="6">
        <v>946.76599999999996</v>
      </c>
      <c r="BB37" s="6">
        <v>948.39300000000003</v>
      </c>
      <c r="BC37" s="6">
        <v>1447.3969999999999</v>
      </c>
      <c r="BD37" s="6">
        <v>1521.623</v>
      </c>
      <c r="BE37" s="6">
        <v>1684.431</v>
      </c>
    </row>
    <row r="38" spans="1:57" x14ac:dyDescent="0.25">
      <c r="A38" s="6" t="s">
        <v>225</v>
      </c>
      <c r="B38" s="6" t="s">
        <v>226</v>
      </c>
      <c r="C38" s="6" t="s">
        <v>157</v>
      </c>
      <c r="D38" s="6" t="s">
        <v>158</v>
      </c>
      <c r="E38" s="6"/>
      <c r="F38" s="6">
        <v>984.98899999999992</v>
      </c>
      <c r="G38" s="6">
        <v>1595.4180000000001</v>
      </c>
      <c r="H38" s="6">
        <v>1838.864</v>
      </c>
      <c r="I38" s="6">
        <v>1527.1849999999999</v>
      </c>
      <c r="J38" s="6">
        <v>1730.3919999999998</v>
      </c>
      <c r="K38" s="6">
        <v>1972.6619999999998</v>
      </c>
      <c r="L38" s="6">
        <v>1518.9850000000001</v>
      </c>
      <c r="M38" s="6">
        <v>1734.4880000000001</v>
      </c>
      <c r="N38" s="6">
        <v>1959.2310000000002</v>
      </c>
      <c r="O38" s="6">
        <v>2110.7550000000001</v>
      </c>
      <c r="P38" s="6">
        <v>2145.2349999999997</v>
      </c>
      <c r="Q38" s="6">
        <v>1987.682</v>
      </c>
      <c r="R38" s="6">
        <v>1951.2529999999999</v>
      </c>
      <c r="S38" s="6">
        <v>1726.7470000000001</v>
      </c>
      <c r="T38" s="6">
        <v>2052.2190000000001</v>
      </c>
      <c r="U38" s="6">
        <v>2275.7689999999998</v>
      </c>
      <c r="V38" s="6">
        <v>2265.9</v>
      </c>
      <c r="W38" s="6">
        <v>2267.3759999999997</v>
      </c>
      <c r="X38" s="6">
        <v>2032.7</v>
      </c>
      <c r="Y38" s="6">
        <v>2141.152</v>
      </c>
      <c r="Z38" s="6">
        <v>2346.3779999999997</v>
      </c>
      <c r="AA38" s="6">
        <v>2482.8429999999998</v>
      </c>
      <c r="AB38" s="6">
        <v>2204.6009999999997</v>
      </c>
      <c r="AC38" s="6">
        <v>2027.9740000000002</v>
      </c>
      <c r="AD38" s="6">
        <v>2222.0880000000002</v>
      </c>
      <c r="AE38" s="6">
        <v>2570.4</v>
      </c>
      <c r="AF38" s="6">
        <v>2396.643</v>
      </c>
      <c r="AG38" s="6">
        <v>1754.3849999999998</v>
      </c>
      <c r="AH38" s="6">
        <v>2193.616</v>
      </c>
      <c r="AI38" s="6">
        <v>2636.28</v>
      </c>
      <c r="AJ38" s="6">
        <v>2580.7330000000002</v>
      </c>
      <c r="AK38" s="6">
        <v>2460.674</v>
      </c>
      <c r="AL38" s="6">
        <v>2647.1909999999998</v>
      </c>
      <c r="AM38" s="6">
        <v>2594.87</v>
      </c>
      <c r="AN38" s="6">
        <v>2699.886</v>
      </c>
      <c r="AO38" s="6">
        <v>2844.2</v>
      </c>
      <c r="AP38" s="6">
        <v>2584.192</v>
      </c>
      <c r="AQ38" s="6">
        <v>2782.6279999999997</v>
      </c>
      <c r="AR38" s="6">
        <v>3087.7080000000001</v>
      </c>
      <c r="AS38" s="6">
        <v>2805.7</v>
      </c>
      <c r="AT38" s="6">
        <v>2446.8330000000001</v>
      </c>
      <c r="AU38" s="6">
        <v>2375.4450000000002</v>
      </c>
      <c r="AV38" s="6">
        <v>2759.567</v>
      </c>
      <c r="AW38" s="6">
        <v>3141.8849999999998</v>
      </c>
      <c r="AX38" s="6">
        <v>3215.9430000000002</v>
      </c>
      <c r="AY38" s="6">
        <v>3046.3440000000001</v>
      </c>
      <c r="AZ38" s="6">
        <v>2964.92</v>
      </c>
      <c r="BA38" s="6">
        <v>3387.201</v>
      </c>
      <c r="BB38" s="6">
        <v>3297.5160000000005</v>
      </c>
      <c r="BC38" s="6">
        <v>3480.5730000000003</v>
      </c>
      <c r="BD38" s="6">
        <v>3527.1089999999995</v>
      </c>
      <c r="BE38" s="6">
        <v>3540.4120000000003</v>
      </c>
    </row>
    <row r="39" spans="1:57" x14ac:dyDescent="0.25">
      <c r="A39" s="6" t="s">
        <v>227</v>
      </c>
      <c r="B39" s="6" t="s">
        <v>228</v>
      </c>
      <c r="C39" s="6" t="s">
        <v>157</v>
      </c>
      <c r="D39" s="6" t="s">
        <v>158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</row>
    <row r="40" spans="1:57" x14ac:dyDescent="0.25">
      <c r="A40" s="6" t="s">
        <v>229</v>
      </c>
      <c r="B40" s="6" t="s">
        <v>230</v>
      </c>
      <c r="C40" s="6" t="s">
        <v>157</v>
      </c>
      <c r="D40" s="6" t="s">
        <v>158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</row>
    <row r="41" spans="1:57" x14ac:dyDescent="0.25">
      <c r="A41" s="6" t="s">
        <v>231</v>
      </c>
      <c r="B41" s="6" t="s">
        <v>232</v>
      </c>
      <c r="C41" s="6" t="s">
        <v>157</v>
      </c>
      <c r="D41" s="6" t="s">
        <v>158</v>
      </c>
      <c r="E41" s="6"/>
      <c r="F41" s="6">
        <v>2872.5970000000002</v>
      </c>
      <c r="G41" s="6">
        <v>3776.875</v>
      </c>
      <c r="H41" s="6">
        <v>2936.1099999999997</v>
      </c>
      <c r="I41" s="6">
        <v>3627.3919999999998</v>
      </c>
      <c r="J41" s="6">
        <v>3212.174</v>
      </c>
      <c r="K41" s="6">
        <v>3305.7179999999998</v>
      </c>
      <c r="L41" s="6">
        <v>3983.422</v>
      </c>
      <c r="M41" s="6">
        <v>3852.1930000000002</v>
      </c>
      <c r="N41" s="6">
        <v>3651.3959999999997</v>
      </c>
      <c r="O41" s="6">
        <v>3692.46</v>
      </c>
      <c r="P41" s="6">
        <v>4282.9139999999998</v>
      </c>
      <c r="Q41" s="6">
        <v>4079.558</v>
      </c>
      <c r="R41" s="6">
        <v>4198.2640000000001</v>
      </c>
      <c r="S41" s="6">
        <v>4766.9120000000003</v>
      </c>
      <c r="T41" s="6">
        <v>4256.9349999999995</v>
      </c>
      <c r="U41" s="6">
        <v>4530.1819999999998</v>
      </c>
      <c r="V41" s="6">
        <v>4004.4110000000001</v>
      </c>
      <c r="W41" s="6">
        <v>4815.7550000000001</v>
      </c>
      <c r="X41" s="6">
        <v>5078.3519999999999</v>
      </c>
      <c r="Y41" s="6">
        <v>4623.6779999999999</v>
      </c>
      <c r="Z41" s="6">
        <v>4948.1410000000005</v>
      </c>
      <c r="AA41" s="6">
        <v>5279.9410000000007</v>
      </c>
      <c r="AB41" s="6">
        <v>5071.0259999999998</v>
      </c>
      <c r="AC41" s="6">
        <v>6162.9189999999999</v>
      </c>
      <c r="AD41" s="6">
        <v>5720.6410000000005</v>
      </c>
      <c r="AE41" s="6">
        <v>5090.6869999999999</v>
      </c>
      <c r="AF41" s="6">
        <v>5043.2349999999997</v>
      </c>
      <c r="AG41" s="6">
        <v>6328.94</v>
      </c>
      <c r="AH41" s="6">
        <v>6780.9080000000004</v>
      </c>
      <c r="AI41" s="6">
        <v>5983.87</v>
      </c>
      <c r="AJ41" s="6">
        <v>6292.7110000000002</v>
      </c>
      <c r="AK41" s="6">
        <v>6028.1260000000002</v>
      </c>
      <c r="AL41" s="6">
        <v>6403.8649999999998</v>
      </c>
      <c r="AM41" s="6">
        <v>5978.2759999999998</v>
      </c>
      <c r="AN41" s="6">
        <v>6278.4410000000007</v>
      </c>
      <c r="AO41" s="6">
        <v>6879.9100000000008</v>
      </c>
      <c r="AP41" s="6">
        <v>6578.7130000000006</v>
      </c>
      <c r="AQ41" s="6">
        <v>6773.5169999999998</v>
      </c>
      <c r="AR41" s="6">
        <v>5790.7240000000002</v>
      </c>
      <c r="AS41" s="6">
        <v>6601.1190000000006</v>
      </c>
      <c r="AT41" s="6">
        <v>6160.8730000000005</v>
      </c>
      <c r="AU41" s="6">
        <v>6431.0749999999998</v>
      </c>
      <c r="AV41" s="6">
        <v>5086.5160000000005</v>
      </c>
      <c r="AW41" s="6">
        <v>6732.4869999999992</v>
      </c>
      <c r="AX41" s="6">
        <v>6300.3540000000003</v>
      </c>
      <c r="AY41" s="6">
        <v>6155.9030000000002</v>
      </c>
      <c r="AZ41" s="6">
        <v>6421.826</v>
      </c>
      <c r="BA41" s="6">
        <v>6416.4760000000006</v>
      </c>
      <c r="BB41" s="6">
        <v>6578.2149999999992</v>
      </c>
      <c r="BC41" s="6">
        <v>6162.5259999999998</v>
      </c>
      <c r="BD41" s="6">
        <v>6691.3089999999993</v>
      </c>
      <c r="BE41" s="6">
        <v>6271.0059999999994</v>
      </c>
    </row>
    <row r="42" spans="1:57" x14ac:dyDescent="0.25">
      <c r="A42" s="6" t="s">
        <v>233</v>
      </c>
      <c r="B42" s="6" t="s">
        <v>234</v>
      </c>
      <c r="C42" s="6" t="s">
        <v>157</v>
      </c>
      <c r="D42" s="6" t="s">
        <v>158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</row>
    <row r="43" spans="1:57" x14ac:dyDescent="0.25">
      <c r="A43" s="6" t="s">
        <v>235</v>
      </c>
      <c r="B43" s="6" t="s">
        <v>236</v>
      </c>
      <c r="C43" s="6" t="s">
        <v>157</v>
      </c>
      <c r="D43" s="6" t="s">
        <v>158</v>
      </c>
      <c r="E43" s="6"/>
      <c r="F43" s="6">
        <v>1441.308</v>
      </c>
      <c r="G43" s="6">
        <v>1371.7379999999998</v>
      </c>
      <c r="H43" s="6">
        <v>1574.7139999999999</v>
      </c>
      <c r="I43" s="6">
        <v>1677.3169999999998</v>
      </c>
      <c r="J43" s="6">
        <v>1691.8849999999998</v>
      </c>
      <c r="K43" s="6">
        <v>1897.373</v>
      </c>
      <c r="L43" s="6">
        <v>1951.5840000000001</v>
      </c>
      <c r="M43" s="6">
        <v>1945.5040000000001</v>
      </c>
      <c r="N43" s="6">
        <v>1671.6130000000001</v>
      </c>
      <c r="O43" s="6">
        <v>1902.279</v>
      </c>
      <c r="P43" s="6">
        <v>1994.4279999999999</v>
      </c>
      <c r="Q43" s="6">
        <v>1860.3720000000001</v>
      </c>
      <c r="R43" s="6">
        <v>1683.2849999999999</v>
      </c>
      <c r="S43" s="6">
        <v>1881.0169999999998</v>
      </c>
      <c r="T43" s="6">
        <v>1722.8889999999999</v>
      </c>
      <c r="U43" s="6">
        <v>1451.002</v>
      </c>
      <c r="V43" s="6">
        <v>2130.009</v>
      </c>
      <c r="W43" s="6">
        <v>1732.8150000000001</v>
      </c>
      <c r="X43" s="6">
        <v>2191.4659999999999</v>
      </c>
      <c r="Y43" s="6">
        <v>2059.306</v>
      </c>
      <c r="Z43" s="6">
        <v>2120.4949999999999</v>
      </c>
      <c r="AA43" s="6">
        <v>2203.5919999999996</v>
      </c>
      <c r="AB43" s="6">
        <v>2261.48</v>
      </c>
      <c r="AC43" s="6">
        <v>2704.1390000000001</v>
      </c>
      <c r="AD43" s="6">
        <v>2949.0839999999998</v>
      </c>
      <c r="AE43" s="6">
        <v>3355.335</v>
      </c>
      <c r="AF43" s="6">
        <v>3222.6320000000001</v>
      </c>
      <c r="AG43" s="6">
        <v>3531.5610000000001</v>
      </c>
      <c r="AH43" s="6">
        <v>3914.665</v>
      </c>
      <c r="AI43" s="6">
        <v>3619.6620000000003</v>
      </c>
      <c r="AJ43" s="6">
        <v>4050.8710000000001</v>
      </c>
      <c r="AK43" s="6">
        <v>4177.4139999999998</v>
      </c>
      <c r="AL43" s="6">
        <v>4246.0439999999999</v>
      </c>
      <c r="AM43" s="6">
        <v>4489.2510000000002</v>
      </c>
      <c r="AN43" s="6">
        <v>4472.4570000000003</v>
      </c>
      <c r="AO43" s="6">
        <v>4264.2669999999998</v>
      </c>
      <c r="AP43" s="6">
        <v>4507.4660000000003</v>
      </c>
      <c r="AQ43" s="6">
        <v>5052.0239999999994</v>
      </c>
      <c r="AR43" s="6">
        <v>4061.1469999999999</v>
      </c>
      <c r="AS43" s="6">
        <v>4362.1419999999998</v>
      </c>
      <c r="AT43" s="6">
        <v>4935.683</v>
      </c>
      <c r="AU43" s="6">
        <v>5183.326</v>
      </c>
      <c r="AV43" s="6">
        <v>5390.0150000000003</v>
      </c>
      <c r="AW43" s="6">
        <v>5657.4660000000003</v>
      </c>
      <c r="AX43" s="6">
        <v>5811.201</v>
      </c>
      <c r="AY43" s="6">
        <v>5998.3140000000003</v>
      </c>
      <c r="AZ43" s="6">
        <v>5745.0439999999999</v>
      </c>
      <c r="BA43" s="6">
        <v>5844.3769999999995</v>
      </c>
      <c r="BB43" s="6">
        <v>5462.3119999999999</v>
      </c>
      <c r="BC43" s="6">
        <v>6815.3809999999994</v>
      </c>
      <c r="BD43" s="6">
        <v>6927.8220000000001</v>
      </c>
      <c r="BE43" s="6">
        <v>6229.5720000000001</v>
      </c>
    </row>
    <row r="44" spans="1:57" x14ac:dyDescent="0.25">
      <c r="A44" s="6" t="s">
        <v>237</v>
      </c>
      <c r="B44" s="6" t="s">
        <v>238</v>
      </c>
      <c r="C44" s="6" t="s">
        <v>157</v>
      </c>
      <c r="D44" s="6" t="s">
        <v>158</v>
      </c>
      <c r="E44" s="6"/>
      <c r="F44" s="6">
        <v>1192.7059999999999</v>
      </c>
      <c r="G44" s="6">
        <v>1323.136</v>
      </c>
      <c r="H44" s="6">
        <v>1490.7440000000001</v>
      </c>
      <c r="I44" s="6">
        <v>1622.722</v>
      </c>
      <c r="J44" s="6">
        <v>1746.5330000000001</v>
      </c>
      <c r="K44" s="6">
        <v>1879.1119999999999</v>
      </c>
      <c r="L44" s="6">
        <v>1935.7369999999999</v>
      </c>
      <c r="M44" s="6">
        <v>1939.4150000000002</v>
      </c>
      <c r="N44" s="6">
        <v>1900.4159999999999</v>
      </c>
      <c r="O44" s="6">
        <v>2127.7040000000002</v>
      </c>
      <c r="P44" s="6">
        <v>2173.9759999999997</v>
      </c>
      <c r="Q44" s="6">
        <v>2106.5169999999998</v>
      </c>
      <c r="R44" s="6">
        <v>2275.7190000000001</v>
      </c>
      <c r="S44" s="6">
        <v>2389.2080000000001</v>
      </c>
      <c r="T44" s="6">
        <v>2480.3830000000003</v>
      </c>
      <c r="U44" s="6">
        <v>2522.328</v>
      </c>
      <c r="V44" s="6">
        <v>2486.9389999999999</v>
      </c>
      <c r="W44" s="6">
        <v>2791.777</v>
      </c>
      <c r="X44" s="6">
        <v>3032.502</v>
      </c>
      <c r="Y44" s="6">
        <v>2937.261</v>
      </c>
      <c r="Z44" s="6">
        <v>3081.5520000000001</v>
      </c>
      <c r="AA44" s="6">
        <v>3456.0209999999997</v>
      </c>
      <c r="AB44" s="6">
        <v>3716.0929999999998</v>
      </c>
      <c r="AC44" s="6">
        <v>3954.8919999999998</v>
      </c>
      <c r="AD44" s="6">
        <v>3820.4970000000003</v>
      </c>
      <c r="AE44" s="6">
        <v>3889.8870000000002</v>
      </c>
      <c r="AF44" s="6">
        <v>3973.1120000000001</v>
      </c>
      <c r="AG44" s="6">
        <v>3930.558</v>
      </c>
      <c r="AH44" s="6">
        <v>4014.6819999999998</v>
      </c>
      <c r="AI44" s="6">
        <v>4320.9430000000002</v>
      </c>
      <c r="AJ44" s="6">
        <v>4226.7910000000002</v>
      </c>
      <c r="AK44" s="6">
        <v>4362.4570000000003</v>
      </c>
      <c r="AL44" s="6">
        <v>4562.1099999999997</v>
      </c>
      <c r="AM44" s="6">
        <v>4504.8779999999997</v>
      </c>
      <c r="AN44" s="6">
        <v>4659.2579999999998</v>
      </c>
      <c r="AO44" s="6">
        <v>4895.1750000000002</v>
      </c>
      <c r="AP44" s="6">
        <v>4822.71</v>
      </c>
      <c r="AQ44" s="6">
        <v>4952.8279999999995</v>
      </c>
      <c r="AR44" s="6">
        <v>4944.9290000000001</v>
      </c>
      <c r="AS44" s="6">
        <v>4752.5810000000001</v>
      </c>
      <c r="AT44" s="6">
        <v>4800.2780000000002</v>
      </c>
      <c r="AU44" s="6">
        <v>4885.2939999999999</v>
      </c>
      <c r="AV44" s="6">
        <v>4872.8969999999999</v>
      </c>
      <c r="AW44" s="6">
        <v>5186.7110000000002</v>
      </c>
      <c r="AX44" s="6">
        <v>5224.62</v>
      </c>
      <c r="AY44" s="6">
        <v>5424.2809999999999</v>
      </c>
      <c r="AZ44" s="6">
        <v>5319.8879999999999</v>
      </c>
      <c r="BA44" s="6">
        <v>5547.5889999999999</v>
      </c>
      <c r="BB44" s="6">
        <v>5447.4780000000001</v>
      </c>
      <c r="BC44" s="6">
        <v>5526.7219999999998</v>
      </c>
      <c r="BD44" s="6">
        <v>5707.3019999999997</v>
      </c>
      <c r="BE44" s="6">
        <v>5837.4709999999995</v>
      </c>
    </row>
    <row r="45" spans="1:57" x14ac:dyDescent="0.25">
      <c r="A45" s="6" t="s">
        <v>239</v>
      </c>
      <c r="B45" s="6" t="s">
        <v>240</v>
      </c>
      <c r="C45" s="6" t="s">
        <v>157</v>
      </c>
      <c r="D45" s="6" t="s">
        <v>158</v>
      </c>
      <c r="E45" s="6"/>
      <c r="F45" s="6">
        <v>624.20399999999995</v>
      </c>
      <c r="G45" s="6">
        <v>785.71400000000006</v>
      </c>
      <c r="H45" s="6">
        <v>751.87700000000007</v>
      </c>
      <c r="I45" s="6">
        <v>774.91899999999998</v>
      </c>
      <c r="J45" s="6">
        <v>785.48099999999999</v>
      </c>
      <c r="K45" s="6">
        <v>840.70499999999993</v>
      </c>
      <c r="L45" s="6">
        <v>888.85699999999997</v>
      </c>
      <c r="M45" s="6">
        <v>877.78899999999999</v>
      </c>
      <c r="N45" s="6">
        <v>845.08600000000001</v>
      </c>
      <c r="O45" s="6">
        <v>828.64300000000003</v>
      </c>
      <c r="P45" s="6">
        <v>1000.2809999999999</v>
      </c>
      <c r="Q45" s="6">
        <v>823.81900000000007</v>
      </c>
      <c r="R45" s="6">
        <v>840.61900000000003</v>
      </c>
      <c r="S45" s="6">
        <v>885.077</v>
      </c>
      <c r="T45" s="6">
        <v>820.54</v>
      </c>
      <c r="U45" s="6">
        <v>749.29200000000003</v>
      </c>
      <c r="V45" s="6">
        <v>753.74399999999991</v>
      </c>
      <c r="W45" s="6">
        <v>753.30399999999997</v>
      </c>
      <c r="X45" s="6">
        <v>762.64099999999996</v>
      </c>
      <c r="Y45" s="6">
        <v>927.41599999999994</v>
      </c>
      <c r="Z45" s="6">
        <v>897.76299999999992</v>
      </c>
      <c r="AA45" s="6">
        <v>948.99500000000012</v>
      </c>
      <c r="AB45" s="6">
        <v>784.74799999999993</v>
      </c>
      <c r="AC45" s="6">
        <v>970.82</v>
      </c>
      <c r="AD45" s="6">
        <v>986.71299999999997</v>
      </c>
      <c r="AE45" s="6">
        <v>851.52600000000007</v>
      </c>
      <c r="AF45" s="6">
        <v>847.59599999999989</v>
      </c>
      <c r="AG45" s="6">
        <v>885.05899999999997</v>
      </c>
      <c r="AH45" s="6">
        <v>882.73500000000001</v>
      </c>
      <c r="AI45" s="6">
        <v>1112.527</v>
      </c>
      <c r="AJ45" s="6">
        <v>1052.75</v>
      </c>
      <c r="AK45" s="6">
        <v>1050.8229999999999</v>
      </c>
      <c r="AL45" s="6">
        <v>1235.367</v>
      </c>
      <c r="AM45" s="6">
        <v>1131.0309999999999</v>
      </c>
      <c r="AN45" s="6">
        <v>1141.655</v>
      </c>
      <c r="AO45" s="6">
        <v>1378.31</v>
      </c>
      <c r="AP45" s="6">
        <v>1293.8989999999999</v>
      </c>
      <c r="AQ45" s="6">
        <v>1498.5790000000002</v>
      </c>
      <c r="AR45" s="6">
        <v>1645.7139999999999</v>
      </c>
      <c r="AS45" s="6">
        <v>1682.3209999999999</v>
      </c>
      <c r="AT45" s="6">
        <v>1719.902</v>
      </c>
      <c r="AU45" s="6">
        <v>1750.9299999999998</v>
      </c>
      <c r="AV45" s="6">
        <v>1826.9569999999999</v>
      </c>
      <c r="AW45" s="6">
        <v>1853.92</v>
      </c>
      <c r="AX45" s="6">
        <v>1836.2810000000002</v>
      </c>
      <c r="AY45" s="6">
        <v>1917.5729999999999</v>
      </c>
      <c r="AZ45" s="6">
        <v>1569.3979999999999</v>
      </c>
      <c r="BA45" s="6">
        <v>1734.9939999999999</v>
      </c>
      <c r="BB45" s="6">
        <v>1711.4810000000002</v>
      </c>
      <c r="BC45" s="6">
        <v>1710.2909999999999</v>
      </c>
      <c r="BD45" s="6">
        <v>1682.3689999999999</v>
      </c>
      <c r="BE45" s="6">
        <v>1723.05</v>
      </c>
    </row>
    <row r="46" spans="1:57" x14ac:dyDescent="0.25">
      <c r="A46" s="6" t="s">
        <v>241</v>
      </c>
      <c r="B46" s="6" t="s">
        <v>242</v>
      </c>
      <c r="C46" s="6" t="s">
        <v>157</v>
      </c>
      <c r="D46" s="6" t="s">
        <v>158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</row>
    <row r="47" spans="1:57" x14ac:dyDescent="0.25">
      <c r="A47" s="6" t="s">
        <v>243</v>
      </c>
      <c r="B47" s="6" t="s">
        <v>244</v>
      </c>
      <c r="C47" s="6" t="s">
        <v>157</v>
      </c>
      <c r="D47" s="6" t="s">
        <v>158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</row>
    <row r="48" spans="1:57" x14ac:dyDescent="0.25">
      <c r="A48" s="6" t="s">
        <v>245</v>
      </c>
      <c r="B48" s="6" t="s">
        <v>246</v>
      </c>
      <c r="C48" s="6" t="s">
        <v>157</v>
      </c>
      <c r="D48" s="6" t="s">
        <v>158</v>
      </c>
      <c r="E48" s="6"/>
      <c r="F48" s="6">
        <v>863.87299999999993</v>
      </c>
      <c r="G48" s="6">
        <v>757.45500000000004</v>
      </c>
      <c r="H48" s="6">
        <v>775.428</v>
      </c>
      <c r="I48" s="6">
        <v>781.90499999999997</v>
      </c>
      <c r="J48" s="6">
        <v>768.61</v>
      </c>
      <c r="K48" s="6">
        <v>820.98700000000008</v>
      </c>
      <c r="L48" s="6">
        <v>760.02499999999998</v>
      </c>
      <c r="M48" s="6">
        <v>768.12099999999998</v>
      </c>
      <c r="N48" s="6">
        <v>838.62099999999987</v>
      </c>
      <c r="O48" s="6">
        <v>798.77499999999998</v>
      </c>
      <c r="P48" s="6">
        <v>804.75299999999993</v>
      </c>
      <c r="Q48" s="6">
        <v>820.15800000000002</v>
      </c>
      <c r="R48" s="6">
        <v>770.69399999999996</v>
      </c>
      <c r="S48" s="6">
        <v>881.92499999999995</v>
      </c>
      <c r="T48" s="6">
        <v>1057.5629999999999</v>
      </c>
      <c r="U48" s="6">
        <v>865.92099999999994</v>
      </c>
      <c r="V48" s="6">
        <v>862.70499999999993</v>
      </c>
      <c r="W48" s="6">
        <v>836.67900000000009</v>
      </c>
      <c r="X48" s="6">
        <v>817.73900000000003</v>
      </c>
      <c r="Y48" s="6">
        <v>864.34799999999996</v>
      </c>
      <c r="Z48" s="6">
        <v>865.03399999999999</v>
      </c>
      <c r="AA48" s="6">
        <v>890.30300000000011</v>
      </c>
      <c r="AB48" s="6">
        <v>895.70499999999993</v>
      </c>
      <c r="AC48" s="6">
        <v>1076.556</v>
      </c>
      <c r="AD48" s="6">
        <v>1154.116</v>
      </c>
      <c r="AE48" s="6">
        <v>1381.472</v>
      </c>
      <c r="AF48" s="6">
        <v>1227.9649999999999</v>
      </c>
      <c r="AG48" s="6">
        <v>1165.903</v>
      </c>
      <c r="AH48" s="6">
        <v>1118.3969999999999</v>
      </c>
      <c r="AI48" s="6">
        <v>1259.2570000000001</v>
      </c>
      <c r="AJ48" s="6">
        <v>1178.6860000000001</v>
      </c>
      <c r="AK48" s="6">
        <v>1072.307</v>
      </c>
      <c r="AL48" s="6">
        <v>959.37000000000012</v>
      </c>
      <c r="AM48" s="6">
        <v>970.08999999999992</v>
      </c>
      <c r="AN48" s="6">
        <v>1175.1489999999999</v>
      </c>
      <c r="AO48" s="6">
        <v>1368.2249999999999</v>
      </c>
      <c r="AP48" s="6">
        <v>1405.2360000000001</v>
      </c>
      <c r="AQ48" s="6">
        <v>1407.6110000000001</v>
      </c>
      <c r="AR48" s="6">
        <v>1893.56</v>
      </c>
      <c r="AS48" s="6">
        <v>1763.741</v>
      </c>
      <c r="AT48" s="6">
        <v>1709.1490000000001</v>
      </c>
      <c r="AU48" s="6">
        <v>1682.85</v>
      </c>
      <c r="AV48" s="6">
        <v>1619.9749999999999</v>
      </c>
      <c r="AW48" s="6">
        <v>1563.2260000000001</v>
      </c>
      <c r="AX48" s="6">
        <v>1727.134</v>
      </c>
      <c r="AY48" s="6">
        <v>1810.4540000000002</v>
      </c>
      <c r="AZ48" s="6">
        <v>1675.5040000000001</v>
      </c>
      <c r="BA48" s="6">
        <v>1678.4330000000002</v>
      </c>
      <c r="BB48" s="6">
        <v>1764.518</v>
      </c>
      <c r="BC48" s="6">
        <v>1669.2950000000001</v>
      </c>
      <c r="BD48" s="6">
        <v>1681</v>
      </c>
      <c r="BE48" s="6">
        <v>1720.3259999999998</v>
      </c>
    </row>
    <row r="49" spans="1:57" x14ac:dyDescent="0.25">
      <c r="A49" s="6" t="s">
        <v>247</v>
      </c>
      <c r="B49" s="6" t="s">
        <v>248</v>
      </c>
      <c r="C49" s="6" t="s">
        <v>157</v>
      </c>
      <c r="D49" s="6" t="s">
        <v>158</v>
      </c>
      <c r="E49" s="6"/>
      <c r="F49" s="6">
        <v>714.28599999999994</v>
      </c>
      <c r="G49" s="6">
        <v>711.26800000000003</v>
      </c>
      <c r="H49" s="6">
        <v>916.66700000000003</v>
      </c>
      <c r="I49" s="6">
        <v>932.64200000000005</v>
      </c>
      <c r="J49" s="6">
        <v>1020.408</v>
      </c>
      <c r="K49" s="6">
        <v>1000</v>
      </c>
      <c r="L49" s="6">
        <v>1090.9090000000001</v>
      </c>
      <c r="M49" s="6">
        <v>1347.826</v>
      </c>
      <c r="N49" s="6">
        <v>952.38099999999997</v>
      </c>
      <c r="O49" s="6">
        <v>888.8889999999999</v>
      </c>
      <c r="P49" s="6">
        <v>952.38099999999997</v>
      </c>
      <c r="Q49" s="6">
        <v>894.298</v>
      </c>
      <c r="R49" s="6">
        <v>679.38900000000001</v>
      </c>
      <c r="S49" s="6">
        <v>706.19600000000003</v>
      </c>
      <c r="T49" s="6">
        <v>647.68100000000004</v>
      </c>
      <c r="U49" s="6">
        <v>648.22900000000004</v>
      </c>
      <c r="V49" s="6">
        <v>658.65200000000004</v>
      </c>
      <c r="W49" s="6">
        <v>457.62700000000007</v>
      </c>
      <c r="X49" s="6">
        <v>689.65499999999997</v>
      </c>
      <c r="Y49" s="6">
        <v>845.399</v>
      </c>
      <c r="Z49" s="6">
        <v>978.10200000000009</v>
      </c>
      <c r="AA49" s="6">
        <v>646.71800000000007</v>
      </c>
      <c r="AB49" s="6">
        <v>746.20500000000004</v>
      </c>
      <c r="AC49" s="6">
        <v>677.87700000000007</v>
      </c>
      <c r="AD49" s="6">
        <v>767.84699999999998</v>
      </c>
      <c r="AE49" s="6">
        <v>854.58799999999997</v>
      </c>
      <c r="AF49" s="6">
        <v>770.25900000000001</v>
      </c>
      <c r="AG49" s="6">
        <v>801.85799999999995</v>
      </c>
      <c r="AH49" s="6">
        <v>834.94400000000007</v>
      </c>
      <c r="AI49" s="6">
        <v>624.31200000000001</v>
      </c>
      <c r="AJ49" s="6">
        <v>635.20399999999995</v>
      </c>
      <c r="AK49" s="6">
        <v>629.40899999999999</v>
      </c>
      <c r="AL49" s="6">
        <v>646.49300000000005</v>
      </c>
      <c r="AM49" s="6">
        <v>645.47900000000004</v>
      </c>
      <c r="AN49" s="6">
        <v>798.93500000000006</v>
      </c>
      <c r="AO49" s="6">
        <v>833.28899999999999</v>
      </c>
      <c r="AP49" s="6">
        <v>804.33699999999999</v>
      </c>
      <c r="AQ49" s="6">
        <v>806.45699999999999</v>
      </c>
      <c r="AR49" s="6">
        <v>740.94499999999994</v>
      </c>
      <c r="AS49" s="6">
        <v>767.03100000000006</v>
      </c>
      <c r="AT49" s="6">
        <v>777.37599999999998</v>
      </c>
      <c r="AU49" s="6">
        <v>777.48</v>
      </c>
      <c r="AV49" s="6">
        <v>813.62200000000007</v>
      </c>
      <c r="AW49" s="6">
        <v>821.57399999999996</v>
      </c>
      <c r="AX49" s="6">
        <v>752.38699999999994</v>
      </c>
      <c r="AY49" s="6">
        <v>777.77800000000002</v>
      </c>
      <c r="AZ49" s="6">
        <v>766.04700000000003</v>
      </c>
      <c r="BA49" s="6">
        <v>771.42899999999997</v>
      </c>
      <c r="BB49" s="6">
        <v>791.39099999999996</v>
      </c>
      <c r="BC49" s="6">
        <v>780.29700000000003</v>
      </c>
      <c r="BD49" s="6">
        <v>813.73</v>
      </c>
      <c r="BE49" s="6">
        <v>847.95300000000009</v>
      </c>
    </row>
    <row r="50" spans="1:57" x14ac:dyDescent="0.25">
      <c r="A50" s="6" t="s">
        <v>249</v>
      </c>
      <c r="B50" s="6" t="s">
        <v>250</v>
      </c>
      <c r="C50" s="6" t="s">
        <v>157</v>
      </c>
      <c r="D50" s="6" t="s">
        <v>158</v>
      </c>
      <c r="E50" s="6"/>
      <c r="F50" s="6">
        <v>1275.22</v>
      </c>
      <c r="G50" s="6">
        <v>1350.798</v>
      </c>
      <c r="H50" s="6">
        <v>1386.1110000000001</v>
      </c>
      <c r="I50" s="6">
        <v>1454.223</v>
      </c>
      <c r="J50" s="6">
        <v>1259.123</v>
      </c>
      <c r="K50" s="6">
        <v>1301.4370000000001</v>
      </c>
      <c r="L50" s="6">
        <v>1421.701</v>
      </c>
      <c r="M50" s="6">
        <v>1528.8110000000001</v>
      </c>
      <c r="N50" s="6">
        <v>1607.8229999999999</v>
      </c>
      <c r="O50" s="6">
        <v>1807.3820000000001</v>
      </c>
      <c r="P50" s="6">
        <v>1904.5099999999998</v>
      </c>
      <c r="Q50" s="6">
        <v>2012.1990000000001</v>
      </c>
      <c r="R50" s="6">
        <v>2105.8830000000003</v>
      </c>
      <c r="S50" s="6">
        <v>2389.8360000000002</v>
      </c>
      <c r="T50" s="6">
        <v>2379.1750000000002</v>
      </c>
      <c r="U50" s="6">
        <v>2276.8090000000002</v>
      </c>
      <c r="V50" s="6">
        <v>2249.596</v>
      </c>
      <c r="W50" s="6">
        <v>2390.0839999999998</v>
      </c>
      <c r="X50" s="6">
        <v>2462.953</v>
      </c>
      <c r="Y50" s="6">
        <v>2414.5160000000001</v>
      </c>
      <c r="Z50" s="6">
        <v>2479.7460000000001</v>
      </c>
      <c r="AA50" s="6">
        <v>2441.0209999999997</v>
      </c>
      <c r="AB50" s="6">
        <v>2513.9560000000001</v>
      </c>
      <c r="AC50" s="6">
        <v>2579.8820000000001</v>
      </c>
      <c r="AD50" s="6">
        <v>2662.63</v>
      </c>
      <c r="AE50" s="6">
        <v>2495.1</v>
      </c>
      <c r="AF50" s="6">
        <v>2724.107</v>
      </c>
      <c r="AG50" s="6">
        <v>2514.3630000000003</v>
      </c>
      <c r="AH50" s="6">
        <v>2486.9059999999999</v>
      </c>
      <c r="AI50" s="6">
        <v>2475.384</v>
      </c>
      <c r="AJ50" s="6">
        <v>2450.7419999999997</v>
      </c>
      <c r="AK50" s="6">
        <v>2549.9970000000003</v>
      </c>
      <c r="AL50" s="6">
        <v>2505.4830000000002</v>
      </c>
      <c r="AM50" s="6">
        <v>2506.09</v>
      </c>
      <c r="AN50" s="6">
        <v>2643.9490000000001</v>
      </c>
      <c r="AO50" s="6">
        <v>2683.9119999999998</v>
      </c>
      <c r="AP50" s="6">
        <v>2906.7240000000002</v>
      </c>
      <c r="AQ50" s="6">
        <v>3060.4450000000002</v>
      </c>
      <c r="AR50" s="6">
        <v>3146.6619999999998</v>
      </c>
      <c r="AS50" s="6">
        <v>3646.05</v>
      </c>
      <c r="AT50" s="6">
        <v>3548.3360000000002</v>
      </c>
      <c r="AU50" s="6">
        <v>3713.4629999999997</v>
      </c>
      <c r="AV50" s="6">
        <v>3993.4730000000004</v>
      </c>
      <c r="AW50" s="6">
        <v>4005.4550000000004</v>
      </c>
      <c r="AX50" s="6">
        <v>3948.4629999999997</v>
      </c>
      <c r="AY50" s="6">
        <v>3780.0239999999999</v>
      </c>
      <c r="AZ50" s="6">
        <v>3937.9169999999999</v>
      </c>
      <c r="BA50" s="6">
        <v>4154.4970000000003</v>
      </c>
      <c r="BB50" s="6">
        <v>3547.143</v>
      </c>
      <c r="BC50" s="6">
        <v>3447.761</v>
      </c>
      <c r="BD50" s="6">
        <v>3725.2690000000002</v>
      </c>
      <c r="BE50" s="6">
        <v>3749.0879999999997</v>
      </c>
    </row>
    <row r="51" spans="1:57" x14ac:dyDescent="0.25">
      <c r="A51" s="6" t="s">
        <v>251</v>
      </c>
      <c r="B51" s="6" t="s">
        <v>252</v>
      </c>
      <c r="C51" s="6" t="s">
        <v>157</v>
      </c>
      <c r="D51" s="6" t="s">
        <v>158</v>
      </c>
      <c r="E51" s="6"/>
      <c r="F51" s="6">
        <v>1107.8430000000001</v>
      </c>
      <c r="G51" s="6">
        <v>1118.8120000000001</v>
      </c>
      <c r="H51" s="6">
        <v>1083.7</v>
      </c>
      <c r="I51" s="6">
        <v>1162.393</v>
      </c>
      <c r="J51" s="6">
        <v>1094.8910000000001</v>
      </c>
      <c r="K51" s="6">
        <v>1086.6669999999999</v>
      </c>
      <c r="L51" s="6">
        <v>1099.2909999999999</v>
      </c>
      <c r="M51" s="6">
        <v>1188.5250000000001</v>
      </c>
      <c r="N51" s="6">
        <v>1097.5610000000001</v>
      </c>
      <c r="O51" s="6">
        <v>1097.5610000000001</v>
      </c>
      <c r="P51" s="6">
        <v>934.95900000000006</v>
      </c>
      <c r="Q51" s="6">
        <v>1008</v>
      </c>
      <c r="R51" s="6">
        <v>1078.74</v>
      </c>
      <c r="S51" s="6">
        <v>1129.771</v>
      </c>
      <c r="T51" s="6">
        <v>1203.008</v>
      </c>
      <c r="U51" s="6">
        <v>1157.143</v>
      </c>
      <c r="V51" s="6">
        <v>1205.479</v>
      </c>
      <c r="W51" s="6">
        <v>1161.29</v>
      </c>
      <c r="X51" s="6">
        <v>1058.8240000000001</v>
      </c>
      <c r="Y51" s="6">
        <v>1058.1399999999999</v>
      </c>
      <c r="Z51" s="6">
        <v>1057.8030000000001</v>
      </c>
      <c r="AA51" s="6">
        <v>1058.1399999999999</v>
      </c>
      <c r="AB51" s="6">
        <v>1125</v>
      </c>
      <c r="AC51" s="6">
        <v>1110</v>
      </c>
      <c r="AD51" s="6">
        <v>1088.816</v>
      </c>
      <c r="AE51" s="6">
        <v>1117.7629999999999</v>
      </c>
      <c r="AF51" s="6">
        <v>1155.521</v>
      </c>
      <c r="AG51" s="6">
        <v>1157.326</v>
      </c>
      <c r="AH51" s="6">
        <v>1281.3430000000001</v>
      </c>
      <c r="AI51" s="6">
        <v>1266.979</v>
      </c>
      <c r="AJ51" s="6">
        <v>1305.973</v>
      </c>
      <c r="AK51" s="6">
        <v>1302.5160000000001</v>
      </c>
      <c r="AL51" s="6">
        <v>1253.4209999999998</v>
      </c>
      <c r="AM51" s="6">
        <v>1326.923</v>
      </c>
      <c r="AN51" s="6">
        <v>1297.011</v>
      </c>
      <c r="AO51" s="6">
        <v>1199.2729999999999</v>
      </c>
      <c r="AP51" s="6">
        <v>1165.088</v>
      </c>
      <c r="AQ51" s="6">
        <v>1084.3209999999999</v>
      </c>
      <c r="AR51" s="6">
        <v>1231.22</v>
      </c>
      <c r="AS51" s="6">
        <v>1197.2370000000001</v>
      </c>
      <c r="AT51" s="6">
        <v>1278.7260000000001</v>
      </c>
      <c r="AU51" s="6">
        <v>1168.6219999999998</v>
      </c>
      <c r="AV51" s="6">
        <v>1197.03</v>
      </c>
      <c r="AW51" s="6">
        <v>1254.8330000000001</v>
      </c>
      <c r="AX51" s="6">
        <v>1284.576</v>
      </c>
      <c r="AY51" s="6">
        <v>1322.211</v>
      </c>
      <c r="AZ51" s="6">
        <v>1379.6799999999998</v>
      </c>
      <c r="BA51" s="6">
        <v>1290.5440000000001</v>
      </c>
      <c r="BB51" s="6">
        <v>1403.1790000000001</v>
      </c>
      <c r="BC51" s="6">
        <v>1417.8139999999999</v>
      </c>
      <c r="BD51" s="6">
        <v>1411.0170000000001</v>
      </c>
      <c r="BE51" s="6">
        <v>1390.2440000000001</v>
      </c>
    </row>
    <row r="52" spans="1:57" x14ac:dyDescent="0.25">
      <c r="A52" s="6" t="s">
        <v>253</v>
      </c>
      <c r="B52" s="6" t="s">
        <v>254</v>
      </c>
      <c r="C52" s="6" t="s">
        <v>157</v>
      </c>
      <c r="D52" s="6" t="s">
        <v>158</v>
      </c>
      <c r="E52" s="6"/>
      <c r="F52" s="6">
        <v>650</v>
      </c>
      <c r="G52" s="6">
        <v>650</v>
      </c>
      <c r="H52" s="6">
        <v>650</v>
      </c>
      <c r="I52" s="6">
        <v>650</v>
      </c>
      <c r="J52" s="6">
        <v>485.71400000000006</v>
      </c>
      <c r="K52" s="6">
        <v>487.17899999999997</v>
      </c>
      <c r="L52" s="6">
        <v>488.88900000000001</v>
      </c>
      <c r="M52" s="6">
        <v>440</v>
      </c>
      <c r="N52" s="6">
        <v>437.5</v>
      </c>
      <c r="O52" s="6">
        <v>308</v>
      </c>
      <c r="P52" s="6">
        <v>303.33299999999997</v>
      </c>
      <c r="Q52" s="6">
        <v>191.667</v>
      </c>
      <c r="R52" s="6">
        <v>238</v>
      </c>
      <c r="S52" s="6">
        <v>314.286</v>
      </c>
      <c r="T52" s="6">
        <v>444.44399999999996</v>
      </c>
      <c r="U52" s="6">
        <v>454.54499999999996</v>
      </c>
      <c r="V52" s="6">
        <v>375</v>
      </c>
      <c r="W52" s="6">
        <v>333.33299999999997</v>
      </c>
      <c r="X52" s="6">
        <v>428.57100000000003</v>
      </c>
      <c r="Y52" s="6">
        <v>531.25</v>
      </c>
      <c r="Z52" s="6">
        <v>428.57100000000003</v>
      </c>
      <c r="AA52" s="6">
        <v>440</v>
      </c>
      <c r="AB52" s="6">
        <v>385.714</v>
      </c>
      <c r="AC52" s="6">
        <v>493.64600000000002</v>
      </c>
      <c r="AD52" s="6">
        <v>400.90899999999999</v>
      </c>
      <c r="AE52" s="6">
        <v>534.33699999999999</v>
      </c>
      <c r="AF52" s="6">
        <v>607.24700000000007</v>
      </c>
      <c r="AG52" s="6">
        <v>481.87200000000001</v>
      </c>
      <c r="AH52" s="6">
        <v>273.78800000000001</v>
      </c>
      <c r="AI52" s="6">
        <v>334.60300000000001</v>
      </c>
      <c r="AJ52" s="6">
        <v>252.88600000000002</v>
      </c>
      <c r="AK52" s="6">
        <v>302.13400000000001</v>
      </c>
      <c r="AL52" s="6">
        <v>359.1</v>
      </c>
      <c r="AM52" s="6">
        <v>250.30700000000002</v>
      </c>
      <c r="AN52" s="6">
        <v>262.86</v>
      </c>
      <c r="AO52" s="6">
        <v>317.17899999999997</v>
      </c>
      <c r="AP52" s="6">
        <v>146.94</v>
      </c>
      <c r="AQ52" s="6">
        <v>141.46199999999999</v>
      </c>
      <c r="AR52" s="6">
        <v>1162.0319999999999</v>
      </c>
      <c r="AS52" s="6">
        <v>794.78199999999993</v>
      </c>
      <c r="AT52" s="6">
        <v>637.31499999999994</v>
      </c>
      <c r="AU52" s="6">
        <v>148.49700000000001</v>
      </c>
      <c r="AV52" s="6">
        <v>379.18400000000003</v>
      </c>
      <c r="AW52" s="6">
        <v>385.16399999999999</v>
      </c>
      <c r="AX52" s="6">
        <v>243.2</v>
      </c>
      <c r="AY52" s="6">
        <v>140.655</v>
      </c>
      <c r="AZ52" s="6">
        <v>110.071</v>
      </c>
      <c r="BA52" s="6">
        <v>336.89099999999996</v>
      </c>
      <c r="BB52" s="6">
        <v>230.84099999999998</v>
      </c>
      <c r="BC52" s="6">
        <v>220.02600000000001</v>
      </c>
      <c r="BD52" s="6">
        <v>177.821</v>
      </c>
      <c r="BE52" s="6">
        <v>187.5</v>
      </c>
    </row>
    <row r="53" spans="1:57" x14ac:dyDescent="0.25">
      <c r="A53" s="6" t="s">
        <v>255</v>
      </c>
      <c r="B53" s="6" t="s">
        <v>256</v>
      </c>
      <c r="C53" s="6" t="s">
        <v>157</v>
      </c>
      <c r="D53" s="6" t="s">
        <v>158</v>
      </c>
      <c r="E53" s="6"/>
      <c r="F53" s="6">
        <v>1153.5239999999999</v>
      </c>
      <c r="G53" s="6">
        <v>1177.625</v>
      </c>
      <c r="H53" s="6">
        <v>1242.2040000000002</v>
      </c>
      <c r="I53" s="6">
        <v>1179.9370000000001</v>
      </c>
      <c r="J53" s="6">
        <v>1530.4580000000001</v>
      </c>
      <c r="K53" s="6">
        <v>1442.4690000000001</v>
      </c>
      <c r="L53" s="6">
        <v>1476.7080000000001</v>
      </c>
      <c r="M53" s="6">
        <v>1585.702</v>
      </c>
      <c r="N53" s="6">
        <v>1573.374</v>
      </c>
      <c r="O53" s="6">
        <v>1436.23</v>
      </c>
      <c r="P53" s="6">
        <v>1837.81</v>
      </c>
      <c r="Q53" s="6">
        <v>1870.8330000000001</v>
      </c>
      <c r="R53" s="6">
        <v>1388.807</v>
      </c>
      <c r="S53" s="6">
        <v>1574.992</v>
      </c>
      <c r="T53" s="6">
        <v>1895.6330000000003</v>
      </c>
      <c r="U53" s="6">
        <v>1713.1369999999999</v>
      </c>
      <c r="V53" s="6">
        <v>2058.0259999999998</v>
      </c>
      <c r="W53" s="6">
        <v>2291.7020000000002</v>
      </c>
      <c r="X53" s="6">
        <v>2293.5540000000001</v>
      </c>
      <c r="Y53" s="6">
        <v>2924.4659999999999</v>
      </c>
      <c r="Z53" s="6">
        <v>2276.3330000000001</v>
      </c>
      <c r="AA53" s="6">
        <v>1742.711</v>
      </c>
      <c r="AB53" s="6">
        <v>2401.4780000000001</v>
      </c>
      <c r="AC53" s="6">
        <v>2323.58</v>
      </c>
      <c r="AD53" s="6">
        <v>2323.6189999999997</v>
      </c>
      <c r="AE53" s="6">
        <v>2253.4560000000001</v>
      </c>
      <c r="AF53" s="6">
        <v>2255.9949999999999</v>
      </c>
      <c r="AG53" s="6">
        <v>2518.3440000000001</v>
      </c>
      <c r="AH53" s="6">
        <v>2621.7860000000001</v>
      </c>
      <c r="AI53" s="6">
        <v>3096.7560000000003</v>
      </c>
      <c r="AJ53" s="6">
        <v>3298.9870000000001</v>
      </c>
      <c r="AK53" s="6">
        <v>3169.0439999999999</v>
      </c>
      <c r="AL53" s="6">
        <v>3419.3230000000003</v>
      </c>
      <c r="AM53" s="6">
        <v>3815.43</v>
      </c>
      <c r="AN53" s="6">
        <v>3777.6179999999999</v>
      </c>
      <c r="AO53" s="6">
        <v>3483.3429999999998</v>
      </c>
      <c r="AP53" s="6">
        <v>3790.7440000000001</v>
      </c>
      <c r="AQ53" s="6">
        <v>3768.9480000000003</v>
      </c>
      <c r="AR53" s="6">
        <v>3676.8040000000001</v>
      </c>
      <c r="AS53" s="6">
        <v>3626.2069999999999</v>
      </c>
      <c r="AT53" s="6">
        <v>3549.6120000000001</v>
      </c>
      <c r="AU53" s="6">
        <v>3683.404</v>
      </c>
      <c r="AV53" s="6">
        <v>3171.38</v>
      </c>
      <c r="AW53" s="6">
        <v>3059.3620000000001</v>
      </c>
      <c r="AX53" s="6">
        <v>3189.1480000000001</v>
      </c>
      <c r="AY53" s="6">
        <v>3758.9870000000001</v>
      </c>
      <c r="AZ53" s="6">
        <v>3538.2460000000001</v>
      </c>
      <c r="BA53" s="6">
        <v>3814.3059999999996</v>
      </c>
      <c r="BB53" s="6">
        <v>3790.732</v>
      </c>
      <c r="BC53" s="6">
        <v>3769.5790000000002</v>
      </c>
      <c r="BD53" s="6">
        <v>3330.3029999999999</v>
      </c>
      <c r="BE53" s="6">
        <v>2731.5740000000001</v>
      </c>
    </row>
    <row r="54" spans="1:57" x14ac:dyDescent="0.25">
      <c r="A54" s="6" t="s">
        <v>257</v>
      </c>
      <c r="B54" s="6" t="s">
        <v>258</v>
      </c>
      <c r="C54" s="6" t="s">
        <v>157</v>
      </c>
      <c r="D54" s="6" t="s">
        <v>158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</row>
    <row r="55" spans="1:57" x14ac:dyDescent="0.25">
      <c r="A55" s="6" t="s">
        <v>259</v>
      </c>
      <c r="B55" s="6" t="s">
        <v>260</v>
      </c>
      <c r="C55" s="6" t="s">
        <v>157</v>
      </c>
      <c r="D55" s="6" t="s">
        <v>158</v>
      </c>
      <c r="E55" s="6"/>
      <c r="F55" s="6">
        <v>2001.2186912407194</v>
      </c>
      <c r="G55" s="6">
        <v>2216.8480244369621</v>
      </c>
      <c r="H55" s="6">
        <v>2057.6204267665166</v>
      </c>
      <c r="I55" s="6">
        <v>2081.6760024185182</v>
      </c>
      <c r="J55" s="6">
        <v>2158.9392989710914</v>
      </c>
      <c r="K55" s="6">
        <v>2144.7333763485849</v>
      </c>
      <c r="L55" s="6">
        <v>2184.3689418363447</v>
      </c>
      <c r="M55" s="6">
        <v>1892.7377530430908</v>
      </c>
      <c r="N55" s="6">
        <v>2034.8272525589446</v>
      </c>
      <c r="O55" s="6">
        <v>2291.7850743355266</v>
      </c>
      <c r="P55" s="6">
        <v>2191.1324705952502</v>
      </c>
      <c r="Q55" s="6">
        <v>2265.3387999628653</v>
      </c>
      <c r="R55" s="6">
        <v>2346.8533263074955</v>
      </c>
      <c r="S55" s="6">
        <v>2599.2058721175849</v>
      </c>
      <c r="T55" s="6">
        <v>2425.5269016447251</v>
      </c>
      <c r="U55" s="6">
        <v>2267.3095048221671</v>
      </c>
      <c r="V55" s="6">
        <v>2839.1133500634514</v>
      </c>
      <c r="W55" s="6">
        <v>2940.5111450521049</v>
      </c>
      <c r="X55" s="6">
        <v>3013.2870320397365</v>
      </c>
      <c r="Y55" s="6">
        <v>3202.2297037085091</v>
      </c>
      <c r="Z55" s="6">
        <v>3306.7981649049316</v>
      </c>
      <c r="AA55" s="6">
        <v>3356.0689574614316</v>
      </c>
      <c r="AB55" s="6">
        <v>3256.6494655795505</v>
      </c>
      <c r="AC55" s="6">
        <v>3283.9158825021823</v>
      </c>
      <c r="AD55" s="6">
        <v>3338.0591358643742</v>
      </c>
      <c r="AE55" s="6">
        <v>3361.5500127217201</v>
      </c>
      <c r="AF55" s="6">
        <v>3230.4540526321803</v>
      </c>
      <c r="AG55" s="6">
        <v>3165.8631123556193</v>
      </c>
      <c r="AH55" s="6">
        <v>3240.3913731586135</v>
      </c>
      <c r="AI55" s="6">
        <v>3158.011443745524</v>
      </c>
      <c r="AJ55" s="6">
        <v>3260.6646615758232</v>
      </c>
      <c r="AK55" s="6">
        <v>3395.4626126811659</v>
      </c>
      <c r="AL55" s="6">
        <v>3289.176276796552</v>
      </c>
      <c r="AM55" s="6">
        <v>3569.6960598750147</v>
      </c>
      <c r="AN55" s="6">
        <v>3661.760127177829</v>
      </c>
      <c r="AO55" s="6">
        <v>3706.0103113162622</v>
      </c>
      <c r="AP55" s="6">
        <v>3759.189150903047</v>
      </c>
      <c r="AQ55" s="6">
        <v>3741.6785542165248</v>
      </c>
      <c r="AR55" s="6">
        <v>3617.6987607054571</v>
      </c>
      <c r="AS55" s="6">
        <v>3636.5286332881183</v>
      </c>
      <c r="AT55" s="6">
        <v>3784.4727772658071</v>
      </c>
      <c r="AU55" s="6">
        <v>3799.0272185693534</v>
      </c>
      <c r="AV55" s="6">
        <v>3888.4999070608555</v>
      </c>
      <c r="AW55" s="6">
        <v>3819.1649531389203</v>
      </c>
      <c r="AX55" s="6">
        <v>3660.5972126318838</v>
      </c>
      <c r="AY55" s="6">
        <v>4080.4582906706901</v>
      </c>
      <c r="AZ55" s="6">
        <v>3967.9386802016998</v>
      </c>
      <c r="BA55" s="6">
        <v>3902.2559819414819</v>
      </c>
      <c r="BB55" s="6">
        <v>4104.271364879738</v>
      </c>
      <c r="BC55" s="6">
        <v>3941.502596128586</v>
      </c>
      <c r="BD55" s="6">
        <v>4081.3957121063777</v>
      </c>
      <c r="BE55" s="6">
        <v>4062.1827068415632</v>
      </c>
    </row>
    <row r="56" spans="1:57" x14ac:dyDescent="0.25">
      <c r="A56" s="6" t="s">
        <v>261</v>
      </c>
      <c r="B56" s="6" t="s">
        <v>262</v>
      </c>
      <c r="C56" s="6" t="s">
        <v>157</v>
      </c>
      <c r="D56" s="6" t="s">
        <v>158</v>
      </c>
      <c r="E56" s="6"/>
      <c r="F56" s="6">
        <v>1204.7559999999999</v>
      </c>
      <c r="G56" s="6">
        <v>1210.6559999999999</v>
      </c>
      <c r="H56" s="6">
        <v>1357.0340000000001</v>
      </c>
      <c r="I56" s="6">
        <v>1273.729</v>
      </c>
      <c r="J56" s="6">
        <v>1082.5520000000001</v>
      </c>
      <c r="K56" s="6">
        <v>1178.5639999999999</v>
      </c>
      <c r="L56" s="6">
        <v>1151.8510000000001</v>
      </c>
      <c r="M56" s="6">
        <v>1209.0219999999999</v>
      </c>
      <c r="N56" s="6">
        <v>1399.528</v>
      </c>
      <c r="O56" s="6">
        <v>1525.6280000000002</v>
      </c>
      <c r="P56" s="6">
        <v>1617.395</v>
      </c>
      <c r="Q56" s="6">
        <v>1373.951</v>
      </c>
      <c r="R56" s="6">
        <v>1278.0790000000002</v>
      </c>
      <c r="S56" s="6">
        <v>1804.721</v>
      </c>
      <c r="T56" s="6">
        <v>2070.1330000000003</v>
      </c>
      <c r="U56" s="6">
        <v>2275.3620000000001</v>
      </c>
      <c r="V56" s="6">
        <v>2412.4580000000001</v>
      </c>
      <c r="W56" s="6">
        <v>2420.1060000000002</v>
      </c>
      <c r="X56" s="6">
        <v>2321.8310000000001</v>
      </c>
      <c r="Y56" s="6">
        <v>2546.8110000000001</v>
      </c>
      <c r="Z56" s="6">
        <v>2504.4380000000001</v>
      </c>
      <c r="AA56" s="6">
        <v>2692.8380000000002</v>
      </c>
      <c r="AB56" s="6">
        <v>2702.5279999999998</v>
      </c>
      <c r="AC56" s="6">
        <v>2727.8290000000002</v>
      </c>
      <c r="AD56" s="6">
        <v>2615.5990000000002</v>
      </c>
      <c r="AE56" s="6">
        <v>2681.4839999999999</v>
      </c>
      <c r="AF56" s="6">
        <v>2430.3980000000001</v>
      </c>
      <c r="AG56" s="6">
        <v>2549.0880000000002</v>
      </c>
      <c r="AH56" s="6">
        <v>2516.0070000000001</v>
      </c>
      <c r="AI56" s="6">
        <v>2342.1459999999997</v>
      </c>
      <c r="AJ56" s="6">
        <v>2179.4749999999999</v>
      </c>
      <c r="AK56" s="6">
        <v>1752.652</v>
      </c>
      <c r="AL56" s="6">
        <v>1326.924</v>
      </c>
      <c r="AM56" s="6">
        <v>1793.8560000000002</v>
      </c>
      <c r="AN56" s="6">
        <v>1971.83</v>
      </c>
      <c r="AO56" s="6">
        <v>2010.95</v>
      </c>
      <c r="AP56" s="6">
        <v>2190.3939999999998</v>
      </c>
      <c r="AQ56" s="6">
        <v>1874.7090000000001</v>
      </c>
      <c r="AR56" s="6">
        <v>2750.837</v>
      </c>
      <c r="AS56" s="6">
        <v>2528.3609999999999</v>
      </c>
      <c r="AT56" s="6">
        <v>2880.645</v>
      </c>
      <c r="AU56" s="6">
        <v>3123.2089999999998</v>
      </c>
      <c r="AV56" s="6">
        <v>3188.799</v>
      </c>
      <c r="AW56" s="6">
        <v>2921.5479999999998</v>
      </c>
      <c r="AX56" s="6">
        <v>2561.5709999999999</v>
      </c>
      <c r="AY56" s="6">
        <v>2782.8249999999998</v>
      </c>
      <c r="AZ56" s="6">
        <v>2912.8910000000001</v>
      </c>
      <c r="BA56" s="6">
        <v>2674.2130000000002</v>
      </c>
      <c r="BB56" s="6">
        <v>2068.8090000000002</v>
      </c>
      <c r="BC56" s="6">
        <v>1937.23</v>
      </c>
      <c r="BD56" s="6">
        <v>2619.1369999999997</v>
      </c>
      <c r="BE56" s="6">
        <v>2652.2460000000001</v>
      </c>
    </row>
    <row r="57" spans="1:57" x14ac:dyDescent="0.25">
      <c r="A57" s="6" t="s">
        <v>263</v>
      </c>
      <c r="B57" s="6" t="s">
        <v>264</v>
      </c>
      <c r="C57" s="6" t="s">
        <v>157</v>
      </c>
      <c r="D57" s="6" t="s">
        <v>158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</row>
    <row r="58" spans="1:57" x14ac:dyDescent="0.25">
      <c r="A58" s="6" t="s">
        <v>265</v>
      </c>
      <c r="B58" s="6" t="s">
        <v>266</v>
      </c>
      <c r="C58" s="6" t="s">
        <v>157</v>
      </c>
      <c r="D58" s="6" t="s">
        <v>158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</row>
    <row r="59" spans="1:57" x14ac:dyDescent="0.25">
      <c r="A59" s="6" t="s">
        <v>267</v>
      </c>
      <c r="B59" s="6" t="s">
        <v>268</v>
      </c>
      <c r="C59" s="6" t="s">
        <v>157</v>
      </c>
      <c r="D59" s="6" t="s">
        <v>158</v>
      </c>
      <c r="E59" s="6"/>
      <c r="F59" s="6">
        <v>654.75400000000002</v>
      </c>
      <c r="G59" s="6">
        <v>1157.6120000000001</v>
      </c>
      <c r="H59" s="6">
        <v>1121.3290000000002</v>
      </c>
      <c r="I59" s="6">
        <v>802.85299999999995</v>
      </c>
      <c r="J59" s="6">
        <v>1598.854</v>
      </c>
      <c r="K59" s="6">
        <v>752.35599999999999</v>
      </c>
      <c r="L59" s="6">
        <v>1297.729</v>
      </c>
      <c r="M59" s="6">
        <v>824.75099999999998</v>
      </c>
      <c r="N59" s="6">
        <v>1334.941</v>
      </c>
      <c r="O59" s="6">
        <v>657.26099999999997</v>
      </c>
      <c r="P59" s="6">
        <v>1336.2549999999999</v>
      </c>
      <c r="Q59" s="6">
        <v>1068.3489999999999</v>
      </c>
      <c r="R59" s="6">
        <v>107.24100000000001</v>
      </c>
      <c r="S59" s="6">
        <v>1290.827</v>
      </c>
      <c r="T59" s="6">
        <v>1475.271</v>
      </c>
      <c r="U59" s="6">
        <v>1462.9290000000001</v>
      </c>
      <c r="V59" s="6">
        <v>1314.96</v>
      </c>
      <c r="W59" s="6">
        <v>1777.3119999999999</v>
      </c>
      <c r="X59" s="6">
        <v>1664.9770000000001</v>
      </c>
      <c r="Y59" s="6">
        <v>1939.4259999999999</v>
      </c>
      <c r="Z59" s="6">
        <v>1773.27</v>
      </c>
      <c r="AA59" s="6">
        <v>1778.2</v>
      </c>
      <c r="AB59" s="6">
        <v>1388.84</v>
      </c>
      <c r="AC59" s="6">
        <v>1757.7310000000002</v>
      </c>
      <c r="AD59" s="6">
        <v>2097.7449999999999</v>
      </c>
      <c r="AE59" s="6">
        <v>1301.144</v>
      </c>
      <c r="AF59" s="6">
        <v>2331.3040000000001</v>
      </c>
      <c r="AG59" s="6">
        <v>2679.9209999999998</v>
      </c>
      <c r="AH59" s="6">
        <v>2480.3599999999997</v>
      </c>
      <c r="AI59" s="6">
        <v>1885.973</v>
      </c>
      <c r="AJ59" s="6">
        <v>1335.9290000000001</v>
      </c>
      <c r="AK59" s="6">
        <v>2789.817</v>
      </c>
      <c r="AL59" s="6">
        <v>2964.3990000000003</v>
      </c>
      <c r="AM59" s="6">
        <v>2553.5430000000001</v>
      </c>
      <c r="AN59" s="6">
        <v>2384.9189999999999</v>
      </c>
      <c r="AO59" s="6">
        <v>2395.4870000000001</v>
      </c>
      <c r="AP59" s="6">
        <v>1110.646</v>
      </c>
      <c r="AQ59" s="6">
        <v>1114.402</v>
      </c>
      <c r="AR59" s="6">
        <v>2156.4299999999998</v>
      </c>
      <c r="AS59" s="6">
        <v>931.43</v>
      </c>
      <c r="AT59" s="6">
        <v>2275.8620000000001</v>
      </c>
      <c r="AU59" s="6">
        <v>2394.4259999999999</v>
      </c>
      <c r="AV59" s="6">
        <v>2263.9360000000001</v>
      </c>
      <c r="AW59" s="6">
        <v>1677.9369999999999</v>
      </c>
      <c r="AX59" s="6">
        <v>1201.232</v>
      </c>
      <c r="AY59" s="6">
        <v>1128.5160000000001</v>
      </c>
      <c r="AZ59" s="6">
        <v>1458.6510000000001</v>
      </c>
      <c r="BA59" s="6">
        <v>163.833</v>
      </c>
      <c r="BB59" s="6">
        <v>1823.7840000000001</v>
      </c>
      <c r="BC59" s="6">
        <v>1931.193</v>
      </c>
      <c r="BD59" s="6">
        <v>1955.395</v>
      </c>
      <c r="BE59" s="6">
        <v>1520.962</v>
      </c>
    </row>
    <row r="60" spans="1:57" x14ac:dyDescent="0.25">
      <c r="A60" s="6" t="s">
        <v>269</v>
      </c>
      <c r="B60" s="6" t="s">
        <v>270</v>
      </c>
      <c r="C60" s="6" t="s">
        <v>157</v>
      </c>
      <c r="D60" s="6" t="s">
        <v>158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>
        <v>4019.5190000000002</v>
      </c>
      <c r="AM60" s="6">
        <v>4095.5309999999999</v>
      </c>
      <c r="AN60" s="6">
        <v>4183.2080000000005</v>
      </c>
      <c r="AO60" s="6">
        <v>4196.3419999999996</v>
      </c>
      <c r="AP60" s="6">
        <v>4135.1360000000004</v>
      </c>
      <c r="AQ60" s="6">
        <v>3970.7249999999999</v>
      </c>
      <c r="AR60" s="6">
        <v>4350.8269999999993</v>
      </c>
      <c r="AS60" s="6">
        <v>3907.5550000000003</v>
      </c>
      <c r="AT60" s="6">
        <v>4511.2860000000001</v>
      </c>
      <c r="AU60" s="6">
        <v>4328.4620000000004</v>
      </c>
      <c r="AV60" s="6">
        <v>3944.0430000000001</v>
      </c>
      <c r="AW60" s="6">
        <v>5448.9120000000003</v>
      </c>
      <c r="AX60" s="6">
        <v>4746.3029999999999</v>
      </c>
      <c r="AY60" s="6">
        <v>4163.0650000000005</v>
      </c>
      <c r="AZ60" s="6">
        <v>4523.8269999999993</v>
      </c>
      <c r="BA60" s="6">
        <v>5363.5309999999999</v>
      </c>
      <c r="BB60" s="6">
        <v>5074.2019999999993</v>
      </c>
      <c r="BC60" s="6">
        <v>4689.7610000000004</v>
      </c>
      <c r="BD60" s="6">
        <v>5422.1230000000005</v>
      </c>
      <c r="BE60" s="6">
        <v>4533.1309999999994</v>
      </c>
    </row>
    <row r="61" spans="1:57" x14ac:dyDescent="0.25">
      <c r="A61" s="6" t="s">
        <v>271</v>
      </c>
      <c r="B61" s="6" t="s">
        <v>272</v>
      </c>
      <c r="C61" s="6" t="s">
        <v>157</v>
      </c>
      <c r="D61" s="6" t="s">
        <v>158</v>
      </c>
      <c r="E61" s="6"/>
      <c r="F61" s="6">
        <v>2417.3599999999997</v>
      </c>
      <c r="G61" s="6">
        <v>2962.16</v>
      </c>
      <c r="H61" s="6">
        <v>2925.1860000000001</v>
      </c>
      <c r="I61" s="6">
        <v>3120.7629999999999</v>
      </c>
      <c r="J61" s="6">
        <v>2852.2220000000002</v>
      </c>
      <c r="K61" s="6">
        <v>2878.0080000000003</v>
      </c>
      <c r="L61" s="6">
        <v>3483.2550000000001</v>
      </c>
      <c r="M61" s="6">
        <v>3619.6349999999998</v>
      </c>
      <c r="N61" s="6">
        <v>3447.4919999999997</v>
      </c>
      <c r="O61" s="6">
        <v>3179.6459999999997</v>
      </c>
      <c r="P61" s="6">
        <v>3788.558</v>
      </c>
      <c r="Q61" s="6">
        <v>3770.2179999999998</v>
      </c>
      <c r="R61" s="6">
        <v>3873.43</v>
      </c>
      <c r="S61" s="6">
        <v>4178.8410000000003</v>
      </c>
      <c r="T61" s="6">
        <v>3864.4349999999999</v>
      </c>
      <c r="U61" s="6">
        <v>3495.7080000000001</v>
      </c>
      <c r="V61" s="6">
        <v>3885.1980000000003</v>
      </c>
      <c r="W61" s="6">
        <v>4285.1890000000003</v>
      </c>
      <c r="X61" s="6">
        <v>4108.2519999999995</v>
      </c>
      <c r="Y61" s="6">
        <v>4227.5820000000003</v>
      </c>
      <c r="Z61" s="6">
        <v>4161.6279999999997</v>
      </c>
      <c r="AA61" s="6">
        <v>4568.2980000000007</v>
      </c>
      <c r="AB61" s="6">
        <v>4362.643</v>
      </c>
      <c r="AC61" s="6">
        <v>5036.6220000000003</v>
      </c>
      <c r="AD61" s="6">
        <v>5072.7070000000003</v>
      </c>
      <c r="AE61" s="6">
        <v>5084.799</v>
      </c>
      <c r="AF61" s="6">
        <v>4898.3819999999996</v>
      </c>
      <c r="AG61" s="6">
        <v>5173.7349999999997</v>
      </c>
      <c r="AH61" s="6">
        <v>5203.6120000000001</v>
      </c>
      <c r="AI61" s="6">
        <v>5411.1350000000002</v>
      </c>
      <c r="AJ61" s="6">
        <v>5986.1170000000002</v>
      </c>
      <c r="AK61" s="6">
        <v>5335.5929999999998</v>
      </c>
      <c r="AL61" s="6">
        <v>5710.5280000000002</v>
      </c>
      <c r="AM61" s="6">
        <v>5827.5959999999995</v>
      </c>
      <c r="AN61" s="6">
        <v>6107.6750000000002</v>
      </c>
      <c r="AO61" s="6">
        <v>6281.8469999999998</v>
      </c>
      <c r="AP61" s="6">
        <v>6474.9539999999997</v>
      </c>
      <c r="AQ61" s="6">
        <v>6339.1890000000003</v>
      </c>
      <c r="AR61" s="6">
        <v>6697.6779999999999</v>
      </c>
      <c r="AS61" s="6">
        <v>6452.88</v>
      </c>
      <c r="AT61" s="6">
        <v>7051.9809999999998</v>
      </c>
      <c r="AU61" s="6">
        <v>6251.4679999999998</v>
      </c>
      <c r="AV61" s="6">
        <v>5749.085</v>
      </c>
      <c r="AW61" s="6">
        <v>7357.2289999999994</v>
      </c>
      <c r="AX61" s="6">
        <v>6723.2339999999995</v>
      </c>
      <c r="AY61" s="6">
        <v>6486.6459999999997</v>
      </c>
      <c r="AZ61" s="6">
        <v>6182.9070000000002</v>
      </c>
      <c r="BA61" s="6">
        <v>7118.7660000000005</v>
      </c>
      <c r="BB61" s="6">
        <v>7199.4169999999995</v>
      </c>
      <c r="BC61" s="6">
        <v>6718.45</v>
      </c>
      <c r="BD61" s="6">
        <v>6460.6779999999999</v>
      </c>
      <c r="BE61" s="6">
        <v>6900.0810000000001</v>
      </c>
    </row>
    <row r="62" spans="1:57" x14ac:dyDescent="0.25">
      <c r="A62" s="6" t="s">
        <v>273</v>
      </c>
      <c r="B62" s="6" t="s">
        <v>274</v>
      </c>
      <c r="C62" s="6" t="s">
        <v>157</v>
      </c>
      <c r="D62" s="6" t="s">
        <v>158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>
        <v>2500</v>
      </c>
      <c r="AA62" s="6">
        <v>2500</v>
      </c>
      <c r="AB62" s="6">
        <v>2500</v>
      </c>
      <c r="AC62" s="6">
        <v>2333.3330000000001</v>
      </c>
      <c r="AD62" s="6">
        <v>1750</v>
      </c>
      <c r="AE62" s="6">
        <v>1666.6669999999999</v>
      </c>
      <c r="AF62" s="6">
        <v>1500</v>
      </c>
      <c r="AG62" s="6">
        <v>1538.462</v>
      </c>
      <c r="AH62" s="6">
        <v>1333.3330000000001</v>
      </c>
      <c r="AI62" s="6">
        <v>1666.6669999999999</v>
      </c>
      <c r="AJ62" s="6">
        <v>1500</v>
      </c>
      <c r="AK62" s="6">
        <v>1166.6669999999999</v>
      </c>
      <c r="AL62" s="6">
        <v>1833.3330000000001</v>
      </c>
      <c r="AM62" s="6">
        <v>2000</v>
      </c>
      <c r="AN62" s="6">
        <v>1666.6669999999999</v>
      </c>
      <c r="AO62" s="6">
        <v>2000</v>
      </c>
      <c r="AP62" s="6">
        <v>1833.3330000000001</v>
      </c>
      <c r="AQ62" s="6">
        <v>1666.6669999999999</v>
      </c>
      <c r="AR62" s="6">
        <v>2000</v>
      </c>
      <c r="AS62" s="6">
        <v>1833.3330000000001</v>
      </c>
      <c r="AT62" s="6">
        <v>1714.2860000000001</v>
      </c>
      <c r="AU62" s="6">
        <v>1666.6669999999999</v>
      </c>
      <c r="AV62" s="6">
        <v>1666.6669999999999</v>
      </c>
      <c r="AW62" s="6">
        <v>1833.3330000000001</v>
      </c>
      <c r="AX62" s="6">
        <v>1500</v>
      </c>
      <c r="AY62" s="6">
        <v>1666.6669999999999</v>
      </c>
      <c r="AZ62" s="6">
        <v>1857.143</v>
      </c>
      <c r="BA62" s="6">
        <v>1500</v>
      </c>
      <c r="BB62" s="6">
        <v>1222.222</v>
      </c>
      <c r="BC62" s="6">
        <v>1444.444</v>
      </c>
      <c r="BD62" s="6">
        <v>2000</v>
      </c>
      <c r="BE62" s="6">
        <v>2000</v>
      </c>
    </row>
    <row r="63" spans="1:57" x14ac:dyDescent="0.25">
      <c r="A63" s="6" t="s">
        <v>275</v>
      </c>
      <c r="B63" s="6" t="s">
        <v>276</v>
      </c>
      <c r="C63" s="6" t="s">
        <v>157</v>
      </c>
      <c r="D63" s="6" t="s">
        <v>158</v>
      </c>
      <c r="E63" s="6"/>
      <c r="F63" s="6">
        <v>1181.818</v>
      </c>
      <c r="G63" s="6">
        <v>1181.818</v>
      </c>
      <c r="H63" s="6">
        <v>1217.3910000000001</v>
      </c>
      <c r="I63" s="6">
        <v>1217.3910000000001</v>
      </c>
      <c r="J63" s="6">
        <v>1250</v>
      </c>
      <c r="K63" s="6">
        <v>1250</v>
      </c>
      <c r="L63" s="6">
        <v>1280</v>
      </c>
      <c r="M63" s="6">
        <v>1280</v>
      </c>
      <c r="N63" s="6">
        <v>1230.769</v>
      </c>
      <c r="O63" s="6">
        <v>1230.769</v>
      </c>
      <c r="P63" s="6">
        <v>1259.259</v>
      </c>
      <c r="Q63" s="6">
        <v>1259.259</v>
      </c>
      <c r="R63" s="6">
        <v>1285.7139999999999</v>
      </c>
      <c r="S63" s="6">
        <v>1285.7139999999999</v>
      </c>
      <c r="T63" s="6">
        <v>1266.6669999999999</v>
      </c>
      <c r="U63" s="6">
        <v>1333.3330000000001</v>
      </c>
      <c r="V63" s="6">
        <v>1333.3330000000001</v>
      </c>
      <c r="W63" s="6">
        <v>1333.3330000000001</v>
      </c>
      <c r="X63" s="6">
        <v>1419.355</v>
      </c>
      <c r="Y63" s="6">
        <v>1437.5</v>
      </c>
      <c r="Z63" s="6">
        <v>1424.242</v>
      </c>
      <c r="AA63" s="6">
        <v>1411.7649999999999</v>
      </c>
      <c r="AB63" s="6">
        <v>1388.8889999999999</v>
      </c>
      <c r="AC63" s="6">
        <v>1352.941</v>
      </c>
      <c r="AD63" s="6">
        <v>1333.3330000000001</v>
      </c>
      <c r="AE63" s="6">
        <v>1200</v>
      </c>
      <c r="AF63" s="6">
        <v>1384.615</v>
      </c>
      <c r="AG63" s="6">
        <v>1333.3330000000001</v>
      </c>
      <c r="AH63" s="6">
        <v>1333.3330000000001</v>
      </c>
      <c r="AI63" s="6">
        <v>1363.636</v>
      </c>
      <c r="AJ63" s="6">
        <v>1327.1030000000001</v>
      </c>
      <c r="AK63" s="6">
        <v>1248.0620000000001</v>
      </c>
      <c r="AL63" s="6">
        <v>1333.3330000000001</v>
      </c>
      <c r="AM63" s="6">
        <v>1430.769</v>
      </c>
      <c r="AN63" s="6">
        <v>1297.71</v>
      </c>
      <c r="AO63" s="6">
        <v>1409.0909999999999</v>
      </c>
      <c r="AP63" s="6">
        <v>1478.261</v>
      </c>
      <c r="AQ63" s="6">
        <v>1512.5</v>
      </c>
      <c r="AR63" s="6">
        <v>2208.6330000000003</v>
      </c>
      <c r="AS63" s="6">
        <v>2328.7669999999998</v>
      </c>
      <c r="AT63" s="6">
        <v>2420.69</v>
      </c>
      <c r="AU63" s="6">
        <v>2602.9409999999998</v>
      </c>
      <c r="AV63" s="6">
        <v>1333.3330000000001</v>
      </c>
      <c r="AW63" s="6">
        <v>1382.979</v>
      </c>
      <c r="AX63" s="6">
        <v>1357.143</v>
      </c>
      <c r="AY63" s="6">
        <v>1785.7139999999999</v>
      </c>
      <c r="AZ63" s="6">
        <v>1448.2760000000001</v>
      </c>
      <c r="BA63" s="6">
        <v>1351.145</v>
      </c>
      <c r="BB63" s="6">
        <v>1147.7270000000001</v>
      </c>
      <c r="BC63" s="6">
        <v>1416.6669999999999</v>
      </c>
      <c r="BD63" s="6">
        <v>2287.5</v>
      </c>
      <c r="BE63" s="6">
        <v>2222.2220000000002</v>
      </c>
    </row>
    <row r="64" spans="1:57" x14ac:dyDescent="0.25">
      <c r="A64" s="6" t="s">
        <v>277</v>
      </c>
      <c r="B64" s="6" t="s">
        <v>278</v>
      </c>
      <c r="C64" s="6" t="s">
        <v>157</v>
      </c>
      <c r="D64" s="6" t="s">
        <v>158</v>
      </c>
      <c r="E64" s="6"/>
      <c r="F64" s="6">
        <v>3383.4780000000001</v>
      </c>
      <c r="G64" s="6">
        <v>3750.5940000000001</v>
      </c>
      <c r="H64" s="6">
        <v>3505.683</v>
      </c>
      <c r="I64" s="6">
        <v>3963.4279999999999</v>
      </c>
      <c r="J64" s="6">
        <v>3890.5540000000001</v>
      </c>
      <c r="K64" s="6">
        <v>3714.3559999999998</v>
      </c>
      <c r="L64" s="6">
        <v>3756.9010000000003</v>
      </c>
      <c r="M64" s="6">
        <v>4026.3900000000003</v>
      </c>
      <c r="N64" s="6">
        <v>3975.6390000000001</v>
      </c>
      <c r="O64" s="6">
        <v>3583.7570000000001</v>
      </c>
      <c r="P64" s="6">
        <v>3999.6620000000003</v>
      </c>
      <c r="Q64" s="6">
        <v>3977.1879999999996</v>
      </c>
      <c r="R64" s="6">
        <v>3765.0019999999995</v>
      </c>
      <c r="S64" s="6">
        <v>4190.1279999999997</v>
      </c>
      <c r="T64" s="6">
        <v>3635.74</v>
      </c>
      <c r="U64" s="6">
        <v>3302.404</v>
      </c>
      <c r="V64" s="6">
        <v>4050.9250000000002</v>
      </c>
      <c r="W64" s="6">
        <v>4060.5430000000001</v>
      </c>
      <c r="X64" s="6">
        <v>4156.1099999999997</v>
      </c>
      <c r="Y64" s="6">
        <v>3892.4949999999999</v>
      </c>
      <c r="Z64" s="6">
        <v>4071.4120000000003</v>
      </c>
      <c r="AA64" s="6">
        <v>4521.3289999999997</v>
      </c>
      <c r="AB64" s="6">
        <v>3757.5370000000003</v>
      </c>
      <c r="AC64" s="6">
        <v>5555.4210000000003</v>
      </c>
      <c r="AD64" s="6">
        <v>4970.7910000000002</v>
      </c>
      <c r="AE64" s="6">
        <v>5049.0160000000005</v>
      </c>
      <c r="AF64" s="6">
        <v>4792.62</v>
      </c>
      <c r="AG64" s="6">
        <v>5084.2440000000006</v>
      </c>
      <c r="AH64" s="6">
        <v>5632.3</v>
      </c>
      <c r="AI64" s="6">
        <v>6117.9139999999998</v>
      </c>
      <c r="AJ64" s="6">
        <v>5911.5830000000005</v>
      </c>
      <c r="AK64" s="6">
        <v>4314.2339999999995</v>
      </c>
      <c r="AL64" s="6">
        <v>5677.6319999999996</v>
      </c>
      <c r="AM64" s="6">
        <v>5530.56</v>
      </c>
      <c r="AN64" s="6">
        <v>6291.1849999999995</v>
      </c>
      <c r="AO64" s="6">
        <v>6052.5550000000003</v>
      </c>
      <c r="AP64" s="6">
        <v>6207.2440000000006</v>
      </c>
      <c r="AQ64" s="6">
        <v>6100.0820000000003</v>
      </c>
      <c r="AR64" s="6">
        <v>5862.085</v>
      </c>
      <c r="AS64" s="6">
        <v>6216.0230000000001</v>
      </c>
      <c r="AT64" s="6">
        <v>6126.5969999999998</v>
      </c>
      <c r="AU64" s="6">
        <v>5761.8389999999999</v>
      </c>
      <c r="AV64" s="6">
        <v>6096.607</v>
      </c>
      <c r="AW64" s="6">
        <v>6013.1489999999994</v>
      </c>
      <c r="AX64" s="6">
        <v>6153.3870000000006</v>
      </c>
      <c r="AY64" s="6">
        <v>5778.3649999999998</v>
      </c>
      <c r="AZ64" s="6">
        <v>5675.7579999999998</v>
      </c>
      <c r="BA64" s="6">
        <v>6017.38</v>
      </c>
      <c r="BB64" s="6">
        <v>6779.0300000000007</v>
      </c>
      <c r="BC64" s="6">
        <v>5882.6469999999999</v>
      </c>
      <c r="BD64" s="6">
        <v>5907.2839999999997</v>
      </c>
      <c r="BE64" s="6">
        <v>6313.9430000000002</v>
      </c>
    </row>
    <row r="65" spans="1:57" x14ac:dyDescent="0.25">
      <c r="A65" s="6" t="s">
        <v>279</v>
      </c>
      <c r="B65" s="6" t="s">
        <v>280</v>
      </c>
      <c r="C65" s="6" t="s">
        <v>157</v>
      </c>
      <c r="D65" s="6" t="s">
        <v>158</v>
      </c>
      <c r="E65" s="6"/>
      <c r="F65" s="6">
        <v>1758.348</v>
      </c>
      <c r="G65" s="6">
        <v>1788.6150000000002</v>
      </c>
      <c r="H65" s="6">
        <v>1842.8009999999999</v>
      </c>
      <c r="I65" s="6">
        <v>1990.2279999999998</v>
      </c>
      <c r="J65" s="6">
        <v>2057.7280000000001</v>
      </c>
      <c r="K65" s="6">
        <v>2196.2689999999998</v>
      </c>
      <c r="L65" s="6">
        <v>1970.0810000000001</v>
      </c>
      <c r="M65" s="6">
        <v>1948.9119999999998</v>
      </c>
      <c r="N65" s="6">
        <v>2162.63</v>
      </c>
      <c r="O65" s="6">
        <v>2378.5070000000001</v>
      </c>
      <c r="P65" s="6">
        <v>2653.846</v>
      </c>
      <c r="Q65" s="6">
        <v>2892.5619999999999</v>
      </c>
      <c r="R65" s="6">
        <v>3025.078</v>
      </c>
      <c r="S65" s="6">
        <v>3208.6709999999998</v>
      </c>
      <c r="T65" s="6">
        <v>2377.373</v>
      </c>
      <c r="U65" s="6">
        <v>2602.971</v>
      </c>
      <c r="V65" s="6">
        <v>2568.0500000000002</v>
      </c>
      <c r="W65" s="6">
        <v>2780.1410000000001</v>
      </c>
      <c r="X65" s="6">
        <v>2922.4520000000002</v>
      </c>
      <c r="Y65" s="6">
        <v>3005.0680000000002</v>
      </c>
      <c r="Z65" s="6">
        <v>3145.3890000000001</v>
      </c>
      <c r="AA65" s="6">
        <v>3753.9089999999997</v>
      </c>
      <c r="AB65" s="6">
        <v>3966.018</v>
      </c>
      <c r="AC65" s="6">
        <v>3463.6669999999999</v>
      </c>
      <c r="AD65" s="6">
        <v>3617.1879999999996</v>
      </c>
      <c r="AE65" s="6">
        <v>3754.8050000000003</v>
      </c>
      <c r="AF65" s="6">
        <v>3705.7709999999997</v>
      </c>
      <c r="AG65" s="6">
        <v>3499.2160000000003</v>
      </c>
      <c r="AH65" s="6">
        <v>3726.2309999999998</v>
      </c>
      <c r="AI65" s="6">
        <v>3996.1860000000001</v>
      </c>
      <c r="AJ65" s="6">
        <v>4130.7759999999998</v>
      </c>
      <c r="AK65" s="6">
        <v>4108.3919999999998</v>
      </c>
      <c r="AL65" s="6">
        <v>4014.8180000000002</v>
      </c>
      <c r="AM65" s="6">
        <v>3356.0089999999996</v>
      </c>
      <c r="AN65" s="6">
        <v>3847.3319999999999</v>
      </c>
      <c r="AO65" s="6">
        <v>3755.203</v>
      </c>
      <c r="AP65" s="6">
        <v>4187.5839999999998</v>
      </c>
      <c r="AQ65" s="6">
        <v>3581.3949999999995</v>
      </c>
      <c r="AR65" s="6">
        <v>3995.672</v>
      </c>
      <c r="AS65" s="6">
        <v>4138.7719999999999</v>
      </c>
      <c r="AT65" s="6">
        <v>4304.7910000000002</v>
      </c>
      <c r="AU65" s="6">
        <v>4343.3809999999994</v>
      </c>
      <c r="AV65" s="6">
        <v>3995.0019999999995</v>
      </c>
      <c r="AW65" s="6">
        <v>3819.3839999999996</v>
      </c>
      <c r="AX65" s="6">
        <v>3813.79</v>
      </c>
      <c r="AY65" s="6">
        <v>4262.8559999999998</v>
      </c>
      <c r="AZ65" s="6">
        <v>4368.0870000000004</v>
      </c>
      <c r="BA65" s="6">
        <v>4482.116</v>
      </c>
      <c r="BB65" s="6">
        <v>3954.3440000000001</v>
      </c>
      <c r="BC65" s="6">
        <v>4246.4380000000001</v>
      </c>
      <c r="BD65" s="6">
        <v>4605.6089999999995</v>
      </c>
      <c r="BE65" s="6">
        <v>4374.6809999999996</v>
      </c>
    </row>
    <row r="66" spans="1:57" x14ac:dyDescent="0.25">
      <c r="A66" s="6" t="s">
        <v>281</v>
      </c>
      <c r="B66" s="6" t="s">
        <v>282</v>
      </c>
      <c r="C66" s="6" t="s">
        <v>157</v>
      </c>
      <c r="D66" s="6" t="s">
        <v>158</v>
      </c>
      <c r="E66" s="6"/>
      <c r="F66" s="6">
        <v>346.15199999999999</v>
      </c>
      <c r="G66" s="6">
        <v>814.00099999999998</v>
      </c>
      <c r="H66" s="6">
        <v>803.83199999999999</v>
      </c>
      <c r="I66" s="6">
        <v>530.15200000000004</v>
      </c>
      <c r="J66" s="6">
        <v>606.30600000000004</v>
      </c>
      <c r="K66" s="6">
        <v>403.85399999999998</v>
      </c>
      <c r="L66" s="6">
        <v>631.35799999999995</v>
      </c>
      <c r="M66" s="6">
        <v>705.21</v>
      </c>
      <c r="N66" s="6">
        <v>614.91800000000001</v>
      </c>
      <c r="O66" s="6">
        <v>637.54200000000003</v>
      </c>
      <c r="P66" s="6">
        <v>587.80899999999997</v>
      </c>
      <c r="Q66" s="6">
        <v>671.67200000000003</v>
      </c>
      <c r="R66" s="6">
        <v>493.68</v>
      </c>
      <c r="S66" s="6">
        <v>497.89799999999997</v>
      </c>
      <c r="T66" s="6">
        <v>845.23799999999994</v>
      </c>
      <c r="U66" s="6">
        <v>690.52800000000002</v>
      </c>
      <c r="V66" s="6">
        <v>410.93599999999998</v>
      </c>
      <c r="W66" s="6">
        <v>586.11699999999996</v>
      </c>
      <c r="X66" s="6">
        <v>561.48199999999997</v>
      </c>
      <c r="Y66" s="6">
        <v>760.38499999999999</v>
      </c>
      <c r="Z66" s="6">
        <v>646.19899999999996</v>
      </c>
      <c r="AA66" s="6">
        <v>593.31299999999999</v>
      </c>
      <c r="AB66" s="6">
        <v>579.48299999999995</v>
      </c>
      <c r="AC66" s="6">
        <v>547.35799999999995</v>
      </c>
      <c r="AD66" s="6">
        <v>912.49699999999996</v>
      </c>
      <c r="AE66" s="6">
        <v>837.17499999999995</v>
      </c>
      <c r="AF66" s="6">
        <v>759.923</v>
      </c>
      <c r="AG66" s="6">
        <v>574.11099999999999</v>
      </c>
      <c r="AH66" s="6">
        <v>760.42499999999995</v>
      </c>
      <c r="AI66" s="6">
        <v>687.67399999999998</v>
      </c>
      <c r="AJ66" s="6">
        <v>1114.5540000000001</v>
      </c>
      <c r="AK66" s="6">
        <v>943.28700000000003</v>
      </c>
      <c r="AL66" s="6">
        <v>741.78</v>
      </c>
      <c r="AM66" s="6">
        <v>749.61</v>
      </c>
      <c r="AN66" s="6">
        <v>829.63099999999997</v>
      </c>
      <c r="AO66" s="6">
        <v>1337.9760000000001</v>
      </c>
      <c r="AP66" s="6">
        <v>779.81600000000003</v>
      </c>
      <c r="AQ66" s="6">
        <v>846.26100000000008</v>
      </c>
      <c r="AR66" s="6">
        <v>1069.931</v>
      </c>
      <c r="AS66" s="6">
        <v>883.26599999999996</v>
      </c>
      <c r="AT66" s="6">
        <v>1106.9159999999999</v>
      </c>
      <c r="AU66" s="6">
        <v>1058.616</v>
      </c>
      <c r="AV66" s="6">
        <v>1470.3440000000001</v>
      </c>
      <c r="AW66" s="6">
        <v>1344.123</v>
      </c>
      <c r="AX66" s="6">
        <v>1500.8510000000001</v>
      </c>
      <c r="AY66" s="6">
        <v>1503.6979999999999</v>
      </c>
      <c r="AZ66" s="6">
        <v>1253.482</v>
      </c>
      <c r="BA66" s="6">
        <v>1034.0700000000002</v>
      </c>
      <c r="BB66" s="6">
        <v>1653.9419999999998</v>
      </c>
      <c r="BC66" s="6">
        <v>1401.126</v>
      </c>
      <c r="BD66" s="6">
        <v>1442.4280000000001</v>
      </c>
      <c r="BE66" s="6">
        <v>1677.5639999999999</v>
      </c>
    </row>
    <row r="67" spans="1:57" x14ac:dyDescent="0.25">
      <c r="A67" s="6" t="s">
        <v>283</v>
      </c>
      <c r="B67" s="6" t="s">
        <v>284</v>
      </c>
      <c r="C67" s="6" t="s">
        <v>157</v>
      </c>
      <c r="D67" s="6" t="s">
        <v>158</v>
      </c>
      <c r="E67" s="6"/>
      <c r="F67" s="6">
        <v>1288.1972878407673</v>
      </c>
      <c r="G67" s="6">
        <v>1393.9369585626689</v>
      </c>
      <c r="H67" s="6">
        <v>1525.2552189315525</v>
      </c>
      <c r="I67" s="6">
        <v>1612.1395458828085</v>
      </c>
      <c r="J67" s="6">
        <v>1692.991468490517</v>
      </c>
      <c r="K67" s="6">
        <v>1776.7288773477594</v>
      </c>
      <c r="L67" s="6">
        <v>1828.5579502093744</v>
      </c>
      <c r="M67" s="6">
        <v>1849.9115754981078</v>
      </c>
      <c r="N67" s="6">
        <v>1859.3093647791175</v>
      </c>
      <c r="O67" s="6">
        <v>2051.8233695031995</v>
      </c>
      <c r="P67" s="6">
        <v>2088.3529297673881</v>
      </c>
      <c r="Q67" s="6">
        <v>2026.1111406587927</v>
      </c>
      <c r="R67" s="6">
        <v>2163.0247293110579</v>
      </c>
      <c r="S67" s="6">
        <v>2250.0283947202479</v>
      </c>
      <c r="T67" s="6">
        <v>2314.0985778074091</v>
      </c>
      <c r="U67" s="6">
        <v>2367.2974708778743</v>
      </c>
      <c r="V67" s="6">
        <v>2311.0284571340535</v>
      </c>
      <c r="W67" s="6">
        <v>2548.8842065748063</v>
      </c>
      <c r="X67" s="6">
        <v>2739.1547000540049</v>
      </c>
      <c r="Y67" s="6">
        <v>2705.3346813573653</v>
      </c>
      <c r="Z67" s="6">
        <v>2834.5973966195556</v>
      </c>
      <c r="AA67" s="6">
        <v>3129.8939898828871</v>
      </c>
      <c r="AB67" s="6">
        <v>3305.7627821184142</v>
      </c>
      <c r="AC67" s="6">
        <v>3491.8717218083639</v>
      </c>
      <c r="AD67" s="6">
        <v>3398.3630001267215</v>
      </c>
      <c r="AE67" s="6">
        <v>3458.041857355423</v>
      </c>
      <c r="AF67" s="6">
        <v>3516.7611511505943</v>
      </c>
      <c r="AG67" s="6">
        <v>3484.1519941415054</v>
      </c>
      <c r="AH67" s="6">
        <v>3575.5348072605489</v>
      </c>
      <c r="AI67" s="6">
        <v>3792.0642857267376</v>
      </c>
      <c r="AJ67" s="6">
        <v>3775.9113297750259</v>
      </c>
      <c r="AK67" s="6">
        <v>3867.5446943839111</v>
      </c>
      <c r="AL67" s="6">
        <v>4015.0675950299255</v>
      </c>
      <c r="AM67" s="6">
        <v>3984.057561738312</v>
      </c>
      <c r="AN67" s="6">
        <v>4065.9435793435118</v>
      </c>
      <c r="AO67" s="6">
        <v>4243.883813913907</v>
      </c>
      <c r="AP67" s="6">
        <v>4198.8145946092764</v>
      </c>
      <c r="AQ67" s="6">
        <v>4294.6358148285562</v>
      </c>
      <c r="AR67" s="6">
        <v>4288.1061844921496</v>
      </c>
      <c r="AS67" s="6">
        <v>4198.5747938097456</v>
      </c>
      <c r="AT67" s="6">
        <v>4241.3876700008586</v>
      </c>
      <c r="AU67" s="6">
        <v>4337.3386807957859</v>
      </c>
      <c r="AV67" s="6">
        <v>4328.6744531730428</v>
      </c>
      <c r="AW67" s="6">
        <v>4562.1057615298605</v>
      </c>
      <c r="AX67" s="6">
        <v>4605.083063281344</v>
      </c>
      <c r="AY67" s="6">
        <v>4744.87775068884</v>
      </c>
      <c r="AZ67" s="6">
        <v>4719.3416110332773</v>
      </c>
      <c r="BA67" s="6">
        <v>4894.1171137888859</v>
      </c>
      <c r="BB67" s="6">
        <v>4850.1491679079218</v>
      </c>
      <c r="BC67" s="6">
        <v>4906.0540080595092</v>
      </c>
      <c r="BD67" s="6">
        <v>5039.0023880856752</v>
      </c>
      <c r="BE67" s="6">
        <v>5144.9145549708528</v>
      </c>
    </row>
    <row r="68" spans="1:57" x14ac:dyDescent="0.25">
      <c r="A68" s="6" t="s">
        <v>285</v>
      </c>
      <c r="B68" s="6" t="s">
        <v>286</v>
      </c>
      <c r="C68" s="6" t="s">
        <v>157</v>
      </c>
      <c r="D68" s="6" t="s">
        <v>158</v>
      </c>
      <c r="E68" s="6"/>
      <c r="F68" s="6">
        <v>1415.813004200367</v>
      </c>
      <c r="G68" s="6">
        <v>1512.8716816100798</v>
      </c>
      <c r="H68" s="6">
        <v>1628.7982297334656</v>
      </c>
      <c r="I68" s="6">
        <v>1710.9889829066449</v>
      </c>
      <c r="J68" s="6">
        <v>1759.2934538265113</v>
      </c>
      <c r="K68" s="6">
        <v>1865.1128667992145</v>
      </c>
      <c r="L68" s="6">
        <v>1874.3653200897659</v>
      </c>
      <c r="M68" s="6">
        <v>1925.364809112293</v>
      </c>
      <c r="N68" s="6">
        <v>1920.256997915187</v>
      </c>
      <c r="O68" s="6">
        <v>2098.6352014298955</v>
      </c>
      <c r="P68" s="6">
        <v>2117.437569477634</v>
      </c>
      <c r="Q68" s="6">
        <v>2048.4474573021157</v>
      </c>
      <c r="R68" s="6">
        <v>2193.0312971142048</v>
      </c>
      <c r="S68" s="6">
        <v>2282.9837664378847</v>
      </c>
      <c r="T68" s="6">
        <v>2347.5290061715496</v>
      </c>
      <c r="U68" s="6">
        <v>2382.946196250939</v>
      </c>
      <c r="V68" s="6">
        <v>2302.9846238147152</v>
      </c>
      <c r="W68" s="6">
        <v>2570.9381590515618</v>
      </c>
      <c r="X68" s="6">
        <v>2713.8726795001899</v>
      </c>
      <c r="Y68" s="6">
        <v>2604.4396325174698</v>
      </c>
      <c r="Z68" s="6">
        <v>2755.5401622702157</v>
      </c>
      <c r="AA68" s="6">
        <v>2964.3835983875442</v>
      </c>
      <c r="AB68" s="6">
        <v>3175.926463522278</v>
      </c>
      <c r="AC68" s="6">
        <v>3355.2177818953764</v>
      </c>
      <c r="AD68" s="6">
        <v>3260.0940099935865</v>
      </c>
      <c r="AE68" s="6">
        <v>3335.2679842434532</v>
      </c>
      <c r="AF68" s="6">
        <v>3392.4635938558058</v>
      </c>
      <c r="AG68" s="6">
        <v>3388.5529934740503</v>
      </c>
      <c r="AH68" s="6">
        <v>3477.8195596116002</v>
      </c>
      <c r="AI68" s="6">
        <v>3673.3338469785599</v>
      </c>
      <c r="AJ68" s="6">
        <v>3663.4888169780802</v>
      </c>
      <c r="AK68" s="6">
        <v>3756.7841355945684</v>
      </c>
      <c r="AL68" s="6">
        <v>3863.0827300486503</v>
      </c>
      <c r="AM68" s="6">
        <v>3829.9194097378258</v>
      </c>
      <c r="AN68" s="6">
        <v>3911.2451453098229</v>
      </c>
      <c r="AO68" s="6">
        <v>4075.4696174230098</v>
      </c>
      <c r="AP68" s="6">
        <v>4026.802357028806</v>
      </c>
      <c r="AQ68" s="6">
        <v>4094.411863323608</v>
      </c>
      <c r="AR68" s="6">
        <v>4108.7241273456202</v>
      </c>
      <c r="AS68" s="6">
        <v>4001.051251283016</v>
      </c>
      <c r="AT68" s="6">
        <v>4061.9344267125784</v>
      </c>
      <c r="AU68" s="6">
        <v>4012.771374377598</v>
      </c>
      <c r="AV68" s="6">
        <v>4069.6388605855186</v>
      </c>
      <c r="AW68" s="6">
        <v>4229.765525303751</v>
      </c>
      <c r="AX68" s="6">
        <v>4340.3371616356426</v>
      </c>
      <c r="AY68" s="6">
        <v>4352.8100176852395</v>
      </c>
      <c r="AZ68" s="6">
        <v>4331.8576210329238</v>
      </c>
      <c r="BA68" s="6">
        <v>4532.2306539465044</v>
      </c>
      <c r="BB68" s="6">
        <v>4494.8619675029149</v>
      </c>
      <c r="BC68" s="6">
        <v>4562.5621280975738</v>
      </c>
      <c r="BD68" s="6">
        <v>4730.3331187888134</v>
      </c>
      <c r="BE68" s="6">
        <v>4842.6023969114385</v>
      </c>
    </row>
    <row r="69" spans="1:57" x14ac:dyDescent="0.25">
      <c r="A69" s="6" t="s">
        <v>287</v>
      </c>
      <c r="B69" s="6" t="s">
        <v>288</v>
      </c>
      <c r="C69" s="6" t="s">
        <v>157</v>
      </c>
      <c r="D69" s="6" t="s">
        <v>158</v>
      </c>
      <c r="E69" s="6"/>
      <c r="F69" s="6">
        <v>1311.4940794544757</v>
      </c>
      <c r="G69" s="6">
        <v>1398.2522043746085</v>
      </c>
      <c r="H69" s="6">
        <v>1530.0027196979909</v>
      </c>
      <c r="I69" s="6">
        <v>1481.6195574532794</v>
      </c>
      <c r="J69" s="6">
        <v>1582.4800154064469</v>
      </c>
      <c r="K69" s="6">
        <v>1767.4057615222084</v>
      </c>
      <c r="L69" s="6">
        <v>1792.1197510557422</v>
      </c>
      <c r="M69" s="6">
        <v>1681.3572700307934</v>
      </c>
      <c r="N69" s="6">
        <v>1809.970057340802</v>
      </c>
      <c r="O69" s="6">
        <v>1692.6145801717989</v>
      </c>
      <c r="P69" s="6">
        <v>2104.6198180637607</v>
      </c>
      <c r="Q69" s="6">
        <v>2202.5207741595318</v>
      </c>
      <c r="R69" s="6">
        <v>2034.1349552288953</v>
      </c>
      <c r="S69" s="6">
        <v>2033.2196823824122</v>
      </c>
      <c r="T69" s="6">
        <v>2272.7171187056747</v>
      </c>
      <c r="U69" s="6">
        <v>2537.3726489964306</v>
      </c>
      <c r="V69" s="6">
        <v>2501.8623101736885</v>
      </c>
      <c r="W69" s="6">
        <v>2562.1439738388458</v>
      </c>
      <c r="X69" s="6">
        <v>2576.4978834607923</v>
      </c>
      <c r="Y69" s="6">
        <v>2654.702401424066</v>
      </c>
      <c r="Z69" s="6">
        <v>2555.2682429919641</v>
      </c>
      <c r="AA69" s="6">
        <v>2916.0203166767647</v>
      </c>
      <c r="AB69" s="6">
        <v>2621.2885222169944</v>
      </c>
      <c r="AC69" s="6">
        <v>2901.8304736780742</v>
      </c>
      <c r="AD69" s="6">
        <v>2680.2556223369565</v>
      </c>
      <c r="AE69" s="6">
        <v>2884.6976771852851</v>
      </c>
      <c r="AF69" s="6">
        <v>2762.5991689171547</v>
      </c>
      <c r="AG69" s="6">
        <v>2963.7041461478761</v>
      </c>
      <c r="AH69" s="6">
        <v>2731.0266010027553</v>
      </c>
      <c r="AI69" s="6">
        <v>2814.7819346301103</v>
      </c>
      <c r="AJ69" s="6">
        <v>2991.5290884466453</v>
      </c>
      <c r="AK69" s="6">
        <v>2150.0923847415097</v>
      </c>
      <c r="AL69" s="6">
        <v>2158.5336634829209</v>
      </c>
      <c r="AM69" s="6">
        <v>2022.3494972042445</v>
      </c>
      <c r="AN69" s="6">
        <v>2061.8324275010186</v>
      </c>
      <c r="AO69" s="6">
        <v>1883.1459866003554</v>
      </c>
      <c r="AP69" s="6">
        <v>2315.3764092434581</v>
      </c>
      <c r="AQ69" s="6">
        <v>2133.4957566849666</v>
      </c>
      <c r="AR69" s="6">
        <v>2244.0476599210388</v>
      </c>
      <c r="AS69" s="6">
        <v>1962.8563781524986</v>
      </c>
      <c r="AT69" s="6">
        <v>2429.9723838704804</v>
      </c>
      <c r="AU69" s="6">
        <v>2377.9040835785449</v>
      </c>
      <c r="AV69" s="6">
        <v>2052.6664241993058</v>
      </c>
      <c r="AW69" s="6">
        <v>2697.0947568527608</v>
      </c>
      <c r="AX69" s="6">
        <v>2615.6589944063294</v>
      </c>
      <c r="AY69" s="6">
        <v>2535.8796696751938</v>
      </c>
      <c r="AZ69" s="6">
        <v>2160.5830523110567</v>
      </c>
      <c r="BA69" s="6">
        <v>2793.0059207581908</v>
      </c>
      <c r="BB69" s="6">
        <v>2681.5498365832873</v>
      </c>
      <c r="BC69" s="6">
        <v>2538.3487217450183</v>
      </c>
      <c r="BD69" s="6">
        <v>3132.1785068067493</v>
      </c>
      <c r="BE69" s="6">
        <v>2518.6167623487131</v>
      </c>
    </row>
    <row r="70" spans="1:57" x14ac:dyDescent="0.25">
      <c r="A70" s="6" t="s">
        <v>289</v>
      </c>
      <c r="B70" s="6" t="s">
        <v>290</v>
      </c>
      <c r="C70" s="6" t="s">
        <v>157</v>
      </c>
      <c r="D70" s="6" t="s">
        <v>158</v>
      </c>
      <c r="E70" s="6"/>
      <c r="F70" s="6">
        <v>1825.4985334137455</v>
      </c>
      <c r="G70" s="6">
        <v>1987.8473758526936</v>
      </c>
      <c r="H70" s="6">
        <v>2026.5789440246604</v>
      </c>
      <c r="I70" s="6">
        <v>2070.5036828962202</v>
      </c>
      <c r="J70" s="6">
        <v>2168.2308739972764</v>
      </c>
      <c r="K70" s="6">
        <v>2191.6627267845024</v>
      </c>
      <c r="L70" s="6">
        <v>2424.0900115224304</v>
      </c>
      <c r="M70" s="6">
        <v>2414.720290565745</v>
      </c>
      <c r="N70" s="6">
        <v>2449.3773489638261</v>
      </c>
      <c r="O70" s="6">
        <v>2343.9743511512656</v>
      </c>
      <c r="P70" s="6">
        <v>2761.1049492597235</v>
      </c>
      <c r="Q70" s="6">
        <v>2804.0946105912785</v>
      </c>
      <c r="R70" s="6">
        <v>2829.837451871289</v>
      </c>
      <c r="S70" s="6">
        <v>2931.7462967251577</v>
      </c>
      <c r="T70" s="6">
        <v>2836.5223252582618</v>
      </c>
      <c r="U70" s="6">
        <v>2847.6352543092516</v>
      </c>
      <c r="V70" s="6">
        <v>2996.1599546810294</v>
      </c>
      <c r="W70" s="6">
        <v>3237.9364755706347</v>
      </c>
      <c r="X70" s="6">
        <v>3119.4422695449407</v>
      </c>
      <c r="Y70" s="6">
        <v>3329.6326520474095</v>
      </c>
      <c r="Z70" s="6">
        <v>3203.3799583748178</v>
      </c>
      <c r="AA70" s="6">
        <v>3493.7630352139549</v>
      </c>
      <c r="AB70" s="6">
        <v>3334.5025836469877</v>
      </c>
      <c r="AC70" s="6">
        <v>3938.1573039313703</v>
      </c>
      <c r="AD70" s="6">
        <v>3704.0759167240226</v>
      </c>
      <c r="AE70" s="6">
        <v>3708.3311175940767</v>
      </c>
      <c r="AF70" s="6">
        <v>3701.3139553306714</v>
      </c>
      <c r="AG70" s="6">
        <v>3864.5630815838031</v>
      </c>
      <c r="AH70" s="6">
        <v>3839.6006120602365</v>
      </c>
      <c r="AI70" s="6">
        <v>3927.8257214672262</v>
      </c>
      <c r="AJ70" s="6">
        <v>4104.7763694178639</v>
      </c>
      <c r="AK70" s="6">
        <v>2585.3304881476574</v>
      </c>
      <c r="AL70" s="6">
        <v>2633.977265340407</v>
      </c>
      <c r="AM70" s="6">
        <v>2530.7994496861179</v>
      </c>
      <c r="AN70" s="6">
        <v>2540.5315289591927</v>
      </c>
      <c r="AO70" s="6">
        <v>2704.2636362700077</v>
      </c>
      <c r="AP70" s="6">
        <v>2956.9255618599987</v>
      </c>
      <c r="AQ70" s="6">
        <v>2944.156631333502</v>
      </c>
      <c r="AR70" s="6">
        <v>2970.4748337412507</v>
      </c>
      <c r="AS70" s="6">
        <v>2876.5644331850576</v>
      </c>
      <c r="AT70" s="6">
        <v>3097.7288857935714</v>
      </c>
      <c r="AU70" s="6">
        <v>3154.6147083148894</v>
      </c>
      <c r="AV70" s="6">
        <v>2868.9937170027597</v>
      </c>
      <c r="AW70" s="6">
        <v>3413.3464571979125</v>
      </c>
      <c r="AX70" s="6">
        <v>3196.2155070323793</v>
      </c>
      <c r="AY70" s="6">
        <v>3123.7096014359945</v>
      </c>
      <c r="AZ70" s="6">
        <v>3051.6416300859205</v>
      </c>
      <c r="BA70" s="6">
        <v>3538.116191949226</v>
      </c>
      <c r="BB70" s="6">
        <v>3437.2338449133658</v>
      </c>
      <c r="BC70" s="6">
        <v>3297.2474312742588</v>
      </c>
      <c r="BD70" s="6">
        <v>3594.2823961048207</v>
      </c>
      <c r="BE70" s="6">
        <v>3276.6665076898325</v>
      </c>
    </row>
    <row r="71" spans="1:57" x14ac:dyDescent="0.25">
      <c r="A71" s="6" t="s">
        <v>291</v>
      </c>
      <c r="B71" s="6" t="s">
        <v>292</v>
      </c>
      <c r="C71" s="6" t="s">
        <v>157</v>
      </c>
      <c r="D71" s="6" t="s">
        <v>158</v>
      </c>
      <c r="E71" s="6"/>
      <c r="F71" s="6">
        <v>1010.655</v>
      </c>
      <c r="G71" s="6">
        <v>925.0440000000001</v>
      </c>
      <c r="H71" s="6">
        <v>986.45900000000006</v>
      </c>
      <c r="I71" s="6">
        <v>768.66200000000003</v>
      </c>
      <c r="J71" s="6">
        <v>958.7879999999999</v>
      </c>
      <c r="K71" s="6">
        <v>1007.198</v>
      </c>
      <c r="L71" s="6">
        <v>893.23400000000004</v>
      </c>
      <c r="M71" s="6">
        <v>823.29</v>
      </c>
      <c r="N71" s="6">
        <v>1073.982</v>
      </c>
      <c r="O71" s="6">
        <v>1092.9959999999999</v>
      </c>
      <c r="P71" s="6">
        <v>961.94699999999989</v>
      </c>
      <c r="Q71" s="6">
        <v>922.06900000000007</v>
      </c>
      <c r="R71" s="6">
        <v>1229.211</v>
      </c>
      <c r="S71" s="6">
        <v>1283.2249999999999</v>
      </c>
      <c r="T71" s="6">
        <v>1414.45</v>
      </c>
      <c r="U71" s="6">
        <v>1352.672</v>
      </c>
      <c r="V71" s="6">
        <v>1368.49</v>
      </c>
      <c r="W71" s="6">
        <v>1377.0040000000001</v>
      </c>
      <c r="X71" s="6">
        <v>1492.278</v>
      </c>
      <c r="Y71" s="6">
        <v>1639.568</v>
      </c>
      <c r="Z71" s="6">
        <v>1767.9970000000001</v>
      </c>
      <c r="AA71" s="6">
        <v>1880.1080000000002</v>
      </c>
      <c r="AB71" s="6">
        <v>1565.991</v>
      </c>
      <c r="AC71" s="6">
        <v>1851.316</v>
      </c>
      <c r="AD71" s="6">
        <v>1929.2919999999999</v>
      </c>
      <c r="AE71" s="6">
        <v>1379.6410000000001</v>
      </c>
      <c r="AF71" s="6">
        <v>1519.7719999999999</v>
      </c>
      <c r="AG71" s="6">
        <v>1708.4189999999999</v>
      </c>
      <c r="AH71" s="6">
        <v>1756.1259999999997</v>
      </c>
      <c r="AI71" s="6">
        <v>1723.6189999999999</v>
      </c>
      <c r="AJ71" s="6">
        <v>1673.9299999999998</v>
      </c>
      <c r="AK71" s="6">
        <v>1775.7560000000001</v>
      </c>
      <c r="AL71" s="6">
        <v>1959.8259999999998</v>
      </c>
      <c r="AM71" s="6">
        <v>2062.7429999999999</v>
      </c>
      <c r="AN71" s="6">
        <v>1926.789</v>
      </c>
      <c r="AO71" s="6">
        <v>1856.7750000000001</v>
      </c>
      <c r="AP71" s="6">
        <v>1884.202</v>
      </c>
      <c r="AQ71" s="6">
        <v>1955.0119999999999</v>
      </c>
      <c r="AR71" s="6">
        <v>2123.1999999999998</v>
      </c>
      <c r="AS71" s="6">
        <v>2234.7049999999999</v>
      </c>
      <c r="AT71" s="6">
        <v>1899.4680000000001</v>
      </c>
      <c r="AU71" s="6">
        <v>2443.9560000000001</v>
      </c>
      <c r="AV71" s="6">
        <v>2617.4389999999999</v>
      </c>
      <c r="AW71" s="6">
        <v>2922.172</v>
      </c>
      <c r="AX71" s="6">
        <v>2841.6279999999997</v>
      </c>
      <c r="AY71" s="6">
        <v>2829.9720000000002</v>
      </c>
      <c r="AZ71" s="6">
        <v>3144.0160000000001</v>
      </c>
      <c r="BA71" s="6">
        <v>2980.3119999999999</v>
      </c>
      <c r="BB71" s="6">
        <v>2965.5039999999999</v>
      </c>
      <c r="BC71" s="6">
        <v>3315.3730000000005</v>
      </c>
      <c r="BD71" s="6">
        <v>3282.4739999999997</v>
      </c>
      <c r="BE71" s="6">
        <v>3511.25</v>
      </c>
    </row>
    <row r="72" spans="1:57" x14ac:dyDescent="0.25">
      <c r="A72" s="6" t="s">
        <v>293</v>
      </c>
      <c r="B72" s="6" t="s">
        <v>294</v>
      </c>
      <c r="C72" s="6" t="s">
        <v>157</v>
      </c>
      <c r="D72" s="6" t="s">
        <v>158</v>
      </c>
      <c r="E72" s="6"/>
      <c r="F72" s="6">
        <v>2905.7290000000003</v>
      </c>
      <c r="G72" s="6">
        <v>3259.5569999999998</v>
      </c>
      <c r="H72" s="6">
        <v>3312.808</v>
      </c>
      <c r="I72" s="6">
        <v>3330.1419999999998</v>
      </c>
      <c r="J72" s="6">
        <v>3775.6059999999998</v>
      </c>
      <c r="K72" s="6">
        <v>3565.4690000000001</v>
      </c>
      <c r="L72" s="6">
        <v>3557.2620000000002</v>
      </c>
      <c r="M72" s="6">
        <v>3627.0690000000004</v>
      </c>
      <c r="N72" s="6">
        <v>3716.62</v>
      </c>
      <c r="O72" s="6">
        <v>3911.8389999999999</v>
      </c>
      <c r="P72" s="6">
        <v>3911.4540000000002</v>
      </c>
      <c r="Q72" s="6">
        <v>3951.3089999999997</v>
      </c>
      <c r="R72" s="6">
        <v>4080.0199999999995</v>
      </c>
      <c r="S72" s="6">
        <v>3840.4459999999999</v>
      </c>
      <c r="T72" s="6">
        <v>3978.096</v>
      </c>
      <c r="U72" s="6">
        <v>3941.1289999999999</v>
      </c>
      <c r="V72" s="6">
        <v>3923.797</v>
      </c>
      <c r="W72" s="6">
        <v>4019.2949999999996</v>
      </c>
      <c r="X72" s="6">
        <v>3964.239</v>
      </c>
      <c r="Y72" s="6">
        <v>4094.49</v>
      </c>
      <c r="Z72" s="6">
        <v>4100.4920000000002</v>
      </c>
      <c r="AA72" s="6">
        <v>4203.7199999999993</v>
      </c>
      <c r="AB72" s="6">
        <v>4321.0510000000004</v>
      </c>
      <c r="AC72" s="6">
        <v>4347.4740000000002</v>
      </c>
      <c r="AD72" s="6">
        <v>4539.1550000000007</v>
      </c>
      <c r="AE72" s="6">
        <v>4696.1499999999996</v>
      </c>
      <c r="AF72" s="6">
        <v>4891.5769999999993</v>
      </c>
      <c r="AG72" s="6">
        <v>5028.8449999999993</v>
      </c>
      <c r="AH72" s="6">
        <v>5337.6689999999999</v>
      </c>
      <c r="AI72" s="6">
        <v>5702.9410000000007</v>
      </c>
      <c r="AJ72" s="6">
        <v>5612.9690000000001</v>
      </c>
      <c r="AK72" s="6">
        <v>5898.4889999999996</v>
      </c>
      <c r="AL72" s="6">
        <v>5995.4679999999998</v>
      </c>
      <c r="AM72" s="6">
        <v>5861.058</v>
      </c>
      <c r="AN72" s="6">
        <v>5903.7039999999997</v>
      </c>
      <c r="AO72" s="6">
        <v>6499.0619999999999</v>
      </c>
      <c r="AP72" s="6">
        <v>6605.4610000000002</v>
      </c>
      <c r="AQ72" s="6">
        <v>6797.4</v>
      </c>
      <c r="AR72" s="6">
        <v>7166.5520000000006</v>
      </c>
      <c r="AS72" s="6">
        <v>7280.08</v>
      </c>
      <c r="AT72" s="6">
        <v>7099.3880000000008</v>
      </c>
      <c r="AU72" s="6">
        <v>7445.6440000000002</v>
      </c>
      <c r="AV72" s="6">
        <v>7515.4270000000006</v>
      </c>
      <c r="AW72" s="6">
        <v>7556.1580000000004</v>
      </c>
      <c r="AX72" s="6">
        <v>7548.0839999999998</v>
      </c>
      <c r="AY72" s="6">
        <v>7514.02</v>
      </c>
      <c r="AZ72" s="6">
        <v>7450.3070000000007</v>
      </c>
      <c r="BA72" s="6">
        <v>7474.5609999999997</v>
      </c>
      <c r="BB72" s="6">
        <v>7158.3469999999998</v>
      </c>
      <c r="BC72" s="6">
        <v>6505.9250000000002</v>
      </c>
      <c r="BD72" s="6">
        <v>7247.0229999999992</v>
      </c>
      <c r="BE72" s="6">
        <v>7693.4210000000003</v>
      </c>
    </row>
    <row r="73" spans="1:57" x14ac:dyDescent="0.25">
      <c r="A73" s="6" t="s">
        <v>295</v>
      </c>
      <c r="B73" s="6" t="s">
        <v>296</v>
      </c>
      <c r="C73" s="6" t="s">
        <v>157</v>
      </c>
      <c r="D73" s="6" t="s">
        <v>158</v>
      </c>
      <c r="E73" s="6"/>
      <c r="F73" s="6">
        <v>1974.7137851772413</v>
      </c>
      <c r="G73" s="6">
        <v>2232.1579053162131</v>
      </c>
      <c r="H73" s="6">
        <v>2225.8384062765758</v>
      </c>
      <c r="I73" s="6">
        <v>2300.5138659112531</v>
      </c>
      <c r="J73" s="6">
        <v>2360.0314570657169</v>
      </c>
      <c r="K73" s="6">
        <v>2334.9716894463977</v>
      </c>
      <c r="L73" s="6">
        <v>2728.1226156536995</v>
      </c>
      <c r="M73" s="6">
        <v>2756.0961206867014</v>
      </c>
      <c r="N73" s="6">
        <v>2755.4255939729628</v>
      </c>
      <c r="O73" s="6">
        <v>2635.8827020101744</v>
      </c>
      <c r="P73" s="6">
        <v>3081.4763152241158</v>
      </c>
      <c r="Q73" s="6">
        <v>3086.1052628139123</v>
      </c>
      <c r="R73" s="6">
        <v>3204.357069332933</v>
      </c>
      <c r="S73" s="6">
        <v>3281.6286182447425</v>
      </c>
      <c r="T73" s="6">
        <v>3146.9130227694059</v>
      </c>
      <c r="U73" s="6">
        <v>2969.1611869525091</v>
      </c>
      <c r="V73" s="6">
        <v>3242.8150966351086</v>
      </c>
      <c r="W73" s="6">
        <v>3603.2128918795543</v>
      </c>
      <c r="X73" s="6">
        <v>3475.3848862216278</v>
      </c>
      <c r="Y73" s="6">
        <v>3787.7478768461151</v>
      </c>
      <c r="Z73" s="6">
        <v>3541.418426512666</v>
      </c>
      <c r="AA73" s="6">
        <v>3793.6893604150546</v>
      </c>
      <c r="AB73" s="6">
        <v>3700.7982370718369</v>
      </c>
      <c r="AC73" s="6">
        <v>4464.4130985404445</v>
      </c>
      <c r="AD73" s="6">
        <v>4331.6381484544318</v>
      </c>
      <c r="AE73" s="6">
        <v>4115.1700730679286</v>
      </c>
      <c r="AF73" s="6">
        <v>4254.4362736582561</v>
      </c>
      <c r="AG73" s="6">
        <v>4525.2614566347684</v>
      </c>
      <c r="AH73" s="6">
        <v>4448.1743778001146</v>
      </c>
      <c r="AI73" s="6">
        <v>4504.1541057185605</v>
      </c>
      <c r="AJ73" s="6">
        <v>4833.8349317116117</v>
      </c>
      <c r="AK73" s="6">
        <v>4559.2373586580416</v>
      </c>
      <c r="AL73" s="6">
        <v>4865.2346343079516</v>
      </c>
      <c r="AM73" s="6">
        <v>4815.6720938315984</v>
      </c>
      <c r="AN73" s="6">
        <v>4706.5244806996916</v>
      </c>
      <c r="AO73" s="6">
        <v>5346.4788730103473</v>
      </c>
      <c r="AP73" s="6">
        <v>5201.8686754710334</v>
      </c>
      <c r="AQ73" s="6">
        <v>5478.7817797562693</v>
      </c>
      <c r="AR73" s="6">
        <v>5351.3563451014852</v>
      </c>
      <c r="AS73" s="6">
        <v>5495.8066777024023</v>
      </c>
      <c r="AT73" s="6">
        <v>5361.6886404900815</v>
      </c>
      <c r="AU73" s="6">
        <v>5483.3970987392549</v>
      </c>
      <c r="AV73" s="6">
        <v>4888.2345108481231</v>
      </c>
      <c r="AW73" s="6">
        <v>6005.2875058749487</v>
      </c>
      <c r="AX73" s="6">
        <v>5338.5452047738027</v>
      </c>
      <c r="AY73" s="6">
        <v>5403.0401345448345</v>
      </c>
      <c r="AZ73" s="6">
        <v>5440.3434458793736</v>
      </c>
      <c r="BA73" s="6">
        <v>5898.3429268042455</v>
      </c>
      <c r="BB73" s="6">
        <v>5822.2442995898764</v>
      </c>
      <c r="BC73" s="6">
        <v>5690.657211986756</v>
      </c>
      <c r="BD73" s="6">
        <v>5772.2137190188969</v>
      </c>
      <c r="BE73" s="6">
        <v>5816.5285308054163</v>
      </c>
    </row>
    <row r="74" spans="1:57" x14ac:dyDescent="0.25">
      <c r="A74" s="6" t="s">
        <v>297</v>
      </c>
      <c r="B74" s="6" t="s">
        <v>298</v>
      </c>
      <c r="C74" s="6" t="s">
        <v>157</v>
      </c>
      <c r="D74" s="6" t="s">
        <v>158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>
        <v>54.241</v>
      </c>
      <c r="AM74" s="6">
        <v>767</v>
      </c>
      <c r="AN74" s="6">
        <v>415.99099999999999</v>
      </c>
      <c r="AO74" s="6">
        <v>264.94899999999996</v>
      </c>
      <c r="AP74" s="6">
        <v>265.541</v>
      </c>
      <c r="AQ74" s="6">
        <v>959.68500000000006</v>
      </c>
      <c r="AR74" s="6">
        <v>746.56499999999994</v>
      </c>
      <c r="AS74" s="6">
        <v>377.221</v>
      </c>
      <c r="AT74" s="6">
        <v>637.08999999999992</v>
      </c>
      <c r="AU74" s="6">
        <v>158.22899999999998</v>
      </c>
      <c r="AV74" s="6">
        <v>261.036</v>
      </c>
      <c r="AW74" s="6">
        <v>275.29000000000002</v>
      </c>
      <c r="AX74" s="6">
        <v>758.19600000000003</v>
      </c>
      <c r="AY74" s="6">
        <v>798.47700000000009</v>
      </c>
      <c r="AZ74" s="6">
        <v>938.4799999999999</v>
      </c>
      <c r="BA74" s="6">
        <v>252.22899999999998</v>
      </c>
      <c r="BB74" s="6">
        <v>500.06000000000006</v>
      </c>
      <c r="BC74" s="6">
        <v>535.673</v>
      </c>
      <c r="BD74" s="6">
        <v>578.06099999999992</v>
      </c>
      <c r="BE74" s="6">
        <v>604.654</v>
      </c>
    </row>
    <row r="75" spans="1:57" x14ac:dyDescent="0.25">
      <c r="A75" s="6" t="s">
        <v>299</v>
      </c>
      <c r="B75" s="6" t="s">
        <v>300</v>
      </c>
      <c r="C75" s="6" t="s">
        <v>157</v>
      </c>
      <c r="D75" s="6" t="s">
        <v>158</v>
      </c>
      <c r="E75" s="6"/>
      <c r="F75" s="6">
        <v>1082.4739999999999</v>
      </c>
      <c r="G75" s="6">
        <v>1278.71</v>
      </c>
      <c r="H75" s="6">
        <v>1303.066</v>
      </c>
      <c r="I75" s="6">
        <v>1178.5319999999999</v>
      </c>
      <c r="J75" s="6">
        <v>1250.703</v>
      </c>
      <c r="K75" s="6">
        <v>1327.6079999999999</v>
      </c>
      <c r="L75" s="6">
        <v>1480.5819999999999</v>
      </c>
      <c r="M75" s="6">
        <v>1569.0940000000001</v>
      </c>
      <c r="N75" s="6">
        <v>1558.05</v>
      </c>
      <c r="O75" s="6">
        <v>1380.2760000000001</v>
      </c>
      <c r="P75" s="6">
        <v>1840.5279999999998</v>
      </c>
      <c r="Q75" s="6">
        <v>1611.1089999999999</v>
      </c>
      <c r="R75" s="6">
        <v>1595.0819999999999</v>
      </c>
      <c r="S75" s="6">
        <v>1765.605</v>
      </c>
      <c r="T75" s="6">
        <v>1974.3319999999999</v>
      </c>
      <c r="U75" s="6">
        <v>1766.1950000000002</v>
      </c>
      <c r="V75" s="6">
        <v>1925.1740000000002</v>
      </c>
      <c r="W75" s="6">
        <v>2174.7249999999999</v>
      </c>
      <c r="X75" s="6">
        <v>1907.7669999999998</v>
      </c>
      <c r="Y75" s="6">
        <v>2479.855</v>
      </c>
      <c r="Z75" s="6">
        <v>1571.309</v>
      </c>
      <c r="AA75" s="6">
        <v>1764.252</v>
      </c>
      <c r="AB75" s="6">
        <v>1851.14</v>
      </c>
      <c r="AC75" s="6">
        <v>2772.1400000000003</v>
      </c>
      <c r="AD75" s="6">
        <v>2762.1680000000001</v>
      </c>
      <c r="AE75" s="6">
        <v>2143.098</v>
      </c>
      <c r="AF75" s="6">
        <v>2626.8249999999998</v>
      </c>
      <c r="AG75" s="6">
        <v>3017.9430000000002</v>
      </c>
      <c r="AH75" s="6">
        <v>2491.527</v>
      </c>
      <c r="AI75" s="6">
        <v>2484.509</v>
      </c>
      <c r="AJ75" s="6">
        <v>2490.723</v>
      </c>
      <c r="AK75" s="6">
        <v>1956.1479999999999</v>
      </c>
      <c r="AL75" s="6">
        <v>2720.31</v>
      </c>
      <c r="AM75" s="6">
        <v>2350.4870000000001</v>
      </c>
      <c r="AN75" s="6">
        <v>1730.5919999999999</v>
      </c>
      <c r="AO75" s="6">
        <v>3307.4519999999998</v>
      </c>
      <c r="AP75" s="6">
        <v>2767.62</v>
      </c>
      <c r="AQ75" s="6">
        <v>3401.0050000000001</v>
      </c>
      <c r="AR75" s="6">
        <v>2708.7660000000001</v>
      </c>
      <c r="AS75" s="6">
        <v>3609.8040000000001</v>
      </c>
      <c r="AT75" s="6">
        <v>2809.616</v>
      </c>
      <c r="AU75" s="6">
        <v>3228.75</v>
      </c>
      <c r="AV75" s="6">
        <v>3258.79</v>
      </c>
      <c r="AW75" s="6">
        <v>3760.4720000000002</v>
      </c>
      <c r="AX75" s="6">
        <v>2166.0330000000004</v>
      </c>
      <c r="AY75" s="6">
        <v>3036.52</v>
      </c>
      <c r="AZ75" s="6">
        <v>3944.9089999999997</v>
      </c>
      <c r="BA75" s="6">
        <v>3580.8480000000004</v>
      </c>
      <c r="BB75" s="6">
        <v>2938.607</v>
      </c>
      <c r="BC75" s="6">
        <v>3230.8759999999997</v>
      </c>
      <c r="BD75" s="6">
        <v>3707.8319999999999</v>
      </c>
      <c r="BE75" s="6">
        <v>2885.6959999999999</v>
      </c>
    </row>
    <row r="76" spans="1:57" x14ac:dyDescent="0.25">
      <c r="A76" s="6" t="s">
        <v>301</v>
      </c>
      <c r="B76" s="6" t="s">
        <v>302</v>
      </c>
      <c r="C76" s="6" t="s">
        <v>157</v>
      </c>
      <c r="D76" s="6" t="s">
        <v>158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>
        <v>1303.655</v>
      </c>
      <c r="AL76" s="6">
        <v>2161.0919999999996</v>
      </c>
      <c r="AM76" s="6">
        <v>1597.1079999999999</v>
      </c>
      <c r="AN76" s="6">
        <v>1687.2540000000001</v>
      </c>
      <c r="AO76" s="6">
        <v>2182.8789999999999</v>
      </c>
      <c r="AP76" s="6">
        <v>1991.9590000000001</v>
      </c>
      <c r="AQ76" s="6">
        <v>1630.7190000000001</v>
      </c>
      <c r="AR76" s="6">
        <v>1251.2549999999999</v>
      </c>
      <c r="AS76" s="6">
        <v>2114.7490000000003</v>
      </c>
      <c r="AT76" s="6">
        <v>2037.0439999999999</v>
      </c>
      <c r="AU76" s="6">
        <v>2016.69</v>
      </c>
      <c r="AV76" s="6">
        <v>1921.7</v>
      </c>
      <c r="AW76" s="6">
        <v>2330.2560000000003</v>
      </c>
      <c r="AX76" s="6">
        <v>2694.3959999999997</v>
      </c>
      <c r="AY76" s="6">
        <v>2209.902</v>
      </c>
      <c r="AZ76" s="6">
        <v>3009.4679999999998</v>
      </c>
      <c r="BA76" s="6">
        <v>2794.0509999999999</v>
      </c>
      <c r="BB76" s="6">
        <v>2760.5250000000001</v>
      </c>
      <c r="BC76" s="6">
        <v>2464.7150000000001</v>
      </c>
      <c r="BD76" s="6">
        <v>2595.6979999999999</v>
      </c>
      <c r="BE76" s="6">
        <v>3356.8530000000001</v>
      </c>
    </row>
    <row r="77" spans="1:57" x14ac:dyDescent="0.25">
      <c r="A77" s="6" t="s">
        <v>303</v>
      </c>
      <c r="B77" s="6" t="s">
        <v>304</v>
      </c>
      <c r="C77" s="6" t="s">
        <v>157</v>
      </c>
      <c r="D77" s="6" t="s">
        <v>158</v>
      </c>
      <c r="E77" s="6"/>
      <c r="F77" s="6">
        <v>714.553</v>
      </c>
      <c r="G77" s="6">
        <v>702.28100000000006</v>
      </c>
      <c r="H77" s="6">
        <v>703.99300000000005</v>
      </c>
      <c r="I77" s="6">
        <v>723.46100000000001</v>
      </c>
      <c r="J77" s="6">
        <v>732.28300000000002</v>
      </c>
      <c r="K77" s="6">
        <v>741.04600000000005</v>
      </c>
      <c r="L77" s="6">
        <v>744.44799999999998</v>
      </c>
      <c r="M77" s="6">
        <v>724.31200000000001</v>
      </c>
      <c r="N77" s="6">
        <v>761.62299999999993</v>
      </c>
      <c r="O77" s="6">
        <v>770.53899999999999</v>
      </c>
      <c r="P77" s="6">
        <v>784.50699999999995</v>
      </c>
      <c r="Q77" s="6">
        <v>803.53100000000006</v>
      </c>
      <c r="R77" s="6">
        <v>827.33799999999997</v>
      </c>
      <c r="S77" s="6">
        <v>812.05399999999997</v>
      </c>
      <c r="T77" s="6">
        <v>853.11</v>
      </c>
      <c r="U77" s="6">
        <v>1063.663</v>
      </c>
      <c r="V77" s="6">
        <v>1035.489</v>
      </c>
      <c r="W77" s="6">
        <v>897.31499999999994</v>
      </c>
      <c r="X77" s="6">
        <v>1123.682</v>
      </c>
      <c r="Y77" s="6">
        <v>1260.7260000000001</v>
      </c>
      <c r="Z77" s="6">
        <v>1190.703</v>
      </c>
      <c r="AA77" s="6">
        <v>1165.0450000000001</v>
      </c>
      <c r="AB77" s="6">
        <v>1335.846</v>
      </c>
      <c r="AC77" s="6">
        <v>1169.8440000000001</v>
      </c>
      <c r="AD77" s="6">
        <v>880.61399999999992</v>
      </c>
      <c r="AE77" s="6">
        <v>965.649</v>
      </c>
      <c r="AF77" s="6">
        <v>1152.8679999999999</v>
      </c>
      <c r="AG77" s="6">
        <v>1214.0830000000001</v>
      </c>
      <c r="AH77" s="6">
        <v>1172.2080000000001</v>
      </c>
      <c r="AI77" s="6">
        <v>1238.0520000000001</v>
      </c>
      <c r="AJ77" s="6">
        <v>1307.527</v>
      </c>
      <c r="AK77" s="6">
        <v>1155.835</v>
      </c>
      <c r="AL77" s="6">
        <v>1312.9680000000001</v>
      </c>
      <c r="AM77" s="6">
        <v>974.11500000000001</v>
      </c>
      <c r="AN77" s="6">
        <v>1033.5120000000002</v>
      </c>
      <c r="AO77" s="6">
        <v>1214.028</v>
      </c>
      <c r="AP77" s="6">
        <v>1263.857</v>
      </c>
      <c r="AQ77" s="6">
        <v>1140.8969999999999</v>
      </c>
      <c r="AR77" s="6">
        <v>1124.5989999999999</v>
      </c>
      <c r="AS77" s="6">
        <v>1116.31</v>
      </c>
      <c r="AT77" s="6">
        <v>1197.979</v>
      </c>
      <c r="AU77" s="6">
        <v>1353.6770000000001</v>
      </c>
      <c r="AV77" s="6">
        <v>1123.327</v>
      </c>
      <c r="AW77" s="6">
        <v>1162.568</v>
      </c>
      <c r="AX77" s="6">
        <v>1361.4479999999999</v>
      </c>
      <c r="AY77" s="6">
        <v>1563.3489999999999</v>
      </c>
      <c r="AZ77" s="6">
        <v>1439.027</v>
      </c>
      <c r="BA77" s="6">
        <v>1449.7339999999999</v>
      </c>
      <c r="BB77" s="6">
        <v>1652.941</v>
      </c>
      <c r="BC77" s="6">
        <v>1682.4639999999999</v>
      </c>
      <c r="BD77" s="6">
        <v>1832.8029999999999</v>
      </c>
      <c r="BE77" s="6">
        <v>1970.1979999999999</v>
      </c>
    </row>
    <row r="78" spans="1:57" x14ac:dyDescent="0.25">
      <c r="A78" s="6" t="s">
        <v>305</v>
      </c>
      <c r="B78" s="6" t="s">
        <v>306</v>
      </c>
      <c r="C78" s="6" t="s">
        <v>157</v>
      </c>
      <c r="D78" s="6" t="s">
        <v>158</v>
      </c>
      <c r="E78" s="6"/>
      <c r="F78" s="6">
        <v>1990.6103591874357</v>
      </c>
      <c r="G78" s="6">
        <v>2157.7854802711404</v>
      </c>
      <c r="H78" s="6">
        <v>2165.1380268603002</v>
      </c>
      <c r="I78" s="6">
        <v>2260.6474869738718</v>
      </c>
      <c r="J78" s="6">
        <v>2376.8788423416627</v>
      </c>
      <c r="K78" s="6">
        <v>2380.2453127306258</v>
      </c>
      <c r="L78" s="6">
        <v>2652.7241764715336</v>
      </c>
      <c r="M78" s="6">
        <v>2655.0844345473679</v>
      </c>
      <c r="N78" s="6">
        <v>2688.2898882561863</v>
      </c>
      <c r="O78" s="6">
        <v>2575.1196961649262</v>
      </c>
      <c r="P78" s="6">
        <v>3007.2970394690078</v>
      </c>
      <c r="Q78" s="6">
        <v>3083.9451284082247</v>
      </c>
      <c r="R78" s="6">
        <v>3150.8518262486491</v>
      </c>
      <c r="S78" s="6">
        <v>3269.7356989004579</v>
      </c>
      <c r="T78" s="6">
        <v>3100.0721989902531</v>
      </c>
      <c r="U78" s="6">
        <v>3070.1084298625897</v>
      </c>
      <c r="V78" s="6">
        <v>3257.4745446366655</v>
      </c>
      <c r="W78" s="6">
        <v>3534.1128507695253</v>
      </c>
      <c r="X78" s="6">
        <v>3385.6440935240016</v>
      </c>
      <c r="Y78" s="6">
        <v>3638.6920952064984</v>
      </c>
      <c r="Z78" s="6">
        <v>3493.3734655498279</v>
      </c>
      <c r="AA78" s="6">
        <v>3818.3482664887665</v>
      </c>
      <c r="AB78" s="6">
        <v>3653.5100802020179</v>
      </c>
      <c r="AC78" s="6">
        <v>4356.3356952939384</v>
      </c>
      <c r="AD78" s="6">
        <v>4096.3334661341869</v>
      </c>
      <c r="AE78" s="6">
        <v>4062.084465764498</v>
      </c>
      <c r="AF78" s="6">
        <v>4054.9118270546237</v>
      </c>
      <c r="AG78" s="6">
        <v>4233.3466556912526</v>
      </c>
      <c r="AH78" s="6">
        <v>4303.6949567568972</v>
      </c>
      <c r="AI78" s="6">
        <v>4320.8086955756216</v>
      </c>
      <c r="AJ78" s="6">
        <v>4542.6082598908324</v>
      </c>
      <c r="AK78" s="6">
        <v>3914.6957475591862</v>
      </c>
      <c r="AL78" s="6">
        <v>4120.2984941141749</v>
      </c>
      <c r="AM78" s="6">
        <v>4139.9442908190877</v>
      </c>
      <c r="AN78" s="6">
        <v>4271.5001399296307</v>
      </c>
      <c r="AO78" s="6">
        <v>4565.3921571828851</v>
      </c>
      <c r="AP78" s="6">
        <v>4613.6658755000981</v>
      </c>
      <c r="AQ78" s="6">
        <v>4670.7538325686592</v>
      </c>
      <c r="AR78" s="6">
        <v>4678.3071285821725</v>
      </c>
      <c r="AS78" s="6">
        <v>4536.4631318245301</v>
      </c>
      <c r="AT78" s="6">
        <v>4643.6575084572351</v>
      </c>
      <c r="AU78" s="6">
        <v>4740.0108343503725</v>
      </c>
      <c r="AV78" s="6">
        <v>4295.7763958174637</v>
      </c>
      <c r="AW78" s="6">
        <v>5330.9358606664528</v>
      </c>
      <c r="AX78" s="6">
        <v>4838.9404297120964</v>
      </c>
      <c r="AY78" s="6">
        <v>4698.5990508565965</v>
      </c>
      <c r="AZ78" s="6">
        <v>4588.9619169016723</v>
      </c>
      <c r="BA78" s="6">
        <v>5232.3872914734347</v>
      </c>
      <c r="BB78" s="6">
        <v>5079.4586712017463</v>
      </c>
      <c r="BC78" s="6">
        <v>5015.5052588521021</v>
      </c>
      <c r="BD78" s="6">
        <v>5168.1651882709975</v>
      </c>
      <c r="BE78" s="6">
        <v>4945.066013348378</v>
      </c>
    </row>
    <row r="79" spans="1:57" x14ac:dyDescent="0.25">
      <c r="A79" s="6" t="s">
        <v>307</v>
      </c>
      <c r="B79" s="6" t="s">
        <v>308</v>
      </c>
      <c r="C79" s="6" t="s">
        <v>157</v>
      </c>
      <c r="D79" s="6" t="s">
        <v>158</v>
      </c>
      <c r="E79" s="6"/>
      <c r="F79" s="6">
        <v>1883.4069999999999</v>
      </c>
      <c r="G79" s="6">
        <v>1363.645</v>
      </c>
      <c r="H79" s="6">
        <v>1799.2240000000002</v>
      </c>
      <c r="I79" s="6">
        <v>1581.3110000000001</v>
      </c>
      <c r="J79" s="6">
        <v>2007.8709999999999</v>
      </c>
      <c r="K79" s="6">
        <v>1780.5509999999999</v>
      </c>
      <c r="L79" s="6">
        <v>1990.6560000000002</v>
      </c>
      <c r="M79" s="6">
        <v>2082.0540000000001</v>
      </c>
      <c r="N79" s="6">
        <v>2286.2820000000002</v>
      </c>
      <c r="O79" s="6">
        <v>2396.6080000000002</v>
      </c>
      <c r="P79" s="6">
        <v>2568.0219999999999</v>
      </c>
      <c r="Q79" s="6">
        <v>2460.5050000000001</v>
      </c>
      <c r="R79" s="6">
        <v>2240.962</v>
      </c>
      <c r="S79" s="6">
        <v>2183.3419999999996</v>
      </c>
      <c r="T79" s="6">
        <v>2625.3720000000003</v>
      </c>
      <c r="U79" s="6">
        <v>2951.7719999999999</v>
      </c>
      <c r="V79" s="6">
        <v>2431.3509999999997</v>
      </c>
      <c r="W79" s="6">
        <v>2446.6619999999998</v>
      </c>
      <c r="X79" s="6">
        <v>2636.8270000000002</v>
      </c>
      <c r="Y79" s="6">
        <v>2823.384</v>
      </c>
      <c r="Z79" s="6">
        <v>2072.8820000000001</v>
      </c>
      <c r="AA79" s="6">
        <v>2922.2740000000003</v>
      </c>
      <c r="AB79" s="6">
        <v>3180.1480000000001</v>
      </c>
      <c r="AC79" s="6">
        <v>3059.2280000000001</v>
      </c>
      <c r="AD79" s="6">
        <v>2904.306</v>
      </c>
      <c r="AE79" s="6">
        <v>2941.422</v>
      </c>
      <c r="AF79" s="6">
        <v>1920.0319999999999</v>
      </c>
      <c r="AG79" s="6">
        <v>2326.828</v>
      </c>
      <c r="AH79" s="6">
        <v>3190.2330000000002</v>
      </c>
      <c r="AI79" s="6">
        <v>3543.13</v>
      </c>
      <c r="AJ79" s="6">
        <v>3347.6519999999996</v>
      </c>
      <c r="AK79" s="6">
        <v>2845.817</v>
      </c>
      <c r="AL79" s="6">
        <v>3606.4559999999997</v>
      </c>
      <c r="AM79" s="6">
        <v>3587.2110000000002</v>
      </c>
      <c r="AN79" s="6">
        <v>3409.0209999999997</v>
      </c>
      <c r="AO79" s="6">
        <v>3438.0209999999997</v>
      </c>
      <c r="AP79" s="6">
        <v>3410.1279999999997</v>
      </c>
      <c r="AQ79" s="6">
        <v>2402.7660000000001</v>
      </c>
      <c r="AR79" s="6">
        <v>2541.1819999999998</v>
      </c>
      <c r="AS79" s="6">
        <v>3498.6779999999999</v>
      </c>
      <c r="AT79" s="6">
        <v>3164.3679999999999</v>
      </c>
      <c r="AU79" s="6">
        <v>3294.9540000000002</v>
      </c>
      <c r="AV79" s="6">
        <v>3177.97</v>
      </c>
      <c r="AW79" s="6">
        <v>3210.6289999999999</v>
      </c>
      <c r="AX79" s="6">
        <v>3422.9209999999998</v>
      </c>
      <c r="AY79" s="6">
        <v>3288.7019999999998</v>
      </c>
      <c r="AZ79" s="6">
        <v>3654.7059999999997</v>
      </c>
      <c r="BA79" s="6">
        <v>3542.2559999999999</v>
      </c>
      <c r="BB79" s="6">
        <v>3760.3919999999998</v>
      </c>
      <c r="BC79" s="6">
        <v>3135.9250000000002</v>
      </c>
      <c r="BD79" s="6">
        <v>3533.6419999999998</v>
      </c>
      <c r="BE79" s="6">
        <v>3533.1469999999999</v>
      </c>
    </row>
    <row r="80" spans="1:57" x14ac:dyDescent="0.25">
      <c r="A80" s="6" t="s">
        <v>309</v>
      </c>
      <c r="B80" s="6" t="s">
        <v>310</v>
      </c>
      <c r="C80" s="6" t="s">
        <v>157</v>
      </c>
      <c r="D80" s="6" t="s">
        <v>158</v>
      </c>
      <c r="E80" s="6"/>
      <c r="F80" s="6">
        <v>1761.1029999999998</v>
      </c>
      <c r="G80" s="6">
        <v>1765.1860000000001</v>
      </c>
      <c r="H80" s="6">
        <v>1811.7099999999998</v>
      </c>
      <c r="I80" s="6">
        <v>1785.444</v>
      </c>
      <c r="J80" s="6">
        <v>1783.0340000000001</v>
      </c>
      <c r="K80" s="6">
        <v>1726.2860000000001</v>
      </c>
      <c r="L80" s="6">
        <v>1756.6959999999999</v>
      </c>
      <c r="M80" s="6">
        <v>2040.741</v>
      </c>
      <c r="N80" s="6">
        <v>1841.58</v>
      </c>
      <c r="O80" s="6">
        <v>1865.345</v>
      </c>
      <c r="P80" s="6">
        <v>1920.4349999999999</v>
      </c>
      <c r="Q80" s="6">
        <v>1938.1389999999999</v>
      </c>
      <c r="R80" s="6">
        <v>2059.7349999999997</v>
      </c>
      <c r="S80" s="6">
        <v>1935.4839999999999</v>
      </c>
      <c r="T80" s="6">
        <v>2240.7889999999998</v>
      </c>
      <c r="U80" s="6">
        <v>2302.0299999999997</v>
      </c>
      <c r="V80" s="6">
        <v>1930.1089999999999</v>
      </c>
      <c r="W80" s="6">
        <v>1854.402</v>
      </c>
      <c r="X80" s="6">
        <v>2017.729</v>
      </c>
      <c r="Y80" s="6">
        <v>1925.6089999999999</v>
      </c>
      <c r="Z80" s="6">
        <v>2069.5150000000003</v>
      </c>
      <c r="AA80" s="6">
        <v>2118.5230000000001</v>
      </c>
      <c r="AB80" s="6">
        <v>1844.723</v>
      </c>
      <c r="AC80" s="6">
        <v>2140.5349999999999</v>
      </c>
      <c r="AD80" s="6">
        <v>2408.2200000000003</v>
      </c>
      <c r="AE80" s="6">
        <v>2181.7799999999997</v>
      </c>
      <c r="AF80" s="6">
        <v>1922.797</v>
      </c>
      <c r="AG80" s="6">
        <v>2378.1580000000004</v>
      </c>
      <c r="AH80" s="6">
        <v>2370.6130000000003</v>
      </c>
      <c r="AI80" s="6">
        <v>2180.9759999999997</v>
      </c>
      <c r="AJ80" s="6">
        <v>2317.5619999999999</v>
      </c>
      <c r="AK80" s="6">
        <v>2153.7049999999999</v>
      </c>
      <c r="AL80" s="6">
        <v>2275.2709999999997</v>
      </c>
      <c r="AM80" s="6">
        <v>2300.5990000000002</v>
      </c>
      <c r="AN80" s="6">
        <v>2648.6840000000002</v>
      </c>
      <c r="AO80" s="6">
        <v>2104.3040000000001</v>
      </c>
      <c r="AP80" s="6">
        <v>2242.12</v>
      </c>
      <c r="AQ80" s="6">
        <v>753.81700000000001</v>
      </c>
      <c r="AR80" s="6">
        <v>2705.38</v>
      </c>
      <c r="AS80" s="6">
        <v>2521.0740000000001</v>
      </c>
      <c r="AT80" s="6">
        <v>2339.46</v>
      </c>
      <c r="AU80" s="6">
        <v>2374.2750000000001</v>
      </c>
      <c r="AV80" s="6">
        <v>2442.5259999999998</v>
      </c>
      <c r="AW80" s="6">
        <v>2374.5919999999996</v>
      </c>
      <c r="AX80" s="6">
        <v>2358.864</v>
      </c>
      <c r="AY80" s="6">
        <v>2283.3330000000001</v>
      </c>
      <c r="AZ80" s="6">
        <v>2648.701</v>
      </c>
      <c r="BA80" s="6">
        <v>2266.259</v>
      </c>
      <c r="BB80" s="6">
        <v>2815.5160000000001</v>
      </c>
      <c r="BC80" s="6">
        <v>2601.81</v>
      </c>
      <c r="BD80" s="6">
        <v>3075.3630000000003</v>
      </c>
      <c r="BE80" s="6">
        <v>3160.4119999999998</v>
      </c>
    </row>
    <row r="81" spans="1:57" x14ac:dyDescent="0.25">
      <c r="A81" s="6" t="s">
        <v>311</v>
      </c>
      <c r="B81" s="6" t="s">
        <v>312</v>
      </c>
      <c r="C81" s="6" t="s">
        <v>157</v>
      </c>
      <c r="D81" s="6" t="s">
        <v>158</v>
      </c>
      <c r="E81" s="6"/>
      <c r="F81" s="6">
        <v>2275.9070000000002</v>
      </c>
      <c r="G81" s="6">
        <v>2689.7089999999998</v>
      </c>
      <c r="H81" s="6">
        <v>2769.4340000000002</v>
      </c>
      <c r="I81" s="6">
        <v>2823.4270000000001</v>
      </c>
      <c r="J81" s="6">
        <v>3106.527</v>
      </c>
      <c r="K81" s="6">
        <v>2908.0659999999998</v>
      </c>
      <c r="L81" s="6">
        <v>3476.6709999999998</v>
      </c>
      <c r="M81" s="6">
        <v>3570.9180000000001</v>
      </c>
      <c r="N81" s="6">
        <v>3532.1269999999995</v>
      </c>
      <c r="O81" s="6">
        <v>3374.4449999999997</v>
      </c>
      <c r="P81" s="6">
        <v>3875.5430000000001</v>
      </c>
      <c r="Q81" s="6">
        <v>4168.6989999999996</v>
      </c>
      <c r="R81" s="6">
        <v>4407.5069999999996</v>
      </c>
      <c r="S81" s="6">
        <v>4179.2569999999996</v>
      </c>
      <c r="T81" s="6">
        <v>3696.6190000000001</v>
      </c>
      <c r="U81" s="6">
        <v>3440.7830000000004</v>
      </c>
      <c r="V81" s="6">
        <v>4051.4120000000003</v>
      </c>
      <c r="W81" s="6">
        <v>4630.4580000000005</v>
      </c>
      <c r="X81" s="6">
        <v>4515.9709999999995</v>
      </c>
      <c r="Y81" s="6">
        <v>4854.1540000000005</v>
      </c>
      <c r="Z81" s="6">
        <v>4729.0910000000003</v>
      </c>
      <c r="AA81" s="6">
        <v>5007.5110000000004</v>
      </c>
      <c r="AB81" s="6">
        <v>4949.9009999999998</v>
      </c>
      <c r="AC81" s="6">
        <v>5976.7579999999998</v>
      </c>
      <c r="AD81" s="6">
        <v>5742.768</v>
      </c>
      <c r="AE81" s="6">
        <v>5301.6010000000006</v>
      </c>
      <c r="AF81" s="6">
        <v>5706.2110000000002</v>
      </c>
      <c r="AG81" s="6">
        <v>6080.777</v>
      </c>
      <c r="AH81" s="6">
        <v>6099.143</v>
      </c>
      <c r="AI81" s="6">
        <v>6082.6120000000001</v>
      </c>
      <c r="AJ81" s="6">
        <v>6537.9740000000002</v>
      </c>
      <c r="AK81" s="6">
        <v>6488.2029999999995</v>
      </c>
      <c r="AL81" s="6">
        <v>6513.2330000000002</v>
      </c>
      <c r="AM81" s="6">
        <v>6542.2739999999994</v>
      </c>
      <c r="AN81" s="6">
        <v>6457.7569999999996</v>
      </c>
      <c r="AO81" s="6">
        <v>7081.0210000000006</v>
      </c>
      <c r="AP81" s="6">
        <v>6889.8369999999995</v>
      </c>
      <c r="AQ81" s="6">
        <v>7390.4889999999996</v>
      </c>
      <c r="AR81" s="6">
        <v>7267.5759999999991</v>
      </c>
      <c r="AS81" s="6">
        <v>7239.652</v>
      </c>
      <c r="AT81" s="6">
        <v>6739.128999999999</v>
      </c>
      <c r="AU81" s="6">
        <v>7468.259</v>
      </c>
      <c r="AV81" s="6">
        <v>6133.9339999999993</v>
      </c>
      <c r="AW81" s="6">
        <v>7538.1750000000002</v>
      </c>
      <c r="AX81" s="6">
        <v>6981.2619999999997</v>
      </c>
      <c r="AY81" s="6">
        <v>6831.884</v>
      </c>
      <c r="AZ81" s="6">
        <v>6551.4440000000004</v>
      </c>
      <c r="BA81" s="6">
        <v>7289.0749999999998</v>
      </c>
      <c r="BB81" s="6">
        <v>7455.4089999999997</v>
      </c>
      <c r="BC81" s="6">
        <v>6970.0320000000011</v>
      </c>
      <c r="BD81" s="6">
        <v>6830.5259999999998</v>
      </c>
      <c r="BE81" s="6">
        <v>7523.9270000000006</v>
      </c>
    </row>
    <row r="82" spans="1:57" x14ac:dyDescent="0.25">
      <c r="A82" s="6" t="s">
        <v>313</v>
      </c>
      <c r="B82" s="6" t="s">
        <v>314</v>
      </c>
      <c r="C82" s="6" t="s">
        <v>157</v>
      </c>
      <c r="D82" s="6" t="s">
        <v>158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</row>
    <row r="83" spans="1:57" x14ac:dyDescent="0.25">
      <c r="A83" s="6" t="s">
        <v>315</v>
      </c>
      <c r="B83" s="6" t="s">
        <v>316</v>
      </c>
      <c r="C83" s="6" t="s">
        <v>157</v>
      </c>
      <c r="D83" s="6" t="s">
        <v>158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>
        <v>1193.548</v>
      </c>
      <c r="AO83" s="6">
        <v>1055.556</v>
      </c>
      <c r="AP83" s="6">
        <v>937.10699999999997</v>
      </c>
      <c r="AQ83" s="6">
        <v>970.80300000000011</v>
      </c>
      <c r="AR83" s="6">
        <v>1006.711</v>
      </c>
      <c r="AS83" s="6">
        <v>1061.2239999999999</v>
      </c>
      <c r="AT83" s="6">
        <v>928.57099999999991</v>
      </c>
      <c r="AU83" s="6">
        <v>1144.7370000000001</v>
      </c>
      <c r="AV83" s="6">
        <v>1108.8440000000001</v>
      </c>
      <c r="AW83" s="6">
        <v>1075.9490000000001</v>
      </c>
      <c r="AX83" s="6">
        <v>1141.0260000000001</v>
      </c>
      <c r="AY83" s="6">
        <v>1071.4290000000001</v>
      </c>
      <c r="AZ83" s="6">
        <v>1192.857</v>
      </c>
      <c r="BA83" s="6">
        <v>1405.5940000000001</v>
      </c>
      <c r="BB83" s="6">
        <v>1698.63</v>
      </c>
      <c r="BC83" s="6">
        <v>1616.4379999999999</v>
      </c>
      <c r="BD83" s="6">
        <v>1624.1610000000001</v>
      </c>
      <c r="BE83" s="6">
        <v>1666.6669999999999</v>
      </c>
    </row>
    <row r="84" spans="1:57" x14ac:dyDescent="0.25">
      <c r="A84" s="6" t="s">
        <v>317</v>
      </c>
      <c r="B84" s="6" t="s">
        <v>318</v>
      </c>
      <c r="C84" s="6" t="s">
        <v>157</v>
      </c>
      <c r="D84" s="6" t="s">
        <v>158</v>
      </c>
      <c r="E84" s="6"/>
      <c r="F84" s="6">
        <v>1587.1790000000001</v>
      </c>
      <c r="G84" s="6">
        <v>1513.88</v>
      </c>
      <c r="H84" s="6">
        <v>1598.0840000000001</v>
      </c>
      <c r="I84" s="6">
        <v>1594.3330000000001</v>
      </c>
      <c r="J84" s="6">
        <v>1602.6209999999999</v>
      </c>
      <c r="K84" s="6">
        <v>1512.8209999999999</v>
      </c>
      <c r="L84" s="6">
        <v>1514.8719999999998</v>
      </c>
      <c r="M84" s="6">
        <v>1503.59</v>
      </c>
      <c r="N84" s="6">
        <v>1502.309</v>
      </c>
      <c r="O84" s="6">
        <v>1465.473</v>
      </c>
      <c r="P84" s="6">
        <v>1463.559</v>
      </c>
      <c r="Q84" s="6">
        <v>1511.1110000000001</v>
      </c>
      <c r="R84" s="6">
        <v>1533.981</v>
      </c>
      <c r="S84" s="6">
        <v>1494.2860000000001</v>
      </c>
      <c r="T84" s="6">
        <v>1396.396</v>
      </c>
      <c r="U84" s="6">
        <v>1486.7260000000001</v>
      </c>
      <c r="V84" s="6">
        <v>1511.6669999999999</v>
      </c>
      <c r="W84" s="6">
        <v>1503.04</v>
      </c>
      <c r="X84" s="6">
        <v>1554.412</v>
      </c>
      <c r="Y84" s="6">
        <v>1525.3520000000001</v>
      </c>
      <c r="Z84" s="6">
        <v>1456.528</v>
      </c>
      <c r="AA84" s="6">
        <v>1500</v>
      </c>
      <c r="AB84" s="6">
        <v>1523.81</v>
      </c>
      <c r="AC84" s="6">
        <v>1545.65</v>
      </c>
      <c r="AD84" s="6">
        <v>1453.175</v>
      </c>
      <c r="AE84" s="6">
        <v>1473.758</v>
      </c>
      <c r="AF84" s="6">
        <v>1580</v>
      </c>
      <c r="AG84" s="6">
        <v>1615.057</v>
      </c>
      <c r="AH84" s="6">
        <v>1459.45</v>
      </c>
      <c r="AI84" s="6">
        <v>1588.1879999999999</v>
      </c>
      <c r="AJ84" s="6">
        <v>1712.2540000000001</v>
      </c>
      <c r="AK84" s="6">
        <v>1559.2739999999999</v>
      </c>
      <c r="AL84" s="6">
        <v>1562.393</v>
      </c>
      <c r="AM84" s="6">
        <v>1649.9540000000002</v>
      </c>
      <c r="AN84" s="6">
        <v>1552.9670000000001</v>
      </c>
      <c r="AO84" s="6">
        <v>1587.069</v>
      </c>
      <c r="AP84" s="6">
        <v>1550.258</v>
      </c>
      <c r="AQ84" s="6">
        <v>1587.971</v>
      </c>
      <c r="AR84" s="6">
        <v>1588.1469999999999</v>
      </c>
      <c r="AS84" s="6">
        <v>1630.3030000000001</v>
      </c>
      <c r="AT84" s="6">
        <v>1537.9770000000001</v>
      </c>
      <c r="AU84" s="6">
        <v>1442.117</v>
      </c>
      <c r="AV84" s="6">
        <v>1588.0930000000001</v>
      </c>
      <c r="AW84" s="6">
        <v>1604.2620000000002</v>
      </c>
      <c r="AX84" s="6">
        <v>1599.7329999999999</v>
      </c>
      <c r="AY84" s="6">
        <v>1583.6709999999998</v>
      </c>
      <c r="AZ84" s="6">
        <v>1665.8520000000001</v>
      </c>
      <c r="BA84" s="6">
        <v>1603.4479999999999</v>
      </c>
      <c r="BB84" s="6">
        <v>1657.623</v>
      </c>
      <c r="BC84" s="6">
        <v>1686.7689999999998</v>
      </c>
      <c r="BD84" s="6">
        <v>1698.02</v>
      </c>
      <c r="BE84" s="6">
        <v>1685.1029999999998</v>
      </c>
    </row>
    <row r="85" spans="1:57" x14ac:dyDescent="0.25">
      <c r="A85" s="6" t="s">
        <v>319</v>
      </c>
      <c r="B85" s="6" t="s">
        <v>320</v>
      </c>
      <c r="C85" s="6" t="s">
        <v>157</v>
      </c>
      <c r="D85" s="6" t="s">
        <v>158</v>
      </c>
      <c r="E85" s="6"/>
      <c r="F85" s="6">
        <v>3176.4520000000002</v>
      </c>
      <c r="G85" s="6">
        <v>3683.4879999999998</v>
      </c>
      <c r="H85" s="6">
        <v>3484.317</v>
      </c>
      <c r="I85" s="6">
        <v>3734.7249999999999</v>
      </c>
      <c r="J85" s="6">
        <v>3750.0809999999997</v>
      </c>
      <c r="K85" s="6">
        <v>3544.6510000000003</v>
      </c>
      <c r="L85" s="6">
        <v>3828.6589999999997</v>
      </c>
      <c r="M85" s="6">
        <v>3446.4839999999995</v>
      </c>
      <c r="N85" s="6">
        <v>3670.7699999999995</v>
      </c>
      <c r="O85" s="6">
        <v>3568.9449999999997</v>
      </c>
      <c r="P85" s="6">
        <v>3926.221</v>
      </c>
      <c r="Q85" s="6">
        <v>4083.1379999999999</v>
      </c>
      <c r="R85" s="6">
        <v>4077.6580000000004</v>
      </c>
      <c r="S85" s="6">
        <v>4369.0779999999995</v>
      </c>
      <c r="T85" s="6">
        <v>3812.4080000000004</v>
      </c>
      <c r="U85" s="6">
        <v>3599.1860000000001</v>
      </c>
      <c r="V85" s="6">
        <v>4513.3220000000001</v>
      </c>
      <c r="W85" s="6">
        <v>4522.4849999999997</v>
      </c>
      <c r="X85" s="6">
        <v>4497.2269999999999</v>
      </c>
      <c r="Y85" s="6">
        <v>4944.1509999999998</v>
      </c>
      <c r="Z85" s="6">
        <v>4933.1489999999994</v>
      </c>
      <c r="AA85" s="6">
        <v>5438.9580000000005</v>
      </c>
      <c r="AB85" s="6">
        <v>5377.4859999999999</v>
      </c>
      <c r="AC85" s="6">
        <v>6590.8869999999997</v>
      </c>
      <c r="AD85" s="6">
        <v>5592.1410000000005</v>
      </c>
      <c r="AE85" s="6">
        <v>6083.1469999999999</v>
      </c>
      <c r="AF85" s="6">
        <v>5506.1279999999997</v>
      </c>
      <c r="AG85" s="6">
        <v>5399.3850000000002</v>
      </c>
      <c r="AH85" s="6">
        <v>5866.6589999999997</v>
      </c>
      <c r="AI85" s="6">
        <v>6170.9459999999999</v>
      </c>
      <c r="AJ85" s="6">
        <v>6467.6970000000001</v>
      </c>
      <c r="AK85" s="6">
        <v>6324.5010000000002</v>
      </c>
      <c r="AL85" s="6">
        <v>6424.4390000000003</v>
      </c>
      <c r="AM85" s="6">
        <v>6555.5190000000002</v>
      </c>
      <c r="AN85" s="6">
        <v>6872.7420000000002</v>
      </c>
      <c r="AO85" s="6">
        <v>7320.3860000000004</v>
      </c>
      <c r="AP85" s="6">
        <v>6695.0330000000004</v>
      </c>
      <c r="AQ85" s="6">
        <v>6661.5660000000007</v>
      </c>
      <c r="AR85" s="6">
        <v>7043.5520000000006</v>
      </c>
      <c r="AS85" s="6">
        <v>7164.7449999999999</v>
      </c>
      <c r="AT85" s="6">
        <v>6291.7420000000002</v>
      </c>
      <c r="AU85" s="6">
        <v>7075.6050000000005</v>
      </c>
      <c r="AV85" s="6">
        <v>7029.4339999999993</v>
      </c>
      <c r="AW85" s="6">
        <v>7030.5119999999997</v>
      </c>
      <c r="AX85" s="6">
        <v>7196.1</v>
      </c>
      <c r="AY85" s="6">
        <v>7277.44</v>
      </c>
      <c r="AZ85" s="6">
        <v>6633.4369999999999</v>
      </c>
      <c r="BA85" s="6">
        <v>7420.1859999999997</v>
      </c>
      <c r="BB85" s="6">
        <v>7030.5690000000004</v>
      </c>
      <c r="BC85" s="6">
        <v>6953.0289999999995</v>
      </c>
      <c r="BD85" s="6">
        <v>6984.558</v>
      </c>
      <c r="BE85" s="6">
        <v>6212.9889999999996</v>
      </c>
    </row>
    <row r="86" spans="1:57" x14ac:dyDescent="0.25">
      <c r="A86" s="6" t="s">
        <v>321</v>
      </c>
      <c r="B86" s="6" t="s">
        <v>322</v>
      </c>
      <c r="C86" s="6" t="s">
        <v>157</v>
      </c>
      <c r="D86" s="6" t="s">
        <v>158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>
        <v>1997.7869999999998</v>
      </c>
      <c r="AL86" s="6">
        <v>1767.9159999999999</v>
      </c>
      <c r="AM86" s="6">
        <v>2015.5630000000001</v>
      </c>
      <c r="AN86" s="6">
        <v>2150.8540000000003</v>
      </c>
      <c r="AO86" s="6">
        <v>2492.9499999999998</v>
      </c>
      <c r="AP86" s="6">
        <v>2203.4650000000001</v>
      </c>
      <c r="AQ86" s="6">
        <v>1592.7919999999999</v>
      </c>
      <c r="AR86" s="6">
        <v>2110.2200000000003</v>
      </c>
      <c r="AS86" s="6">
        <v>1362.46</v>
      </c>
      <c r="AT86" s="6">
        <v>2012.2400000000002</v>
      </c>
      <c r="AU86" s="6">
        <v>1860.123</v>
      </c>
      <c r="AV86" s="6">
        <v>2136.8900000000003</v>
      </c>
      <c r="AW86" s="6">
        <v>2003.4189999999999</v>
      </c>
      <c r="AX86" s="6">
        <v>2011.5650000000001</v>
      </c>
      <c r="AY86" s="6">
        <v>1583.8319999999999</v>
      </c>
      <c r="AZ86" s="6">
        <v>2114.5330000000004</v>
      </c>
      <c r="BA86" s="6">
        <v>2090.5140000000001</v>
      </c>
      <c r="BB86" s="6">
        <v>1903.8970000000002</v>
      </c>
      <c r="BC86" s="6">
        <v>1271.2639999999999</v>
      </c>
      <c r="BD86" s="6">
        <v>2201.288</v>
      </c>
      <c r="BE86" s="6">
        <v>2194.529</v>
      </c>
    </row>
    <row r="87" spans="1:57" x14ac:dyDescent="0.25">
      <c r="A87" s="6" t="s">
        <v>323</v>
      </c>
      <c r="B87" s="6" t="s">
        <v>324</v>
      </c>
      <c r="C87" s="6" t="s">
        <v>157</v>
      </c>
      <c r="D87" s="6" t="s">
        <v>158</v>
      </c>
      <c r="E87" s="6"/>
      <c r="F87" s="6">
        <v>816.43599999999992</v>
      </c>
      <c r="G87" s="6">
        <v>809.61500000000001</v>
      </c>
      <c r="H87" s="6">
        <v>788.23400000000004</v>
      </c>
      <c r="I87" s="6">
        <v>777.62299999999993</v>
      </c>
      <c r="J87" s="6">
        <v>809.15200000000004</v>
      </c>
      <c r="K87" s="6">
        <v>1088.691</v>
      </c>
      <c r="L87" s="6">
        <v>916.07399999999996</v>
      </c>
      <c r="M87" s="6">
        <v>859.30799999999999</v>
      </c>
      <c r="N87" s="6">
        <v>824.827</v>
      </c>
      <c r="O87" s="6">
        <v>858.18700000000013</v>
      </c>
      <c r="P87" s="6">
        <v>860.71299999999997</v>
      </c>
      <c r="Q87" s="6">
        <v>867.08999999999992</v>
      </c>
      <c r="R87" s="6">
        <v>863.68299999999999</v>
      </c>
      <c r="S87" s="6">
        <v>957.09699999999998</v>
      </c>
      <c r="T87" s="6">
        <v>834.26499999999999</v>
      </c>
      <c r="U87" s="6">
        <v>816.69399999999996</v>
      </c>
      <c r="V87" s="6">
        <v>832.03099999999995</v>
      </c>
      <c r="W87" s="6">
        <v>837.20900000000006</v>
      </c>
      <c r="X87" s="6">
        <v>844.15599999999995</v>
      </c>
      <c r="Y87" s="6">
        <v>717.78500000000008</v>
      </c>
      <c r="Z87" s="6">
        <v>860.024</v>
      </c>
      <c r="AA87" s="6">
        <v>763.99</v>
      </c>
      <c r="AB87" s="6">
        <v>517.36500000000001</v>
      </c>
      <c r="AC87" s="6">
        <v>840.125</v>
      </c>
      <c r="AD87" s="6">
        <v>890.71600000000001</v>
      </c>
      <c r="AE87" s="6">
        <v>984.774</v>
      </c>
      <c r="AF87" s="6">
        <v>938.57600000000002</v>
      </c>
      <c r="AG87" s="6">
        <v>1095.8120000000001</v>
      </c>
      <c r="AH87" s="6">
        <v>1012.9209999999999</v>
      </c>
      <c r="AI87" s="6">
        <v>989.21499999999992</v>
      </c>
      <c r="AJ87" s="6">
        <v>1220.8430000000001</v>
      </c>
      <c r="AK87" s="6">
        <v>1042.127</v>
      </c>
      <c r="AL87" s="6">
        <v>1340.2049999999999</v>
      </c>
      <c r="AM87" s="6">
        <v>1327.4879999999998</v>
      </c>
      <c r="AN87" s="6">
        <v>1354.1219999999998</v>
      </c>
      <c r="AO87" s="6">
        <v>1389.2370000000001</v>
      </c>
      <c r="AP87" s="6">
        <v>1321.7049999999999</v>
      </c>
      <c r="AQ87" s="6">
        <v>1333.8290000000002</v>
      </c>
      <c r="AR87" s="6">
        <v>1296.982</v>
      </c>
      <c r="AS87" s="6">
        <v>1309.183</v>
      </c>
      <c r="AT87" s="6">
        <v>1186.0940000000001</v>
      </c>
      <c r="AU87" s="6">
        <v>1349.0260000000001</v>
      </c>
      <c r="AV87" s="6">
        <v>1396.37</v>
      </c>
      <c r="AW87" s="6">
        <v>1373.319</v>
      </c>
      <c r="AX87" s="6">
        <v>1432.336</v>
      </c>
      <c r="AY87" s="6">
        <v>1334.4780000000001</v>
      </c>
      <c r="AZ87" s="6">
        <v>1316.9670000000001</v>
      </c>
      <c r="BA87" s="6">
        <v>1598.1320000000001</v>
      </c>
      <c r="BB87" s="6">
        <v>1659.827</v>
      </c>
      <c r="BC87" s="6">
        <v>1814.3139999999999</v>
      </c>
      <c r="BD87" s="6">
        <v>1594.162</v>
      </c>
      <c r="BE87" s="6">
        <v>1768.068</v>
      </c>
    </row>
    <row r="88" spans="1:57" x14ac:dyDescent="0.25">
      <c r="A88" s="6" t="s">
        <v>325</v>
      </c>
      <c r="B88" s="6" t="s">
        <v>326</v>
      </c>
      <c r="C88" s="6" t="s">
        <v>157</v>
      </c>
      <c r="D88" s="6" t="s">
        <v>158</v>
      </c>
      <c r="E88" s="6"/>
      <c r="F88" s="6">
        <v>1340</v>
      </c>
      <c r="G88" s="6">
        <v>1368.6559999999999</v>
      </c>
      <c r="H88" s="6">
        <v>1256.665</v>
      </c>
      <c r="I88" s="6">
        <v>1363.8030000000001</v>
      </c>
      <c r="J88" s="6">
        <v>1303.6579999999999</v>
      </c>
      <c r="K88" s="6">
        <v>1392.587</v>
      </c>
      <c r="L88" s="6">
        <v>1409.739</v>
      </c>
      <c r="M88" s="6">
        <v>1411.53</v>
      </c>
      <c r="N88" s="6">
        <v>1412.4299999999998</v>
      </c>
      <c r="O88" s="6">
        <v>1407.9180000000001</v>
      </c>
      <c r="P88" s="6">
        <v>1435.0719999999999</v>
      </c>
      <c r="Q88" s="6">
        <v>1442.1420000000001</v>
      </c>
      <c r="R88" s="6">
        <v>1437.54</v>
      </c>
      <c r="S88" s="6">
        <v>1435.9770000000001</v>
      </c>
      <c r="T88" s="6">
        <v>1439.491</v>
      </c>
      <c r="U88" s="6">
        <v>1454.6669999999999</v>
      </c>
      <c r="V88" s="6">
        <v>1437.3910000000001</v>
      </c>
      <c r="W88" s="6">
        <v>1408.9299999999998</v>
      </c>
      <c r="X88" s="6">
        <v>1434.4829999999999</v>
      </c>
      <c r="Y88" s="6">
        <v>1432.4760000000001</v>
      </c>
      <c r="Z88" s="6">
        <v>1450.799</v>
      </c>
      <c r="AA88" s="6">
        <v>1440.297</v>
      </c>
      <c r="AB88" s="6">
        <v>1456.604</v>
      </c>
      <c r="AC88" s="6">
        <v>1473.9280000000001</v>
      </c>
      <c r="AD88" s="6">
        <v>1501.492</v>
      </c>
      <c r="AE88" s="6">
        <v>1517.22</v>
      </c>
      <c r="AF88" s="6">
        <v>1528.5650000000001</v>
      </c>
      <c r="AG88" s="6">
        <v>1536.8679999999999</v>
      </c>
      <c r="AH88" s="6">
        <v>1492.789</v>
      </c>
      <c r="AI88" s="6">
        <v>1455.0520000000001</v>
      </c>
      <c r="AJ88" s="6">
        <v>1421.9469999999999</v>
      </c>
      <c r="AK88" s="6">
        <v>1392.556</v>
      </c>
      <c r="AL88" s="6">
        <v>1405.2670000000001</v>
      </c>
      <c r="AM88" s="6">
        <v>1422.259</v>
      </c>
      <c r="AN88" s="6">
        <v>1454.76</v>
      </c>
      <c r="AO88" s="6">
        <v>1458.856</v>
      </c>
      <c r="AP88" s="6">
        <v>1463.2440000000001</v>
      </c>
      <c r="AQ88" s="6">
        <v>1468.24</v>
      </c>
      <c r="AR88" s="6">
        <v>1473.712</v>
      </c>
      <c r="AS88" s="6">
        <v>1492.0530000000001</v>
      </c>
      <c r="AT88" s="6">
        <v>1483.047</v>
      </c>
      <c r="AU88" s="6">
        <v>1487.2329999999999</v>
      </c>
      <c r="AV88" s="6">
        <v>1484.7629999999999</v>
      </c>
      <c r="AW88" s="6">
        <v>1491.3309999999999</v>
      </c>
      <c r="AX88" s="6">
        <v>1495.6079999999999</v>
      </c>
      <c r="AY88" s="6">
        <v>1502.0160000000001</v>
      </c>
      <c r="AZ88" s="6">
        <v>1514.0319999999999</v>
      </c>
      <c r="BA88" s="6">
        <v>1442.5719999999999</v>
      </c>
      <c r="BB88" s="6">
        <v>1400.3120000000001</v>
      </c>
      <c r="BC88" s="6">
        <v>1389.9680000000001</v>
      </c>
      <c r="BD88" s="6">
        <v>1481.9469999999999</v>
      </c>
      <c r="BE88" s="6">
        <v>1521.942</v>
      </c>
    </row>
    <row r="89" spans="1:57" x14ac:dyDescent="0.25">
      <c r="A89" s="6" t="s">
        <v>327</v>
      </c>
      <c r="B89" s="6" t="s">
        <v>328</v>
      </c>
      <c r="C89" s="6" t="s">
        <v>157</v>
      </c>
      <c r="D89" s="6" t="s">
        <v>158</v>
      </c>
      <c r="E89" s="6"/>
      <c r="F89" s="6">
        <v>1075.3389999999999</v>
      </c>
      <c r="G89" s="6">
        <v>1080.482</v>
      </c>
      <c r="H89" s="6">
        <v>1039.0419999999999</v>
      </c>
      <c r="I89" s="6">
        <v>1087.749</v>
      </c>
      <c r="J89" s="6">
        <v>1064.0409999999999</v>
      </c>
      <c r="K89" s="6">
        <v>1011.1110000000001</v>
      </c>
      <c r="L89" s="6">
        <v>960.29</v>
      </c>
      <c r="M89" s="6">
        <v>1040.4379999999999</v>
      </c>
      <c r="N89" s="6">
        <v>1016.354</v>
      </c>
      <c r="O89" s="6">
        <v>1109.0620000000001</v>
      </c>
      <c r="P89" s="6">
        <v>1112.394</v>
      </c>
      <c r="Q89" s="6">
        <v>1042.271</v>
      </c>
      <c r="R89" s="6">
        <v>1056.0509999999999</v>
      </c>
      <c r="S89" s="6">
        <v>1043.011</v>
      </c>
      <c r="T89" s="6">
        <v>990.72399999999993</v>
      </c>
      <c r="U89" s="6">
        <v>813.30500000000006</v>
      </c>
      <c r="V89" s="6">
        <v>805.846</v>
      </c>
      <c r="W89" s="6">
        <v>1093.588</v>
      </c>
      <c r="X89" s="6">
        <v>1197.0070000000001</v>
      </c>
      <c r="Y89" s="6">
        <v>1325.1420000000001</v>
      </c>
      <c r="Z89" s="6">
        <v>1329.394</v>
      </c>
      <c r="AA89" s="6">
        <v>1230.8709999999999</v>
      </c>
      <c r="AB89" s="6">
        <v>1251.376</v>
      </c>
      <c r="AC89" s="6">
        <v>1434.4940000000001</v>
      </c>
      <c r="AD89" s="6">
        <v>1262.3969999999999</v>
      </c>
      <c r="AE89" s="6">
        <v>1276.229</v>
      </c>
      <c r="AF89" s="6">
        <v>1117.654</v>
      </c>
      <c r="AG89" s="6">
        <v>1196.6309999999999</v>
      </c>
      <c r="AH89" s="6">
        <v>1112.9110000000001</v>
      </c>
      <c r="AI89" s="6">
        <v>1003.923</v>
      </c>
      <c r="AJ89" s="6">
        <v>1108.3499999999999</v>
      </c>
      <c r="AK89" s="6">
        <v>1230.8719999999998</v>
      </c>
      <c r="AL89" s="6">
        <v>1181.5120000000002</v>
      </c>
      <c r="AM89" s="6">
        <v>1155.1579999999999</v>
      </c>
      <c r="AN89" s="6">
        <v>1028.3229999999999</v>
      </c>
      <c r="AO89" s="6">
        <v>1095.7829999999999</v>
      </c>
      <c r="AP89" s="6">
        <v>934.22299999999996</v>
      </c>
      <c r="AQ89" s="6">
        <v>1027.9639999999999</v>
      </c>
      <c r="AR89" s="6">
        <v>1291.7040000000002</v>
      </c>
      <c r="AS89" s="6">
        <v>1295.806</v>
      </c>
      <c r="AT89" s="6">
        <v>1282.7549999999999</v>
      </c>
      <c r="AU89" s="6">
        <v>959.68899999999996</v>
      </c>
      <c r="AV89" s="6">
        <v>1197.788</v>
      </c>
      <c r="AW89" s="6">
        <v>1170.7559999999999</v>
      </c>
      <c r="AX89" s="6">
        <v>1040.307</v>
      </c>
      <c r="AY89" s="6">
        <v>1026.377</v>
      </c>
      <c r="AZ89" s="6">
        <v>800.31</v>
      </c>
      <c r="BA89" s="6">
        <v>976.51299999999992</v>
      </c>
      <c r="BB89" s="6">
        <v>1049.374</v>
      </c>
      <c r="BC89" s="6">
        <v>1126.6950000000002</v>
      </c>
      <c r="BD89" s="6">
        <v>868.51100000000008</v>
      </c>
      <c r="BE89" s="6">
        <v>1024.1299999999999</v>
      </c>
    </row>
    <row r="90" spans="1:57" x14ac:dyDescent="0.25">
      <c r="A90" s="6" t="s">
        <v>329</v>
      </c>
      <c r="B90" s="6" t="s">
        <v>330</v>
      </c>
      <c r="C90" s="6" t="s">
        <v>157</v>
      </c>
      <c r="D90" s="6" t="s">
        <v>158</v>
      </c>
      <c r="E90" s="6"/>
      <c r="F90" s="6">
        <v>814.43299999999999</v>
      </c>
      <c r="G90" s="6">
        <v>787.12900000000002</v>
      </c>
      <c r="H90" s="6">
        <v>792.07899999999995</v>
      </c>
      <c r="I90" s="6">
        <v>620.83299999999997</v>
      </c>
      <c r="J90" s="6">
        <v>760</v>
      </c>
      <c r="K90" s="6">
        <v>778.947</v>
      </c>
      <c r="L90" s="6">
        <v>844.31100000000004</v>
      </c>
      <c r="M90" s="6">
        <v>901.31600000000003</v>
      </c>
      <c r="N90" s="6">
        <v>688.40600000000006</v>
      </c>
      <c r="O90" s="6">
        <v>797.101</v>
      </c>
      <c r="P90" s="6">
        <v>665.44100000000003</v>
      </c>
      <c r="Q90" s="6">
        <v>726.61899999999991</v>
      </c>
      <c r="R90" s="6">
        <v>664.47399999999993</v>
      </c>
      <c r="S90" s="6">
        <v>618.28</v>
      </c>
      <c r="T90" s="6">
        <v>758.197</v>
      </c>
      <c r="U90" s="6">
        <v>785.71400000000006</v>
      </c>
      <c r="V90" s="6">
        <v>701.49300000000005</v>
      </c>
      <c r="W90" s="6">
        <v>623.93200000000002</v>
      </c>
      <c r="X90" s="6">
        <v>637.79499999999996</v>
      </c>
      <c r="Y90" s="6">
        <v>699.24799999999993</v>
      </c>
      <c r="Z90" s="6">
        <v>795.18100000000004</v>
      </c>
      <c r="AA90" s="6">
        <v>687.33900000000006</v>
      </c>
      <c r="AB90" s="6">
        <v>675.70799999999997</v>
      </c>
      <c r="AC90" s="6">
        <v>885.47500000000002</v>
      </c>
      <c r="AD90" s="6">
        <v>1244.0940000000001</v>
      </c>
      <c r="AE90" s="6">
        <v>1375.1950000000002</v>
      </c>
      <c r="AF90" s="6">
        <v>1530</v>
      </c>
      <c r="AG90" s="6">
        <v>1769.4470000000001</v>
      </c>
      <c r="AH90" s="6">
        <v>1520.7350000000001</v>
      </c>
      <c r="AI90" s="6">
        <v>1530.7440000000001</v>
      </c>
      <c r="AJ90" s="6">
        <v>1614.452</v>
      </c>
      <c r="AK90" s="6">
        <v>1441.681</v>
      </c>
      <c r="AL90" s="6">
        <v>1431.5540000000001</v>
      </c>
      <c r="AM90" s="6">
        <v>1394.7930000000001</v>
      </c>
      <c r="AN90" s="6">
        <v>1402.2260000000001</v>
      </c>
      <c r="AO90" s="6">
        <v>1366.5419999999999</v>
      </c>
      <c r="AP90" s="6">
        <v>1110.251</v>
      </c>
      <c r="AQ90" s="6">
        <v>1136.001</v>
      </c>
      <c r="AR90" s="6">
        <v>1016.823</v>
      </c>
      <c r="AS90" s="6">
        <v>1097.0340000000001</v>
      </c>
      <c r="AT90" s="6">
        <v>1004.8979999999999</v>
      </c>
      <c r="AU90" s="6">
        <v>1067.259</v>
      </c>
      <c r="AV90" s="6">
        <v>1098.5899999999999</v>
      </c>
      <c r="AW90" s="6">
        <v>1275.1399999999999</v>
      </c>
      <c r="AX90" s="6">
        <v>1534.271</v>
      </c>
      <c r="AY90" s="6">
        <v>1674.539</v>
      </c>
      <c r="AZ90" s="6">
        <v>1346.134</v>
      </c>
      <c r="BA90" s="6">
        <v>1486.8780000000002</v>
      </c>
      <c r="BB90" s="6">
        <v>1626.713</v>
      </c>
      <c r="BC90" s="6">
        <v>1618.306</v>
      </c>
      <c r="BD90" s="6">
        <v>1489.4929999999999</v>
      </c>
      <c r="BE90" s="6">
        <v>1510.008</v>
      </c>
    </row>
    <row r="91" spans="1:57" x14ac:dyDescent="0.25">
      <c r="A91" s="6" t="s">
        <v>331</v>
      </c>
      <c r="B91" s="6" t="s">
        <v>332</v>
      </c>
      <c r="C91" s="6" t="s">
        <v>157</v>
      </c>
      <c r="D91" s="6" t="s">
        <v>158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</row>
    <row r="92" spans="1:57" x14ac:dyDescent="0.25">
      <c r="A92" s="6" t="s">
        <v>333</v>
      </c>
      <c r="B92" s="6" t="s">
        <v>334</v>
      </c>
      <c r="C92" s="6" t="s">
        <v>157</v>
      </c>
      <c r="D92" s="6" t="s">
        <v>158</v>
      </c>
      <c r="E92" s="6"/>
      <c r="F92" s="6">
        <v>1265.616</v>
      </c>
      <c r="G92" s="6">
        <v>1380.027</v>
      </c>
      <c r="H92" s="6">
        <v>1291.0129999999999</v>
      </c>
      <c r="I92" s="6">
        <v>1627.511</v>
      </c>
      <c r="J92" s="6">
        <v>1652.6490000000001</v>
      </c>
      <c r="K92" s="6">
        <v>1823.807</v>
      </c>
      <c r="L92" s="6">
        <v>1950.086</v>
      </c>
      <c r="M92" s="6">
        <v>1521.6129999999998</v>
      </c>
      <c r="N92" s="6">
        <v>1717.038</v>
      </c>
      <c r="O92" s="6">
        <v>2113.0630000000001</v>
      </c>
      <c r="P92" s="6">
        <v>2142.5169999999998</v>
      </c>
      <c r="Q92" s="6">
        <v>2189.8879999999999</v>
      </c>
      <c r="R92" s="6">
        <v>2201.8789999999999</v>
      </c>
      <c r="S92" s="6">
        <v>2440.2040000000002</v>
      </c>
      <c r="T92" s="6">
        <v>2424.5340000000001</v>
      </c>
      <c r="U92" s="6">
        <v>2608.1459999999997</v>
      </c>
      <c r="V92" s="6">
        <v>2061.645</v>
      </c>
      <c r="W92" s="6">
        <v>2798.0810000000001</v>
      </c>
      <c r="X92" s="6">
        <v>2635.8440000000001</v>
      </c>
      <c r="Y92" s="6">
        <v>3321.9129999999996</v>
      </c>
      <c r="Z92" s="6">
        <v>3312.5219999999999</v>
      </c>
      <c r="AA92" s="6">
        <v>3454.9960000000001</v>
      </c>
      <c r="AB92" s="6">
        <v>2929.5140000000001</v>
      </c>
      <c r="AC92" s="6">
        <v>3596.1349999999998</v>
      </c>
      <c r="AD92" s="6">
        <v>3015.558</v>
      </c>
      <c r="AE92" s="6">
        <v>3602.8470000000002</v>
      </c>
      <c r="AF92" s="6">
        <v>3714.47</v>
      </c>
      <c r="AG92" s="6">
        <v>3862.7359999999999</v>
      </c>
      <c r="AH92" s="6">
        <v>4021.9679999999998</v>
      </c>
      <c r="AI92" s="6">
        <v>3035.8450000000003</v>
      </c>
      <c r="AJ92" s="6">
        <v>4123.9989999999998</v>
      </c>
      <c r="AK92" s="6">
        <v>3606.7620000000002</v>
      </c>
      <c r="AL92" s="6">
        <v>3553.1269999999995</v>
      </c>
      <c r="AM92" s="6">
        <v>3848.0360000000001</v>
      </c>
      <c r="AN92" s="6">
        <v>3750.7290000000003</v>
      </c>
      <c r="AO92" s="6">
        <v>3703.9029999999998</v>
      </c>
      <c r="AP92" s="6">
        <v>3789.4440000000004</v>
      </c>
      <c r="AQ92" s="6">
        <v>3584.8830000000003</v>
      </c>
      <c r="AR92" s="6">
        <v>3667.8309999999997</v>
      </c>
      <c r="AS92" s="6">
        <v>3899.7669999999998</v>
      </c>
      <c r="AT92" s="6">
        <v>3846.1809999999996</v>
      </c>
      <c r="AU92" s="6">
        <v>3745.9569999999999</v>
      </c>
      <c r="AV92" s="6">
        <v>3693.7750000000001</v>
      </c>
      <c r="AW92" s="6">
        <v>4033.9720000000002</v>
      </c>
      <c r="AX92" s="6">
        <v>4034.3589999999995</v>
      </c>
      <c r="AY92" s="6">
        <v>3918.8540000000003</v>
      </c>
      <c r="AZ92" s="6">
        <v>3926.4209999999998</v>
      </c>
      <c r="BA92" s="6">
        <v>4407.8649999999998</v>
      </c>
      <c r="BB92" s="6">
        <v>4106.5140000000001</v>
      </c>
      <c r="BC92" s="6">
        <v>4640.1309999999994</v>
      </c>
      <c r="BD92" s="6">
        <v>4851.3739999999998</v>
      </c>
      <c r="BE92" s="6">
        <v>4667.6550000000007</v>
      </c>
    </row>
    <row r="93" spans="1:57" x14ac:dyDescent="0.25">
      <c r="A93" s="6" t="s">
        <v>335</v>
      </c>
      <c r="B93" s="6" t="s">
        <v>336</v>
      </c>
      <c r="C93" s="6" t="s">
        <v>157</v>
      </c>
      <c r="D93" s="6" t="s">
        <v>158</v>
      </c>
      <c r="E93" s="6"/>
      <c r="F93" s="6">
        <v>873.01599999999996</v>
      </c>
      <c r="G93" s="6">
        <v>873.01599999999996</v>
      </c>
      <c r="H93" s="6">
        <v>873.01599999999996</v>
      </c>
      <c r="I93" s="6">
        <v>873.01599999999996</v>
      </c>
      <c r="J93" s="6">
        <v>873.01599999999996</v>
      </c>
      <c r="K93" s="6">
        <v>870.96800000000007</v>
      </c>
      <c r="L93" s="6">
        <v>870.96800000000007</v>
      </c>
      <c r="M93" s="6">
        <v>870.96800000000007</v>
      </c>
      <c r="N93" s="6">
        <v>883.33299999999997</v>
      </c>
      <c r="O93" s="6">
        <v>883.33299999999997</v>
      </c>
      <c r="P93" s="6">
        <v>877.19299999999998</v>
      </c>
      <c r="Q93" s="6">
        <v>865.38499999999999</v>
      </c>
      <c r="R93" s="6">
        <v>855.55599999999993</v>
      </c>
      <c r="S93" s="6">
        <v>768.95299999999997</v>
      </c>
      <c r="T93" s="6">
        <v>878</v>
      </c>
      <c r="U93" s="6">
        <v>911.1110000000001</v>
      </c>
      <c r="V93" s="6">
        <v>906.34899999999993</v>
      </c>
      <c r="W93" s="6">
        <v>908.21900000000005</v>
      </c>
      <c r="X93" s="6">
        <v>907.59100000000001</v>
      </c>
      <c r="Y93" s="6">
        <v>894</v>
      </c>
      <c r="Z93" s="6">
        <v>1044.444</v>
      </c>
      <c r="AA93" s="6">
        <v>900</v>
      </c>
      <c r="AB93" s="6">
        <v>949.27499999999998</v>
      </c>
      <c r="AC93" s="6">
        <v>949.27499999999998</v>
      </c>
      <c r="AD93" s="6">
        <v>951.22</v>
      </c>
      <c r="AE93" s="6">
        <v>980</v>
      </c>
      <c r="AF93" s="6">
        <v>1000</v>
      </c>
      <c r="AG93" s="6">
        <v>1008</v>
      </c>
      <c r="AH93" s="6">
        <v>1003.9219999999999</v>
      </c>
      <c r="AI93" s="6">
        <v>992.30799999999999</v>
      </c>
      <c r="AJ93" s="6">
        <v>1113.2080000000001</v>
      </c>
      <c r="AK93" s="6">
        <v>1021.2120000000001</v>
      </c>
      <c r="AL93" s="6">
        <v>989.74400000000003</v>
      </c>
      <c r="AM93" s="6">
        <v>991.42900000000009</v>
      </c>
      <c r="AN93" s="6">
        <v>983.33299999999997</v>
      </c>
      <c r="AO93" s="6">
        <v>1000</v>
      </c>
      <c r="AP93" s="6">
        <v>1000</v>
      </c>
      <c r="AQ93" s="6">
        <v>1022.9889999999999</v>
      </c>
      <c r="AR93" s="6">
        <v>1500</v>
      </c>
      <c r="AS93" s="6">
        <v>1582.278</v>
      </c>
      <c r="AT93" s="6">
        <v>1651.0639999999999</v>
      </c>
      <c r="AU93" s="6">
        <v>1777.2729999999999</v>
      </c>
      <c r="AV93" s="6">
        <v>1785.425</v>
      </c>
      <c r="AW93" s="6">
        <v>1514.2860000000001</v>
      </c>
      <c r="AX93" s="6">
        <v>984.375</v>
      </c>
      <c r="AY93" s="6">
        <v>1000</v>
      </c>
      <c r="AZ93" s="6">
        <v>1000</v>
      </c>
      <c r="BA93" s="6">
        <v>931.03399999999999</v>
      </c>
      <c r="BB93" s="6">
        <v>792.30799999999999</v>
      </c>
      <c r="BC93" s="6">
        <v>860.89200000000005</v>
      </c>
      <c r="BD93" s="6">
        <v>1032.0700000000002</v>
      </c>
      <c r="BE93" s="6">
        <v>1028.5709999999999</v>
      </c>
    </row>
    <row r="94" spans="1:57" x14ac:dyDescent="0.25">
      <c r="A94" s="6" t="s">
        <v>337</v>
      </c>
      <c r="B94" s="6" t="s">
        <v>338</v>
      </c>
      <c r="C94" s="6" t="s">
        <v>157</v>
      </c>
      <c r="D94" s="6" t="s">
        <v>158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</row>
    <row r="95" spans="1:57" x14ac:dyDescent="0.25">
      <c r="A95" s="6" t="s">
        <v>339</v>
      </c>
      <c r="B95" s="6" t="s">
        <v>340</v>
      </c>
      <c r="C95" s="6" t="s">
        <v>157</v>
      </c>
      <c r="D95" s="6" t="s">
        <v>158</v>
      </c>
      <c r="E95" s="6"/>
      <c r="F95" s="6">
        <v>822.11599999999999</v>
      </c>
      <c r="G95" s="6">
        <v>871.48299999999995</v>
      </c>
      <c r="H95" s="6">
        <v>856.298</v>
      </c>
      <c r="I95" s="6">
        <v>912.45900000000006</v>
      </c>
      <c r="J95" s="6">
        <v>960.52900000000011</v>
      </c>
      <c r="K95" s="6">
        <v>901.58400000000006</v>
      </c>
      <c r="L95" s="6">
        <v>875.69899999999996</v>
      </c>
      <c r="M95" s="6">
        <v>1010.515</v>
      </c>
      <c r="N95" s="6">
        <v>1046.8780000000002</v>
      </c>
      <c r="O95" s="6">
        <v>1175.521</v>
      </c>
      <c r="P95" s="6">
        <v>1142.2549999999999</v>
      </c>
      <c r="Q95" s="6">
        <v>1210.902</v>
      </c>
      <c r="R95" s="6">
        <v>1631.64</v>
      </c>
      <c r="S95" s="6">
        <v>1421.7959999999998</v>
      </c>
      <c r="T95" s="6">
        <v>1639.7849999999999</v>
      </c>
      <c r="U95" s="6">
        <v>1330.27</v>
      </c>
      <c r="V95" s="6">
        <v>1323.269</v>
      </c>
      <c r="W95" s="6">
        <v>1514.328</v>
      </c>
      <c r="X95" s="6">
        <v>1760.4299999999998</v>
      </c>
      <c r="Y95" s="6">
        <v>1448.7829999999999</v>
      </c>
      <c r="Z95" s="6">
        <v>1524.069</v>
      </c>
      <c r="AA95" s="6">
        <v>1707.8209999999999</v>
      </c>
      <c r="AB95" s="6">
        <v>1874.3340000000001</v>
      </c>
      <c r="AC95" s="6">
        <v>1613.13</v>
      </c>
      <c r="AD95" s="6">
        <v>1659.5970000000002</v>
      </c>
      <c r="AE95" s="6">
        <v>1779.3630000000001</v>
      </c>
      <c r="AF95" s="6">
        <v>1608.818</v>
      </c>
      <c r="AG95" s="6">
        <v>1885.1709999999998</v>
      </c>
      <c r="AH95" s="6">
        <v>2042.0070000000001</v>
      </c>
      <c r="AI95" s="6">
        <v>1997.5669999999998</v>
      </c>
      <c r="AJ95" s="6">
        <v>1810.0250000000001</v>
      </c>
      <c r="AK95" s="6">
        <v>1839.5990000000002</v>
      </c>
      <c r="AL95" s="6">
        <v>1813.2779999999998</v>
      </c>
      <c r="AM95" s="6">
        <v>1893.7580000000003</v>
      </c>
      <c r="AN95" s="6">
        <v>1911.095</v>
      </c>
      <c r="AO95" s="6">
        <v>1784.15</v>
      </c>
      <c r="AP95" s="6">
        <v>1490.13</v>
      </c>
      <c r="AQ95" s="6">
        <v>1679.72</v>
      </c>
      <c r="AR95" s="6">
        <v>1737.1790000000001</v>
      </c>
      <c r="AS95" s="6">
        <v>1772.8330000000001</v>
      </c>
      <c r="AT95" s="6">
        <v>1825.4689999999998</v>
      </c>
      <c r="AU95" s="6">
        <v>1726.4270000000001</v>
      </c>
      <c r="AV95" s="6">
        <v>1630.5229999999999</v>
      </c>
      <c r="AW95" s="6">
        <v>1573.415</v>
      </c>
      <c r="AX95" s="6">
        <v>1370.923</v>
      </c>
      <c r="AY95" s="6">
        <v>1500.518</v>
      </c>
      <c r="AZ95" s="6">
        <v>2454.5</v>
      </c>
      <c r="BA95" s="6">
        <v>2261.6379999999999</v>
      </c>
      <c r="BB95" s="6">
        <v>1973.5889999999999</v>
      </c>
      <c r="BC95" s="6">
        <v>1994.2090000000001</v>
      </c>
      <c r="BD95" s="6">
        <v>1989.6410000000001</v>
      </c>
      <c r="BE95" s="6">
        <v>2000.2259999999999</v>
      </c>
    </row>
    <row r="96" spans="1:57" x14ac:dyDescent="0.25">
      <c r="A96" s="6" t="s">
        <v>341</v>
      </c>
      <c r="B96" s="6" t="s">
        <v>342</v>
      </c>
      <c r="C96" s="6" t="s">
        <v>157</v>
      </c>
      <c r="D96" s="6" t="s">
        <v>158</v>
      </c>
      <c r="E96" s="6"/>
      <c r="F96" s="6">
        <v>2200</v>
      </c>
      <c r="G96" s="6">
        <v>2200</v>
      </c>
      <c r="H96" s="6">
        <v>2340</v>
      </c>
      <c r="I96" s="6">
        <v>2700</v>
      </c>
      <c r="J96" s="6">
        <v>2666.6669999999999</v>
      </c>
      <c r="K96" s="6">
        <v>2500</v>
      </c>
      <c r="L96" s="6">
        <v>2500</v>
      </c>
      <c r="M96" s="6">
        <v>2800</v>
      </c>
      <c r="N96" s="6">
        <v>3100</v>
      </c>
      <c r="O96" s="6">
        <v>2300</v>
      </c>
      <c r="P96" s="6">
        <v>2500</v>
      </c>
      <c r="Q96" s="6">
        <v>3000</v>
      </c>
      <c r="R96" s="6">
        <v>3000</v>
      </c>
      <c r="S96" s="6">
        <v>3000</v>
      </c>
      <c r="T96" s="6">
        <v>3000</v>
      </c>
      <c r="U96" s="6">
        <v>3000</v>
      </c>
      <c r="V96" s="6">
        <v>3000</v>
      </c>
      <c r="W96" s="6">
        <v>3000</v>
      </c>
      <c r="X96" s="6">
        <v>3000</v>
      </c>
      <c r="Y96" s="6">
        <v>3000</v>
      </c>
      <c r="Z96" s="6">
        <v>3000</v>
      </c>
      <c r="AA96" s="6">
        <v>3000</v>
      </c>
      <c r="AB96" s="6">
        <v>3666.6669999999999</v>
      </c>
      <c r="AC96" s="6">
        <v>3500</v>
      </c>
      <c r="AD96" s="6">
        <v>3400</v>
      </c>
      <c r="AE96" s="6">
        <v>2857.143</v>
      </c>
      <c r="AF96" s="6">
        <v>2500</v>
      </c>
      <c r="AG96" s="6">
        <v>2222.2220000000002</v>
      </c>
      <c r="AH96" s="6">
        <v>2000</v>
      </c>
      <c r="AI96" s="6">
        <v>2100</v>
      </c>
      <c r="AJ96" s="6">
        <v>2125</v>
      </c>
      <c r="AK96" s="6">
        <v>2666.6669999999999</v>
      </c>
      <c r="AL96" s="6">
        <v>1800</v>
      </c>
      <c r="AM96" s="6">
        <v>2375</v>
      </c>
      <c r="AN96" s="6">
        <v>2000</v>
      </c>
      <c r="AO96" s="6">
        <v>2416.6669999999999</v>
      </c>
      <c r="AP96" s="6">
        <v>2285.7139999999999</v>
      </c>
      <c r="AQ96" s="6">
        <v>2000</v>
      </c>
      <c r="AR96" s="6">
        <v>2071.4290000000001</v>
      </c>
      <c r="AS96" s="6">
        <v>2000</v>
      </c>
      <c r="AT96" s="6">
        <v>2000</v>
      </c>
      <c r="AU96" s="6">
        <v>2000</v>
      </c>
      <c r="AV96" s="6">
        <v>2272.7269999999999</v>
      </c>
      <c r="AW96" s="6">
        <v>2000</v>
      </c>
      <c r="AX96" s="6">
        <v>2066.6669999999999</v>
      </c>
      <c r="AY96" s="6">
        <v>2000</v>
      </c>
      <c r="AZ96" s="6">
        <v>2333.3330000000001</v>
      </c>
      <c r="BA96" s="6">
        <v>3000</v>
      </c>
      <c r="BB96" s="6">
        <v>3333.3330000000001</v>
      </c>
      <c r="BC96" s="6">
        <v>2333.3330000000001</v>
      </c>
      <c r="BD96" s="6">
        <v>2421.0529999999999</v>
      </c>
      <c r="BE96" s="6">
        <v>2421.0529999999999</v>
      </c>
    </row>
    <row r="97" spans="1:57" x14ac:dyDescent="0.25">
      <c r="A97" s="6" t="s">
        <v>343</v>
      </c>
      <c r="B97" s="6" t="s">
        <v>344</v>
      </c>
      <c r="C97" s="6" t="s">
        <v>157</v>
      </c>
      <c r="D97" s="6" t="s">
        <v>158</v>
      </c>
      <c r="E97" s="6"/>
      <c r="F97" s="6">
        <v>2013.7819999999999</v>
      </c>
      <c r="G97" s="6">
        <v>2217.15</v>
      </c>
      <c r="H97" s="6">
        <v>2017.873</v>
      </c>
      <c r="I97" s="6">
        <v>2010.556</v>
      </c>
      <c r="J97" s="6">
        <v>2052.8830000000003</v>
      </c>
      <c r="K97" s="6">
        <v>2030.818</v>
      </c>
      <c r="L97" s="6">
        <v>1898.5150000000001</v>
      </c>
      <c r="M97" s="6">
        <v>1531.2809999999999</v>
      </c>
      <c r="N97" s="6">
        <v>1688.8849999999998</v>
      </c>
      <c r="O97" s="6">
        <v>1887.2169999999999</v>
      </c>
      <c r="P97" s="6">
        <v>1821.0409999999999</v>
      </c>
      <c r="Q97" s="6">
        <v>1971.2220000000002</v>
      </c>
      <c r="R97" s="6">
        <v>1821.104</v>
      </c>
      <c r="S97" s="6">
        <v>2421.3820000000001</v>
      </c>
      <c r="T97" s="6">
        <v>2173.2110000000002</v>
      </c>
      <c r="U97" s="6">
        <v>1760.4959999999999</v>
      </c>
      <c r="V97" s="6">
        <v>2577.453</v>
      </c>
      <c r="W97" s="6">
        <v>2632.973</v>
      </c>
      <c r="X97" s="6">
        <v>2651.8789999999999</v>
      </c>
      <c r="Y97" s="6">
        <v>2953.3</v>
      </c>
      <c r="Z97" s="6">
        <v>3116.3229999999999</v>
      </c>
      <c r="AA97" s="6">
        <v>3060.8139999999999</v>
      </c>
      <c r="AB97" s="6">
        <v>3221.4679999999998</v>
      </c>
      <c r="AC97" s="6">
        <v>3078.7150000000001</v>
      </c>
      <c r="AD97" s="6">
        <v>3261.54</v>
      </c>
      <c r="AE97" s="6">
        <v>3247.0569999999998</v>
      </c>
      <c r="AF97" s="6">
        <v>3189.2490000000003</v>
      </c>
      <c r="AG97" s="6">
        <v>3006.4669999999996</v>
      </c>
      <c r="AH97" s="6">
        <v>3320.6550000000002</v>
      </c>
      <c r="AI97" s="6">
        <v>2980.3609999999999</v>
      </c>
      <c r="AJ97" s="6">
        <v>3164.326</v>
      </c>
      <c r="AK97" s="6">
        <v>3425.7280000000001</v>
      </c>
      <c r="AL97" s="6">
        <v>3348.8429999999998</v>
      </c>
      <c r="AM97" s="6">
        <v>3787.2779999999998</v>
      </c>
      <c r="AN97" s="6">
        <v>3893.8339999999998</v>
      </c>
      <c r="AO97" s="6">
        <v>3958.5169999999998</v>
      </c>
      <c r="AP97" s="6">
        <v>3964.136</v>
      </c>
      <c r="AQ97" s="6">
        <v>3991.7059999999997</v>
      </c>
      <c r="AR97" s="6">
        <v>3777.5150000000003</v>
      </c>
      <c r="AS97" s="6">
        <v>3802.9080000000004</v>
      </c>
      <c r="AT97" s="6">
        <v>3947.8650000000002</v>
      </c>
      <c r="AU97" s="6">
        <v>4091.2510000000002</v>
      </c>
      <c r="AV97" s="6">
        <v>4155.5889999999999</v>
      </c>
      <c r="AW97" s="6">
        <v>4205.6620000000003</v>
      </c>
      <c r="AX97" s="6">
        <v>3861.692</v>
      </c>
      <c r="AY97" s="6">
        <v>4488.107</v>
      </c>
      <c r="AZ97" s="6">
        <v>4222.6239999999998</v>
      </c>
      <c r="BA97" s="6">
        <v>4161.2379999999994</v>
      </c>
      <c r="BB97" s="6">
        <v>4365.8389999999999</v>
      </c>
      <c r="BC97" s="6">
        <v>4166.7830000000004</v>
      </c>
      <c r="BD97" s="6">
        <v>4427.7839999999997</v>
      </c>
      <c r="BE97" s="6">
        <v>4432.2339999999995</v>
      </c>
    </row>
    <row r="98" spans="1:57" x14ac:dyDescent="0.25">
      <c r="A98" s="6" t="s">
        <v>345</v>
      </c>
      <c r="B98" s="6" t="s">
        <v>346</v>
      </c>
      <c r="C98" s="6" t="s">
        <v>157</v>
      </c>
      <c r="D98" s="6" t="s">
        <v>158</v>
      </c>
      <c r="E98" s="6"/>
      <c r="F98" s="6">
        <v>2166.6709400365435</v>
      </c>
      <c r="G98" s="6">
        <v>2354.0162426892862</v>
      </c>
      <c r="H98" s="6">
        <v>2434.6107312044751</v>
      </c>
      <c r="I98" s="6">
        <v>2366.0550954327969</v>
      </c>
      <c r="J98" s="6">
        <v>2558.4901565262558</v>
      </c>
      <c r="K98" s="6">
        <v>2587.0314467074986</v>
      </c>
      <c r="L98" s="6">
        <v>2676.6282378196788</v>
      </c>
      <c r="M98" s="6">
        <v>2743.0562422457233</v>
      </c>
      <c r="N98" s="6">
        <v>2858.5746320198091</v>
      </c>
      <c r="O98" s="6">
        <v>2765.442848723982</v>
      </c>
      <c r="P98" s="6">
        <v>3125.010966046535</v>
      </c>
      <c r="Q98" s="6">
        <v>3157.7620614329317</v>
      </c>
      <c r="R98" s="6">
        <v>3133.7600579108657</v>
      </c>
      <c r="S98" s="6">
        <v>2900.2050275176221</v>
      </c>
      <c r="T98" s="6">
        <v>3067.3363459634788</v>
      </c>
      <c r="U98" s="6">
        <v>3066.7243691142085</v>
      </c>
      <c r="V98" s="6">
        <v>3179.8518645734653</v>
      </c>
      <c r="W98" s="6">
        <v>3507.9763206323682</v>
      </c>
      <c r="X98" s="6">
        <v>3547.6111692120885</v>
      </c>
      <c r="Y98" s="6">
        <v>3286.728604384431</v>
      </c>
      <c r="Z98" s="6">
        <v>3525.5396411409015</v>
      </c>
      <c r="AA98" s="6">
        <v>3630.8613624311956</v>
      </c>
      <c r="AB98" s="6">
        <v>3217.7201274170657</v>
      </c>
      <c r="AC98" s="6">
        <v>3831.753360966004</v>
      </c>
      <c r="AD98" s="6">
        <v>3939.3458262013874</v>
      </c>
      <c r="AE98" s="6">
        <v>3930.3103018510583</v>
      </c>
      <c r="AF98" s="6">
        <v>3917.5397249048542</v>
      </c>
      <c r="AG98" s="6">
        <v>3511.843756234161</v>
      </c>
      <c r="AH98" s="6">
        <v>3909.783854999067</v>
      </c>
      <c r="AI98" s="6">
        <v>4128.6305841847534</v>
      </c>
      <c r="AJ98" s="6">
        <v>4089.026860418488</v>
      </c>
      <c r="AK98" s="6">
        <v>3595.6052203275817</v>
      </c>
      <c r="AL98" s="6">
        <v>3295.7616065130119</v>
      </c>
      <c r="AM98" s="6">
        <v>3674.4350475710944</v>
      </c>
      <c r="AN98" s="6">
        <v>3373.9554279582553</v>
      </c>
      <c r="AO98" s="6">
        <v>3762.0895624883997</v>
      </c>
      <c r="AP98" s="6">
        <v>3830.3047333817526</v>
      </c>
      <c r="AQ98" s="6">
        <v>4044.175755208606</v>
      </c>
      <c r="AR98" s="6">
        <v>4064.1381634088689</v>
      </c>
      <c r="AS98" s="6">
        <v>4043.2685503741445</v>
      </c>
      <c r="AT98" s="6">
        <v>4058.1273161501967</v>
      </c>
      <c r="AU98" s="6">
        <v>3916.2869326302853</v>
      </c>
      <c r="AV98" s="6">
        <v>4067.88383319062</v>
      </c>
      <c r="AW98" s="6">
        <v>4539.7165843509765</v>
      </c>
      <c r="AX98" s="6">
        <v>4334.4459273499251</v>
      </c>
      <c r="AY98" s="6">
        <v>4131.0488496304088</v>
      </c>
      <c r="AZ98" s="6">
        <v>4379.6770323518012</v>
      </c>
      <c r="BA98" s="6">
        <v>4569.0860529674592</v>
      </c>
      <c r="BB98" s="6">
        <v>4706.3349524206405</v>
      </c>
      <c r="BC98" s="6">
        <v>4671.4962562271458</v>
      </c>
      <c r="BD98" s="6">
        <v>4649.117037939207</v>
      </c>
      <c r="BE98" s="6">
        <v>4373.7325143983144</v>
      </c>
    </row>
    <row r="99" spans="1:57" x14ac:dyDescent="0.25">
      <c r="A99" s="6" t="s">
        <v>347</v>
      </c>
      <c r="B99" s="6" t="s">
        <v>348</v>
      </c>
      <c r="C99" s="6" t="s">
        <v>157</v>
      </c>
      <c r="D99" s="6" t="s">
        <v>158</v>
      </c>
      <c r="E99" s="6"/>
      <c r="F99" s="6">
        <v>2016.8</v>
      </c>
      <c r="G99" s="6">
        <v>1720.0529999999999</v>
      </c>
      <c r="H99" s="6">
        <v>1840.8020000000001</v>
      </c>
      <c r="I99" s="6">
        <v>1396.1569999999999</v>
      </c>
      <c r="J99" s="6">
        <v>2436.1680000000001</v>
      </c>
      <c r="K99" s="6">
        <v>1756.2570000000001</v>
      </c>
      <c r="L99" s="6">
        <v>1933.1110000000001</v>
      </c>
      <c r="M99" s="6">
        <v>1778.7040000000002</v>
      </c>
      <c r="N99" s="6">
        <v>2365.4389999999999</v>
      </c>
      <c r="O99" s="6">
        <v>2366.8560000000002</v>
      </c>
      <c r="P99" s="6">
        <v>2288.846</v>
      </c>
      <c r="Q99" s="6">
        <v>2056.797</v>
      </c>
      <c r="R99" s="6">
        <v>2226.4630000000002</v>
      </c>
      <c r="S99" s="6">
        <v>1615.95</v>
      </c>
      <c r="T99" s="6">
        <v>1792.405</v>
      </c>
      <c r="U99" s="6">
        <v>1886.277</v>
      </c>
      <c r="V99" s="6">
        <v>1882.6740000000002</v>
      </c>
      <c r="W99" s="6">
        <v>1881.72</v>
      </c>
      <c r="X99" s="6">
        <v>1515.152</v>
      </c>
      <c r="Y99" s="6">
        <v>2121.212</v>
      </c>
      <c r="Z99" s="6">
        <v>1500</v>
      </c>
      <c r="AA99" s="6">
        <v>1538.462</v>
      </c>
      <c r="AB99" s="6">
        <v>1333.3330000000001</v>
      </c>
      <c r="AC99" s="6">
        <v>2181.8180000000002</v>
      </c>
      <c r="AD99" s="6">
        <v>2500</v>
      </c>
      <c r="AE99" s="6">
        <v>2200</v>
      </c>
      <c r="AF99" s="6">
        <v>1250</v>
      </c>
      <c r="AG99" s="6">
        <v>3000</v>
      </c>
      <c r="AH99" s="6">
        <v>3000</v>
      </c>
      <c r="AI99" s="6">
        <v>2000</v>
      </c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</row>
    <row r="100" spans="1:57" x14ac:dyDescent="0.25">
      <c r="A100" s="6" t="s">
        <v>349</v>
      </c>
      <c r="B100" s="6" t="s">
        <v>350</v>
      </c>
      <c r="C100" s="6" t="s">
        <v>157</v>
      </c>
      <c r="D100" s="6" t="s">
        <v>158</v>
      </c>
      <c r="E100" s="6"/>
      <c r="F100" s="6">
        <v>1051.183</v>
      </c>
      <c r="G100" s="6">
        <v>1077.617</v>
      </c>
      <c r="H100" s="6">
        <v>1102.3969999999999</v>
      </c>
      <c r="I100" s="6">
        <v>1129.1579999999999</v>
      </c>
      <c r="J100" s="6">
        <v>1156.8899999999999</v>
      </c>
      <c r="K100" s="6">
        <v>1211.6399999999999</v>
      </c>
      <c r="L100" s="6">
        <v>1209.3700000000001</v>
      </c>
      <c r="M100" s="6">
        <v>1209.3209999999999</v>
      </c>
      <c r="N100" s="6">
        <v>1209.0639999999999</v>
      </c>
      <c r="O100" s="6">
        <v>1209.2159999999999</v>
      </c>
      <c r="P100" s="6">
        <v>1209.538</v>
      </c>
      <c r="Q100" s="6">
        <v>1209.9839999999999</v>
      </c>
      <c r="R100" s="6">
        <v>1140.1510000000001</v>
      </c>
      <c r="S100" s="6">
        <v>1215.2919999999999</v>
      </c>
      <c r="T100" s="6">
        <v>1093.403</v>
      </c>
      <c r="U100" s="6">
        <v>1000.7239999999999</v>
      </c>
      <c r="V100" s="6">
        <v>924.84300000000007</v>
      </c>
      <c r="W100" s="6">
        <v>952.226</v>
      </c>
      <c r="X100" s="6">
        <v>1000.2049999999999</v>
      </c>
      <c r="Y100" s="6">
        <v>1131.6510000000001</v>
      </c>
      <c r="Z100" s="6">
        <v>1376.9690000000001</v>
      </c>
      <c r="AA100" s="6">
        <v>1282.3309999999999</v>
      </c>
      <c r="AB100" s="6">
        <v>1442.34</v>
      </c>
      <c r="AC100" s="6">
        <v>1343.7909999999999</v>
      </c>
      <c r="AD100" s="6">
        <v>1433.04</v>
      </c>
      <c r="AE100" s="6">
        <v>1363.0059999999999</v>
      </c>
      <c r="AF100" s="6">
        <v>1563.183</v>
      </c>
      <c r="AG100" s="6">
        <v>1289.3889999999999</v>
      </c>
      <c r="AH100" s="6">
        <v>1424.5840000000001</v>
      </c>
      <c r="AI100" s="6">
        <v>1468.4940000000001</v>
      </c>
      <c r="AJ100" s="6">
        <v>1316.607</v>
      </c>
      <c r="AK100" s="6">
        <v>1328.5419999999999</v>
      </c>
      <c r="AL100" s="6">
        <v>1328.732</v>
      </c>
      <c r="AM100" s="6">
        <v>1310.7719999999999</v>
      </c>
      <c r="AN100" s="6">
        <v>1540.8530000000001</v>
      </c>
      <c r="AO100" s="6">
        <v>1579.6020000000001</v>
      </c>
      <c r="AP100" s="6">
        <v>1570.0160000000001</v>
      </c>
      <c r="AQ100" s="6">
        <v>1089.538</v>
      </c>
      <c r="AR100" s="6">
        <v>1169.7329999999999</v>
      </c>
      <c r="AS100" s="6">
        <v>1367.5250000000001</v>
      </c>
      <c r="AT100" s="6">
        <v>1446.502</v>
      </c>
      <c r="AU100" s="6">
        <v>1341.0940000000001</v>
      </c>
      <c r="AV100" s="6">
        <v>1533.376</v>
      </c>
      <c r="AW100" s="6">
        <v>1388.0530000000001</v>
      </c>
      <c r="AX100" s="6">
        <v>1506.9540000000002</v>
      </c>
      <c r="AY100" s="6">
        <v>1522.614</v>
      </c>
      <c r="AZ100" s="6">
        <v>1682.509</v>
      </c>
      <c r="BA100" s="6">
        <v>1681.252</v>
      </c>
      <c r="BB100" s="6">
        <v>1727.27</v>
      </c>
      <c r="BC100" s="6">
        <v>1093</v>
      </c>
      <c r="BD100" s="6">
        <v>1198.269</v>
      </c>
      <c r="BE100" s="6">
        <v>1223.893</v>
      </c>
    </row>
    <row r="101" spans="1:57" x14ac:dyDescent="0.25">
      <c r="A101" s="6" t="s">
        <v>351</v>
      </c>
      <c r="B101" s="6" t="s">
        <v>352</v>
      </c>
      <c r="C101" s="6" t="s">
        <v>157</v>
      </c>
      <c r="D101" s="6" t="s">
        <v>158</v>
      </c>
      <c r="E101" s="6"/>
      <c r="F101" s="6">
        <v>799.36876281777893</v>
      </c>
      <c r="G101" s="6">
        <v>797.81121719150565</v>
      </c>
      <c r="H101" s="6">
        <v>793.64683476642676</v>
      </c>
      <c r="I101" s="6">
        <v>817.08037465643349</v>
      </c>
      <c r="J101" s="6">
        <v>797.71065724882374</v>
      </c>
      <c r="K101" s="6">
        <v>801.19377223306481</v>
      </c>
      <c r="L101" s="6">
        <v>849.11020756208393</v>
      </c>
      <c r="M101" s="6">
        <v>821.94701570567895</v>
      </c>
      <c r="N101" s="6">
        <v>857.54042243390006</v>
      </c>
      <c r="O101" s="6">
        <v>819.86088546631595</v>
      </c>
      <c r="P101" s="6">
        <v>832.12966065843455</v>
      </c>
      <c r="Q101" s="6">
        <v>820.73999637427926</v>
      </c>
      <c r="R101" s="6">
        <v>844.47055084452336</v>
      </c>
      <c r="S101" s="6">
        <v>869.74781724352067</v>
      </c>
      <c r="T101" s="6">
        <v>912.55983381516978</v>
      </c>
      <c r="U101" s="6">
        <v>928.82696863578872</v>
      </c>
      <c r="V101" s="6">
        <v>889.39962303567768</v>
      </c>
      <c r="W101" s="6">
        <v>907.76777189943073</v>
      </c>
      <c r="X101" s="6">
        <v>919.1727564244427</v>
      </c>
      <c r="Y101" s="6">
        <v>930.8956100201782</v>
      </c>
      <c r="Z101" s="6">
        <v>949.09006677216757</v>
      </c>
      <c r="AA101" s="6">
        <v>907.54505843699553</v>
      </c>
      <c r="AB101" s="6">
        <v>920.11289947180194</v>
      </c>
      <c r="AC101" s="6">
        <v>875.01571939623079</v>
      </c>
      <c r="AD101" s="6">
        <v>917.74838935180492</v>
      </c>
      <c r="AE101" s="6">
        <v>918.05286958035208</v>
      </c>
      <c r="AF101" s="6">
        <v>920.39799270388687</v>
      </c>
      <c r="AG101" s="6">
        <v>955.62993497287255</v>
      </c>
      <c r="AH101" s="6">
        <v>933.21449958601681</v>
      </c>
      <c r="AI101" s="6">
        <v>906.38247761527816</v>
      </c>
      <c r="AJ101" s="6">
        <v>946.94370108909368</v>
      </c>
      <c r="AK101" s="6">
        <v>842.39870190222985</v>
      </c>
      <c r="AL101" s="6">
        <v>915.81651433791478</v>
      </c>
      <c r="AM101" s="6">
        <v>839.80778446957197</v>
      </c>
      <c r="AN101" s="6">
        <v>909.75486945180705</v>
      </c>
      <c r="AO101" s="6">
        <v>992.35013407642543</v>
      </c>
      <c r="AP101" s="6">
        <v>910.78099055171208</v>
      </c>
      <c r="AQ101" s="6">
        <v>961.78901342088545</v>
      </c>
      <c r="AR101" s="6">
        <v>1000.3190064423519</v>
      </c>
      <c r="AS101" s="6">
        <v>958.95465250550046</v>
      </c>
      <c r="AT101" s="6">
        <v>1009.1428604880092</v>
      </c>
      <c r="AU101" s="6">
        <v>1025.2573570051727</v>
      </c>
      <c r="AV101" s="6">
        <v>1003.1140064644817</v>
      </c>
      <c r="AW101" s="6">
        <v>1030.1120018322297</v>
      </c>
      <c r="AX101" s="6">
        <v>1031.5023050411335</v>
      </c>
      <c r="AY101" s="6">
        <v>1131.3324079892395</v>
      </c>
      <c r="AZ101" s="6">
        <v>1151.5018644242057</v>
      </c>
      <c r="BA101" s="6">
        <v>1138.2455543002563</v>
      </c>
      <c r="BB101" s="6">
        <v>1226.524576368588</v>
      </c>
      <c r="BC101" s="6">
        <v>1274.6415826108293</v>
      </c>
      <c r="BD101" s="6">
        <v>1224.7706859595596</v>
      </c>
      <c r="BE101" s="6">
        <v>1368.1591367298624</v>
      </c>
    </row>
    <row r="102" spans="1:57" x14ac:dyDescent="0.25">
      <c r="A102" s="6" t="s">
        <v>353</v>
      </c>
      <c r="B102" s="6" t="s">
        <v>354</v>
      </c>
      <c r="C102" s="6" t="s">
        <v>157</v>
      </c>
      <c r="D102" s="6" t="s">
        <v>158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>
        <v>3974.9269999999997</v>
      </c>
      <c r="AL102" s="6">
        <v>4257.8220000000001</v>
      </c>
      <c r="AM102" s="6">
        <v>4140.3010000000004</v>
      </c>
      <c r="AN102" s="6">
        <v>4368.3449999999993</v>
      </c>
      <c r="AO102" s="6">
        <v>4512.3059999999996</v>
      </c>
      <c r="AP102" s="6">
        <v>5013.57</v>
      </c>
      <c r="AQ102" s="6">
        <v>4673.616</v>
      </c>
      <c r="AR102" s="6">
        <v>4609.34</v>
      </c>
      <c r="AS102" s="6">
        <v>3985.6559999999999</v>
      </c>
      <c r="AT102" s="6">
        <v>4701.4030000000002</v>
      </c>
      <c r="AU102" s="6">
        <v>5185.674</v>
      </c>
      <c r="AV102" s="6">
        <v>3409.7760000000003</v>
      </c>
      <c r="AW102" s="6">
        <v>4639.9279999999999</v>
      </c>
      <c r="AX102" s="6">
        <v>5592.9260000000004</v>
      </c>
      <c r="AY102" s="6">
        <v>5419.6080000000002</v>
      </c>
      <c r="AZ102" s="6">
        <v>4560.3730000000005</v>
      </c>
      <c r="BA102" s="6">
        <v>6641.3609999999999</v>
      </c>
      <c r="BB102" s="6">
        <v>6117.0389999999998</v>
      </c>
      <c r="BC102" s="6">
        <v>5467.4009999999998</v>
      </c>
      <c r="BD102" s="6">
        <v>5228.098</v>
      </c>
      <c r="BE102" s="6">
        <v>4577.7080000000005</v>
      </c>
    </row>
    <row r="103" spans="1:57" x14ac:dyDescent="0.25">
      <c r="A103" s="6" t="s">
        <v>355</v>
      </c>
      <c r="B103" s="6" t="s">
        <v>356</v>
      </c>
      <c r="C103" s="6" t="s">
        <v>157</v>
      </c>
      <c r="D103" s="6" t="s">
        <v>158</v>
      </c>
      <c r="E103" s="6"/>
      <c r="F103" s="6">
        <v>1030.973</v>
      </c>
      <c r="G103" s="6">
        <v>1043.0459999999998</v>
      </c>
      <c r="H103" s="6">
        <v>1055.1879999999999</v>
      </c>
      <c r="I103" s="6">
        <v>1056.645</v>
      </c>
      <c r="J103" s="6">
        <v>1071.739</v>
      </c>
      <c r="K103" s="6">
        <v>1075.758</v>
      </c>
      <c r="L103" s="6">
        <v>1091.8799999999999</v>
      </c>
      <c r="M103" s="6">
        <v>1049.6759999999999</v>
      </c>
      <c r="N103" s="6">
        <v>1112.5</v>
      </c>
      <c r="O103" s="6">
        <v>1097.308</v>
      </c>
      <c r="P103" s="6">
        <v>1117.0430000000001</v>
      </c>
      <c r="Q103" s="6">
        <v>1148.6759999999999</v>
      </c>
      <c r="R103" s="6">
        <v>1066.3799999999999</v>
      </c>
      <c r="S103" s="6">
        <v>1175.385</v>
      </c>
      <c r="T103" s="6">
        <v>1117.7249999999999</v>
      </c>
      <c r="U103" s="6">
        <v>1238.8889999999999</v>
      </c>
      <c r="V103" s="6">
        <v>918.83999999999992</v>
      </c>
      <c r="W103" s="6">
        <v>803.928</v>
      </c>
      <c r="X103" s="6">
        <v>964.62800000000004</v>
      </c>
      <c r="Y103" s="6">
        <v>1016.15</v>
      </c>
      <c r="Z103" s="6">
        <v>1046.675</v>
      </c>
      <c r="AA103" s="6">
        <v>1039.6280000000002</v>
      </c>
      <c r="AB103" s="6">
        <v>1044.3409999999999</v>
      </c>
      <c r="AC103" s="6">
        <v>1041.104</v>
      </c>
      <c r="AD103" s="6">
        <v>1009.7329999999999</v>
      </c>
      <c r="AE103" s="6">
        <v>991.2</v>
      </c>
      <c r="AF103" s="6">
        <v>969.73199999999997</v>
      </c>
      <c r="AG103" s="6">
        <v>957.69</v>
      </c>
      <c r="AH103" s="6">
        <v>972.31799999999998</v>
      </c>
      <c r="AI103" s="6">
        <v>1026.7429999999999</v>
      </c>
      <c r="AJ103" s="6">
        <v>987.65400000000011</v>
      </c>
      <c r="AK103" s="6">
        <v>976.05599999999993</v>
      </c>
      <c r="AL103" s="6">
        <v>915.26299999999992</v>
      </c>
      <c r="AM103" s="6">
        <v>923.9129999999999</v>
      </c>
      <c r="AN103" s="6">
        <v>918.18299999999999</v>
      </c>
      <c r="AO103" s="6">
        <v>974.00300000000004</v>
      </c>
      <c r="AP103" s="6">
        <v>1004.098</v>
      </c>
      <c r="AQ103" s="6">
        <v>913.59400000000005</v>
      </c>
      <c r="AR103" s="6">
        <v>969.38799999999992</v>
      </c>
      <c r="AS103" s="6">
        <v>931.81799999999998</v>
      </c>
      <c r="AT103" s="6">
        <v>826.50300000000004</v>
      </c>
      <c r="AU103" s="6">
        <v>920.44100000000003</v>
      </c>
      <c r="AV103" s="6">
        <v>920.83</v>
      </c>
      <c r="AW103" s="6">
        <v>933.83400000000006</v>
      </c>
      <c r="AX103" s="6">
        <v>956.81900000000007</v>
      </c>
      <c r="AY103" s="6">
        <v>962.87700000000007</v>
      </c>
      <c r="AZ103" s="6">
        <v>959.7639999999999</v>
      </c>
      <c r="BA103" s="6">
        <v>961.09799999999996</v>
      </c>
      <c r="BB103" s="6">
        <v>994.60900000000004</v>
      </c>
      <c r="BC103" s="6">
        <v>903.82399999999996</v>
      </c>
      <c r="BD103" s="6">
        <v>966.23799999999994</v>
      </c>
      <c r="BE103" s="6">
        <v>766.28399999999999</v>
      </c>
    </row>
    <row r="104" spans="1:57" x14ac:dyDescent="0.25">
      <c r="A104" s="6" t="s">
        <v>357</v>
      </c>
      <c r="B104" s="6" t="s">
        <v>358</v>
      </c>
      <c r="C104" s="6" t="s">
        <v>157</v>
      </c>
      <c r="D104" s="6" t="s">
        <v>158</v>
      </c>
      <c r="E104" s="6"/>
      <c r="F104" s="6">
        <v>1857.471</v>
      </c>
      <c r="G104" s="6">
        <v>2042.2779999999998</v>
      </c>
      <c r="H104" s="6">
        <v>2041.6240000000003</v>
      </c>
      <c r="I104" s="6">
        <v>2111.6970000000001</v>
      </c>
      <c r="J104" s="6">
        <v>2320.5569999999998</v>
      </c>
      <c r="K104" s="6">
        <v>2401.73</v>
      </c>
      <c r="L104" s="6">
        <v>2491.4580000000001</v>
      </c>
      <c r="M104" s="6">
        <v>2576.277</v>
      </c>
      <c r="N104" s="6">
        <v>2986.0389999999998</v>
      </c>
      <c r="O104" s="6">
        <v>2538.2490000000003</v>
      </c>
      <c r="P104" s="6">
        <v>3131.9939999999997</v>
      </c>
      <c r="Q104" s="6">
        <v>3339.7699999999995</v>
      </c>
      <c r="R104" s="6">
        <v>3593.6480000000001</v>
      </c>
      <c r="S104" s="6">
        <v>3825.826</v>
      </c>
      <c r="T104" s="6">
        <v>3902.7120000000004</v>
      </c>
      <c r="U104" s="6">
        <v>3686.203</v>
      </c>
      <c r="V104" s="6">
        <v>4106.4639999999999</v>
      </c>
      <c r="W104" s="6">
        <v>4460.3850000000002</v>
      </c>
      <c r="X104" s="6">
        <v>4131.857</v>
      </c>
      <c r="Y104" s="6">
        <v>4806.116</v>
      </c>
      <c r="Z104" s="6">
        <v>4619.6050000000005</v>
      </c>
      <c r="AA104" s="6">
        <v>5177.8890000000001</v>
      </c>
      <c r="AB104" s="6">
        <v>4734.3059999999996</v>
      </c>
      <c r="AC104" s="6">
        <v>5401.1589999999997</v>
      </c>
      <c r="AD104" s="6">
        <v>5158.8109999999997</v>
      </c>
      <c r="AE104" s="6">
        <v>4960.8029999999999</v>
      </c>
      <c r="AF104" s="6">
        <v>4980.277</v>
      </c>
      <c r="AG104" s="6">
        <v>5224.5810000000001</v>
      </c>
      <c r="AH104" s="6">
        <v>5472.7809999999999</v>
      </c>
      <c r="AI104" s="6">
        <v>4520.8449999999993</v>
      </c>
      <c r="AJ104" s="6">
        <v>5486.1959999999999</v>
      </c>
      <c r="AK104" s="6">
        <v>3646.0050000000001</v>
      </c>
      <c r="AL104" s="6">
        <v>3085.277</v>
      </c>
      <c r="AM104" s="6">
        <v>3972.3969999999999</v>
      </c>
      <c r="AN104" s="6">
        <v>4064.4319999999998</v>
      </c>
      <c r="AO104" s="6">
        <v>3999.5809999999997</v>
      </c>
      <c r="AP104" s="6">
        <v>4785.7029999999995</v>
      </c>
      <c r="AQ104" s="6">
        <v>4555.0439999999999</v>
      </c>
      <c r="AR104" s="6">
        <v>4706.357</v>
      </c>
      <c r="AS104" s="6">
        <v>3632.6949999999997</v>
      </c>
      <c r="AT104" s="6">
        <v>4884.8980000000001</v>
      </c>
      <c r="AU104" s="6">
        <v>3963.2290000000003</v>
      </c>
      <c r="AV104" s="6">
        <v>3038.864</v>
      </c>
      <c r="AW104" s="6">
        <v>5589.9440000000004</v>
      </c>
      <c r="AX104" s="6">
        <v>5526.5919999999996</v>
      </c>
      <c r="AY104" s="6">
        <v>5097.3109999999997</v>
      </c>
      <c r="AZ104" s="6">
        <v>3492.0449999999996</v>
      </c>
      <c r="BA104" s="6">
        <v>5800.2339999999995</v>
      </c>
      <c r="BB104" s="6">
        <v>4715.2250000000004</v>
      </c>
      <c r="BC104" s="6">
        <v>4719.01</v>
      </c>
      <c r="BD104" s="6">
        <v>5102.5209999999997</v>
      </c>
      <c r="BE104" s="6">
        <v>3661.8360000000002</v>
      </c>
    </row>
    <row r="105" spans="1:57" x14ac:dyDescent="0.25">
      <c r="A105" s="6" t="s">
        <v>359</v>
      </c>
      <c r="B105" s="6" t="s">
        <v>360</v>
      </c>
      <c r="C105" s="6" t="s">
        <v>157</v>
      </c>
      <c r="D105" s="6" t="s">
        <v>158</v>
      </c>
      <c r="E105" s="6"/>
      <c r="F105" s="6">
        <v>1541.7</v>
      </c>
      <c r="G105" s="6">
        <v>1553.538</v>
      </c>
      <c r="H105" s="6">
        <v>1501.9159999999999</v>
      </c>
      <c r="I105" s="6">
        <v>1512.761</v>
      </c>
      <c r="J105" s="6">
        <v>1559.8430000000001</v>
      </c>
      <c r="K105" s="6">
        <v>1514.2909999999999</v>
      </c>
      <c r="L105" s="6">
        <v>1549.3489999999999</v>
      </c>
      <c r="M105" s="6">
        <v>1808.491</v>
      </c>
      <c r="N105" s="6">
        <v>1944.1259999999997</v>
      </c>
      <c r="O105" s="6">
        <v>2000.798</v>
      </c>
      <c r="P105" s="6">
        <v>2081.6770000000001</v>
      </c>
      <c r="Q105" s="6">
        <v>2152.3810000000003</v>
      </c>
      <c r="R105" s="6">
        <v>2127.21</v>
      </c>
      <c r="S105" s="6">
        <v>2280.3330000000001</v>
      </c>
      <c r="T105" s="6">
        <v>2307.3270000000002</v>
      </c>
      <c r="U105" s="6">
        <v>2472.6259999999997</v>
      </c>
      <c r="V105" s="6">
        <v>2424.4549999999999</v>
      </c>
      <c r="W105" s="6">
        <v>2493.002</v>
      </c>
      <c r="X105" s="6">
        <v>2622.4189999999999</v>
      </c>
      <c r="Y105" s="6">
        <v>2865.6580000000004</v>
      </c>
      <c r="Z105" s="6">
        <v>3022.116</v>
      </c>
      <c r="AA105" s="6">
        <v>3332.067</v>
      </c>
      <c r="AB105" s="6">
        <v>3320.2539999999999</v>
      </c>
      <c r="AC105" s="6">
        <v>3379.3669999999997</v>
      </c>
      <c r="AD105" s="6">
        <v>3513.3309999999997</v>
      </c>
      <c r="AE105" s="6">
        <v>3476.232</v>
      </c>
      <c r="AF105" s="6">
        <v>3604.6870000000004</v>
      </c>
      <c r="AG105" s="6">
        <v>3568.2539999999999</v>
      </c>
      <c r="AH105" s="6">
        <v>3778.5949999999998</v>
      </c>
      <c r="AI105" s="6">
        <v>3800.2249999999999</v>
      </c>
      <c r="AJ105" s="6">
        <v>3862.15</v>
      </c>
      <c r="AK105" s="6">
        <v>3817.0610000000001</v>
      </c>
      <c r="AL105" s="6">
        <v>3916.2550000000001</v>
      </c>
      <c r="AM105" s="6">
        <v>3865.4629999999997</v>
      </c>
      <c r="AN105" s="6">
        <v>3842.7930000000001</v>
      </c>
      <c r="AO105" s="6">
        <v>3944.8669999999997</v>
      </c>
      <c r="AP105" s="6">
        <v>4011.357</v>
      </c>
      <c r="AQ105" s="6">
        <v>3816.8919999999998</v>
      </c>
      <c r="AR105" s="6">
        <v>3895.7290000000003</v>
      </c>
      <c r="AS105" s="6">
        <v>4026.3519999999999</v>
      </c>
      <c r="AT105" s="6">
        <v>4044.9349999999999</v>
      </c>
      <c r="AU105" s="6">
        <v>4169.51</v>
      </c>
      <c r="AV105" s="6">
        <v>4248.0860000000002</v>
      </c>
      <c r="AW105" s="6">
        <v>4274.4889999999996</v>
      </c>
      <c r="AX105" s="6">
        <v>4311.335</v>
      </c>
      <c r="AY105" s="6">
        <v>4365.8059999999996</v>
      </c>
      <c r="AZ105" s="6">
        <v>4464.7699999999995</v>
      </c>
      <c r="BA105" s="6">
        <v>4694.2620000000006</v>
      </c>
      <c r="BB105" s="6">
        <v>4812.6910000000007</v>
      </c>
      <c r="BC105" s="6">
        <v>4877.5619999999999</v>
      </c>
      <c r="BD105" s="6">
        <v>4886.0810000000001</v>
      </c>
      <c r="BE105" s="6">
        <v>5080.7550000000001</v>
      </c>
    </row>
    <row r="106" spans="1:57" x14ac:dyDescent="0.25">
      <c r="A106" s="6" t="s">
        <v>361</v>
      </c>
      <c r="B106" s="6" t="s">
        <v>362</v>
      </c>
      <c r="C106" s="6" t="s">
        <v>157</v>
      </c>
      <c r="D106" s="6" t="s">
        <v>158</v>
      </c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</row>
    <row r="107" spans="1:57" x14ac:dyDescent="0.25">
      <c r="A107" s="6" t="s">
        <v>363</v>
      </c>
      <c r="B107" s="6" t="s">
        <v>364</v>
      </c>
      <c r="C107" s="6" t="s">
        <v>157</v>
      </c>
      <c r="D107" s="6" t="s">
        <v>158</v>
      </c>
      <c r="E107" s="6"/>
      <c r="F107" s="6">
        <v>947.28300000000002</v>
      </c>
      <c r="G107" s="6">
        <v>929.7360000000001</v>
      </c>
      <c r="H107" s="6">
        <v>965.82299999999998</v>
      </c>
      <c r="I107" s="6">
        <v>993.63799999999992</v>
      </c>
      <c r="J107" s="6">
        <v>854.43899999999996</v>
      </c>
      <c r="K107" s="6">
        <v>864.20499999999993</v>
      </c>
      <c r="L107" s="6">
        <v>993.66599999999994</v>
      </c>
      <c r="M107" s="6">
        <v>1036.6389999999999</v>
      </c>
      <c r="N107" s="6">
        <v>1053.7180000000001</v>
      </c>
      <c r="O107" s="6">
        <v>1134.817</v>
      </c>
      <c r="P107" s="6">
        <v>1136.097</v>
      </c>
      <c r="Q107" s="6">
        <v>1107.826</v>
      </c>
      <c r="R107" s="6">
        <v>1152.8030000000001</v>
      </c>
      <c r="S107" s="6">
        <v>1074.498</v>
      </c>
      <c r="T107" s="6">
        <v>1260.8430000000001</v>
      </c>
      <c r="U107" s="6">
        <v>1198.6889999999999</v>
      </c>
      <c r="V107" s="6">
        <v>1331.0650000000001</v>
      </c>
      <c r="W107" s="6">
        <v>1370.181</v>
      </c>
      <c r="X107" s="6">
        <v>1222.25</v>
      </c>
      <c r="Y107" s="6">
        <v>1350.001</v>
      </c>
      <c r="Z107" s="6">
        <v>1398.789</v>
      </c>
      <c r="AA107" s="6">
        <v>1346.423</v>
      </c>
      <c r="AB107" s="6">
        <v>1564.3620000000001</v>
      </c>
      <c r="AC107" s="6">
        <v>1563.838</v>
      </c>
      <c r="AD107" s="6">
        <v>1592.232</v>
      </c>
      <c r="AE107" s="6">
        <v>1585.3579999999999</v>
      </c>
      <c r="AF107" s="6">
        <v>1583.7350000000001</v>
      </c>
      <c r="AG107" s="6">
        <v>1775.7599999999998</v>
      </c>
      <c r="AH107" s="6">
        <v>1916.4080000000001</v>
      </c>
      <c r="AI107" s="6">
        <v>1891.2220000000002</v>
      </c>
      <c r="AJ107" s="6">
        <v>1926.3229999999999</v>
      </c>
      <c r="AK107" s="6">
        <v>2024.818</v>
      </c>
      <c r="AL107" s="6">
        <v>2084.8830000000003</v>
      </c>
      <c r="AM107" s="6">
        <v>2115.5169999999998</v>
      </c>
      <c r="AN107" s="6">
        <v>2111.723</v>
      </c>
      <c r="AO107" s="6">
        <v>2180.9659999999999</v>
      </c>
      <c r="AP107" s="6">
        <v>2228.598</v>
      </c>
      <c r="AQ107" s="6">
        <v>2248.44</v>
      </c>
      <c r="AR107" s="6">
        <v>2313.6610000000001</v>
      </c>
      <c r="AS107" s="6">
        <v>2294.1959999999999</v>
      </c>
      <c r="AT107" s="6">
        <v>2423.069</v>
      </c>
      <c r="AU107" s="6">
        <v>2187.3049999999998</v>
      </c>
      <c r="AV107" s="6">
        <v>2399.4450000000002</v>
      </c>
      <c r="AW107" s="6">
        <v>2350.0219999999999</v>
      </c>
      <c r="AX107" s="6">
        <v>2411.5700000000002</v>
      </c>
      <c r="AY107" s="6">
        <v>2446.5279999999998</v>
      </c>
      <c r="AZ107" s="6">
        <v>2583.3270000000002</v>
      </c>
      <c r="BA107" s="6">
        <v>2637.8720000000003</v>
      </c>
      <c r="BB107" s="6">
        <v>2580.83</v>
      </c>
      <c r="BC107" s="6">
        <v>2676.3540000000003</v>
      </c>
      <c r="BD107" s="6">
        <v>2863.8310000000001</v>
      </c>
      <c r="BE107" s="6">
        <v>2953.6080000000002</v>
      </c>
    </row>
    <row r="108" spans="1:57" x14ac:dyDescent="0.25">
      <c r="A108" s="6" t="s">
        <v>365</v>
      </c>
      <c r="B108" s="6" t="s">
        <v>366</v>
      </c>
      <c r="C108" s="6" t="s">
        <v>157</v>
      </c>
      <c r="D108" s="6" t="s">
        <v>158</v>
      </c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</row>
    <row r="109" spans="1:57" x14ac:dyDescent="0.25">
      <c r="A109" s="6" t="s">
        <v>367</v>
      </c>
      <c r="B109" s="6" t="s">
        <v>368</v>
      </c>
      <c r="C109" s="6" t="s">
        <v>157</v>
      </c>
      <c r="D109" s="6" t="s">
        <v>158</v>
      </c>
      <c r="E109" s="6"/>
      <c r="F109" s="6">
        <v>3141.5</v>
      </c>
      <c r="G109" s="6">
        <v>3330.7709999999997</v>
      </c>
      <c r="H109" s="6">
        <v>3125.5830000000001</v>
      </c>
      <c r="I109" s="6">
        <v>2929.1880000000001</v>
      </c>
      <c r="J109" s="6">
        <v>3111.2290000000003</v>
      </c>
      <c r="K109" s="6">
        <v>3270.0250000000001</v>
      </c>
      <c r="L109" s="6">
        <v>3563.7779999999998</v>
      </c>
      <c r="M109" s="6">
        <v>4002.4720000000002</v>
      </c>
      <c r="N109" s="6">
        <v>3920.21</v>
      </c>
      <c r="O109" s="6">
        <v>3633.8290000000002</v>
      </c>
      <c r="P109" s="6">
        <v>4090.1570000000002</v>
      </c>
      <c r="Q109" s="6">
        <v>3846.7120000000004</v>
      </c>
      <c r="R109" s="6">
        <v>3690.0419999999999</v>
      </c>
      <c r="S109" s="6">
        <v>4140.66</v>
      </c>
      <c r="T109" s="6">
        <v>4070.2480000000005</v>
      </c>
      <c r="U109" s="6">
        <v>3581.4839999999995</v>
      </c>
      <c r="V109" s="6">
        <v>4920.8050000000003</v>
      </c>
      <c r="W109" s="6">
        <v>4558.5929999999998</v>
      </c>
      <c r="X109" s="6">
        <v>4778.7460000000001</v>
      </c>
      <c r="Y109" s="6">
        <v>4650.45</v>
      </c>
      <c r="Z109" s="6">
        <v>4771.0959999999995</v>
      </c>
      <c r="AA109" s="6">
        <v>5279.2730000000001</v>
      </c>
      <c r="AB109" s="6">
        <v>5035.9220000000005</v>
      </c>
      <c r="AC109" s="6">
        <v>6179.4489999999996</v>
      </c>
      <c r="AD109" s="6">
        <v>5238.1900000000005</v>
      </c>
      <c r="AE109" s="6">
        <v>5362.9629999999997</v>
      </c>
      <c r="AF109" s="6">
        <v>6286.3109999999997</v>
      </c>
      <c r="AG109" s="6">
        <v>6410.9839999999995</v>
      </c>
      <c r="AH109" s="6">
        <v>5996.25</v>
      </c>
      <c r="AI109" s="6">
        <v>6577.4210000000003</v>
      </c>
      <c r="AJ109" s="6">
        <v>6550.183</v>
      </c>
      <c r="AK109" s="6">
        <v>6831.8029999999999</v>
      </c>
      <c r="AL109" s="6">
        <v>5801.3779999999997</v>
      </c>
      <c r="AM109" s="6">
        <v>6079.5309999999999</v>
      </c>
      <c r="AN109" s="6">
        <v>6668.52</v>
      </c>
      <c r="AO109" s="6">
        <v>7434.0360000000001</v>
      </c>
      <c r="AP109" s="6">
        <v>6385.4560000000001</v>
      </c>
      <c r="AQ109" s="6">
        <v>6343.0810000000001</v>
      </c>
      <c r="AR109" s="6">
        <v>7170.7559999999994</v>
      </c>
      <c r="AS109" s="6">
        <v>7841.5210000000006</v>
      </c>
      <c r="AT109" s="6">
        <v>7628.1020000000008</v>
      </c>
      <c r="AU109" s="6">
        <v>6597.2710000000006</v>
      </c>
      <c r="AV109" s="6">
        <v>7157.7690000000002</v>
      </c>
      <c r="AW109" s="6">
        <v>8158.7380000000003</v>
      </c>
      <c r="AX109" s="6">
        <v>7015.1890000000003</v>
      </c>
      <c r="AY109" s="6">
        <v>7465.5160000000005</v>
      </c>
      <c r="AZ109" s="6">
        <v>7188.9289999999992</v>
      </c>
      <c r="BA109" s="6">
        <v>7589.4229999999998</v>
      </c>
      <c r="BB109" s="6">
        <v>6886.4949999999999</v>
      </c>
      <c r="BC109" s="6">
        <v>7454.8429999999989</v>
      </c>
      <c r="BD109" s="6">
        <v>8440.3990000000013</v>
      </c>
      <c r="BE109" s="6">
        <v>6075.5079999999998</v>
      </c>
    </row>
    <row r="110" spans="1:57" x14ac:dyDescent="0.25">
      <c r="A110" s="6" t="s">
        <v>369</v>
      </c>
      <c r="B110" s="6" t="s">
        <v>370</v>
      </c>
      <c r="C110" s="6" t="s">
        <v>157</v>
      </c>
      <c r="D110" s="6" t="s">
        <v>158</v>
      </c>
      <c r="E110" s="6"/>
      <c r="F110" s="6">
        <v>849.91499999999996</v>
      </c>
      <c r="G110" s="6">
        <v>883.55200000000002</v>
      </c>
      <c r="H110" s="6">
        <v>857.44100000000003</v>
      </c>
      <c r="I110" s="6">
        <v>850.22299999999996</v>
      </c>
      <c r="J110" s="6">
        <v>882.0870000000001</v>
      </c>
      <c r="K110" s="6">
        <v>883.59699999999998</v>
      </c>
      <c r="L110" s="6">
        <v>879.78899999999999</v>
      </c>
      <c r="M110" s="6">
        <v>875.11599999999999</v>
      </c>
      <c r="N110" s="6">
        <v>884.24900000000002</v>
      </c>
      <c r="O110" s="6">
        <v>884.74199999999996</v>
      </c>
      <c r="P110" s="6">
        <v>821.87199999999996</v>
      </c>
      <c r="Q110" s="6">
        <v>917.90599999999995</v>
      </c>
      <c r="R110" s="6">
        <v>924.81900000000007</v>
      </c>
      <c r="S110" s="6">
        <v>908.03099999999995</v>
      </c>
      <c r="T110" s="6">
        <v>1052.8610000000001</v>
      </c>
      <c r="U110" s="6">
        <v>1220.4490000000001</v>
      </c>
      <c r="V110" s="6">
        <v>1143.4069999999999</v>
      </c>
      <c r="W110" s="6">
        <v>1200.633</v>
      </c>
      <c r="X110" s="6">
        <v>1234.8510000000001</v>
      </c>
      <c r="Y110" s="6">
        <v>1066.9110000000001</v>
      </c>
      <c r="Z110" s="6">
        <v>1020.866</v>
      </c>
      <c r="AA110" s="6">
        <v>1196.7909999999999</v>
      </c>
      <c r="AB110" s="6">
        <v>1092.809</v>
      </c>
      <c r="AC110" s="6">
        <v>1201.3009999999999</v>
      </c>
      <c r="AD110" s="6">
        <v>1223.279</v>
      </c>
      <c r="AE110" s="6">
        <v>1356.963</v>
      </c>
      <c r="AF110" s="6">
        <v>1302.7350000000001</v>
      </c>
      <c r="AG110" s="6">
        <v>1287.123</v>
      </c>
      <c r="AH110" s="6">
        <v>1140.2919999999999</v>
      </c>
      <c r="AI110" s="6">
        <v>1445.2639999999999</v>
      </c>
      <c r="AJ110" s="6">
        <v>1508.0030000000002</v>
      </c>
      <c r="AK110" s="6">
        <v>1615.432</v>
      </c>
      <c r="AL110" s="6">
        <v>1638.761</v>
      </c>
      <c r="AM110" s="6">
        <v>1816.7240000000002</v>
      </c>
      <c r="AN110" s="6">
        <v>1890.3080000000002</v>
      </c>
      <c r="AO110" s="6">
        <v>1845.923</v>
      </c>
      <c r="AP110" s="6">
        <v>1859.7540000000001</v>
      </c>
      <c r="AQ110" s="6">
        <v>2159.5639999999999</v>
      </c>
      <c r="AR110" s="6">
        <v>2047.7619999999999</v>
      </c>
      <c r="AS110" s="6">
        <v>1833.3409999999999</v>
      </c>
      <c r="AT110" s="6">
        <v>1931.0919999999999</v>
      </c>
      <c r="AU110" s="6">
        <v>2274.5080000000003</v>
      </c>
      <c r="AV110" s="6">
        <v>2382.009</v>
      </c>
      <c r="AW110" s="6">
        <v>2415.145</v>
      </c>
      <c r="AX110" s="6">
        <v>2299.3710000000001</v>
      </c>
      <c r="AY110" s="6">
        <v>2575.2709999999997</v>
      </c>
      <c r="AZ110" s="6">
        <v>2451.8450000000003</v>
      </c>
      <c r="BA110" s="6">
        <v>1897.1529999999998</v>
      </c>
      <c r="BB110" s="6">
        <v>2290.7830000000004</v>
      </c>
      <c r="BC110" s="6">
        <v>2357.931</v>
      </c>
      <c r="BD110" s="6">
        <v>2177.3020000000001</v>
      </c>
      <c r="BE110" s="6">
        <v>2227.8900000000003</v>
      </c>
    </row>
    <row r="111" spans="1:57" x14ac:dyDescent="0.25">
      <c r="A111" s="6" t="s">
        <v>371</v>
      </c>
      <c r="B111" s="6" t="s">
        <v>372</v>
      </c>
      <c r="C111" s="6" t="s">
        <v>157</v>
      </c>
      <c r="D111" s="6" t="s">
        <v>158</v>
      </c>
      <c r="E111" s="6"/>
      <c r="F111" s="6">
        <v>905.78600000000006</v>
      </c>
      <c r="G111" s="6">
        <v>951.42499999999995</v>
      </c>
      <c r="H111" s="6">
        <v>787.83</v>
      </c>
      <c r="I111" s="6">
        <v>747.827</v>
      </c>
      <c r="J111" s="6">
        <v>808.928</v>
      </c>
      <c r="K111" s="6">
        <v>780.24799999999993</v>
      </c>
      <c r="L111" s="6">
        <v>829.97099999999989</v>
      </c>
      <c r="M111" s="6">
        <v>1196.143</v>
      </c>
      <c r="N111" s="6">
        <v>1142.8020000000001</v>
      </c>
      <c r="O111" s="6">
        <v>1012.22</v>
      </c>
      <c r="P111" s="6">
        <v>1077.9839999999999</v>
      </c>
      <c r="Q111" s="6">
        <v>1443.1079999999999</v>
      </c>
      <c r="R111" s="6">
        <v>941.73899999999992</v>
      </c>
      <c r="S111" s="6">
        <v>892.96900000000005</v>
      </c>
      <c r="T111" s="6">
        <v>679.38900000000001</v>
      </c>
      <c r="U111" s="6">
        <v>974.25400000000013</v>
      </c>
      <c r="V111" s="6">
        <v>962.28500000000008</v>
      </c>
      <c r="W111" s="6">
        <v>772.75</v>
      </c>
      <c r="X111" s="6">
        <v>767.58799999999997</v>
      </c>
      <c r="Y111" s="6">
        <v>825.93200000000002</v>
      </c>
      <c r="Z111" s="6">
        <v>902.18399999999997</v>
      </c>
      <c r="AA111" s="6">
        <v>876.91399999999999</v>
      </c>
      <c r="AB111" s="6">
        <v>734.94899999999996</v>
      </c>
      <c r="AC111" s="6">
        <v>1015.8889999999999</v>
      </c>
      <c r="AD111" s="6">
        <v>985.06200000000013</v>
      </c>
      <c r="AE111" s="6">
        <v>821.15300000000002</v>
      </c>
      <c r="AF111" s="6">
        <v>891.67499999999995</v>
      </c>
      <c r="AG111" s="6">
        <v>1052.213</v>
      </c>
      <c r="AH111" s="6">
        <v>920.89</v>
      </c>
      <c r="AI111" s="6">
        <v>1060.9590000000001</v>
      </c>
      <c r="AJ111" s="6">
        <v>799.57899999999995</v>
      </c>
      <c r="AK111" s="6">
        <v>754.99700000000007</v>
      </c>
      <c r="AL111" s="6">
        <v>706.149</v>
      </c>
      <c r="AM111" s="6">
        <v>792.46199999999999</v>
      </c>
      <c r="AN111" s="6">
        <v>801.221</v>
      </c>
      <c r="AO111" s="6">
        <v>899.67</v>
      </c>
      <c r="AP111" s="6">
        <v>799.94600000000003</v>
      </c>
      <c r="AQ111" s="6">
        <v>864.81200000000013</v>
      </c>
      <c r="AR111" s="6">
        <v>589.97799999999995</v>
      </c>
      <c r="AS111" s="6">
        <v>363.19400000000002</v>
      </c>
      <c r="AT111" s="6">
        <v>692.72500000000002</v>
      </c>
      <c r="AU111" s="6">
        <v>1306.4180000000001</v>
      </c>
      <c r="AV111" s="6">
        <v>1209.684</v>
      </c>
      <c r="AW111" s="6">
        <v>1191.5790000000002</v>
      </c>
      <c r="AX111" s="6">
        <v>948.12599999999998</v>
      </c>
      <c r="AY111" s="6">
        <v>1329.1780000000001</v>
      </c>
      <c r="AZ111" s="6">
        <v>1264.8420000000001</v>
      </c>
      <c r="BA111" s="6">
        <v>1403.5170000000001</v>
      </c>
      <c r="BB111" s="6">
        <v>1774.5319999999999</v>
      </c>
      <c r="BC111" s="6">
        <v>1697.1060000000002</v>
      </c>
      <c r="BD111" s="6">
        <v>1798.4990000000003</v>
      </c>
      <c r="BE111" s="6">
        <v>1742.2779999999998</v>
      </c>
    </row>
    <row r="112" spans="1:57" x14ac:dyDescent="0.25">
      <c r="A112" s="6" t="s">
        <v>373</v>
      </c>
      <c r="B112" s="6" t="s">
        <v>374</v>
      </c>
      <c r="C112" s="6" t="s">
        <v>157</v>
      </c>
      <c r="D112" s="6" t="s">
        <v>158</v>
      </c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</row>
    <row r="113" spans="1:57" x14ac:dyDescent="0.25">
      <c r="A113" s="6" t="s">
        <v>375</v>
      </c>
      <c r="B113" s="6" t="s">
        <v>376</v>
      </c>
      <c r="C113" s="6" t="s">
        <v>157</v>
      </c>
      <c r="D113" s="6" t="s">
        <v>158</v>
      </c>
      <c r="E113" s="6"/>
      <c r="F113" s="6">
        <v>1107.99</v>
      </c>
      <c r="G113" s="6">
        <v>1160.105</v>
      </c>
      <c r="H113" s="6">
        <v>1056.482</v>
      </c>
      <c r="I113" s="6">
        <v>2044.375</v>
      </c>
      <c r="J113" s="6">
        <v>1852.8409999999999</v>
      </c>
      <c r="K113" s="6">
        <v>1052.72</v>
      </c>
      <c r="L113" s="6">
        <v>2060.8409999999999</v>
      </c>
      <c r="M113" s="6">
        <v>1481.277</v>
      </c>
      <c r="N113" s="6">
        <v>1348.3879999999999</v>
      </c>
      <c r="O113" s="6">
        <v>1186.259</v>
      </c>
      <c r="P113" s="6">
        <v>1791.62</v>
      </c>
      <c r="Q113" s="6">
        <v>2642.5240000000003</v>
      </c>
      <c r="R113" s="6">
        <v>2278.0129999999999</v>
      </c>
      <c r="S113" s="6">
        <v>2353.8440000000001</v>
      </c>
      <c r="T113" s="6">
        <v>2179.7200000000003</v>
      </c>
      <c r="U113" s="6">
        <v>1790.827</v>
      </c>
      <c r="V113" s="6">
        <v>1911.2</v>
      </c>
      <c r="W113" s="6">
        <v>1530.0149999999999</v>
      </c>
      <c r="X113" s="6">
        <v>1249.691</v>
      </c>
      <c r="Y113" s="6">
        <v>2316.5610000000001</v>
      </c>
      <c r="Z113" s="6">
        <v>1954.7459999999999</v>
      </c>
      <c r="AA113" s="6">
        <v>1669.5349999999999</v>
      </c>
      <c r="AB113" s="6">
        <v>3261.21</v>
      </c>
      <c r="AC113" s="6">
        <v>1638.941</v>
      </c>
      <c r="AD113" s="6">
        <v>2240.4650000000001</v>
      </c>
      <c r="AE113" s="6">
        <v>2460.0039999999999</v>
      </c>
      <c r="AF113" s="6">
        <v>3566.6629999999996</v>
      </c>
      <c r="AG113" s="6">
        <v>2846.5509999999999</v>
      </c>
      <c r="AH113" s="6">
        <v>2776.52</v>
      </c>
      <c r="AI113" s="6">
        <v>3485.97</v>
      </c>
      <c r="AJ113" s="6">
        <v>2644.114</v>
      </c>
      <c r="AK113" s="6">
        <v>3269.27</v>
      </c>
      <c r="AL113" s="6">
        <v>3015.864</v>
      </c>
      <c r="AM113" s="6">
        <v>1885.625</v>
      </c>
      <c r="AN113" s="6">
        <v>3133.66</v>
      </c>
      <c r="AO113" s="6">
        <v>2797.4690000000001</v>
      </c>
      <c r="AP113" s="6">
        <v>1967.4950000000001</v>
      </c>
      <c r="AQ113" s="6">
        <v>2470.1289999999999</v>
      </c>
      <c r="AR113" s="6">
        <v>1668.384</v>
      </c>
      <c r="AS113" s="6">
        <v>2443.2840000000001</v>
      </c>
      <c r="AT113" s="6">
        <v>2439.7240000000002</v>
      </c>
      <c r="AU113" s="6">
        <v>2667.1220000000003</v>
      </c>
      <c r="AV113" s="6">
        <v>3306.5019999999995</v>
      </c>
      <c r="AW113" s="6">
        <v>3067.183</v>
      </c>
      <c r="AX113" s="6">
        <v>2952.346</v>
      </c>
      <c r="AY113" s="6">
        <v>2397.654</v>
      </c>
      <c r="AZ113" s="6">
        <v>2749.799</v>
      </c>
      <c r="BA113" s="6">
        <v>2442.9270000000001</v>
      </c>
      <c r="BB113" s="6">
        <v>3181.549</v>
      </c>
      <c r="BC113" s="6">
        <v>3024.2159999999999</v>
      </c>
      <c r="BD113" s="6">
        <v>3353.8</v>
      </c>
      <c r="BE113" s="6">
        <v>3862.4910000000004</v>
      </c>
    </row>
    <row r="114" spans="1:57" x14ac:dyDescent="0.25">
      <c r="A114" s="6" t="s">
        <v>377</v>
      </c>
      <c r="B114" s="6" t="s">
        <v>378</v>
      </c>
      <c r="C114" s="6" t="s">
        <v>157</v>
      </c>
      <c r="D114" s="6" t="s">
        <v>158</v>
      </c>
      <c r="E114" s="6"/>
      <c r="F114" s="6">
        <v>2181.4560000000001</v>
      </c>
      <c r="G114" s="6">
        <v>2225.337</v>
      </c>
      <c r="H114" s="6">
        <v>2115.2040000000002</v>
      </c>
      <c r="I114" s="6">
        <v>2243.0320000000002</v>
      </c>
      <c r="J114" s="6">
        <v>2399.2779999999998</v>
      </c>
      <c r="K114" s="6">
        <v>2399.7840000000001</v>
      </c>
      <c r="L114" s="6">
        <v>2628.8419999999996</v>
      </c>
      <c r="M114" s="6">
        <v>2527.069</v>
      </c>
      <c r="N114" s="6">
        <v>2676.12</v>
      </c>
      <c r="O114" s="6">
        <v>2754.7020000000002</v>
      </c>
      <c r="P114" s="6">
        <v>2963.0880000000002</v>
      </c>
      <c r="Q114" s="6">
        <v>2926.7640000000001</v>
      </c>
      <c r="R114" s="6">
        <v>2983.0009999999997</v>
      </c>
      <c r="S114" s="6">
        <v>3156.989</v>
      </c>
      <c r="T114" s="6">
        <v>3301.9849999999997</v>
      </c>
      <c r="U114" s="6">
        <v>3205.9580000000001</v>
      </c>
      <c r="V114" s="6">
        <v>3198.7080000000001</v>
      </c>
      <c r="W114" s="6">
        <v>3437.5089999999996</v>
      </c>
      <c r="X114" s="6">
        <v>3435.0449999999996</v>
      </c>
      <c r="Y114" s="6">
        <v>3521.1269999999995</v>
      </c>
      <c r="Z114" s="6">
        <v>3686.7069999999999</v>
      </c>
      <c r="AA114" s="6">
        <v>3585.0239999999999</v>
      </c>
      <c r="AB114" s="6">
        <v>3526.6</v>
      </c>
      <c r="AC114" s="6">
        <v>3927.1959999999999</v>
      </c>
      <c r="AD114" s="6">
        <v>3739.3150000000001</v>
      </c>
      <c r="AE114" s="6">
        <v>3855.4379999999996</v>
      </c>
      <c r="AF114" s="6">
        <v>3920.0610000000001</v>
      </c>
      <c r="AG114" s="6">
        <v>3806.9739999999997</v>
      </c>
      <c r="AH114" s="6">
        <v>3702.69</v>
      </c>
      <c r="AI114" s="6">
        <v>3944.9250000000002</v>
      </c>
      <c r="AJ114" s="6">
        <v>4366.2730000000001</v>
      </c>
      <c r="AK114" s="6">
        <v>4707.4110000000001</v>
      </c>
      <c r="AL114" s="6">
        <v>4851.3429999999998</v>
      </c>
      <c r="AM114" s="6">
        <v>4675.4949999999999</v>
      </c>
      <c r="AN114" s="6">
        <v>4669.0680000000002</v>
      </c>
      <c r="AO114" s="6">
        <v>4948.692</v>
      </c>
      <c r="AP114" s="6">
        <v>4747.6239999999998</v>
      </c>
      <c r="AQ114" s="6">
        <v>5078.201</v>
      </c>
      <c r="AR114" s="6">
        <v>5047.3999999999996</v>
      </c>
      <c r="AS114" s="6">
        <v>4993.9349999999995</v>
      </c>
      <c r="AT114" s="6">
        <v>4821.4139999999998</v>
      </c>
      <c r="AU114" s="6">
        <v>4959.1989999999996</v>
      </c>
      <c r="AV114" s="6">
        <v>4307.1959999999999</v>
      </c>
      <c r="AW114" s="6">
        <v>5444.4449999999997</v>
      </c>
      <c r="AX114" s="6">
        <v>5361.3980000000001</v>
      </c>
      <c r="AY114" s="6">
        <v>5316.0510000000004</v>
      </c>
      <c r="AZ114" s="6">
        <v>5174.0029999999997</v>
      </c>
      <c r="BA114" s="6">
        <v>5353.0219999999999</v>
      </c>
      <c r="BB114" s="6">
        <v>5086.9009999999998</v>
      </c>
      <c r="BC114" s="6">
        <v>5441.1639999999998</v>
      </c>
      <c r="BD114" s="6">
        <v>5681.8419999999996</v>
      </c>
      <c r="BE114" s="6">
        <v>5328.4059999999999</v>
      </c>
    </row>
    <row r="115" spans="1:57" x14ac:dyDescent="0.25">
      <c r="A115" s="6" t="s">
        <v>379</v>
      </c>
      <c r="B115" s="6" t="s">
        <v>380</v>
      </c>
      <c r="C115" s="6" t="s">
        <v>157</v>
      </c>
      <c r="D115" s="6" t="s">
        <v>158</v>
      </c>
      <c r="E115" s="6"/>
      <c r="F115" s="6">
        <v>868.30700000000002</v>
      </c>
      <c r="G115" s="6">
        <v>1042.1959999999999</v>
      </c>
      <c r="H115" s="6">
        <v>1105.6969999999999</v>
      </c>
      <c r="I115" s="6">
        <v>1227.3489999999999</v>
      </c>
      <c r="J115" s="6">
        <v>1244.809</v>
      </c>
      <c r="K115" s="6">
        <v>1065.8309999999999</v>
      </c>
      <c r="L115" s="6">
        <v>1221.17</v>
      </c>
      <c r="M115" s="6">
        <v>932.91499999999996</v>
      </c>
      <c r="N115" s="6">
        <v>1236.3879999999999</v>
      </c>
      <c r="O115" s="6">
        <v>1368.0040000000001</v>
      </c>
      <c r="P115" s="6">
        <v>1282.7930000000001</v>
      </c>
      <c r="Q115" s="6">
        <v>1106.1990000000001</v>
      </c>
      <c r="R115" s="6">
        <v>1158.0419999999999</v>
      </c>
      <c r="S115" s="6">
        <v>1552.559</v>
      </c>
      <c r="T115" s="6">
        <v>1871.0810000000001</v>
      </c>
      <c r="U115" s="6">
        <v>1844.4290000000001</v>
      </c>
      <c r="V115" s="6">
        <v>2156.7550000000001</v>
      </c>
      <c r="W115" s="6">
        <v>1699.702</v>
      </c>
      <c r="X115" s="6">
        <v>1560.085</v>
      </c>
      <c r="Y115" s="6">
        <v>1785.2069999999999</v>
      </c>
      <c r="Z115" s="6">
        <v>1655.155</v>
      </c>
      <c r="AA115" s="6">
        <v>1568.96</v>
      </c>
      <c r="AB115" s="6">
        <v>1907.8589999999999</v>
      </c>
      <c r="AC115" s="6">
        <v>2041.5349999999999</v>
      </c>
      <c r="AD115" s="6">
        <v>1856.752</v>
      </c>
      <c r="AE115" s="6">
        <v>1358.979</v>
      </c>
      <c r="AF115" s="6">
        <v>1355.836</v>
      </c>
      <c r="AG115" s="6">
        <v>1603.1280000000002</v>
      </c>
      <c r="AH115" s="6">
        <v>1295.6950000000002</v>
      </c>
      <c r="AI115" s="6">
        <v>1115.7450000000001</v>
      </c>
      <c r="AJ115" s="6">
        <v>1285.1320000000001</v>
      </c>
      <c r="AK115" s="6">
        <v>1493.453</v>
      </c>
      <c r="AL115" s="6">
        <v>1572.816</v>
      </c>
      <c r="AM115" s="6">
        <v>1405.787</v>
      </c>
      <c r="AN115" s="6">
        <v>1362.3340000000001</v>
      </c>
      <c r="AO115" s="6">
        <v>1374.451</v>
      </c>
      <c r="AP115" s="6">
        <v>1159.7940000000001</v>
      </c>
      <c r="AQ115" s="6">
        <v>1149.6389999999999</v>
      </c>
      <c r="AR115" s="6">
        <v>1220.53</v>
      </c>
      <c r="AS115" s="6">
        <v>1146.8129999999999</v>
      </c>
      <c r="AT115" s="6">
        <v>1209.143</v>
      </c>
      <c r="AU115" s="6">
        <v>1179.8129999999999</v>
      </c>
      <c r="AV115" s="6">
        <v>1230.2629999999999</v>
      </c>
      <c r="AW115" s="6">
        <v>1185.4299999999998</v>
      </c>
      <c r="AX115" s="6">
        <v>1257.8129999999999</v>
      </c>
      <c r="AY115" s="6">
        <v>1230.2850000000001</v>
      </c>
      <c r="AZ115" s="6">
        <v>1196.4290000000001</v>
      </c>
      <c r="BA115" s="6">
        <v>1253.4649999999999</v>
      </c>
      <c r="BB115" s="6">
        <v>1257.0819999999999</v>
      </c>
      <c r="BC115" s="6">
        <v>1267.4290000000001</v>
      </c>
      <c r="BD115" s="6">
        <v>1345.326</v>
      </c>
      <c r="BE115" s="6">
        <v>1282.614</v>
      </c>
    </row>
    <row r="116" spans="1:57" x14ac:dyDescent="0.25">
      <c r="A116" s="6" t="s">
        <v>381</v>
      </c>
      <c r="B116" s="6" t="s">
        <v>382</v>
      </c>
      <c r="C116" s="6" t="s">
        <v>157</v>
      </c>
      <c r="D116" s="6" t="s">
        <v>158</v>
      </c>
      <c r="E116" s="6"/>
      <c r="F116" s="6">
        <v>550.70699999999999</v>
      </c>
      <c r="G116" s="6">
        <v>381.73</v>
      </c>
      <c r="H116" s="6">
        <v>353.459</v>
      </c>
      <c r="I116" s="6">
        <v>1010.668</v>
      </c>
      <c r="J116" s="6">
        <v>1024.623</v>
      </c>
      <c r="K116" s="6">
        <v>446.25900000000001</v>
      </c>
      <c r="L116" s="6">
        <v>758.84500000000003</v>
      </c>
      <c r="M116" s="6">
        <v>395.88400000000001</v>
      </c>
      <c r="N116" s="6">
        <v>910.43099999999993</v>
      </c>
      <c r="O116" s="6">
        <v>226.46199999999999</v>
      </c>
      <c r="P116" s="6">
        <v>657.33100000000002</v>
      </c>
      <c r="Q116" s="6">
        <v>864.1629999999999</v>
      </c>
      <c r="R116" s="6">
        <v>425.2</v>
      </c>
      <c r="S116" s="6">
        <v>915.40699999999993</v>
      </c>
      <c r="T116" s="6">
        <v>363.74699999999996</v>
      </c>
      <c r="U116" s="6">
        <v>422.90200000000004</v>
      </c>
      <c r="V116" s="6">
        <v>432.63</v>
      </c>
      <c r="W116" s="6">
        <v>369.10599999999999</v>
      </c>
      <c r="X116" s="6">
        <v>151.27799999999999</v>
      </c>
      <c r="Y116" s="6">
        <v>932.67399999999998</v>
      </c>
      <c r="Z116" s="6">
        <v>477.84899999999999</v>
      </c>
      <c r="AA116" s="6">
        <v>478.57700000000006</v>
      </c>
      <c r="AB116" s="6">
        <v>829.23099999999999</v>
      </c>
      <c r="AC116" s="6">
        <v>538.13699999999994</v>
      </c>
      <c r="AD116" s="6">
        <v>615.17600000000004</v>
      </c>
      <c r="AE116" s="6">
        <v>617.66000000000008</v>
      </c>
      <c r="AF116" s="6">
        <v>918.63799999999992</v>
      </c>
      <c r="AG116" s="6">
        <v>1010.551</v>
      </c>
      <c r="AH116" s="6">
        <v>914.5200000000001</v>
      </c>
      <c r="AI116" s="6">
        <v>1219.999</v>
      </c>
      <c r="AJ116" s="6">
        <v>985.4860000000001</v>
      </c>
      <c r="AK116" s="6">
        <v>1294.577</v>
      </c>
      <c r="AL116" s="6">
        <v>1743.3020000000001</v>
      </c>
      <c r="AM116" s="6">
        <v>1352.508</v>
      </c>
      <c r="AN116" s="6">
        <v>997.83299999999997</v>
      </c>
      <c r="AO116" s="6">
        <v>1196.067</v>
      </c>
      <c r="AP116" s="6">
        <v>1076.662</v>
      </c>
      <c r="AQ116" s="6">
        <v>1182.7559999999999</v>
      </c>
      <c r="AR116" s="6">
        <v>3011.0360000000001</v>
      </c>
      <c r="AS116" s="6">
        <v>1726.2810000000002</v>
      </c>
      <c r="AT116" s="6">
        <v>1373.5120000000002</v>
      </c>
      <c r="AU116" s="6">
        <v>1293.633</v>
      </c>
      <c r="AV116" s="6">
        <v>1417.826</v>
      </c>
      <c r="AW116" s="6">
        <v>1310.748</v>
      </c>
      <c r="AX116" s="6">
        <v>1524.8690000000001</v>
      </c>
      <c r="AY116" s="6">
        <v>966.55799999999999</v>
      </c>
      <c r="AZ116" s="6">
        <v>733.87200000000007</v>
      </c>
      <c r="BA116" s="6">
        <v>1145.1290000000001</v>
      </c>
      <c r="BB116" s="6">
        <v>1244.0709999999999</v>
      </c>
      <c r="BC116" s="6">
        <v>1962.6209999999999</v>
      </c>
      <c r="BD116" s="6">
        <v>811.48800000000006</v>
      </c>
      <c r="BE116" s="6">
        <v>1556.2469999999998</v>
      </c>
    </row>
    <row r="117" spans="1:57" x14ac:dyDescent="0.25">
      <c r="A117" s="6" t="s">
        <v>383</v>
      </c>
      <c r="B117" s="6" t="s">
        <v>384</v>
      </c>
      <c r="C117" s="6" t="s">
        <v>157</v>
      </c>
      <c r="D117" s="6" t="s">
        <v>158</v>
      </c>
      <c r="E117" s="6"/>
      <c r="F117" s="6">
        <v>4173.5129999999999</v>
      </c>
      <c r="G117" s="6">
        <v>4339.5559999999996</v>
      </c>
      <c r="H117" s="6">
        <v>4223.9529999999995</v>
      </c>
      <c r="I117" s="6">
        <v>4318.43</v>
      </c>
      <c r="J117" s="6">
        <v>4398.2</v>
      </c>
      <c r="K117" s="6">
        <v>4509.2860000000001</v>
      </c>
      <c r="L117" s="6">
        <v>5136.5519999999997</v>
      </c>
      <c r="M117" s="6">
        <v>5227.3360000000002</v>
      </c>
      <c r="N117" s="6">
        <v>5072.1910000000007</v>
      </c>
      <c r="O117" s="6">
        <v>5125.4269999999997</v>
      </c>
      <c r="P117" s="6">
        <v>4916.9960000000001</v>
      </c>
      <c r="Q117" s="6">
        <v>5507.1890000000003</v>
      </c>
      <c r="R117" s="6">
        <v>5748.0810000000001</v>
      </c>
      <c r="S117" s="6">
        <v>5629.9570000000003</v>
      </c>
      <c r="T117" s="6">
        <v>5933.2669999999998</v>
      </c>
      <c r="U117" s="6">
        <v>5296.335</v>
      </c>
      <c r="V117" s="6">
        <v>5931.558</v>
      </c>
      <c r="W117" s="6">
        <v>5897.0230000000001</v>
      </c>
      <c r="X117" s="6">
        <v>5705.5929999999998</v>
      </c>
      <c r="Y117" s="6">
        <v>4843.1589999999997</v>
      </c>
      <c r="Z117" s="6">
        <v>5206.9449999999997</v>
      </c>
      <c r="AA117" s="6">
        <v>5308.4369999999999</v>
      </c>
      <c r="AB117" s="6">
        <v>5300.5349999999999</v>
      </c>
      <c r="AC117" s="6">
        <v>5957.6880000000001</v>
      </c>
      <c r="AD117" s="6">
        <v>5847.1849999999995</v>
      </c>
      <c r="AE117" s="6">
        <v>5898.88</v>
      </c>
      <c r="AF117" s="6">
        <v>5683.4709999999995</v>
      </c>
      <c r="AG117" s="6">
        <v>5469.1930000000002</v>
      </c>
      <c r="AH117" s="6">
        <v>5673.6930000000002</v>
      </c>
      <c r="AI117" s="6">
        <v>5846.3050000000003</v>
      </c>
      <c r="AJ117" s="6">
        <v>5415.6180000000004</v>
      </c>
      <c r="AK117" s="6">
        <v>5876.7980000000007</v>
      </c>
      <c r="AL117" s="6">
        <v>4429.3609999999999</v>
      </c>
      <c r="AM117" s="6">
        <v>6448.6319999999996</v>
      </c>
      <c r="AN117" s="6">
        <v>6003.1970000000001</v>
      </c>
      <c r="AO117" s="6">
        <v>6154.7339999999995</v>
      </c>
      <c r="AP117" s="6">
        <v>6061.4970000000003</v>
      </c>
      <c r="AQ117" s="6">
        <v>5809.4620000000004</v>
      </c>
      <c r="AR117" s="6">
        <v>5998.9050000000007</v>
      </c>
      <c r="AS117" s="6">
        <v>6256.91</v>
      </c>
      <c r="AT117" s="6">
        <v>6107.2250000000004</v>
      </c>
      <c r="AU117" s="6">
        <v>6085.6930000000002</v>
      </c>
      <c r="AV117" s="6">
        <v>5451.152</v>
      </c>
      <c r="AW117" s="6">
        <v>5942.5540000000001</v>
      </c>
      <c r="AX117" s="6">
        <v>6154.2790000000005</v>
      </c>
      <c r="AY117" s="6">
        <v>5852.5379999999996</v>
      </c>
      <c r="AZ117" s="6">
        <v>6062.1930000000002</v>
      </c>
      <c r="BA117" s="6">
        <v>6262.576</v>
      </c>
      <c r="BB117" s="6">
        <v>4825.6390000000001</v>
      </c>
      <c r="BC117" s="6">
        <v>4761.3150000000005</v>
      </c>
      <c r="BD117" s="6">
        <v>4910.7309999999998</v>
      </c>
      <c r="BE117" s="6">
        <v>5019.8500000000004</v>
      </c>
    </row>
    <row r="118" spans="1:57" x14ac:dyDescent="0.25">
      <c r="A118" s="6" t="s">
        <v>385</v>
      </c>
      <c r="B118" s="6" t="s">
        <v>386</v>
      </c>
      <c r="C118" s="6" t="s">
        <v>157</v>
      </c>
      <c r="D118" s="6" t="s">
        <v>158</v>
      </c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>
        <v>1338.414</v>
      </c>
      <c r="AL118" s="6">
        <v>988.63199999999995</v>
      </c>
      <c r="AM118" s="6">
        <v>839.54599999999994</v>
      </c>
      <c r="AN118" s="6">
        <v>580.71600000000001</v>
      </c>
      <c r="AO118" s="6">
        <v>722.81899999999996</v>
      </c>
      <c r="AP118" s="6">
        <v>871.32099999999991</v>
      </c>
      <c r="AQ118" s="6">
        <v>561.13400000000001</v>
      </c>
      <c r="AR118" s="6">
        <v>1303.8389999999999</v>
      </c>
      <c r="AS118" s="6">
        <v>942.75099999999998</v>
      </c>
      <c r="AT118" s="6">
        <v>1216.5719999999999</v>
      </c>
      <c r="AU118" s="6">
        <v>1145.8879999999999</v>
      </c>
      <c r="AV118" s="6">
        <v>1077.731</v>
      </c>
      <c r="AW118" s="6">
        <v>884.65400000000011</v>
      </c>
      <c r="AX118" s="6">
        <v>997.452</v>
      </c>
      <c r="AY118" s="6">
        <v>1170.056</v>
      </c>
      <c r="AZ118" s="6">
        <v>1327.4169999999999</v>
      </c>
      <c r="BA118" s="6">
        <v>1008.508</v>
      </c>
      <c r="BB118" s="6">
        <v>1249.3809999999999</v>
      </c>
      <c r="BC118" s="6">
        <v>804.05700000000002</v>
      </c>
      <c r="BD118" s="6">
        <v>1687.7380000000001</v>
      </c>
      <c r="BE118" s="6">
        <v>950.42600000000004</v>
      </c>
    </row>
    <row r="119" spans="1:57" x14ac:dyDescent="0.25">
      <c r="A119" s="6" t="s">
        <v>387</v>
      </c>
      <c r="B119" s="6" t="s">
        <v>388</v>
      </c>
      <c r="C119" s="6" t="s">
        <v>157</v>
      </c>
      <c r="D119" s="6" t="s">
        <v>158</v>
      </c>
      <c r="E119" s="6"/>
      <c r="F119" s="6">
        <v>1244.6610000000001</v>
      </c>
      <c r="G119" s="6">
        <v>1206.73</v>
      </c>
      <c r="H119" s="6">
        <v>1249.7450000000001</v>
      </c>
      <c r="I119" s="6">
        <v>1199.557</v>
      </c>
      <c r="J119" s="6">
        <v>1143.0070000000001</v>
      </c>
      <c r="K119" s="6">
        <v>1139.8809999999999</v>
      </c>
      <c r="L119" s="6">
        <v>1235.2959999999998</v>
      </c>
      <c r="M119" s="6">
        <v>1286.7180000000001</v>
      </c>
      <c r="N119" s="6">
        <v>1302.98</v>
      </c>
      <c r="O119" s="6">
        <v>1278.154</v>
      </c>
      <c r="P119" s="6">
        <v>1270.1969999999999</v>
      </c>
      <c r="Q119" s="6">
        <v>1286.53</v>
      </c>
      <c r="R119" s="6">
        <v>1306.2639999999999</v>
      </c>
      <c r="S119" s="6">
        <v>1352.165</v>
      </c>
      <c r="T119" s="6">
        <v>1396.769</v>
      </c>
      <c r="U119" s="6">
        <v>1582.7959999999998</v>
      </c>
      <c r="V119" s="6">
        <v>1550.76</v>
      </c>
      <c r="W119" s="6">
        <v>1409.5360000000001</v>
      </c>
      <c r="X119" s="6">
        <v>1282.6959999999999</v>
      </c>
      <c r="Y119" s="6">
        <v>1241.7360000000001</v>
      </c>
      <c r="Z119" s="6">
        <v>1561.6079999999999</v>
      </c>
      <c r="AA119" s="6">
        <v>1962.66</v>
      </c>
      <c r="AB119" s="6">
        <v>1675.8869999999999</v>
      </c>
      <c r="AC119" s="6">
        <v>1343.114</v>
      </c>
      <c r="AD119" s="6">
        <v>1633.8489999999999</v>
      </c>
      <c r="AE119" s="6">
        <v>1886.1580000000001</v>
      </c>
      <c r="AF119" s="6">
        <v>1568.5229999999999</v>
      </c>
      <c r="AG119" s="6">
        <v>1745.5810000000001</v>
      </c>
      <c r="AH119" s="6">
        <v>1722.952</v>
      </c>
      <c r="AI119" s="6">
        <v>1561.8489999999999</v>
      </c>
      <c r="AJ119" s="6">
        <v>1712.575</v>
      </c>
      <c r="AK119" s="6">
        <v>1661.1029999999998</v>
      </c>
      <c r="AL119" s="6">
        <v>1461.2239999999999</v>
      </c>
      <c r="AM119" s="6">
        <v>1918.223</v>
      </c>
      <c r="AN119" s="6">
        <v>1753.08</v>
      </c>
      <c r="AO119" s="6">
        <v>1402.3709999999999</v>
      </c>
      <c r="AP119" s="6">
        <v>1397.0989999999999</v>
      </c>
      <c r="AQ119" s="6">
        <v>1589.9680000000001</v>
      </c>
      <c r="AR119" s="6">
        <v>1427.742</v>
      </c>
      <c r="AS119" s="6">
        <v>1374.963</v>
      </c>
      <c r="AT119" s="6">
        <v>1639.9830000000002</v>
      </c>
      <c r="AU119" s="6">
        <v>1488.479</v>
      </c>
      <c r="AV119" s="6">
        <v>1594.068</v>
      </c>
      <c r="AW119" s="6">
        <v>1806.3080000000002</v>
      </c>
      <c r="AX119" s="6">
        <v>1646.25</v>
      </c>
      <c r="AY119" s="6">
        <v>1646.7360000000001</v>
      </c>
      <c r="AZ119" s="6">
        <v>1773.3720000000001</v>
      </c>
      <c r="BA119" s="6">
        <v>1417.6849999999999</v>
      </c>
      <c r="BB119" s="6">
        <v>1242.7260000000001</v>
      </c>
      <c r="BC119" s="6">
        <v>1710.1089999999999</v>
      </c>
      <c r="BD119" s="6">
        <v>1514.6469999999999</v>
      </c>
      <c r="BE119" s="6">
        <v>1659.5029999999999</v>
      </c>
    </row>
    <row r="120" spans="1:57" x14ac:dyDescent="0.25">
      <c r="A120" s="6" t="s">
        <v>389</v>
      </c>
      <c r="B120" s="6" t="s">
        <v>390</v>
      </c>
      <c r="C120" s="6" t="s">
        <v>157</v>
      </c>
      <c r="D120" s="6" t="s">
        <v>158</v>
      </c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>
        <v>2771.9720000000002</v>
      </c>
      <c r="AL120" s="6">
        <v>2463.59</v>
      </c>
      <c r="AM120" s="6">
        <v>1811.923</v>
      </c>
      <c r="AN120" s="6">
        <v>1629.7360000000001</v>
      </c>
      <c r="AO120" s="6">
        <v>2158.1779999999999</v>
      </c>
      <c r="AP120" s="6">
        <v>2372.9639999999999</v>
      </c>
      <c r="AQ120" s="6">
        <v>2493.489</v>
      </c>
      <c r="AR120" s="6">
        <v>2483.5909999999999</v>
      </c>
      <c r="AS120" s="6">
        <v>2669.306</v>
      </c>
      <c r="AT120" s="6">
        <v>2866.895</v>
      </c>
      <c r="AU120" s="6">
        <v>2665.4389999999999</v>
      </c>
      <c r="AV120" s="6">
        <v>2774.1529999999998</v>
      </c>
      <c r="AW120" s="6">
        <v>2876.4630000000002</v>
      </c>
      <c r="AX120" s="6">
        <v>2677.8689999999997</v>
      </c>
      <c r="AY120" s="6">
        <v>2550.62</v>
      </c>
      <c r="AZ120" s="6">
        <v>2512.922</v>
      </c>
      <c r="BA120" s="6">
        <v>2380.2640000000001</v>
      </c>
      <c r="BB120" s="6">
        <v>3034.1619999999998</v>
      </c>
      <c r="BC120" s="6">
        <v>2610.2629999999999</v>
      </c>
      <c r="BD120" s="6">
        <v>2602.9180000000001</v>
      </c>
      <c r="BE120" s="6">
        <v>2366.9160000000002</v>
      </c>
    </row>
    <row r="121" spans="1:57" x14ac:dyDescent="0.25">
      <c r="A121" s="6" t="s">
        <v>391</v>
      </c>
      <c r="B121" s="6" t="s">
        <v>392</v>
      </c>
      <c r="C121" s="6" t="s">
        <v>157</v>
      </c>
      <c r="D121" s="6" t="s">
        <v>158</v>
      </c>
      <c r="E121" s="6"/>
      <c r="F121" s="6">
        <v>1126.5239999999999</v>
      </c>
      <c r="G121" s="6">
        <v>917.77800000000002</v>
      </c>
      <c r="H121" s="6">
        <v>1194.7190000000001</v>
      </c>
      <c r="I121" s="6">
        <v>1183.6659999999999</v>
      </c>
      <c r="J121" s="6">
        <v>1063.8979999999999</v>
      </c>
      <c r="K121" s="6">
        <v>1106.0809999999999</v>
      </c>
      <c r="L121" s="6">
        <v>1219.8879999999999</v>
      </c>
      <c r="M121" s="6">
        <v>1397.152</v>
      </c>
      <c r="N121" s="6">
        <v>1280.7149999999999</v>
      </c>
      <c r="O121" s="6">
        <v>1589.8120000000001</v>
      </c>
      <c r="P121" s="6">
        <v>1445.4969999999998</v>
      </c>
      <c r="Q121" s="6">
        <v>1378.9169999999999</v>
      </c>
      <c r="R121" s="6">
        <v>1285.1420000000001</v>
      </c>
      <c r="S121" s="6">
        <v>1146.3409999999999</v>
      </c>
      <c r="T121" s="6">
        <v>1198.953</v>
      </c>
      <c r="U121" s="6">
        <v>1113.7440000000001</v>
      </c>
      <c r="V121" s="6">
        <v>1016.949</v>
      </c>
      <c r="W121" s="6">
        <v>1014.085</v>
      </c>
      <c r="X121" s="6">
        <v>716.13699999999994</v>
      </c>
      <c r="Y121" s="6">
        <v>1179.7530000000002</v>
      </c>
      <c r="Z121" s="6">
        <v>1123.395</v>
      </c>
      <c r="AA121" s="6">
        <v>1193.317</v>
      </c>
      <c r="AB121" s="6">
        <v>1253.462</v>
      </c>
      <c r="AC121" s="6">
        <v>1281.097</v>
      </c>
      <c r="AD121" s="6">
        <v>1239.3049999999998</v>
      </c>
      <c r="AE121" s="6">
        <v>1371.721</v>
      </c>
      <c r="AF121" s="6">
        <v>1314.184</v>
      </c>
      <c r="AG121" s="6">
        <v>1355.2</v>
      </c>
      <c r="AH121" s="6">
        <v>1427.2249999999999</v>
      </c>
      <c r="AI121" s="6">
        <v>1362.105</v>
      </c>
      <c r="AJ121" s="6">
        <v>1390.616</v>
      </c>
      <c r="AK121" s="6">
        <v>1315.9110000000001</v>
      </c>
      <c r="AL121" s="6">
        <v>1301.213</v>
      </c>
      <c r="AM121" s="6">
        <v>1481.1309999999999</v>
      </c>
      <c r="AN121" s="6">
        <v>1778.8919999999998</v>
      </c>
      <c r="AO121" s="6">
        <v>1800.9270000000001</v>
      </c>
      <c r="AP121" s="6">
        <v>1761.4080000000001</v>
      </c>
      <c r="AQ121" s="6">
        <v>1777.038</v>
      </c>
      <c r="AR121" s="6">
        <v>1933.5319999999999</v>
      </c>
      <c r="AS121" s="6">
        <v>2133.6030000000001</v>
      </c>
      <c r="AT121" s="6">
        <v>2092.5950000000003</v>
      </c>
      <c r="AU121" s="6">
        <v>1922.0459999999998</v>
      </c>
      <c r="AV121" s="6">
        <v>2160.607</v>
      </c>
      <c r="AW121" s="6">
        <v>2024.809</v>
      </c>
      <c r="AX121" s="6">
        <v>2508.6559999999999</v>
      </c>
      <c r="AY121" s="6">
        <v>2533.1009999999997</v>
      </c>
      <c r="AZ121" s="6">
        <v>2677.2529999999997</v>
      </c>
      <c r="BA121" s="6">
        <v>2804.7629999999999</v>
      </c>
      <c r="BB121" s="6">
        <v>2938.6120000000001</v>
      </c>
      <c r="BC121" s="6">
        <v>2902.828</v>
      </c>
      <c r="BD121" s="6">
        <v>2925.4470000000001</v>
      </c>
      <c r="BE121" s="6">
        <v>2941.6909999999998</v>
      </c>
    </row>
    <row r="122" spans="1:57" x14ac:dyDescent="0.25">
      <c r="A122" s="6" t="s">
        <v>393</v>
      </c>
      <c r="B122" s="6" t="s">
        <v>394</v>
      </c>
      <c r="C122" s="6" t="s">
        <v>157</v>
      </c>
      <c r="D122" s="6" t="s">
        <v>158</v>
      </c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</row>
    <row r="123" spans="1:57" x14ac:dyDescent="0.25">
      <c r="A123" s="6" t="s">
        <v>395</v>
      </c>
      <c r="B123" s="6" t="s">
        <v>396</v>
      </c>
      <c r="C123" s="6" t="s">
        <v>157</v>
      </c>
      <c r="D123" s="6" t="s">
        <v>158</v>
      </c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</row>
    <row r="124" spans="1:57" x14ac:dyDescent="0.25">
      <c r="A124" s="6" t="s">
        <v>397</v>
      </c>
      <c r="B124" s="6" t="s">
        <v>398</v>
      </c>
      <c r="C124" s="6" t="s">
        <v>157</v>
      </c>
      <c r="D124" s="6" t="s">
        <v>158</v>
      </c>
      <c r="E124" s="6"/>
      <c r="F124" s="6">
        <v>3197.1759999999999</v>
      </c>
      <c r="G124" s="6">
        <v>2794.0590000000002</v>
      </c>
      <c r="H124" s="6">
        <v>2928.0240000000003</v>
      </c>
      <c r="I124" s="6">
        <v>3248.7840000000001</v>
      </c>
      <c r="J124" s="6">
        <v>3036.74</v>
      </c>
      <c r="K124" s="6">
        <v>3537.0120000000002</v>
      </c>
      <c r="L124" s="6">
        <v>3265.3669999999997</v>
      </c>
      <c r="M124" s="6">
        <v>3190.6130000000003</v>
      </c>
      <c r="N124" s="6">
        <v>3764.799</v>
      </c>
      <c r="O124" s="6">
        <v>3720.0449999999996</v>
      </c>
      <c r="P124" s="6">
        <v>3871.6870000000004</v>
      </c>
      <c r="Q124" s="6">
        <v>3885.0459999999998</v>
      </c>
      <c r="R124" s="6">
        <v>4056.95</v>
      </c>
      <c r="S124" s="6">
        <v>4077.0970000000002</v>
      </c>
      <c r="T124" s="6">
        <v>4407.1120000000001</v>
      </c>
      <c r="U124" s="6">
        <v>4859.5879999999997</v>
      </c>
      <c r="V124" s="6">
        <v>5239.7129999999997</v>
      </c>
      <c r="W124" s="6">
        <v>5667.59</v>
      </c>
      <c r="X124" s="6">
        <v>5727.8989999999994</v>
      </c>
      <c r="Y124" s="6">
        <v>4055.8760000000002</v>
      </c>
      <c r="Z124" s="6">
        <v>5173.3919999999998</v>
      </c>
      <c r="AA124" s="6">
        <v>5416.6419999999998</v>
      </c>
      <c r="AB124" s="6">
        <v>5529.0730000000003</v>
      </c>
      <c r="AC124" s="6">
        <v>5715.6639999999998</v>
      </c>
      <c r="AD124" s="6">
        <v>5798.49</v>
      </c>
      <c r="AE124" s="6">
        <v>5876.2379999999994</v>
      </c>
      <c r="AF124" s="6">
        <v>5584.9620000000004</v>
      </c>
      <c r="AG124" s="6">
        <v>6141.9949999999999</v>
      </c>
      <c r="AH124" s="6">
        <v>6086.0360000000001</v>
      </c>
      <c r="AI124" s="6">
        <v>5852.9719999999998</v>
      </c>
      <c r="AJ124" s="6">
        <v>5735.4380000000001</v>
      </c>
      <c r="AK124" s="6">
        <v>6066.99</v>
      </c>
      <c r="AL124" s="6">
        <v>5502.8519999999999</v>
      </c>
      <c r="AM124" s="6">
        <v>5987.1669999999995</v>
      </c>
      <c r="AN124" s="6">
        <v>5849.9319999999998</v>
      </c>
      <c r="AO124" s="6">
        <v>6486.48</v>
      </c>
      <c r="AP124" s="6">
        <v>6655.2130000000006</v>
      </c>
      <c r="AQ124" s="6">
        <v>6088.5810000000001</v>
      </c>
      <c r="AR124" s="6">
        <v>6367.4560000000001</v>
      </c>
      <c r="AS124" s="6">
        <v>6435.7240000000002</v>
      </c>
      <c r="AT124" s="6">
        <v>6560.4679999999989</v>
      </c>
      <c r="AU124" s="6">
        <v>6087.277</v>
      </c>
      <c r="AV124" s="6">
        <v>5728.7269999999999</v>
      </c>
      <c r="AW124" s="6">
        <v>6496.6570000000002</v>
      </c>
      <c r="AX124" s="6">
        <v>6376.1509999999998</v>
      </c>
      <c r="AY124" s="6">
        <v>6401.4489999999996</v>
      </c>
      <c r="AZ124" s="6">
        <v>6109.3360000000002</v>
      </c>
      <c r="BA124" s="6">
        <v>7072.8440000000001</v>
      </c>
      <c r="BB124" s="6">
        <v>7265.0490000000009</v>
      </c>
      <c r="BC124" s="6">
        <v>6539.223</v>
      </c>
      <c r="BD124" s="6">
        <v>7037.8740000000007</v>
      </c>
      <c r="BE124" s="6">
        <v>7114.27</v>
      </c>
    </row>
    <row r="125" spans="1:57" x14ac:dyDescent="0.25">
      <c r="A125" s="6" t="s">
        <v>399</v>
      </c>
      <c r="B125" s="6" t="s">
        <v>400</v>
      </c>
      <c r="C125" s="6" t="s">
        <v>157</v>
      </c>
      <c r="D125" s="6" t="s">
        <v>158</v>
      </c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</row>
    <row r="126" spans="1:57" x14ac:dyDescent="0.25">
      <c r="A126" s="6" t="s">
        <v>401</v>
      </c>
      <c r="B126" s="6" t="s">
        <v>402</v>
      </c>
      <c r="C126" s="6" t="s">
        <v>157</v>
      </c>
      <c r="D126" s="6" t="s">
        <v>158</v>
      </c>
      <c r="E126" s="6"/>
      <c r="F126" s="6"/>
      <c r="G126" s="6"/>
      <c r="H126" s="6"/>
      <c r="I126" s="6"/>
      <c r="J126" s="6"/>
      <c r="K126" s="6"/>
      <c r="L126" s="6"/>
      <c r="M126" s="6">
        <v>1500</v>
      </c>
      <c r="N126" s="6">
        <v>1666.6669999999999</v>
      </c>
      <c r="O126" s="6">
        <v>2000</v>
      </c>
      <c r="P126" s="6">
        <v>2000</v>
      </c>
      <c r="Q126" s="6">
        <v>2000</v>
      </c>
      <c r="R126" s="6">
        <v>2666.6669999999999</v>
      </c>
      <c r="S126" s="6">
        <v>2250</v>
      </c>
      <c r="T126" s="6">
        <v>2000</v>
      </c>
      <c r="U126" s="6">
        <v>2133.3330000000001</v>
      </c>
      <c r="V126" s="6">
        <v>2076.9229999999998</v>
      </c>
      <c r="W126" s="6">
        <v>2977.2730000000001</v>
      </c>
      <c r="X126" s="6">
        <v>3125</v>
      </c>
      <c r="Y126" s="6">
        <v>3188.4059999999999</v>
      </c>
      <c r="Z126" s="6">
        <v>3059.259</v>
      </c>
      <c r="AA126" s="6">
        <v>3060.6060000000002</v>
      </c>
      <c r="AB126" s="6">
        <v>3046.875</v>
      </c>
      <c r="AC126" s="6">
        <v>3019.4549999999999</v>
      </c>
      <c r="AD126" s="6">
        <v>5260.5749999999998</v>
      </c>
      <c r="AE126" s="6">
        <v>5672.0720000000001</v>
      </c>
      <c r="AF126" s="6">
        <v>5552.8459999999995</v>
      </c>
      <c r="AG126" s="6">
        <v>5274.6779999999999</v>
      </c>
      <c r="AH126" s="6">
        <v>3577.424</v>
      </c>
      <c r="AI126" s="6">
        <v>3652.6949999999997</v>
      </c>
      <c r="AJ126" s="6">
        <v>86.092999999999989</v>
      </c>
      <c r="AK126" s="6">
        <v>5597.1730000000007</v>
      </c>
      <c r="AL126" s="6">
        <v>5728.8140000000003</v>
      </c>
      <c r="AM126" s="6">
        <v>5840.9089999999997</v>
      </c>
      <c r="AN126" s="6">
        <v>6425.076</v>
      </c>
      <c r="AO126" s="6">
        <v>6244.973</v>
      </c>
      <c r="AP126" s="6">
        <v>3362.9190000000003</v>
      </c>
      <c r="AQ126" s="6">
        <v>2318.431</v>
      </c>
      <c r="AR126" s="6">
        <v>2258.8599999999997</v>
      </c>
      <c r="AS126" s="6">
        <v>2323.77</v>
      </c>
      <c r="AT126" s="6">
        <v>2016.27</v>
      </c>
      <c r="AU126" s="6">
        <v>2424.6999999999998</v>
      </c>
      <c r="AV126" s="6">
        <v>2647.4409999999998</v>
      </c>
      <c r="AW126" s="6">
        <v>2508.8530000000001</v>
      </c>
      <c r="AX126" s="6">
        <v>2753.0770000000002</v>
      </c>
      <c r="AY126" s="6">
        <v>3025</v>
      </c>
      <c r="AZ126" s="6">
        <v>3313.7249999999999</v>
      </c>
      <c r="BA126" s="6">
        <v>2913.7930000000001</v>
      </c>
      <c r="BB126" s="6">
        <v>6984.4009999999998</v>
      </c>
      <c r="BC126" s="6">
        <v>8573.005000000001</v>
      </c>
      <c r="BD126" s="6">
        <v>8648.1029999999992</v>
      </c>
      <c r="BE126" s="6">
        <v>8803.9220000000005</v>
      </c>
    </row>
    <row r="127" spans="1:57" x14ac:dyDescent="0.25">
      <c r="A127" s="6" t="s">
        <v>403</v>
      </c>
      <c r="B127" s="6" t="s">
        <v>404</v>
      </c>
      <c r="C127" s="6" t="s">
        <v>157</v>
      </c>
      <c r="D127" s="6" t="s">
        <v>158</v>
      </c>
      <c r="E127" s="6"/>
      <c r="F127" s="6">
        <v>1277.0925808068455</v>
      </c>
      <c r="G127" s="6">
        <v>1342.371603008057</v>
      </c>
      <c r="H127" s="6">
        <v>1311.5749483204502</v>
      </c>
      <c r="I127" s="6">
        <v>1386.9832216181931</v>
      </c>
      <c r="J127" s="6">
        <v>1363.3685906081535</v>
      </c>
      <c r="K127" s="6">
        <v>1362.6544095466759</v>
      </c>
      <c r="L127" s="6">
        <v>1426.5901447576</v>
      </c>
      <c r="M127" s="6">
        <v>1342.5505414846218</v>
      </c>
      <c r="N127" s="6">
        <v>1413.8091045769881</v>
      </c>
      <c r="O127" s="6">
        <v>1531.3235710858744</v>
      </c>
      <c r="P127" s="6">
        <v>1491.3978347116104</v>
      </c>
      <c r="Q127" s="6">
        <v>1439.9259688551176</v>
      </c>
      <c r="R127" s="6">
        <v>1615.7803295866308</v>
      </c>
      <c r="S127" s="6">
        <v>1662.7213893519061</v>
      </c>
      <c r="T127" s="6">
        <v>1633.269048989423</v>
      </c>
      <c r="U127" s="6">
        <v>1640.9571813186469</v>
      </c>
      <c r="V127" s="6">
        <v>1695.1430512789173</v>
      </c>
      <c r="W127" s="6">
        <v>1717.7082414456165</v>
      </c>
      <c r="X127" s="6">
        <v>1722.9688974060009</v>
      </c>
      <c r="Y127" s="6">
        <v>1797.501256943784</v>
      </c>
      <c r="Z127" s="6">
        <v>1997.8364517670775</v>
      </c>
      <c r="AA127" s="6">
        <v>1985.3221595956477</v>
      </c>
      <c r="AB127" s="6">
        <v>1982.3773192144261</v>
      </c>
      <c r="AC127" s="6">
        <v>2089.0606981235669</v>
      </c>
      <c r="AD127" s="6">
        <v>2131.1711761468255</v>
      </c>
      <c r="AE127" s="6">
        <v>2017.6755948811006</v>
      </c>
      <c r="AF127" s="6">
        <v>2079.6516225631208</v>
      </c>
      <c r="AG127" s="6">
        <v>2066.795690893352</v>
      </c>
      <c r="AH127" s="6">
        <v>2075.3355624153469</v>
      </c>
      <c r="AI127" s="6">
        <v>2061.0800887625037</v>
      </c>
      <c r="AJ127" s="6">
        <v>2144.3144054000327</v>
      </c>
      <c r="AK127" s="6">
        <v>2407.9849096232101</v>
      </c>
      <c r="AL127" s="6">
        <v>2465.2674557314504</v>
      </c>
      <c r="AM127" s="6">
        <v>2409.5364634056546</v>
      </c>
      <c r="AN127" s="6">
        <v>2514.7053790479818</v>
      </c>
      <c r="AO127" s="6">
        <v>2541.7016529010466</v>
      </c>
      <c r="AP127" s="6">
        <v>2682.2566160075248</v>
      </c>
      <c r="AQ127" s="6">
        <v>2773.4998639035684</v>
      </c>
      <c r="AR127" s="6">
        <v>2794.8729635689124</v>
      </c>
      <c r="AS127" s="6">
        <v>2834.9024751053612</v>
      </c>
      <c r="AT127" s="6">
        <v>2978.1069339513706</v>
      </c>
      <c r="AU127" s="6">
        <v>2891.1281767691789</v>
      </c>
      <c r="AV127" s="6">
        <v>3222.9700556657672</v>
      </c>
      <c r="AW127" s="6">
        <v>3141.7292658254687</v>
      </c>
      <c r="AX127" s="6">
        <v>3144.7295943548856</v>
      </c>
      <c r="AY127" s="6">
        <v>3205.7648826893583</v>
      </c>
      <c r="AZ127" s="6">
        <v>3520.6685985435347</v>
      </c>
      <c r="BA127" s="6">
        <v>3594.0442722529383</v>
      </c>
      <c r="BB127" s="6">
        <v>3384.8071575320814</v>
      </c>
      <c r="BC127" s="6">
        <v>3862.0756933270764</v>
      </c>
      <c r="BD127" s="6">
        <v>3755.8633370985535</v>
      </c>
      <c r="BE127" s="6">
        <v>4082.3317474086575</v>
      </c>
    </row>
    <row r="128" spans="1:57" x14ac:dyDescent="0.25">
      <c r="A128" s="6" t="s">
        <v>405</v>
      </c>
      <c r="B128" s="6" t="s">
        <v>406</v>
      </c>
      <c r="C128" s="6" t="s">
        <v>157</v>
      </c>
      <c r="D128" s="6" t="s">
        <v>158</v>
      </c>
      <c r="E128" s="6"/>
      <c r="F128" s="6">
        <v>884.12700000000007</v>
      </c>
      <c r="G128" s="6">
        <v>877.07600000000002</v>
      </c>
      <c r="H128" s="6">
        <v>877.04899999999998</v>
      </c>
      <c r="I128" s="6">
        <v>812.5</v>
      </c>
      <c r="J128" s="6">
        <v>819.54899999999998</v>
      </c>
      <c r="K128" s="6">
        <v>820.78500000000008</v>
      </c>
      <c r="L128" s="6">
        <v>855.2360000000001</v>
      </c>
      <c r="M128" s="6">
        <v>1188.06</v>
      </c>
      <c r="N128" s="6">
        <v>1357.6010000000001</v>
      </c>
      <c r="O128" s="6">
        <v>1365.662</v>
      </c>
      <c r="P128" s="6">
        <v>1229.9069999999999</v>
      </c>
      <c r="Q128" s="6">
        <v>1240.5740000000001</v>
      </c>
      <c r="R128" s="6">
        <v>1338.691</v>
      </c>
      <c r="S128" s="6">
        <v>1327.8910000000001</v>
      </c>
      <c r="T128" s="6">
        <v>1343.84</v>
      </c>
      <c r="U128" s="6">
        <v>1248.636</v>
      </c>
      <c r="V128" s="6">
        <v>1242.31</v>
      </c>
      <c r="W128" s="6">
        <v>1241.665</v>
      </c>
      <c r="X128" s="6">
        <v>1252.4360000000001</v>
      </c>
      <c r="Y128" s="6">
        <v>1422.346</v>
      </c>
      <c r="Z128" s="6">
        <v>1530.232</v>
      </c>
      <c r="AA128" s="6">
        <v>1466.8200000000002</v>
      </c>
      <c r="AB128" s="6">
        <v>1563.8530000000001</v>
      </c>
      <c r="AC128" s="6">
        <v>1981.9919999999997</v>
      </c>
      <c r="AD128" s="6">
        <v>2069.1860000000001</v>
      </c>
      <c r="AE128" s="6">
        <v>2221.1610000000001</v>
      </c>
      <c r="AF128" s="6">
        <v>2192.873</v>
      </c>
      <c r="AG128" s="6">
        <v>1873.6770000000001</v>
      </c>
      <c r="AH128" s="6">
        <v>2311.058</v>
      </c>
      <c r="AI128" s="6">
        <v>2268.0189999999998</v>
      </c>
      <c r="AJ128" s="6">
        <v>2186.6109999999999</v>
      </c>
      <c r="AK128" s="6">
        <v>2610.9749999999999</v>
      </c>
      <c r="AL128" s="6">
        <v>2242.759</v>
      </c>
      <c r="AM128" s="6">
        <v>2555.1799999999998</v>
      </c>
      <c r="AN128" s="6">
        <v>2492.6549999999997</v>
      </c>
      <c r="AO128" s="6">
        <v>2523.3330000000001</v>
      </c>
      <c r="AP128" s="6">
        <v>2719.0889999999999</v>
      </c>
      <c r="AQ128" s="6">
        <v>2687.6</v>
      </c>
      <c r="AR128" s="6">
        <v>2899.7820000000002</v>
      </c>
      <c r="AS128" s="6">
        <v>3017.6869999999999</v>
      </c>
      <c r="AT128" s="6">
        <v>3094.3959999999997</v>
      </c>
      <c r="AU128" s="6">
        <v>3244.4790000000003</v>
      </c>
      <c r="AV128" s="6">
        <v>3116.7310000000002</v>
      </c>
      <c r="AW128" s="6">
        <v>3261.44</v>
      </c>
      <c r="AX128" s="6">
        <v>3577.2370000000001</v>
      </c>
      <c r="AY128" s="6">
        <v>3634.3849999999998</v>
      </c>
      <c r="AZ128" s="6">
        <v>3837.335</v>
      </c>
      <c r="BA128" s="6">
        <v>4015.5050000000001</v>
      </c>
      <c r="BB128" s="6">
        <v>4170.0919999999996</v>
      </c>
      <c r="BC128" s="6">
        <v>3831.5120000000002</v>
      </c>
      <c r="BD128" s="6">
        <v>4043.3040000000001</v>
      </c>
      <c r="BE128" s="6">
        <v>4081.6989999999996</v>
      </c>
    </row>
    <row r="129" spans="1:57" x14ac:dyDescent="0.25">
      <c r="A129" s="6" t="s">
        <v>407</v>
      </c>
      <c r="B129" s="6" t="s">
        <v>408</v>
      </c>
      <c r="C129" s="6" t="s">
        <v>157</v>
      </c>
      <c r="D129" s="6" t="s">
        <v>158</v>
      </c>
      <c r="E129" s="6"/>
      <c r="F129" s="6">
        <v>1067.4780000000001</v>
      </c>
      <c r="G129" s="6">
        <v>1163.0889999999999</v>
      </c>
      <c r="H129" s="6">
        <v>1161.866</v>
      </c>
      <c r="I129" s="6">
        <v>955.96100000000001</v>
      </c>
      <c r="J129" s="6">
        <v>829.79500000000007</v>
      </c>
      <c r="K129" s="6">
        <v>1067.212</v>
      </c>
      <c r="L129" s="6">
        <v>1072.4259999999999</v>
      </c>
      <c r="M129" s="6">
        <v>746.59399999999994</v>
      </c>
      <c r="N129" s="6">
        <v>801.01400000000001</v>
      </c>
      <c r="O129" s="6">
        <v>932.83</v>
      </c>
      <c r="P129" s="6">
        <v>871.46100000000001</v>
      </c>
      <c r="Q129" s="6">
        <v>1222.1079999999999</v>
      </c>
      <c r="R129" s="6">
        <v>1073.6389999999999</v>
      </c>
      <c r="S129" s="6">
        <v>1416.527</v>
      </c>
      <c r="T129" s="6">
        <v>1253.03</v>
      </c>
      <c r="U129" s="6">
        <v>967.0139999999999</v>
      </c>
      <c r="V129" s="6">
        <v>1123.105</v>
      </c>
      <c r="W129" s="6">
        <v>1023.508</v>
      </c>
      <c r="X129" s="6">
        <v>913.53399999999999</v>
      </c>
      <c r="Y129" s="6">
        <v>1168.9059999999999</v>
      </c>
      <c r="Z129" s="6">
        <v>1261.463</v>
      </c>
      <c r="AA129" s="6">
        <v>1252.883</v>
      </c>
      <c r="AB129" s="6">
        <v>1128.3969999999999</v>
      </c>
      <c r="AC129" s="6">
        <v>1192.5120000000002</v>
      </c>
      <c r="AD129" s="6">
        <v>1338.904</v>
      </c>
      <c r="AE129" s="6">
        <v>1501.452</v>
      </c>
      <c r="AF129" s="6">
        <v>1824.5880000000002</v>
      </c>
      <c r="AG129" s="6">
        <v>1838.902</v>
      </c>
      <c r="AH129" s="6">
        <v>1960.7900000000002</v>
      </c>
      <c r="AI129" s="6">
        <v>1878.2599999999998</v>
      </c>
      <c r="AJ129" s="6">
        <v>2024.943</v>
      </c>
      <c r="AK129" s="6">
        <v>2099.9360000000001</v>
      </c>
      <c r="AL129" s="6">
        <v>2154.5940000000001</v>
      </c>
      <c r="AM129" s="6">
        <v>2067.9389999999999</v>
      </c>
      <c r="AN129" s="6">
        <v>2568.902</v>
      </c>
      <c r="AO129" s="6">
        <v>2449.6849999999999</v>
      </c>
      <c r="AP129" s="6">
        <v>1639.068</v>
      </c>
      <c r="AQ129" s="6">
        <v>1943.2939999999999</v>
      </c>
      <c r="AR129" s="6">
        <v>1738.318</v>
      </c>
      <c r="AS129" s="6">
        <v>2414.9459999999999</v>
      </c>
      <c r="AT129" s="6">
        <v>2911.7249999999999</v>
      </c>
      <c r="AU129" s="6">
        <v>2467.498</v>
      </c>
      <c r="AV129" s="6">
        <v>2372.4090000000001</v>
      </c>
      <c r="AW129" s="6">
        <v>2730.0509999999999</v>
      </c>
      <c r="AX129" s="6">
        <v>2703.0650000000001</v>
      </c>
      <c r="AY129" s="6">
        <v>2684.8110000000001</v>
      </c>
      <c r="AZ129" s="6">
        <v>2189.7490000000003</v>
      </c>
      <c r="BA129" s="6">
        <v>2687.723</v>
      </c>
      <c r="BB129" s="6">
        <v>2618.886</v>
      </c>
      <c r="BC129" s="6">
        <v>2620.6729999999998</v>
      </c>
      <c r="BD129" s="6">
        <v>3181.7730000000001</v>
      </c>
      <c r="BE129" s="6">
        <v>3475.6860000000001</v>
      </c>
    </row>
    <row r="130" spans="1:57" x14ac:dyDescent="0.25">
      <c r="A130" s="6" t="s">
        <v>409</v>
      </c>
      <c r="B130" s="6" t="s">
        <v>410</v>
      </c>
      <c r="C130" s="6" t="s">
        <v>157</v>
      </c>
      <c r="D130" s="6" t="s">
        <v>158</v>
      </c>
      <c r="E130" s="6"/>
      <c r="F130" s="6">
        <v>575</v>
      </c>
      <c r="G130" s="6">
        <v>571.42899999999997</v>
      </c>
      <c r="H130" s="6">
        <v>523.01300000000003</v>
      </c>
      <c r="I130" s="6">
        <v>509.80399999999997</v>
      </c>
      <c r="J130" s="6">
        <v>525.29200000000003</v>
      </c>
      <c r="K130" s="6">
        <v>1060.1500000000001</v>
      </c>
      <c r="L130" s="6">
        <v>1059.701</v>
      </c>
      <c r="M130" s="6">
        <v>1085.7139999999999</v>
      </c>
      <c r="N130" s="6">
        <v>1108.8440000000001</v>
      </c>
      <c r="O130" s="6">
        <v>1233.7660000000001</v>
      </c>
      <c r="P130" s="6">
        <v>1234.568</v>
      </c>
      <c r="Q130" s="6">
        <v>1235.2940000000001</v>
      </c>
      <c r="R130" s="6">
        <v>1236.2639999999999</v>
      </c>
      <c r="S130" s="6">
        <v>1233.8309999999999</v>
      </c>
      <c r="T130" s="6">
        <v>1198.953</v>
      </c>
      <c r="U130" s="6">
        <v>1225</v>
      </c>
      <c r="V130" s="6">
        <v>1242.7180000000001</v>
      </c>
      <c r="W130" s="6">
        <v>1257.732</v>
      </c>
      <c r="X130" s="6">
        <v>1238.806</v>
      </c>
      <c r="Y130" s="6">
        <v>1233.5030000000002</v>
      </c>
      <c r="Z130" s="6">
        <v>1280.952</v>
      </c>
      <c r="AA130" s="6">
        <v>1352.3809999999999</v>
      </c>
      <c r="AB130" s="6">
        <v>1230.325</v>
      </c>
      <c r="AC130" s="6">
        <v>1286.701</v>
      </c>
      <c r="AD130" s="6">
        <v>1252.5409999999999</v>
      </c>
      <c r="AE130" s="6">
        <v>1235.5</v>
      </c>
      <c r="AF130" s="6">
        <v>1262.3499999999999</v>
      </c>
      <c r="AG130" s="6">
        <v>1276.587</v>
      </c>
      <c r="AH130" s="6">
        <v>1166.098</v>
      </c>
      <c r="AI130" s="6">
        <v>1028.5709999999999</v>
      </c>
      <c r="AJ130" s="6">
        <v>909.09100000000001</v>
      </c>
      <c r="AK130" s="6">
        <v>916.66700000000003</v>
      </c>
      <c r="AL130" s="6">
        <v>1083.3330000000001</v>
      </c>
      <c r="AM130" s="6">
        <v>1111.1110000000001</v>
      </c>
      <c r="AN130" s="6">
        <v>1124</v>
      </c>
      <c r="AO130" s="6">
        <v>1249.3389999999999</v>
      </c>
      <c r="AP130" s="6">
        <v>1245.5620000000001</v>
      </c>
      <c r="AQ130" s="6">
        <v>1293.3910000000001</v>
      </c>
      <c r="AR130" s="6">
        <v>1277.163</v>
      </c>
      <c r="AS130" s="6">
        <v>1278.049</v>
      </c>
      <c r="AT130" s="6">
        <v>1115.385</v>
      </c>
      <c r="AU130" s="6">
        <v>916.66700000000003</v>
      </c>
      <c r="AV130" s="6">
        <v>833.33299999999997</v>
      </c>
      <c r="AW130" s="6">
        <v>916.66700000000003</v>
      </c>
      <c r="AX130" s="6">
        <v>1290</v>
      </c>
      <c r="AY130" s="6">
        <v>1261.538</v>
      </c>
      <c r="AZ130" s="6">
        <v>1448.75</v>
      </c>
      <c r="BA130" s="6">
        <v>1553.4209999999998</v>
      </c>
      <c r="BB130" s="6">
        <v>1183.4559999999999</v>
      </c>
      <c r="BC130" s="6">
        <v>1178.5610000000001</v>
      </c>
      <c r="BD130" s="6">
        <v>1200</v>
      </c>
      <c r="BE130" s="6">
        <v>1210.317</v>
      </c>
    </row>
    <row r="131" spans="1:57" x14ac:dyDescent="0.25">
      <c r="A131" s="6" t="s">
        <v>411</v>
      </c>
      <c r="B131" s="6" t="s">
        <v>412</v>
      </c>
      <c r="C131" s="6" t="s">
        <v>157</v>
      </c>
      <c r="D131" s="6" t="s">
        <v>158</v>
      </c>
      <c r="E131" s="6"/>
      <c r="F131" s="6">
        <v>214.708</v>
      </c>
      <c r="G131" s="6">
        <v>220.959</v>
      </c>
      <c r="H131" s="6">
        <v>255.26799999999997</v>
      </c>
      <c r="I131" s="6">
        <v>234.99</v>
      </c>
      <c r="J131" s="6">
        <v>341.928</v>
      </c>
      <c r="K131" s="6">
        <v>319.87199999999996</v>
      </c>
      <c r="L131" s="6">
        <v>292.39400000000001</v>
      </c>
      <c r="M131" s="6">
        <v>242.28299999999999</v>
      </c>
      <c r="N131" s="6">
        <v>326.036</v>
      </c>
      <c r="O131" s="6">
        <v>219.57399999999998</v>
      </c>
      <c r="P131" s="6">
        <v>229.81799999999998</v>
      </c>
      <c r="Q131" s="6">
        <v>581.14099999999996</v>
      </c>
      <c r="R131" s="6">
        <v>627.08500000000004</v>
      </c>
      <c r="S131" s="6">
        <v>398.012</v>
      </c>
      <c r="T131" s="6">
        <v>472.428</v>
      </c>
      <c r="U131" s="6">
        <v>462.99399999999997</v>
      </c>
      <c r="V131" s="6">
        <v>286.76599999999996</v>
      </c>
      <c r="W131" s="6">
        <v>435.4</v>
      </c>
      <c r="X131" s="6">
        <v>351.70100000000002</v>
      </c>
      <c r="Y131" s="6">
        <v>386.923</v>
      </c>
      <c r="Z131" s="6">
        <v>550.16899999999998</v>
      </c>
      <c r="AA131" s="6">
        <v>769.55399999999997</v>
      </c>
      <c r="AB131" s="6">
        <v>756.86800000000005</v>
      </c>
      <c r="AC131" s="6">
        <v>579.86400000000003</v>
      </c>
      <c r="AD131" s="6">
        <v>595.02800000000002</v>
      </c>
      <c r="AE131" s="6">
        <v>672.13300000000004</v>
      </c>
      <c r="AF131" s="6">
        <v>620.77200000000005</v>
      </c>
      <c r="AG131" s="6">
        <v>659.92600000000004</v>
      </c>
      <c r="AH131" s="6">
        <v>665.702</v>
      </c>
      <c r="AI131" s="6">
        <v>674.49399999999991</v>
      </c>
      <c r="AJ131" s="6">
        <v>700.47900000000004</v>
      </c>
      <c r="AK131" s="6">
        <v>756.81099999999992</v>
      </c>
      <c r="AL131" s="6">
        <v>695.33299999999997</v>
      </c>
      <c r="AM131" s="6">
        <v>674.91499999999996</v>
      </c>
      <c r="AN131" s="6">
        <v>677.13900000000001</v>
      </c>
      <c r="AO131" s="6">
        <v>678.03800000000001</v>
      </c>
      <c r="AP131" s="6">
        <v>836.851</v>
      </c>
      <c r="AQ131" s="6">
        <v>705.70699999999999</v>
      </c>
      <c r="AR131" s="6">
        <v>652.05399999999997</v>
      </c>
      <c r="AS131" s="6">
        <v>643.78700000000003</v>
      </c>
      <c r="AT131" s="6">
        <v>612.63800000000003</v>
      </c>
      <c r="AU131" s="6">
        <v>629.47399999999993</v>
      </c>
      <c r="AV131" s="6">
        <v>565.61300000000006</v>
      </c>
      <c r="AW131" s="6">
        <v>563.20399999999995</v>
      </c>
      <c r="AX131" s="6">
        <v>622.79999999999995</v>
      </c>
      <c r="AY131" s="6">
        <v>622.61599999999999</v>
      </c>
      <c r="AZ131" s="6">
        <v>623.09300000000007</v>
      </c>
      <c r="BA131" s="6">
        <v>623.11599999999999</v>
      </c>
      <c r="BB131" s="6">
        <v>625.37400000000002</v>
      </c>
      <c r="BC131" s="6">
        <v>609.51800000000003</v>
      </c>
      <c r="BD131" s="6">
        <v>753.61099999999999</v>
      </c>
      <c r="BE131" s="6">
        <v>814.70900000000006</v>
      </c>
    </row>
    <row r="132" spans="1:57" x14ac:dyDescent="0.25">
      <c r="A132" s="6" t="s">
        <v>413</v>
      </c>
      <c r="B132" s="6" t="s">
        <v>414</v>
      </c>
      <c r="C132" s="6" t="s">
        <v>157</v>
      </c>
      <c r="D132" s="6" t="s">
        <v>158</v>
      </c>
      <c r="E132" s="6"/>
      <c r="F132" s="6">
        <v>1250</v>
      </c>
      <c r="G132" s="6">
        <v>1250</v>
      </c>
      <c r="H132" s="6">
        <v>1250</v>
      </c>
      <c r="I132" s="6">
        <v>1500</v>
      </c>
      <c r="J132" s="6">
        <v>1250</v>
      </c>
      <c r="K132" s="6">
        <v>1500</v>
      </c>
      <c r="L132" s="6">
        <v>1500</v>
      </c>
      <c r="M132" s="6">
        <v>961.5379999999999</v>
      </c>
      <c r="N132" s="6">
        <v>892.85699999999997</v>
      </c>
      <c r="O132" s="6">
        <v>840</v>
      </c>
      <c r="P132" s="6">
        <v>714.28599999999994</v>
      </c>
      <c r="Q132" s="6">
        <v>750</v>
      </c>
      <c r="R132" s="6">
        <v>632.65300000000002</v>
      </c>
      <c r="S132" s="6">
        <v>700</v>
      </c>
      <c r="T132" s="6">
        <v>700</v>
      </c>
      <c r="U132" s="6">
        <v>700</v>
      </c>
      <c r="V132" s="6">
        <v>700</v>
      </c>
      <c r="W132" s="6">
        <v>700</v>
      </c>
      <c r="X132" s="6">
        <v>700</v>
      </c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</row>
    <row r="133" spans="1:57" x14ac:dyDescent="0.25">
      <c r="A133" s="6" t="s">
        <v>415</v>
      </c>
      <c r="B133" s="6" t="s">
        <v>416</v>
      </c>
      <c r="C133" s="6" t="s">
        <v>157</v>
      </c>
      <c r="D133" s="6" t="s">
        <v>158</v>
      </c>
      <c r="E133" s="6"/>
      <c r="F133" s="6">
        <v>1271.920195614719</v>
      </c>
      <c r="G133" s="6">
        <v>1334.2018845679208</v>
      </c>
      <c r="H133" s="6">
        <v>1308.5866186288713</v>
      </c>
      <c r="I133" s="6">
        <v>1387.8261741819138</v>
      </c>
      <c r="J133" s="6">
        <v>1362.0018925343131</v>
      </c>
      <c r="K133" s="6">
        <v>1366.029483785612</v>
      </c>
      <c r="L133" s="6">
        <v>1429.0975395469613</v>
      </c>
      <c r="M133" s="6">
        <v>1347.1684693735974</v>
      </c>
      <c r="N133" s="6">
        <v>1412.744889332397</v>
      </c>
      <c r="O133" s="6">
        <v>1533.116209377981</v>
      </c>
      <c r="P133" s="6">
        <v>1494.7844920559826</v>
      </c>
      <c r="Q133" s="6">
        <v>1445.2787146661221</v>
      </c>
      <c r="R133" s="6">
        <v>1611.3362107747105</v>
      </c>
      <c r="S133" s="6">
        <v>1662.0651276964034</v>
      </c>
      <c r="T133" s="6">
        <v>1627.2397965502619</v>
      </c>
      <c r="U133" s="6">
        <v>1632.0452798429685</v>
      </c>
      <c r="V133" s="6">
        <v>1695.071147077032</v>
      </c>
      <c r="W133" s="6">
        <v>1713.5569474136321</v>
      </c>
      <c r="X133" s="6">
        <v>1729.04968116448</v>
      </c>
      <c r="Y133" s="6">
        <v>1800.2368940216033</v>
      </c>
      <c r="Z133" s="6">
        <v>1997.1910453835139</v>
      </c>
      <c r="AA133" s="6">
        <v>1988.867967762043</v>
      </c>
      <c r="AB133" s="6">
        <v>1984.8346006024528</v>
      </c>
      <c r="AC133" s="6">
        <v>2097.1854048989549</v>
      </c>
      <c r="AD133" s="6">
        <v>2140.7911299377588</v>
      </c>
      <c r="AE133" s="6">
        <v>2036.9711237643319</v>
      </c>
      <c r="AF133" s="6">
        <v>2098.6516425468703</v>
      </c>
      <c r="AG133" s="6">
        <v>2094.0656632664104</v>
      </c>
      <c r="AH133" s="6">
        <v>2111.2329439912551</v>
      </c>
      <c r="AI133" s="6">
        <v>2089.5982750898906</v>
      </c>
      <c r="AJ133" s="6">
        <v>2175.5161076936524</v>
      </c>
      <c r="AK133" s="6">
        <v>2437.3140701707707</v>
      </c>
      <c r="AL133" s="6">
        <v>2489.5094324346969</v>
      </c>
      <c r="AM133" s="6">
        <v>2440.1329830628097</v>
      </c>
      <c r="AN133" s="6">
        <v>2547.4866519144693</v>
      </c>
      <c r="AO133" s="6">
        <v>2572.8584505137778</v>
      </c>
      <c r="AP133" s="6">
        <v>2713.2299223869868</v>
      </c>
      <c r="AQ133" s="6">
        <v>2811.8481544294245</v>
      </c>
      <c r="AR133" s="6">
        <v>2822.1303803888272</v>
      </c>
      <c r="AS133" s="6">
        <v>2864.1709517531585</v>
      </c>
      <c r="AT133" s="6">
        <v>3006.4365909940925</v>
      </c>
      <c r="AU133" s="6">
        <v>2927.0527462635014</v>
      </c>
      <c r="AV133" s="6">
        <v>3258.998335664804</v>
      </c>
      <c r="AW133" s="6">
        <v>3189.7655940234899</v>
      </c>
      <c r="AX133" s="6">
        <v>3196.4468176964001</v>
      </c>
      <c r="AY133" s="6">
        <v>3255.3203147919521</v>
      </c>
      <c r="AZ133" s="6">
        <v>3550.1926663730919</v>
      </c>
      <c r="BA133" s="6">
        <v>3624.7774557105909</v>
      </c>
      <c r="BB133" s="6">
        <v>3424.4189695137688</v>
      </c>
      <c r="BC133" s="6">
        <v>3899.6769781875018</v>
      </c>
      <c r="BD133" s="6">
        <v>3804.1380434957355</v>
      </c>
      <c r="BE133" s="6">
        <v>4108.1741920494242</v>
      </c>
    </row>
    <row r="134" spans="1:57" x14ac:dyDescent="0.25">
      <c r="A134" s="6" t="s">
        <v>417</v>
      </c>
      <c r="B134" s="6" t="s">
        <v>418</v>
      </c>
      <c r="C134" s="6" t="s">
        <v>157</v>
      </c>
      <c r="D134" s="6" t="s">
        <v>158</v>
      </c>
      <c r="E134" s="6"/>
      <c r="F134" s="6">
        <v>1072.5279527063508</v>
      </c>
      <c r="G134" s="6">
        <v>1036.6453557451009</v>
      </c>
      <c r="H134" s="6">
        <v>1087.2864506199987</v>
      </c>
      <c r="I134" s="6">
        <v>1106.0878964055769</v>
      </c>
      <c r="J134" s="6">
        <v>1074.8807242006742</v>
      </c>
      <c r="K134" s="6">
        <v>1024.5628838668415</v>
      </c>
      <c r="L134" s="6">
        <v>1103.9534025781438</v>
      </c>
      <c r="M134" s="6">
        <v>1121.2425283750788</v>
      </c>
      <c r="N134" s="6">
        <v>1140.9803529325311</v>
      </c>
      <c r="O134" s="6">
        <v>1117.5934673093911</v>
      </c>
      <c r="P134" s="6">
        <v>1087.6750824191447</v>
      </c>
      <c r="Q134" s="6">
        <v>1058.140768514899</v>
      </c>
      <c r="R134" s="6">
        <v>1147.1924874333004</v>
      </c>
      <c r="S134" s="6">
        <v>1134.179776933142</v>
      </c>
      <c r="T134" s="6">
        <v>1208.0479318150974</v>
      </c>
      <c r="U134" s="6">
        <v>1198.333051173078</v>
      </c>
      <c r="V134" s="6">
        <v>1197.9834011464902</v>
      </c>
      <c r="W134" s="6">
        <v>1230.8788412625161</v>
      </c>
      <c r="X134" s="6">
        <v>1236.6675062132497</v>
      </c>
      <c r="Y134" s="6">
        <v>1325.3109598338144</v>
      </c>
      <c r="Z134" s="6">
        <v>1330.1571421690921</v>
      </c>
      <c r="AA134" s="6">
        <v>1318.5580190756266</v>
      </c>
      <c r="AB134" s="6">
        <v>1366.4908104205599</v>
      </c>
      <c r="AC134" s="6">
        <v>1322.2672999613537</v>
      </c>
      <c r="AD134" s="6">
        <v>1327.3685278741198</v>
      </c>
      <c r="AE134" s="6">
        <v>1318.3070495859854</v>
      </c>
      <c r="AF134" s="6">
        <v>1343.8591779930996</v>
      </c>
      <c r="AG134" s="6">
        <v>1329.0574268093571</v>
      </c>
      <c r="AH134" s="6">
        <v>1388.3385236609911</v>
      </c>
      <c r="AI134" s="6">
        <v>1379.6188640298324</v>
      </c>
      <c r="AJ134" s="6">
        <v>1382.9297540873065</v>
      </c>
      <c r="AK134" s="6">
        <v>1309.2028846568701</v>
      </c>
      <c r="AL134" s="6">
        <v>1373.8623144464477</v>
      </c>
      <c r="AM134" s="6">
        <v>1286.7903732985444</v>
      </c>
      <c r="AN134" s="6">
        <v>1369.4620490066447</v>
      </c>
      <c r="AO134" s="6">
        <v>1436.2334436171873</v>
      </c>
      <c r="AP134" s="6">
        <v>1364.9194895664978</v>
      </c>
      <c r="AQ134" s="6">
        <v>1429.7192306575234</v>
      </c>
      <c r="AR134" s="6">
        <v>1555.9129526005843</v>
      </c>
      <c r="AS134" s="6">
        <v>1601.3142515316285</v>
      </c>
      <c r="AT134" s="6">
        <v>1598.3501100321575</v>
      </c>
      <c r="AU134" s="6">
        <v>1616.3374949882138</v>
      </c>
      <c r="AV134" s="6">
        <v>1571.5579252631744</v>
      </c>
      <c r="AW134" s="6">
        <v>1635.7894824903619</v>
      </c>
      <c r="AX134" s="6">
        <v>1629.6648514227993</v>
      </c>
      <c r="AY134" s="6">
        <v>1756.7935198986493</v>
      </c>
      <c r="AZ134" s="6">
        <v>1822.8059269208647</v>
      </c>
      <c r="BA134" s="6">
        <v>1831.8290303596855</v>
      </c>
      <c r="BB134" s="6">
        <v>1899.8633613191064</v>
      </c>
      <c r="BC134" s="6">
        <v>1945.5671925183076</v>
      </c>
      <c r="BD134" s="6">
        <v>1868.8228868119334</v>
      </c>
      <c r="BE134" s="6">
        <v>1903.950871975238</v>
      </c>
    </row>
    <row r="135" spans="1:57" x14ac:dyDescent="0.25">
      <c r="A135" s="6" t="s">
        <v>419</v>
      </c>
      <c r="B135" s="6" t="s">
        <v>420</v>
      </c>
      <c r="C135" s="6" t="s">
        <v>157</v>
      </c>
      <c r="D135" s="6" t="s">
        <v>158</v>
      </c>
      <c r="E135" s="6"/>
      <c r="F135" s="6">
        <v>1157.375580509829</v>
      </c>
      <c r="G135" s="6">
        <v>1124.308115626772</v>
      </c>
      <c r="H135" s="6">
        <v>1182.9447400782751</v>
      </c>
      <c r="I135" s="6">
        <v>1208.8556715910872</v>
      </c>
      <c r="J135" s="6">
        <v>1169.9191135965609</v>
      </c>
      <c r="K135" s="6">
        <v>1124.7514361073995</v>
      </c>
      <c r="L135" s="6">
        <v>1204.1087227528492</v>
      </c>
      <c r="M135" s="6">
        <v>1219.7445737750304</v>
      </c>
      <c r="N135" s="6">
        <v>1245.9295506894071</v>
      </c>
      <c r="O135" s="6">
        <v>1229.3538194154814</v>
      </c>
      <c r="P135" s="6">
        <v>1206.2853250792277</v>
      </c>
      <c r="Q135" s="6">
        <v>1192.49366927912</v>
      </c>
      <c r="R135" s="6">
        <v>1287.8004972026431</v>
      </c>
      <c r="S135" s="6">
        <v>1281.9299175541032</v>
      </c>
      <c r="T135" s="6">
        <v>1350.6271825823571</v>
      </c>
      <c r="U135" s="6">
        <v>1347.1233486182098</v>
      </c>
      <c r="V135" s="6">
        <v>1361.1936586709562</v>
      </c>
      <c r="W135" s="6">
        <v>1374.8101122449184</v>
      </c>
      <c r="X135" s="6">
        <v>1388.7287310085067</v>
      </c>
      <c r="Y135" s="6">
        <v>1473.0598673020559</v>
      </c>
      <c r="Z135" s="6">
        <v>1506.1032162722465</v>
      </c>
      <c r="AA135" s="6">
        <v>1496.0823743322212</v>
      </c>
      <c r="AB135" s="6">
        <v>1531.157589019997</v>
      </c>
      <c r="AC135" s="6">
        <v>1505.1346745464218</v>
      </c>
      <c r="AD135" s="6">
        <v>1551.3426168805145</v>
      </c>
      <c r="AE135" s="6">
        <v>1529.9510549102226</v>
      </c>
      <c r="AF135" s="6">
        <v>1516.3601231479029</v>
      </c>
      <c r="AG135" s="6">
        <v>1534.8318277664914</v>
      </c>
      <c r="AH135" s="6">
        <v>1589.1419620064823</v>
      </c>
      <c r="AI135" s="6">
        <v>1539.0079757799892</v>
      </c>
      <c r="AJ135" s="6">
        <v>1606.7908717066732</v>
      </c>
      <c r="AK135" s="6">
        <v>1532.9713041788268</v>
      </c>
      <c r="AL135" s="6">
        <v>1598.41917910901</v>
      </c>
      <c r="AM135" s="6">
        <v>1531.5056331961141</v>
      </c>
      <c r="AN135" s="6">
        <v>1509.27142236909</v>
      </c>
      <c r="AO135" s="6">
        <v>1569.0387855213814</v>
      </c>
      <c r="AP135" s="6">
        <v>1532.4870792651727</v>
      </c>
      <c r="AQ135" s="6">
        <v>1598.4703983999771</v>
      </c>
      <c r="AR135" s="6">
        <v>1707.0667408981683</v>
      </c>
      <c r="AS135" s="6">
        <v>1730.4800168195054</v>
      </c>
      <c r="AT135" s="6">
        <v>1760.692730018724</v>
      </c>
      <c r="AU135" s="6">
        <v>1769.2965191849144</v>
      </c>
      <c r="AV135" s="6">
        <v>1726.4047073381116</v>
      </c>
      <c r="AW135" s="6">
        <v>1758.6254915589079</v>
      </c>
      <c r="AX135" s="6">
        <v>1825.8334623920477</v>
      </c>
      <c r="AY135" s="6">
        <v>1916.7586489970556</v>
      </c>
      <c r="AZ135" s="6">
        <v>1970.1633016871062</v>
      </c>
      <c r="BA135" s="6">
        <v>1957.8715764469664</v>
      </c>
      <c r="BB135" s="6">
        <v>2048.7385432536889</v>
      </c>
      <c r="BC135" s="6">
        <v>2094.6940490065272</v>
      </c>
      <c r="BD135" s="6">
        <v>2019.7185892797831</v>
      </c>
      <c r="BE135" s="6">
        <v>1982.2997893210004</v>
      </c>
    </row>
    <row r="136" spans="1:57" x14ac:dyDescent="0.25">
      <c r="A136" s="6" t="s">
        <v>421</v>
      </c>
      <c r="B136" s="6" t="s">
        <v>422</v>
      </c>
      <c r="C136" s="6" t="s">
        <v>157</v>
      </c>
      <c r="D136" s="6" t="s">
        <v>158</v>
      </c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</row>
    <row r="137" spans="1:57" x14ac:dyDescent="0.25">
      <c r="A137" s="6" t="s">
        <v>423</v>
      </c>
      <c r="B137" s="6" t="s">
        <v>424</v>
      </c>
      <c r="C137" s="6" t="s">
        <v>157</v>
      </c>
      <c r="D137" s="6" t="s">
        <v>158</v>
      </c>
      <c r="E137" s="6"/>
      <c r="F137" s="6">
        <v>1765.4290000000001</v>
      </c>
      <c r="G137" s="6">
        <v>1869.1</v>
      </c>
      <c r="H137" s="6">
        <v>1848.4299999999998</v>
      </c>
      <c r="I137" s="6">
        <v>1917.021</v>
      </c>
      <c r="J137" s="6">
        <v>1681.587</v>
      </c>
      <c r="K137" s="6">
        <v>1732.8790000000001</v>
      </c>
      <c r="L137" s="6">
        <v>2038.5029999999999</v>
      </c>
      <c r="M137" s="6">
        <v>2283.1080000000002</v>
      </c>
      <c r="N137" s="6">
        <v>2426.7650000000003</v>
      </c>
      <c r="O137" s="6">
        <v>2154.6680000000001</v>
      </c>
      <c r="P137" s="6">
        <v>1939.164</v>
      </c>
      <c r="Q137" s="6">
        <v>1966.8200000000002</v>
      </c>
      <c r="R137" s="6">
        <v>1843.538</v>
      </c>
      <c r="S137" s="6">
        <v>1885.8290000000002</v>
      </c>
      <c r="T137" s="6">
        <v>1752.8340000000001</v>
      </c>
      <c r="U137" s="6">
        <v>1812.0759999999998</v>
      </c>
      <c r="V137" s="6">
        <v>2022.8319999999999</v>
      </c>
      <c r="W137" s="6">
        <v>2144.0590000000002</v>
      </c>
      <c r="X137" s="6">
        <v>2337.7400000000002</v>
      </c>
      <c r="Y137" s="6">
        <v>2501.0770000000002</v>
      </c>
      <c r="Z137" s="6">
        <v>2547.9409999999998</v>
      </c>
      <c r="AA137" s="6">
        <v>2755.2849999999999</v>
      </c>
      <c r="AB137" s="6">
        <v>3065.636</v>
      </c>
      <c r="AC137" s="6">
        <v>2632.7570000000001</v>
      </c>
      <c r="AD137" s="6">
        <v>2960.5880000000002</v>
      </c>
      <c r="AE137" s="6">
        <v>2990.511</v>
      </c>
      <c r="AF137" s="6">
        <v>2997.364</v>
      </c>
      <c r="AG137" s="6">
        <v>2917.0729999999999</v>
      </c>
      <c r="AH137" s="6">
        <v>2880.8020000000001</v>
      </c>
      <c r="AI137" s="6">
        <v>2965.0039999999999</v>
      </c>
      <c r="AJ137" s="6">
        <v>2925.8040000000001</v>
      </c>
      <c r="AK137" s="6">
        <v>2957.7290000000003</v>
      </c>
      <c r="AL137" s="6">
        <v>3024.1790000000001</v>
      </c>
      <c r="AM137" s="6">
        <v>2901.9949999999999</v>
      </c>
      <c r="AN137" s="6">
        <v>3052.6279999999997</v>
      </c>
      <c r="AO137" s="6">
        <v>3008.5119999999997</v>
      </c>
      <c r="AP137" s="6">
        <v>3143.1759999999999</v>
      </c>
      <c r="AQ137" s="6">
        <v>3400.096</v>
      </c>
      <c r="AR137" s="6">
        <v>3191.9849999999997</v>
      </c>
      <c r="AS137" s="6">
        <v>3338.19</v>
      </c>
      <c r="AT137" s="6">
        <v>3424.9019999999996</v>
      </c>
      <c r="AU137" s="6">
        <v>3405.0589999999997</v>
      </c>
      <c r="AV137" s="6">
        <v>3282.5940000000001</v>
      </c>
      <c r="AW137" s="6">
        <v>3563.7349999999997</v>
      </c>
      <c r="AX137" s="6">
        <v>3467.1959999999999</v>
      </c>
      <c r="AY137" s="6">
        <v>3579.8069999999998</v>
      </c>
      <c r="AZ137" s="6">
        <v>3727.8919999999998</v>
      </c>
      <c r="BA137" s="6">
        <v>3616.7309999999998</v>
      </c>
      <c r="BB137" s="6">
        <v>3790.5720000000001</v>
      </c>
      <c r="BC137" s="6">
        <v>3974.3029999999999</v>
      </c>
      <c r="BD137" s="6">
        <v>3503.3209999999999</v>
      </c>
      <c r="BE137" s="6">
        <v>3861.643</v>
      </c>
    </row>
    <row r="138" spans="1:57" x14ac:dyDescent="0.25">
      <c r="A138" s="6" t="s">
        <v>425</v>
      </c>
      <c r="B138" s="6" t="s">
        <v>426</v>
      </c>
      <c r="C138" s="6" t="s">
        <v>157</v>
      </c>
      <c r="D138" s="6" t="s">
        <v>158</v>
      </c>
      <c r="E138" s="6"/>
      <c r="F138" s="6">
        <v>994.11766569056329</v>
      </c>
      <c r="G138" s="6">
        <v>1025.7416190098234</v>
      </c>
      <c r="H138" s="6">
        <v>1034.2468112296735</v>
      </c>
      <c r="I138" s="6">
        <v>1047.27996059775</v>
      </c>
      <c r="J138" s="6">
        <v>959.67150673023025</v>
      </c>
      <c r="K138" s="6">
        <v>947.98087556652752</v>
      </c>
      <c r="L138" s="6">
        <v>1050.9844490752648</v>
      </c>
      <c r="M138" s="6">
        <v>1121.5345158608386</v>
      </c>
      <c r="N138" s="6">
        <v>1124.7368472401797</v>
      </c>
      <c r="O138" s="6">
        <v>1199.2037427423138</v>
      </c>
      <c r="P138" s="6">
        <v>1218.630979219419</v>
      </c>
      <c r="Q138" s="6">
        <v>1210.4994568510865</v>
      </c>
      <c r="R138" s="6">
        <v>1212.7525921621123</v>
      </c>
      <c r="S138" s="6">
        <v>1226.1273318355343</v>
      </c>
      <c r="T138" s="6">
        <v>1340.7500446298493</v>
      </c>
      <c r="U138" s="6">
        <v>1314.0357745791725</v>
      </c>
      <c r="V138" s="6">
        <v>1380.2451068464209</v>
      </c>
      <c r="W138" s="6">
        <v>1436.3713270375165</v>
      </c>
      <c r="X138" s="6">
        <v>1369.6956440870758</v>
      </c>
      <c r="Y138" s="6">
        <v>1487.7054843072476</v>
      </c>
      <c r="Z138" s="6">
        <v>1554.9365201591945</v>
      </c>
      <c r="AA138" s="6">
        <v>1554.6128749895574</v>
      </c>
      <c r="AB138" s="6">
        <v>1680.0232183179207</v>
      </c>
      <c r="AC138" s="6">
        <v>1669.441499737178</v>
      </c>
      <c r="AD138" s="6">
        <v>1706.3693321909252</v>
      </c>
      <c r="AE138" s="6">
        <v>1733.9851265976215</v>
      </c>
      <c r="AF138" s="6">
        <v>1703.7595942560326</v>
      </c>
      <c r="AG138" s="6">
        <v>1863.0795497072588</v>
      </c>
      <c r="AH138" s="6">
        <v>1938.9388774523502</v>
      </c>
      <c r="AI138" s="6">
        <v>1953.0031940187041</v>
      </c>
      <c r="AJ138" s="6">
        <v>1965.0771203193394</v>
      </c>
      <c r="AK138" s="6">
        <v>2073.9716712467844</v>
      </c>
      <c r="AL138" s="6">
        <v>2172.239776114222</v>
      </c>
      <c r="AM138" s="6">
        <v>2115.7399788896951</v>
      </c>
      <c r="AN138" s="6">
        <v>2152.4510285054657</v>
      </c>
      <c r="AO138" s="6">
        <v>2204.0095622500403</v>
      </c>
      <c r="AP138" s="6">
        <v>2217.3151100886039</v>
      </c>
      <c r="AQ138" s="6">
        <v>2227.715874467312</v>
      </c>
      <c r="AR138" s="6">
        <v>2291.0950574112912</v>
      </c>
      <c r="AS138" s="6">
        <v>2303.4645990882564</v>
      </c>
      <c r="AT138" s="6">
        <v>2440.3936956979392</v>
      </c>
      <c r="AU138" s="6">
        <v>2369.1867200592119</v>
      </c>
      <c r="AV138" s="6">
        <v>2429.2286380419459</v>
      </c>
      <c r="AW138" s="6">
        <v>2538.302406345902</v>
      </c>
      <c r="AX138" s="6">
        <v>2491.085187517444</v>
      </c>
      <c r="AY138" s="6">
        <v>2563.4570968065264</v>
      </c>
      <c r="AZ138" s="6">
        <v>2604.703918571221</v>
      </c>
      <c r="BA138" s="6">
        <v>2772.478828259651</v>
      </c>
      <c r="BB138" s="6">
        <v>2788.149773147803</v>
      </c>
      <c r="BC138" s="6">
        <v>2787.1373956611296</v>
      </c>
      <c r="BD138" s="6">
        <v>2965.6161935588284</v>
      </c>
      <c r="BE138" s="6">
        <v>3029.163935462122</v>
      </c>
    </row>
    <row r="139" spans="1:57" x14ac:dyDescent="0.25">
      <c r="A139" s="6" t="s">
        <v>427</v>
      </c>
      <c r="B139" s="6" t="s">
        <v>428</v>
      </c>
      <c r="C139" s="6" t="s">
        <v>157</v>
      </c>
      <c r="D139" s="6" t="s">
        <v>158</v>
      </c>
      <c r="E139" s="6"/>
      <c r="F139" s="6">
        <v>1116.3602107503889</v>
      </c>
      <c r="G139" s="6">
        <v>1173.0973506402458</v>
      </c>
      <c r="H139" s="6">
        <v>1234.1428266785024</v>
      </c>
      <c r="I139" s="6">
        <v>1270.9722913575765</v>
      </c>
      <c r="J139" s="6">
        <v>1262.8986485523333</v>
      </c>
      <c r="K139" s="6">
        <v>1303.4471038758381</v>
      </c>
      <c r="L139" s="6">
        <v>1379.4186592333097</v>
      </c>
      <c r="M139" s="6">
        <v>1378.7675527169247</v>
      </c>
      <c r="N139" s="6">
        <v>1391.9656487840296</v>
      </c>
      <c r="O139" s="6">
        <v>1482.198512137121</v>
      </c>
      <c r="P139" s="6">
        <v>1532.4288954566741</v>
      </c>
      <c r="Q139" s="6">
        <v>1516.9456505050944</v>
      </c>
      <c r="R139" s="6">
        <v>1557.7792899357523</v>
      </c>
      <c r="S139" s="6">
        <v>1612.1438384903763</v>
      </c>
      <c r="T139" s="6">
        <v>1699.2681431770582</v>
      </c>
      <c r="U139" s="6">
        <v>1710.9937981631604</v>
      </c>
      <c r="V139" s="6">
        <v>1732.1771233967334</v>
      </c>
      <c r="W139" s="6">
        <v>1840.0749077347666</v>
      </c>
      <c r="X139" s="6">
        <v>1865.8406664756355</v>
      </c>
      <c r="Y139" s="6">
        <v>1912.3102039885218</v>
      </c>
      <c r="Z139" s="6">
        <v>1994.8416395470538</v>
      </c>
      <c r="AA139" s="6">
        <v>2084.3042427961909</v>
      </c>
      <c r="AB139" s="6">
        <v>2160.1794526238873</v>
      </c>
      <c r="AC139" s="6">
        <v>2241.1987794264537</v>
      </c>
      <c r="AD139" s="6">
        <v>2208.1710028105063</v>
      </c>
      <c r="AE139" s="6">
        <v>2231.458349782703</v>
      </c>
      <c r="AF139" s="6">
        <v>2241.8910244929993</v>
      </c>
      <c r="AG139" s="6">
        <v>2300.3640340556271</v>
      </c>
      <c r="AH139" s="6">
        <v>2351.9118897760195</v>
      </c>
      <c r="AI139" s="6">
        <v>2425.5500484965182</v>
      </c>
      <c r="AJ139" s="6">
        <v>2451.2102092249552</v>
      </c>
      <c r="AK139" s="6">
        <v>2419.3107136157723</v>
      </c>
      <c r="AL139" s="6">
        <v>2491.7802174814919</v>
      </c>
      <c r="AM139" s="6">
        <v>2456.9533011302219</v>
      </c>
      <c r="AN139" s="6">
        <v>2514.789270504049</v>
      </c>
      <c r="AO139" s="6">
        <v>2600.6105071740317</v>
      </c>
      <c r="AP139" s="6">
        <v>2642.7675519172944</v>
      </c>
      <c r="AQ139" s="6">
        <v>2678.9807588499816</v>
      </c>
      <c r="AR139" s="6">
        <v>2740.6394659173238</v>
      </c>
      <c r="AS139" s="6">
        <v>2666.6724716383087</v>
      </c>
      <c r="AT139" s="6">
        <v>2771.5243435621605</v>
      </c>
      <c r="AU139" s="6">
        <v>2748.3219307305467</v>
      </c>
      <c r="AV139" s="6">
        <v>2745.4971694459477</v>
      </c>
      <c r="AW139" s="6">
        <v>2902.7863090380097</v>
      </c>
      <c r="AX139" s="6">
        <v>2889.4042135284076</v>
      </c>
      <c r="AY139" s="6">
        <v>2985.6915899009973</v>
      </c>
      <c r="AZ139" s="6">
        <v>2996.6291907770747</v>
      </c>
      <c r="BA139" s="6">
        <v>3148.9329618900438</v>
      </c>
      <c r="BB139" s="6">
        <v>3142.7788426231796</v>
      </c>
      <c r="BC139" s="6">
        <v>3198.3526073863222</v>
      </c>
      <c r="BD139" s="6">
        <v>3316.0680192221548</v>
      </c>
      <c r="BE139" s="6">
        <v>3355.8095008281989</v>
      </c>
    </row>
    <row r="140" spans="1:57" x14ac:dyDescent="0.25">
      <c r="A140" s="6" t="s">
        <v>429</v>
      </c>
      <c r="B140" s="6" t="s">
        <v>430</v>
      </c>
      <c r="C140" s="6" t="s">
        <v>157</v>
      </c>
      <c r="D140" s="6" t="s">
        <v>158</v>
      </c>
      <c r="E140" s="6"/>
      <c r="F140" s="6">
        <v>836.15699999999993</v>
      </c>
      <c r="G140" s="6">
        <v>814.70699999999999</v>
      </c>
      <c r="H140" s="6">
        <v>813.25099999999998</v>
      </c>
      <c r="I140" s="6">
        <v>809.62799999999993</v>
      </c>
      <c r="J140" s="6">
        <v>756.19100000000003</v>
      </c>
      <c r="K140" s="6">
        <v>799.28399999999999</v>
      </c>
      <c r="L140" s="6">
        <v>746.99199999999996</v>
      </c>
      <c r="M140" s="6">
        <v>680.15200000000004</v>
      </c>
      <c r="N140" s="6">
        <v>680.37799999999993</v>
      </c>
      <c r="O140" s="6">
        <v>605.51700000000005</v>
      </c>
      <c r="P140" s="6">
        <v>622.76900000000001</v>
      </c>
      <c r="Q140" s="6">
        <v>375.101</v>
      </c>
      <c r="R140" s="6">
        <v>587.99399999999991</v>
      </c>
      <c r="S140" s="6">
        <v>909.49199999999996</v>
      </c>
      <c r="T140" s="6">
        <v>703.08100000000002</v>
      </c>
      <c r="U140" s="6">
        <v>640.07100000000003</v>
      </c>
      <c r="V140" s="6">
        <v>1507.691</v>
      </c>
      <c r="W140" s="6">
        <v>1402.173</v>
      </c>
      <c r="X140" s="6">
        <v>1139.4850000000001</v>
      </c>
      <c r="Y140" s="6">
        <v>959.80599999999993</v>
      </c>
      <c r="Z140" s="6">
        <v>830.89599999999996</v>
      </c>
      <c r="AA140" s="6">
        <v>664.37099999999998</v>
      </c>
      <c r="AB140" s="6">
        <v>679.83100000000002</v>
      </c>
      <c r="AC140" s="6">
        <v>648.87599999999998</v>
      </c>
      <c r="AD140" s="6">
        <v>720.63</v>
      </c>
      <c r="AE140" s="6">
        <v>679.37799999999993</v>
      </c>
      <c r="AF140" s="6">
        <v>601.77200000000005</v>
      </c>
      <c r="AG140" s="6">
        <v>831.02099999999996</v>
      </c>
      <c r="AH140" s="6">
        <v>919.3889999999999</v>
      </c>
      <c r="AI140" s="6">
        <v>1036.886</v>
      </c>
      <c r="AJ140" s="6">
        <v>462.25699999999995</v>
      </c>
      <c r="AK140" s="6">
        <v>615.49799999999993</v>
      </c>
      <c r="AL140" s="6">
        <v>976.649</v>
      </c>
      <c r="AM140" s="6">
        <v>819.24199999999996</v>
      </c>
      <c r="AN140" s="6">
        <v>773.93100000000004</v>
      </c>
      <c r="AO140" s="6">
        <v>1183.58</v>
      </c>
      <c r="AP140" s="6">
        <v>1013.9780000000001</v>
      </c>
      <c r="AQ140" s="6">
        <v>1353.3020000000001</v>
      </c>
      <c r="AR140" s="6">
        <v>943.31900000000007</v>
      </c>
      <c r="AS140" s="6">
        <v>718.33199999999999</v>
      </c>
      <c r="AT140" s="6">
        <v>995.00400000000013</v>
      </c>
      <c r="AU140" s="6">
        <v>737.27299999999991</v>
      </c>
      <c r="AV140" s="6">
        <v>610.53500000000008</v>
      </c>
      <c r="AW140" s="6">
        <v>596.61500000000001</v>
      </c>
      <c r="AX140" s="6">
        <v>689.97700000000009</v>
      </c>
      <c r="AY140" s="6">
        <v>522.46100000000001</v>
      </c>
      <c r="AZ140" s="6">
        <v>435.56599999999997</v>
      </c>
      <c r="BA140" s="6">
        <v>390.01400000000001</v>
      </c>
      <c r="BB140" s="6">
        <v>421.04</v>
      </c>
      <c r="BC140" s="6">
        <v>909.09199999999998</v>
      </c>
      <c r="BD140" s="6">
        <v>663.68100000000004</v>
      </c>
      <c r="BE140" s="6">
        <v>603.30200000000002</v>
      </c>
    </row>
    <row r="141" spans="1:57" x14ac:dyDescent="0.25">
      <c r="A141" s="6" t="s">
        <v>431</v>
      </c>
      <c r="B141" s="6" t="s">
        <v>432</v>
      </c>
      <c r="C141" s="6" t="s">
        <v>157</v>
      </c>
      <c r="D141" s="6" t="s">
        <v>158</v>
      </c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>
        <v>1937.9189999999999</v>
      </c>
      <c r="AL141" s="6">
        <v>2106.9849999999997</v>
      </c>
      <c r="AM141" s="6">
        <v>1756.5509999999999</v>
      </c>
      <c r="AN141" s="6">
        <v>1856.92</v>
      </c>
      <c r="AO141" s="6">
        <v>2423.8580000000002</v>
      </c>
      <c r="AP141" s="6">
        <v>2535.1179999999999</v>
      </c>
      <c r="AQ141" s="6">
        <v>2453.0929999999998</v>
      </c>
      <c r="AR141" s="6">
        <v>2022.9110000000001</v>
      </c>
      <c r="AS141" s="6">
        <v>2712.7830000000004</v>
      </c>
      <c r="AT141" s="6">
        <v>2505.826</v>
      </c>
      <c r="AU141" s="6">
        <v>2765.904</v>
      </c>
      <c r="AV141" s="6">
        <v>3037.011</v>
      </c>
      <c r="AW141" s="6">
        <v>3254.866</v>
      </c>
      <c r="AX141" s="6">
        <v>2940.174</v>
      </c>
      <c r="AY141" s="6">
        <v>1929.38</v>
      </c>
      <c r="AZ141" s="6">
        <v>3007.0770000000002</v>
      </c>
      <c r="BA141" s="6">
        <v>3348.239</v>
      </c>
      <c r="BB141" s="6">
        <v>3449.57</v>
      </c>
      <c r="BC141" s="6">
        <v>2763.241</v>
      </c>
      <c r="BD141" s="6">
        <v>3029.5860000000002</v>
      </c>
      <c r="BE141" s="6">
        <v>3990.2379999999998</v>
      </c>
    </row>
    <row r="142" spans="1:57" x14ac:dyDescent="0.25">
      <c r="A142" s="6" t="s">
        <v>433</v>
      </c>
      <c r="B142" s="6" t="s">
        <v>434</v>
      </c>
      <c r="C142" s="6" t="s">
        <v>157</v>
      </c>
      <c r="D142" s="6" t="s">
        <v>158</v>
      </c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>
        <v>5328.8010000000004</v>
      </c>
      <c r="AT142" s="6">
        <v>5142.3330000000005</v>
      </c>
      <c r="AU142" s="6">
        <v>5748.0280000000002</v>
      </c>
      <c r="AV142" s="6">
        <v>5677.9570000000003</v>
      </c>
      <c r="AW142" s="6">
        <v>6396.6260000000002</v>
      </c>
      <c r="AX142" s="6">
        <v>5634.7910000000002</v>
      </c>
      <c r="AY142" s="6">
        <v>5596.7620000000006</v>
      </c>
      <c r="AZ142" s="6">
        <v>5202.9250000000002</v>
      </c>
      <c r="BA142" s="6">
        <v>6106.4260000000004</v>
      </c>
      <c r="BB142" s="6">
        <v>6202.085</v>
      </c>
      <c r="BC142" s="6">
        <v>5593.3490000000002</v>
      </c>
      <c r="BD142" s="6">
        <v>5193.1620000000003</v>
      </c>
      <c r="BE142" s="6">
        <v>5330.99</v>
      </c>
    </row>
    <row r="143" spans="1:57" x14ac:dyDescent="0.25">
      <c r="A143" s="6" t="s">
        <v>435</v>
      </c>
      <c r="B143" s="6" t="s">
        <v>436</v>
      </c>
      <c r="C143" s="6" t="s">
        <v>157</v>
      </c>
      <c r="D143" s="6" t="s">
        <v>158</v>
      </c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>
        <v>1641.223</v>
      </c>
      <c r="AL143" s="6">
        <v>1774.366</v>
      </c>
      <c r="AM143" s="6">
        <v>1851.8290000000002</v>
      </c>
      <c r="AN143" s="6">
        <v>1718.09</v>
      </c>
      <c r="AO143" s="6">
        <v>2162.9900000000002</v>
      </c>
      <c r="AP143" s="6">
        <v>2170.2310000000002</v>
      </c>
      <c r="AQ143" s="6">
        <v>2108.3990000000003</v>
      </c>
      <c r="AR143" s="6">
        <v>1964.42</v>
      </c>
      <c r="AS143" s="6">
        <v>2273.049</v>
      </c>
      <c r="AT143" s="6">
        <v>2160.652</v>
      </c>
      <c r="AU143" s="6">
        <v>2543.2740000000003</v>
      </c>
      <c r="AV143" s="6">
        <v>2193.366</v>
      </c>
      <c r="AW143" s="6">
        <v>2447.4470000000001</v>
      </c>
      <c r="AX143" s="6">
        <v>2802.9430000000002</v>
      </c>
      <c r="AY143" s="6">
        <v>2263.9700000000003</v>
      </c>
      <c r="AZ143" s="6">
        <v>2941.56</v>
      </c>
      <c r="BA143" s="6">
        <v>3104.373</v>
      </c>
      <c r="BB143" s="6">
        <v>3074.875</v>
      </c>
      <c r="BC143" s="6">
        <v>2866.68</v>
      </c>
      <c r="BD143" s="6">
        <v>2747.6330000000003</v>
      </c>
      <c r="BE143" s="6">
        <v>3719.7179999999998</v>
      </c>
    </row>
    <row r="144" spans="1:57" x14ac:dyDescent="0.25">
      <c r="A144" s="6" t="s">
        <v>437</v>
      </c>
      <c r="B144" s="6" t="s">
        <v>438</v>
      </c>
      <c r="C144" s="6" t="s">
        <v>157</v>
      </c>
      <c r="D144" s="6" t="s">
        <v>158</v>
      </c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</row>
    <row r="145" spans="1:57" x14ac:dyDescent="0.25">
      <c r="A145" s="6" t="s">
        <v>439</v>
      </c>
      <c r="B145" s="6" t="s">
        <v>440</v>
      </c>
      <c r="C145" s="6" t="s">
        <v>157</v>
      </c>
      <c r="D145" s="6" t="s">
        <v>158</v>
      </c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</row>
    <row r="146" spans="1:57" x14ac:dyDescent="0.25">
      <c r="A146" s="6" t="s">
        <v>441</v>
      </c>
      <c r="B146" s="6" t="s">
        <v>442</v>
      </c>
      <c r="C146" s="6" t="s">
        <v>157</v>
      </c>
      <c r="D146" s="6" t="s">
        <v>158</v>
      </c>
      <c r="E146" s="6"/>
      <c r="F146" s="6">
        <v>407.601</v>
      </c>
      <c r="G146" s="6">
        <v>1068.883</v>
      </c>
      <c r="H146" s="6">
        <v>891.30899999999997</v>
      </c>
      <c r="I146" s="6">
        <v>864.07199999999989</v>
      </c>
      <c r="J146" s="6">
        <v>881.26100000000008</v>
      </c>
      <c r="K146" s="6">
        <v>468.48100000000005</v>
      </c>
      <c r="L146" s="6">
        <v>728.07500000000005</v>
      </c>
      <c r="M146" s="6">
        <v>1348.088</v>
      </c>
      <c r="N146" s="6">
        <v>880.92399999999998</v>
      </c>
      <c r="O146" s="6">
        <v>942.02800000000002</v>
      </c>
      <c r="P146" s="6">
        <v>1142.6320000000001</v>
      </c>
      <c r="Q146" s="6">
        <v>1120.83</v>
      </c>
      <c r="R146" s="6">
        <v>686.40200000000004</v>
      </c>
      <c r="S146" s="6">
        <v>1051.92</v>
      </c>
      <c r="T146" s="6">
        <v>887.7879999999999</v>
      </c>
      <c r="U146" s="6">
        <v>1187.3440000000001</v>
      </c>
      <c r="V146" s="6">
        <v>581.899</v>
      </c>
      <c r="W146" s="6">
        <v>999.31799999999998</v>
      </c>
      <c r="X146" s="6">
        <v>928.00200000000007</v>
      </c>
      <c r="Y146" s="6">
        <v>1019.458</v>
      </c>
      <c r="Z146" s="6">
        <v>485.15100000000001</v>
      </c>
      <c r="AA146" s="6">
        <v>1146.761</v>
      </c>
      <c r="AB146" s="6">
        <v>759.97299999999996</v>
      </c>
      <c r="AC146" s="6">
        <v>837.54</v>
      </c>
      <c r="AD146" s="6">
        <v>1108.4549999999999</v>
      </c>
      <c r="AE146" s="6">
        <v>1509.694</v>
      </c>
      <c r="AF146" s="6">
        <v>853.6690000000001</v>
      </c>
      <c r="AG146" s="6">
        <v>1495.3989999999999</v>
      </c>
      <c r="AH146" s="6">
        <v>1342.864</v>
      </c>
      <c r="AI146" s="6">
        <v>1120.0239999999999</v>
      </c>
      <c r="AJ146" s="6">
        <v>1575.884</v>
      </c>
      <c r="AK146" s="6">
        <v>587.54999999999995</v>
      </c>
      <c r="AL146" s="6">
        <v>560.42700000000002</v>
      </c>
      <c r="AM146" s="6">
        <v>1584.9360000000001</v>
      </c>
      <c r="AN146" s="6">
        <v>446.75200000000007</v>
      </c>
      <c r="AO146" s="6">
        <v>1687.989</v>
      </c>
      <c r="AP146" s="6">
        <v>833.31200000000013</v>
      </c>
      <c r="AQ146" s="6">
        <v>1122.2459999999999</v>
      </c>
      <c r="AR146" s="6">
        <v>743.11099999999999</v>
      </c>
      <c r="AS146" s="6">
        <v>366.61199999999997</v>
      </c>
      <c r="AT146" s="6">
        <v>894.375</v>
      </c>
      <c r="AU146" s="6">
        <v>1068.809</v>
      </c>
      <c r="AV146" s="6">
        <v>1433.2950000000001</v>
      </c>
      <c r="AW146" s="6">
        <v>1512.336</v>
      </c>
      <c r="AX146" s="6">
        <v>784.346</v>
      </c>
      <c r="AY146" s="6">
        <v>1652.4090000000001</v>
      </c>
      <c r="AZ146" s="6">
        <v>516.38400000000001</v>
      </c>
      <c r="BA146" s="6">
        <v>1002.845</v>
      </c>
      <c r="BB146" s="6">
        <v>1919.2660000000001</v>
      </c>
      <c r="BC146" s="6">
        <v>1547.5160000000001</v>
      </c>
      <c r="BD146" s="6">
        <v>1614.4349999999999</v>
      </c>
      <c r="BE146" s="6">
        <v>1016.759</v>
      </c>
    </row>
    <row r="147" spans="1:57" x14ac:dyDescent="0.25">
      <c r="A147" s="6" t="s">
        <v>443</v>
      </c>
      <c r="B147" s="6" t="s">
        <v>444</v>
      </c>
      <c r="C147" s="6" t="s">
        <v>157</v>
      </c>
      <c r="D147" s="6" t="s">
        <v>158</v>
      </c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</row>
    <row r="148" spans="1:57" x14ac:dyDescent="0.25">
      <c r="A148" s="6" t="s">
        <v>445</v>
      </c>
      <c r="B148" s="6" t="s">
        <v>446</v>
      </c>
      <c r="C148" s="6" t="s">
        <v>157</v>
      </c>
      <c r="D148" s="6" t="s">
        <v>158</v>
      </c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>
        <v>2928.2020000000002</v>
      </c>
      <c r="AL148" s="6">
        <v>3832.3969999999999</v>
      </c>
      <c r="AM148" s="6">
        <v>2181.569</v>
      </c>
      <c r="AN148" s="6">
        <v>2989.4560000000001</v>
      </c>
      <c r="AO148" s="6">
        <v>2288.4929999999999</v>
      </c>
      <c r="AP148" s="6">
        <v>3432.5800000000004</v>
      </c>
      <c r="AQ148" s="6">
        <v>2748.8779999999997</v>
      </c>
      <c r="AR148" s="6">
        <v>2443.8879999999999</v>
      </c>
      <c r="AS148" s="6">
        <v>2032.7540000000001</v>
      </c>
      <c r="AT148" s="6">
        <v>2487.12</v>
      </c>
      <c r="AU148" s="6">
        <v>2502.7660000000001</v>
      </c>
      <c r="AV148" s="6">
        <v>1861.681</v>
      </c>
      <c r="AW148" s="6">
        <v>2832.018</v>
      </c>
      <c r="AX148" s="6">
        <v>2793.4049999999997</v>
      </c>
      <c r="AY148" s="6">
        <v>2550.183</v>
      </c>
      <c r="AZ148" s="6">
        <v>1018.449</v>
      </c>
      <c r="BA148" s="6">
        <v>3216.6580000000004</v>
      </c>
      <c r="BB148" s="6">
        <v>2372.73</v>
      </c>
      <c r="BC148" s="6">
        <v>2733.991</v>
      </c>
      <c r="BD148" s="6">
        <v>2865.9009999999998</v>
      </c>
      <c r="BE148" s="6">
        <v>1358.933</v>
      </c>
    </row>
    <row r="149" spans="1:57" x14ac:dyDescent="0.25">
      <c r="A149" s="6" t="s">
        <v>447</v>
      </c>
      <c r="B149" s="6" t="s">
        <v>448</v>
      </c>
      <c r="C149" s="6" t="s">
        <v>157</v>
      </c>
      <c r="D149" s="6" t="s">
        <v>158</v>
      </c>
      <c r="E149" s="6"/>
      <c r="F149" s="6">
        <v>1784.8200000000002</v>
      </c>
      <c r="G149" s="6">
        <v>1761.6369999999999</v>
      </c>
      <c r="H149" s="6">
        <v>1758.211</v>
      </c>
      <c r="I149" s="6">
        <v>1806.3939999999998</v>
      </c>
      <c r="J149" s="6">
        <v>1744.8740000000003</v>
      </c>
      <c r="K149" s="6">
        <v>1585.4879999999998</v>
      </c>
      <c r="L149" s="6">
        <v>1652.7069999999999</v>
      </c>
      <c r="M149" s="6">
        <v>1686.232</v>
      </c>
      <c r="N149" s="6">
        <v>1770.337</v>
      </c>
      <c r="O149" s="6">
        <v>1857.7540000000001</v>
      </c>
      <c r="P149" s="6">
        <v>1792.4159999999999</v>
      </c>
      <c r="Q149" s="6">
        <v>1797.5759999999998</v>
      </c>
      <c r="R149" s="6">
        <v>1741.7580000000003</v>
      </c>
      <c r="S149" s="6">
        <v>1809.4569999999999</v>
      </c>
      <c r="T149" s="6">
        <v>1758.9849999999999</v>
      </c>
      <c r="U149" s="6">
        <v>1847.3580000000002</v>
      </c>
      <c r="V149" s="6">
        <v>1695.8049999999998</v>
      </c>
      <c r="W149" s="6">
        <v>1621.213</v>
      </c>
      <c r="X149" s="6">
        <v>1687.4549999999999</v>
      </c>
      <c r="Y149" s="6">
        <v>1681.7560000000001</v>
      </c>
      <c r="Z149" s="6">
        <v>1621.6709999999998</v>
      </c>
      <c r="AA149" s="6">
        <v>1593.731</v>
      </c>
      <c r="AB149" s="6">
        <v>1729.684</v>
      </c>
      <c r="AC149" s="6">
        <v>1742.566</v>
      </c>
      <c r="AD149" s="6">
        <v>1749.2650000000001</v>
      </c>
      <c r="AE149" s="6">
        <v>1782.1880000000001</v>
      </c>
      <c r="AF149" s="6">
        <v>1884.566</v>
      </c>
      <c r="AG149" s="6">
        <v>1823.325</v>
      </c>
      <c r="AH149" s="6">
        <v>1955.652</v>
      </c>
      <c r="AI149" s="6">
        <v>1945.2560000000001</v>
      </c>
      <c r="AJ149" s="6">
        <v>1927.0049999999999</v>
      </c>
      <c r="AK149" s="6">
        <v>1933.6650000000002</v>
      </c>
      <c r="AL149" s="6">
        <v>1923.8259999999998</v>
      </c>
      <c r="AM149" s="6">
        <v>1925.77</v>
      </c>
      <c r="AN149" s="6">
        <v>1967.5240000000001</v>
      </c>
      <c r="AO149" s="6">
        <v>2007.021</v>
      </c>
      <c r="AP149" s="6">
        <v>2000.1979999999999</v>
      </c>
      <c r="AQ149" s="6">
        <v>1874.8380000000002</v>
      </c>
      <c r="AR149" s="6">
        <v>1962.059</v>
      </c>
      <c r="AS149" s="6">
        <v>1889.806</v>
      </c>
      <c r="AT149" s="6">
        <v>2020.134</v>
      </c>
      <c r="AU149" s="6">
        <v>1967.0119999999999</v>
      </c>
      <c r="AV149" s="6">
        <v>2202.08</v>
      </c>
      <c r="AW149" s="6">
        <v>2354.165</v>
      </c>
      <c r="AX149" s="6">
        <v>2516.2049999999999</v>
      </c>
      <c r="AY149" s="6">
        <v>2444.3000000000002</v>
      </c>
      <c r="AZ149" s="6">
        <v>2589.7959999999998</v>
      </c>
      <c r="BA149" s="6">
        <v>2766.4790000000003</v>
      </c>
      <c r="BB149" s="6">
        <v>2716.895</v>
      </c>
      <c r="BC149" s="6">
        <v>2697.6130000000003</v>
      </c>
      <c r="BD149" s="6">
        <v>2673.806</v>
      </c>
      <c r="BE149" s="6">
        <v>2663.3759999999997</v>
      </c>
    </row>
    <row r="150" spans="1:57" x14ac:dyDescent="0.25">
      <c r="A150" s="6" t="s">
        <v>449</v>
      </c>
      <c r="B150" s="6" t="s">
        <v>450</v>
      </c>
      <c r="C150" s="6" t="s">
        <v>157</v>
      </c>
      <c r="D150" s="6" t="s">
        <v>158</v>
      </c>
      <c r="E150" s="6"/>
      <c r="F150" s="6">
        <v>888.26800000000003</v>
      </c>
      <c r="G150" s="6">
        <v>875</v>
      </c>
      <c r="H150" s="6">
        <v>897.26</v>
      </c>
      <c r="I150" s="6">
        <v>912.53600000000006</v>
      </c>
      <c r="J150" s="6">
        <v>923.85799999999995</v>
      </c>
      <c r="K150" s="6">
        <v>916.12900000000013</v>
      </c>
      <c r="L150" s="6">
        <v>905.84400000000005</v>
      </c>
      <c r="M150" s="6">
        <v>852.94100000000003</v>
      </c>
      <c r="N150" s="6">
        <v>783.01900000000001</v>
      </c>
      <c r="O150" s="6">
        <v>892.19299999999998</v>
      </c>
      <c r="P150" s="6">
        <v>760.87</v>
      </c>
      <c r="Q150" s="6">
        <v>781.25</v>
      </c>
      <c r="R150" s="6">
        <v>952.79500000000007</v>
      </c>
      <c r="S150" s="6">
        <v>986.79500000000007</v>
      </c>
      <c r="T150" s="6">
        <v>889.94</v>
      </c>
      <c r="U150" s="6">
        <v>829.54500000000007</v>
      </c>
      <c r="V150" s="6">
        <v>798.077</v>
      </c>
      <c r="W150" s="6">
        <v>823.52900000000011</v>
      </c>
      <c r="X150" s="6">
        <v>800</v>
      </c>
      <c r="Y150" s="6">
        <v>850</v>
      </c>
      <c r="Z150" s="6">
        <v>766.91700000000003</v>
      </c>
      <c r="AA150" s="6">
        <v>740.26</v>
      </c>
      <c r="AB150" s="6">
        <v>714.28599999999994</v>
      </c>
      <c r="AC150" s="6">
        <v>1000</v>
      </c>
      <c r="AD150" s="6">
        <v>1000</v>
      </c>
      <c r="AE150" s="6">
        <v>1000</v>
      </c>
      <c r="AF150" s="6">
        <v>1250</v>
      </c>
      <c r="AG150" s="6">
        <v>1000</v>
      </c>
      <c r="AH150" s="6">
        <v>1375</v>
      </c>
      <c r="AI150" s="6">
        <v>1000</v>
      </c>
      <c r="AJ150" s="6">
        <v>1000</v>
      </c>
      <c r="AK150" s="6">
        <v>1000</v>
      </c>
      <c r="AL150" s="6">
        <v>1000</v>
      </c>
      <c r="AM150" s="6">
        <v>1000</v>
      </c>
      <c r="AN150" s="6">
        <v>1000</v>
      </c>
      <c r="AO150" s="6">
        <v>1000</v>
      </c>
      <c r="AP150" s="6">
        <v>1488.636</v>
      </c>
      <c r="AQ150" s="6">
        <v>1706.6669999999999</v>
      </c>
      <c r="AR150" s="6">
        <v>1788.732</v>
      </c>
      <c r="AS150" s="6">
        <v>1738.462</v>
      </c>
      <c r="AT150" s="6">
        <v>1764.7060000000001</v>
      </c>
      <c r="AU150" s="6">
        <v>1709.6770000000001</v>
      </c>
      <c r="AV150" s="6">
        <v>2492.9580000000001</v>
      </c>
      <c r="AW150" s="6">
        <v>1970.1490000000001</v>
      </c>
      <c r="AX150" s="6">
        <v>1764.7060000000001</v>
      </c>
      <c r="AY150" s="6">
        <v>1928.5709999999999</v>
      </c>
      <c r="AZ150" s="6">
        <v>1916.6669999999999</v>
      </c>
      <c r="BA150" s="6">
        <v>2013.8889999999999</v>
      </c>
      <c r="BB150" s="6">
        <v>1972.6029999999998</v>
      </c>
      <c r="BC150" s="6">
        <v>2263.8890000000001</v>
      </c>
      <c r="BD150" s="6">
        <v>2507.4630000000002</v>
      </c>
      <c r="BE150" s="6">
        <v>2608.6959999999999</v>
      </c>
    </row>
    <row r="151" spans="1:57" x14ac:dyDescent="0.25">
      <c r="A151" s="6" t="s">
        <v>451</v>
      </c>
      <c r="B151" s="6" t="s">
        <v>452</v>
      </c>
      <c r="C151" s="6" t="s">
        <v>157</v>
      </c>
      <c r="D151" s="6" t="s">
        <v>158</v>
      </c>
      <c r="E151" s="6"/>
      <c r="F151" s="6">
        <v>813.16173786077036</v>
      </c>
      <c r="G151" s="6">
        <v>1105.3869954745678</v>
      </c>
      <c r="H151" s="6">
        <v>1036.8837240966322</v>
      </c>
      <c r="I151" s="6">
        <v>991.51930418535744</v>
      </c>
      <c r="J151" s="6">
        <v>1030.6574081329279</v>
      </c>
      <c r="K151" s="6">
        <v>921.20063039335253</v>
      </c>
      <c r="L151" s="6">
        <v>1009.4986190823831</v>
      </c>
      <c r="M151" s="6">
        <v>1162.4945563859035</v>
      </c>
      <c r="N151" s="6">
        <v>1078.0454548034224</v>
      </c>
      <c r="O151" s="6">
        <v>1018.5626087620807</v>
      </c>
      <c r="P151" s="6">
        <v>1101.7453521999696</v>
      </c>
      <c r="Q151" s="6">
        <v>1228.1725936220873</v>
      </c>
      <c r="R151" s="6">
        <v>988.47165175626435</v>
      </c>
      <c r="S151" s="6">
        <v>1110.8159670241998</v>
      </c>
      <c r="T151" s="6">
        <v>1148.1022102584932</v>
      </c>
      <c r="U151" s="6">
        <v>1240.8800174697135</v>
      </c>
      <c r="V151" s="6">
        <v>1041.7935256086691</v>
      </c>
      <c r="W151" s="6">
        <v>1186.9361970145114</v>
      </c>
      <c r="X151" s="6">
        <v>1143.2122453545194</v>
      </c>
      <c r="Y151" s="6">
        <v>1239.9983199293183</v>
      </c>
      <c r="Z151" s="6">
        <v>1141.6631111091951</v>
      </c>
      <c r="AA151" s="6">
        <v>1276.2834605893061</v>
      </c>
      <c r="AB151" s="6">
        <v>1157.3831681087722</v>
      </c>
      <c r="AC151" s="6">
        <v>1213.1726055613931</v>
      </c>
      <c r="AD151" s="6">
        <v>1348.1590990344077</v>
      </c>
      <c r="AE151" s="6">
        <v>1496.4181590514236</v>
      </c>
      <c r="AF151" s="6">
        <v>1385.4063963382866</v>
      </c>
      <c r="AG151" s="6">
        <v>1644.7607804582415</v>
      </c>
      <c r="AH151" s="6">
        <v>1392.0708696766401</v>
      </c>
      <c r="AI151" s="6">
        <v>1565.9191730293512</v>
      </c>
      <c r="AJ151" s="6">
        <v>1727.1661316892912</v>
      </c>
      <c r="AK151" s="6">
        <v>1626.2821337078676</v>
      </c>
      <c r="AL151" s="6">
        <v>1667.1036188267494</v>
      </c>
      <c r="AM151" s="6">
        <v>1963.9777450309693</v>
      </c>
      <c r="AN151" s="6">
        <v>1826.6737663113311</v>
      </c>
      <c r="AO151" s="6">
        <v>2010.0450362278343</v>
      </c>
      <c r="AP151" s="6">
        <v>1890.7669646709589</v>
      </c>
      <c r="AQ151" s="6">
        <v>1974.2747560014932</v>
      </c>
      <c r="AR151" s="6">
        <v>1932.7870207361852</v>
      </c>
      <c r="AS151" s="6">
        <v>1816.7405789992808</v>
      </c>
      <c r="AT151" s="6">
        <v>2089.1612760495755</v>
      </c>
      <c r="AU151" s="6">
        <v>2324.6848962922109</v>
      </c>
      <c r="AV151" s="6">
        <v>2402.7945032058292</v>
      </c>
      <c r="AW151" s="6">
        <v>2344.0831117596495</v>
      </c>
      <c r="AX151" s="6">
        <v>2191.6442845082179</v>
      </c>
      <c r="AY151" s="6">
        <v>2538.8481711748996</v>
      </c>
      <c r="AZ151" s="6">
        <v>2248.037853092846</v>
      </c>
      <c r="BA151" s="6">
        <v>2227.6811166439265</v>
      </c>
      <c r="BB151" s="6">
        <v>2576.1805740351811</v>
      </c>
      <c r="BC151" s="6">
        <v>2332.5282982426434</v>
      </c>
      <c r="BD151" s="6">
        <v>2428.5923465157025</v>
      </c>
      <c r="BE151" s="6">
        <v>2382.9454191378704</v>
      </c>
    </row>
    <row r="152" spans="1:57" x14ac:dyDescent="0.25">
      <c r="A152" s="6" t="s">
        <v>453</v>
      </c>
      <c r="B152" s="6" t="s">
        <v>454</v>
      </c>
      <c r="C152" s="6" t="s">
        <v>157</v>
      </c>
      <c r="D152" s="6" t="s">
        <v>158</v>
      </c>
      <c r="E152" s="6"/>
      <c r="F152" s="6">
        <v>1104.9169999999999</v>
      </c>
      <c r="G152" s="6">
        <v>1124.54</v>
      </c>
      <c r="H152" s="6">
        <v>1130.0989999999999</v>
      </c>
      <c r="I152" s="6">
        <v>1302.0059999999999</v>
      </c>
      <c r="J152" s="6">
        <v>1335.58</v>
      </c>
      <c r="K152" s="6">
        <v>1290.0250000000001</v>
      </c>
      <c r="L152" s="6">
        <v>1371.412</v>
      </c>
      <c r="M152" s="6">
        <v>1430.364</v>
      </c>
      <c r="N152" s="6">
        <v>1492.703</v>
      </c>
      <c r="O152" s="6">
        <v>1540.759</v>
      </c>
      <c r="P152" s="6">
        <v>1529.9639999999999</v>
      </c>
      <c r="Q152" s="6">
        <v>1513.567</v>
      </c>
      <c r="R152" s="6">
        <v>1501.64</v>
      </c>
      <c r="S152" s="6">
        <v>1613.799</v>
      </c>
      <c r="T152" s="6">
        <v>1744.9630000000002</v>
      </c>
      <c r="U152" s="6">
        <v>1729.8130000000001</v>
      </c>
      <c r="V152" s="6">
        <v>1779.4180000000001</v>
      </c>
      <c r="W152" s="6">
        <v>1918.4549999999999</v>
      </c>
      <c r="X152" s="6">
        <v>2009.027</v>
      </c>
      <c r="Y152" s="6">
        <v>2191.1089999999999</v>
      </c>
      <c r="Z152" s="6">
        <v>2292.5369999999998</v>
      </c>
      <c r="AA152" s="6">
        <v>2415.643</v>
      </c>
      <c r="AB152" s="6">
        <v>2183.6849999999999</v>
      </c>
      <c r="AC152" s="6">
        <v>2340.4720000000002</v>
      </c>
      <c r="AD152" s="6">
        <v>2431.1619999999998</v>
      </c>
      <c r="AE152" s="6">
        <v>2332.46</v>
      </c>
      <c r="AF152" s="6">
        <v>2321.9279999999999</v>
      </c>
      <c r="AG152" s="6">
        <v>2180.578</v>
      </c>
      <c r="AH152" s="6">
        <v>2198.2849999999999</v>
      </c>
      <c r="AI152" s="6">
        <v>2424.482</v>
      </c>
      <c r="AJ152" s="6">
        <v>2426.9780000000001</v>
      </c>
      <c r="AK152" s="6">
        <v>2708.3029999999999</v>
      </c>
      <c r="AL152" s="6">
        <v>2639.5549999999998</v>
      </c>
      <c r="AM152" s="6">
        <v>2518.4080000000004</v>
      </c>
      <c r="AN152" s="6">
        <v>2519.732</v>
      </c>
      <c r="AO152" s="6">
        <v>2553.0839999999998</v>
      </c>
      <c r="AP152" s="6">
        <v>2679.0940000000001</v>
      </c>
      <c r="AQ152" s="6">
        <v>2639.5160000000001</v>
      </c>
      <c r="AR152" s="6">
        <v>2708.3919999999998</v>
      </c>
      <c r="AS152" s="6">
        <v>2761.3419999999996</v>
      </c>
      <c r="AT152" s="6">
        <v>2855.6240000000003</v>
      </c>
      <c r="AU152" s="6">
        <v>2913.5540000000001</v>
      </c>
      <c r="AV152" s="6">
        <v>2964.174</v>
      </c>
      <c r="AW152" s="6">
        <v>3078.8560000000002</v>
      </c>
      <c r="AX152" s="6">
        <v>3131.1529999999998</v>
      </c>
      <c r="AY152" s="6">
        <v>3213.665</v>
      </c>
      <c r="AZ152" s="6">
        <v>3353.1660000000002</v>
      </c>
      <c r="BA152" s="6">
        <v>3452.576</v>
      </c>
      <c r="BB152" s="6">
        <v>3433.9780000000001</v>
      </c>
      <c r="BC152" s="6">
        <v>3501.3480000000004</v>
      </c>
      <c r="BD152" s="6">
        <v>3240.5819999999999</v>
      </c>
      <c r="BE152" s="6">
        <v>3391.7269999999999</v>
      </c>
    </row>
    <row r="153" spans="1:57" x14ac:dyDescent="0.25">
      <c r="A153" s="6" t="s">
        <v>455</v>
      </c>
      <c r="B153" s="6" t="s">
        <v>456</v>
      </c>
      <c r="C153" s="6" t="s">
        <v>157</v>
      </c>
      <c r="D153" s="6" t="s">
        <v>158</v>
      </c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</row>
    <row r="154" spans="1:57" x14ac:dyDescent="0.25">
      <c r="A154" s="6" t="s">
        <v>457</v>
      </c>
      <c r="B154" s="6" t="s">
        <v>458</v>
      </c>
      <c r="C154" s="6" t="s">
        <v>157</v>
      </c>
      <c r="D154" s="6" t="s">
        <v>158</v>
      </c>
      <c r="E154" s="6"/>
      <c r="F154" s="6">
        <v>1110.549280956991</v>
      </c>
      <c r="G154" s="6">
        <v>1180.2125665774738</v>
      </c>
      <c r="H154" s="6">
        <v>1241.6242958496732</v>
      </c>
      <c r="I154" s="6">
        <v>1279.8775210681672</v>
      </c>
      <c r="J154" s="6">
        <v>1276.4451231635603</v>
      </c>
      <c r="K154" s="6">
        <v>1329.3023374806091</v>
      </c>
      <c r="L154" s="6">
        <v>1405.1140847300869</v>
      </c>
      <c r="M154" s="6">
        <v>1401.6447363460472</v>
      </c>
      <c r="N154" s="6">
        <v>1413.2149645249795</v>
      </c>
      <c r="O154" s="6">
        <v>1518.6521937633991</v>
      </c>
      <c r="P154" s="6">
        <v>1578.4656534129174</v>
      </c>
      <c r="Q154" s="6">
        <v>1563.3701865160665</v>
      </c>
      <c r="R154" s="6">
        <v>1593.8437811568208</v>
      </c>
      <c r="S154" s="6">
        <v>1657.6202857942187</v>
      </c>
      <c r="T154" s="6">
        <v>1746.7997567687828</v>
      </c>
      <c r="U154" s="6">
        <v>1760.8447984751112</v>
      </c>
      <c r="V154" s="6">
        <v>1784.2414020626636</v>
      </c>
      <c r="W154" s="6">
        <v>1905.7022730375709</v>
      </c>
      <c r="X154" s="6">
        <v>1932.5488285929514</v>
      </c>
      <c r="Y154" s="6">
        <v>1975.6459475191998</v>
      </c>
      <c r="Z154" s="6">
        <v>2065.0653848733323</v>
      </c>
      <c r="AA154" s="6">
        <v>2170.6071654034204</v>
      </c>
      <c r="AB154" s="6">
        <v>2251.1283778317866</v>
      </c>
      <c r="AC154" s="6">
        <v>2345.2812601573414</v>
      </c>
      <c r="AD154" s="6">
        <v>2304.7801567037018</v>
      </c>
      <c r="AE154" s="6">
        <v>2336.63341414458</v>
      </c>
      <c r="AF154" s="6">
        <v>2351.0933507188529</v>
      </c>
      <c r="AG154" s="6">
        <v>2419.2657283582707</v>
      </c>
      <c r="AH154" s="6">
        <v>2471.2939023036934</v>
      </c>
      <c r="AI154" s="6">
        <v>2567.3083638342541</v>
      </c>
      <c r="AJ154" s="6">
        <v>2583.2358894201898</v>
      </c>
      <c r="AK154" s="6">
        <v>2547.3147119139867</v>
      </c>
      <c r="AL154" s="6">
        <v>2627.7906342986025</v>
      </c>
      <c r="AM154" s="6">
        <v>2599.1255969553267</v>
      </c>
      <c r="AN154" s="6">
        <v>2674.7386537564821</v>
      </c>
      <c r="AO154" s="6">
        <v>2765.7952225459585</v>
      </c>
      <c r="AP154" s="6">
        <v>2822.2920412604194</v>
      </c>
      <c r="AQ154" s="6">
        <v>2857.788934005257</v>
      </c>
      <c r="AR154" s="6">
        <v>2917.5650681556126</v>
      </c>
      <c r="AS154" s="6">
        <v>2826.0273899281838</v>
      </c>
      <c r="AT154" s="6">
        <v>2947.8335854474676</v>
      </c>
      <c r="AU154" s="6">
        <v>2926.2931570201008</v>
      </c>
      <c r="AV154" s="6">
        <v>2943.4482444580049</v>
      </c>
      <c r="AW154" s="6">
        <v>3118.081556639796</v>
      </c>
      <c r="AX154" s="6">
        <v>3098.2304347352215</v>
      </c>
      <c r="AY154" s="6">
        <v>3199.4022383536471</v>
      </c>
      <c r="AZ154" s="6">
        <v>3196.6583857740734</v>
      </c>
      <c r="BA154" s="6">
        <v>3397.0377838240765</v>
      </c>
      <c r="BB154" s="6">
        <v>3370.4039594479145</v>
      </c>
      <c r="BC154" s="6">
        <v>3433.5205511489507</v>
      </c>
      <c r="BD154" s="6">
        <v>3593.8089811151212</v>
      </c>
      <c r="BE154" s="6">
        <v>3653.3271756599274</v>
      </c>
    </row>
    <row r="155" spans="1:57" x14ac:dyDescent="0.25">
      <c r="A155" s="6" t="s">
        <v>459</v>
      </c>
      <c r="B155" s="6" t="s">
        <v>460</v>
      </c>
      <c r="C155" s="6" t="s">
        <v>157</v>
      </c>
      <c r="D155" s="6" t="s">
        <v>158</v>
      </c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>
        <v>2651.549</v>
      </c>
      <c r="AL155" s="6">
        <v>2011.4830000000002</v>
      </c>
      <c r="AM155" s="6">
        <v>2695.7169999999996</v>
      </c>
      <c r="AN155" s="6">
        <v>3006.8150000000001</v>
      </c>
      <c r="AO155" s="6">
        <v>2454.739</v>
      </c>
      <c r="AP155" s="6">
        <v>2748.0590000000002</v>
      </c>
      <c r="AQ155" s="6">
        <v>3079.4990000000003</v>
      </c>
      <c r="AR155" s="6">
        <v>2940.6099999999997</v>
      </c>
      <c r="AS155" s="6">
        <v>2565.0119999999997</v>
      </c>
      <c r="AT155" s="6">
        <v>2287.8049999999998</v>
      </c>
      <c r="AU155" s="6">
        <v>2901.2580000000003</v>
      </c>
      <c r="AV155" s="6">
        <v>2422.3090000000002</v>
      </c>
      <c r="AW155" s="6">
        <v>3596.75</v>
      </c>
      <c r="AX155" s="6">
        <v>3205.027</v>
      </c>
      <c r="AY155" s="6">
        <v>3243.5119999999997</v>
      </c>
      <c r="AZ155" s="6">
        <v>2625.2069999999999</v>
      </c>
      <c r="BA155" s="6">
        <v>3536.8599999999997</v>
      </c>
      <c r="BB155" s="6">
        <v>3386.1010000000001</v>
      </c>
      <c r="BC155" s="6">
        <v>3329.6260000000002</v>
      </c>
      <c r="BD155" s="6">
        <v>3502.2120000000004</v>
      </c>
      <c r="BE155" s="6">
        <v>2839.2220000000002</v>
      </c>
    </row>
    <row r="156" spans="1:57" x14ac:dyDescent="0.25">
      <c r="A156" s="6" t="s">
        <v>461</v>
      </c>
      <c r="B156" s="6" t="s">
        <v>462</v>
      </c>
      <c r="C156" s="6" t="s">
        <v>157</v>
      </c>
      <c r="D156" s="6" t="s">
        <v>158</v>
      </c>
      <c r="E156" s="6"/>
      <c r="F156" s="6">
        <v>707.51099999999997</v>
      </c>
      <c r="G156" s="6">
        <v>729.44100000000003</v>
      </c>
      <c r="H156" s="6">
        <v>644.82799999999997</v>
      </c>
      <c r="I156" s="6">
        <v>748.58699999999999</v>
      </c>
      <c r="J156" s="6">
        <v>811.904</v>
      </c>
      <c r="K156" s="6">
        <v>787.26700000000005</v>
      </c>
      <c r="L156" s="6">
        <v>748.16800000000001</v>
      </c>
      <c r="M156" s="6">
        <v>766.83400000000006</v>
      </c>
      <c r="N156" s="6">
        <v>872.89799999999991</v>
      </c>
      <c r="O156" s="6">
        <v>829.56</v>
      </c>
      <c r="P156" s="6">
        <v>831.3549999999999</v>
      </c>
      <c r="Q156" s="6">
        <v>687.88400000000001</v>
      </c>
      <c r="R156" s="6">
        <v>673.42600000000004</v>
      </c>
      <c r="S156" s="6">
        <v>796.19200000000001</v>
      </c>
      <c r="T156" s="6">
        <v>880.55300000000011</v>
      </c>
      <c r="U156" s="6">
        <v>679.11</v>
      </c>
      <c r="V156" s="6">
        <v>615.72799999999995</v>
      </c>
      <c r="W156" s="6">
        <v>1077.5160000000001</v>
      </c>
      <c r="X156" s="6">
        <v>847.81299999999987</v>
      </c>
      <c r="Y156" s="6">
        <v>726.12799999999993</v>
      </c>
      <c r="Z156" s="6">
        <v>837.88700000000006</v>
      </c>
      <c r="AA156" s="6">
        <v>784.99900000000002</v>
      </c>
      <c r="AB156" s="6">
        <v>840.42099999999994</v>
      </c>
      <c r="AC156" s="6">
        <v>696.56200000000001</v>
      </c>
      <c r="AD156" s="6">
        <v>1083.9569999999999</v>
      </c>
      <c r="AE156" s="6">
        <v>1089.7729999999999</v>
      </c>
      <c r="AF156" s="6">
        <v>1033.403</v>
      </c>
      <c r="AG156" s="6">
        <v>961.95900000000006</v>
      </c>
      <c r="AH156" s="6">
        <v>939.72700000000009</v>
      </c>
      <c r="AI156" s="6">
        <v>726.38</v>
      </c>
      <c r="AJ156" s="6">
        <v>1055.317</v>
      </c>
      <c r="AK156" s="6">
        <v>738.02</v>
      </c>
      <c r="AL156" s="6">
        <v>762.75</v>
      </c>
      <c r="AM156" s="6">
        <v>817.77200000000005</v>
      </c>
      <c r="AN156" s="6">
        <v>810.14799999999991</v>
      </c>
      <c r="AO156" s="6">
        <v>1100.5709999999999</v>
      </c>
      <c r="AP156" s="6">
        <v>1064.3969999999999</v>
      </c>
      <c r="AQ156" s="6">
        <v>1204.259</v>
      </c>
      <c r="AR156" s="6">
        <v>1174.145</v>
      </c>
      <c r="AS156" s="6">
        <v>1006.482</v>
      </c>
      <c r="AT156" s="6">
        <v>986.24500000000012</v>
      </c>
      <c r="AU156" s="6">
        <v>792.37799999999993</v>
      </c>
      <c r="AV156" s="6">
        <v>979.34699999999998</v>
      </c>
      <c r="AW156" s="6">
        <v>864.125</v>
      </c>
      <c r="AX156" s="6">
        <v>1089.5329999999999</v>
      </c>
      <c r="AY156" s="6">
        <v>1124.8139999999999</v>
      </c>
      <c r="AZ156" s="6">
        <v>1101.19</v>
      </c>
      <c r="BA156" s="6">
        <v>1397.662</v>
      </c>
      <c r="BB156" s="6">
        <v>1596.549</v>
      </c>
      <c r="BC156" s="6">
        <v>1624.319</v>
      </c>
      <c r="BD156" s="6">
        <v>996.22299999999996</v>
      </c>
      <c r="BE156" s="6">
        <v>1667.4749999999999</v>
      </c>
    </row>
    <row r="157" spans="1:57" x14ac:dyDescent="0.25">
      <c r="A157" s="6" t="s">
        <v>463</v>
      </c>
      <c r="B157" s="6" t="s">
        <v>464</v>
      </c>
      <c r="C157" s="6" t="s">
        <v>157</v>
      </c>
      <c r="D157" s="6" t="s">
        <v>158</v>
      </c>
      <c r="E157" s="6"/>
      <c r="F157" s="6">
        <v>1360.373</v>
      </c>
      <c r="G157" s="6">
        <v>1373.3440000000001</v>
      </c>
      <c r="H157" s="6">
        <v>1566.4670000000001</v>
      </c>
      <c r="I157" s="6">
        <v>1462.143</v>
      </c>
      <c r="J157" s="6">
        <v>1694.2009999999998</v>
      </c>
      <c r="K157" s="6">
        <v>1438.537</v>
      </c>
      <c r="L157" s="6">
        <v>1490.501</v>
      </c>
      <c r="M157" s="6">
        <v>1230.201</v>
      </c>
      <c r="N157" s="6">
        <v>1345.4879999999998</v>
      </c>
      <c r="O157" s="6">
        <v>1374.7559999999999</v>
      </c>
      <c r="P157" s="6">
        <v>1755.8709999999999</v>
      </c>
      <c r="Q157" s="6">
        <v>1983.771</v>
      </c>
      <c r="R157" s="6">
        <v>2018.3779999999999</v>
      </c>
      <c r="S157" s="6">
        <v>1758.672</v>
      </c>
      <c r="T157" s="6">
        <v>2009.229</v>
      </c>
      <c r="U157" s="6">
        <v>2470.9360000000001</v>
      </c>
      <c r="V157" s="6">
        <v>3139.7130000000002</v>
      </c>
      <c r="W157" s="6">
        <v>2795.26</v>
      </c>
      <c r="X157" s="6">
        <v>2809.462</v>
      </c>
      <c r="Y157" s="6">
        <v>3196.1759999999999</v>
      </c>
      <c r="Z157" s="6">
        <v>3751.7849999999999</v>
      </c>
      <c r="AA157" s="6">
        <v>4125.2629999999999</v>
      </c>
      <c r="AB157" s="6">
        <v>3940.6550000000002</v>
      </c>
      <c r="AC157" s="6">
        <v>3563.6220000000003</v>
      </c>
      <c r="AD157" s="6">
        <v>3625.8940000000002</v>
      </c>
      <c r="AE157" s="6">
        <v>3656.8389999999999</v>
      </c>
      <c r="AF157" s="6">
        <v>3574.0589999999997</v>
      </c>
      <c r="AG157" s="6">
        <v>3303.5919999999996</v>
      </c>
      <c r="AH157" s="6">
        <v>3629.5819999999999</v>
      </c>
      <c r="AI157" s="6">
        <v>3743.0610000000001</v>
      </c>
      <c r="AJ157" s="6">
        <v>3136.364</v>
      </c>
      <c r="AK157" s="6">
        <v>3043.1109999999999</v>
      </c>
      <c r="AL157" s="6">
        <v>2703.7040000000002</v>
      </c>
      <c r="AM157" s="6">
        <v>2607.143</v>
      </c>
      <c r="AN157" s="6">
        <v>2508.4749999999999</v>
      </c>
      <c r="AO157" s="6">
        <v>3500</v>
      </c>
      <c r="AP157" s="6">
        <v>3904.8150000000001</v>
      </c>
      <c r="AQ157" s="6">
        <v>4019.5339999999997</v>
      </c>
      <c r="AR157" s="6">
        <v>3647.6760000000004</v>
      </c>
      <c r="AS157" s="6">
        <v>4007.5269999999996</v>
      </c>
      <c r="AT157" s="6">
        <v>4000</v>
      </c>
      <c r="AU157" s="6">
        <v>4694.8360000000002</v>
      </c>
      <c r="AV157" s="6">
        <v>4013.6050000000005</v>
      </c>
      <c r="AW157" s="6">
        <v>4630.9839999999995</v>
      </c>
      <c r="AX157" s="6">
        <v>4260.87</v>
      </c>
      <c r="AY157" s="6">
        <v>4032.2580000000003</v>
      </c>
      <c r="AZ157" s="6">
        <v>4238.8059999999996</v>
      </c>
      <c r="BA157" s="6">
        <v>4857.143</v>
      </c>
      <c r="BB157" s="6">
        <v>4849.3980000000001</v>
      </c>
      <c r="BC157" s="6">
        <v>4793.2339999999995</v>
      </c>
      <c r="BD157" s="6">
        <v>5302.3919999999998</v>
      </c>
      <c r="BE157" s="6">
        <v>5507.0820000000003</v>
      </c>
    </row>
    <row r="158" spans="1:57" x14ac:dyDescent="0.25">
      <c r="A158" s="6" t="s">
        <v>465</v>
      </c>
      <c r="B158" s="6" t="s">
        <v>466</v>
      </c>
      <c r="C158" s="6" t="s">
        <v>157</v>
      </c>
      <c r="D158" s="6" t="s">
        <v>158</v>
      </c>
      <c r="E158" s="6"/>
      <c r="F158" s="6">
        <v>1534.961</v>
      </c>
      <c r="G158" s="6">
        <v>1560.163</v>
      </c>
      <c r="H158" s="6">
        <v>1521.164</v>
      </c>
      <c r="I158" s="6">
        <v>1623.0620000000001</v>
      </c>
      <c r="J158" s="6">
        <v>1575.64</v>
      </c>
      <c r="K158" s="6">
        <v>1380.1849999999999</v>
      </c>
      <c r="L158" s="6">
        <v>1545.6659999999999</v>
      </c>
      <c r="M158" s="6">
        <v>1588.434</v>
      </c>
      <c r="N158" s="6">
        <v>1616.135</v>
      </c>
      <c r="O158" s="6">
        <v>1611.201</v>
      </c>
      <c r="P158" s="6">
        <v>1635.09</v>
      </c>
      <c r="Q158" s="6">
        <v>1543.298</v>
      </c>
      <c r="R158" s="6">
        <v>1680.1119999999999</v>
      </c>
      <c r="S158" s="6">
        <v>1670.971</v>
      </c>
      <c r="T158" s="6">
        <v>1742.2349999999999</v>
      </c>
      <c r="U158" s="6">
        <v>1799.3740000000003</v>
      </c>
      <c r="V158" s="6">
        <v>1845.298</v>
      </c>
      <c r="W158" s="6">
        <v>1992.809</v>
      </c>
      <c r="X158" s="6">
        <v>2197.38</v>
      </c>
      <c r="Y158" s="6">
        <v>2600.1889999999999</v>
      </c>
      <c r="Z158" s="6">
        <v>2766.4520000000002</v>
      </c>
      <c r="AA158" s="6">
        <v>2989.1379999999999</v>
      </c>
      <c r="AB158" s="6">
        <v>2874.6840000000002</v>
      </c>
      <c r="AC158" s="6">
        <v>2890.348</v>
      </c>
      <c r="AD158" s="6">
        <v>2896.6590000000001</v>
      </c>
      <c r="AE158" s="6">
        <v>2863.6819999999998</v>
      </c>
      <c r="AF158" s="6">
        <v>2885.9409999999998</v>
      </c>
      <c r="AG158" s="6">
        <v>2754.6279999999997</v>
      </c>
      <c r="AH158" s="6">
        <v>2747.616</v>
      </c>
      <c r="AI158" s="6">
        <v>2762.462</v>
      </c>
      <c r="AJ158" s="6">
        <v>2703.2560000000003</v>
      </c>
      <c r="AK158" s="6">
        <v>2750.7740000000003</v>
      </c>
      <c r="AL158" s="6">
        <v>2875.279</v>
      </c>
      <c r="AM158" s="6">
        <v>2991.6130000000003</v>
      </c>
      <c r="AN158" s="6">
        <v>2816.9630000000002</v>
      </c>
      <c r="AO158" s="6">
        <v>2898.3560000000002</v>
      </c>
      <c r="AP158" s="6">
        <v>2805.971</v>
      </c>
      <c r="AQ158" s="6">
        <v>2842.837</v>
      </c>
      <c r="AR158" s="6">
        <v>2963.7049999999999</v>
      </c>
      <c r="AS158" s="6">
        <v>3101.2049999999999</v>
      </c>
      <c r="AT158" s="6">
        <v>3157.7370000000001</v>
      </c>
      <c r="AU158" s="6">
        <v>3159.26</v>
      </c>
      <c r="AV158" s="6">
        <v>3287.9</v>
      </c>
      <c r="AW158" s="6">
        <v>3540.6089999999995</v>
      </c>
      <c r="AX158" s="6">
        <v>3493.6910000000003</v>
      </c>
      <c r="AY158" s="6">
        <v>3610.4070000000002</v>
      </c>
      <c r="AZ158" s="6">
        <v>3724.0440000000003</v>
      </c>
      <c r="BA158" s="6">
        <v>3827.9379999999996</v>
      </c>
      <c r="BB158" s="6">
        <v>3845.5889999999999</v>
      </c>
      <c r="BC158" s="6">
        <v>3860.7129999999997</v>
      </c>
      <c r="BD158" s="6">
        <v>3650.279</v>
      </c>
      <c r="BE158" s="6">
        <v>3864.3620000000001</v>
      </c>
    </row>
    <row r="159" spans="1:57" x14ac:dyDescent="0.25">
      <c r="A159" s="6" t="s">
        <v>467</v>
      </c>
      <c r="B159" s="6" t="s">
        <v>468</v>
      </c>
      <c r="C159" s="6" t="s">
        <v>157</v>
      </c>
      <c r="D159" s="6" t="s">
        <v>158</v>
      </c>
      <c r="E159" s="6"/>
      <c r="F159" s="6">
        <v>804.15759645097626</v>
      </c>
      <c r="G159" s="6">
        <v>1102.2805455640373</v>
      </c>
      <c r="H159" s="6">
        <v>1032.3083322929958</v>
      </c>
      <c r="I159" s="6">
        <v>978.90122728605195</v>
      </c>
      <c r="J159" s="6">
        <v>1020.4916706188308</v>
      </c>
      <c r="K159" s="6">
        <v>914.29732002211074</v>
      </c>
      <c r="L159" s="6">
        <v>998.18527418538224</v>
      </c>
      <c r="M159" s="6">
        <v>1160.8892409324426</v>
      </c>
      <c r="N159" s="6">
        <v>1072.9405863261813</v>
      </c>
      <c r="O159" s="6">
        <v>1014.0489352647892</v>
      </c>
      <c r="P159" s="6">
        <v>1104.3968923035611</v>
      </c>
      <c r="Q159" s="6">
        <v>1223.0529356723969</v>
      </c>
      <c r="R159" s="6">
        <v>984.85849337393756</v>
      </c>
      <c r="S159" s="6">
        <v>1109.5397550255498</v>
      </c>
      <c r="T159" s="6">
        <v>1146.4271341751876</v>
      </c>
      <c r="U159" s="6">
        <v>1247.2566032338696</v>
      </c>
      <c r="V159" s="6">
        <v>1041.3469298238997</v>
      </c>
      <c r="W159" s="6">
        <v>1192.3458069463111</v>
      </c>
      <c r="X159" s="6">
        <v>1148.7118699319269</v>
      </c>
      <c r="Y159" s="6">
        <v>1245.856572370787</v>
      </c>
      <c r="Z159" s="6">
        <v>1137.9554584518914</v>
      </c>
      <c r="AA159" s="6">
        <v>1267.8767454188612</v>
      </c>
      <c r="AB159" s="6">
        <v>1126.7136768254829</v>
      </c>
      <c r="AC159" s="6">
        <v>1173.37098822961</v>
      </c>
      <c r="AD159" s="6">
        <v>1296.065280982107</v>
      </c>
      <c r="AE159" s="6">
        <v>1435.4005754568605</v>
      </c>
      <c r="AF159" s="6">
        <v>1303.7252142736656</v>
      </c>
      <c r="AG159" s="6">
        <v>1553.6619768973533</v>
      </c>
      <c r="AH159" s="6">
        <v>1293.5232615705797</v>
      </c>
      <c r="AI159" s="6">
        <v>1471.1362528213278</v>
      </c>
      <c r="AJ159" s="6">
        <v>1636.1398397787821</v>
      </c>
      <c r="AK159" s="6">
        <v>1527.9203906922808</v>
      </c>
      <c r="AL159" s="6">
        <v>1558.4155101749629</v>
      </c>
      <c r="AM159" s="6">
        <v>1865.7762185336617</v>
      </c>
      <c r="AN159" s="6">
        <v>1770.1691110067202</v>
      </c>
      <c r="AO159" s="6">
        <v>1981.1577894646855</v>
      </c>
      <c r="AP159" s="6">
        <v>1847.3737038732379</v>
      </c>
      <c r="AQ159" s="6">
        <v>1939.189349750349</v>
      </c>
      <c r="AR159" s="6">
        <v>1887.9717339478434</v>
      </c>
      <c r="AS159" s="6">
        <v>1770.5309436866844</v>
      </c>
      <c r="AT159" s="6">
        <v>2039.6804131737529</v>
      </c>
      <c r="AU159" s="6">
        <v>2275.968695967907</v>
      </c>
      <c r="AV159" s="6">
        <v>2354.595862682404</v>
      </c>
      <c r="AW159" s="6">
        <v>2287.2037421625423</v>
      </c>
      <c r="AX159" s="6">
        <v>2135.0953750960948</v>
      </c>
      <c r="AY159" s="6">
        <v>2486.2030759123895</v>
      </c>
      <c r="AZ159" s="6">
        <v>2187.478233023458</v>
      </c>
      <c r="BA159" s="6">
        <v>2165.3692309589683</v>
      </c>
      <c r="BB159" s="6">
        <v>2542.1286380682241</v>
      </c>
      <c r="BC159" s="6">
        <v>2288.7761282012884</v>
      </c>
      <c r="BD159" s="6">
        <v>2388.7931180591827</v>
      </c>
      <c r="BE159" s="6">
        <v>2349.5357313620839</v>
      </c>
    </row>
    <row r="160" spans="1:57" x14ac:dyDescent="0.25">
      <c r="A160" s="6" t="s">
        <v>469</v>
      </c>
      <c r="B160" s="6" t="s">
        <v>470</v>
      </c>
      <c r="C160" s="6" t="s">
        <v>157</v>
      </c>
      <c r="D160" s="6" t="s">
        <v>158</v>
      </c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>
        <v>2971.2220000000002</v>
      </c>
      <c r="AZ160" s="6">
        <v>2149.3710000000001</v>
      </c>
      <c r="BA160" s="6">
        <v>3334.5980000000004</v>
      </c>
      <c r="BB160" s="6">
        <v>3463.7470000000003</v>
      </c>
      <c r="BC160" s="6">
        <v>3494.09</v>
      </c>
      <c r="BD160" s="6">
        <v>3649.8440000000001</v>
      </c>
      <c r="BE160" s="6">
        <v>2863.6169999999997</v>
      </c>
    </row>
    <row r="161" spans="1:57" x14ac:dyDescent="0.25">
      <c r="A161" s="6" t="s">
        <v>471</v>
      </c>
      <c r="B161" s="6" t="s">
        <v>472</v>
      </c>
      <c r="C161" s="6" t="s">
        <v>157</v>
      </c>
      <c r="D161" s="6" t="s">
        <v>158</v>
      </c>
      <c r="E161" s="6"/>
      <c r="F161" s="6">
        <v>400</v>
      </c>
      <c r="G161" s="6">
        <v>861.57900000000006</v>
      </c>
      <c r="H161" s="6">
        <v>817.76599999999996</v>
      </c>
      <c r="I161" s="6">
        <v>898.30499999999995</v>
      </c>
      <c r="J161" s="6">
        <v>772.83600000000001</v>
      </c>
      <c r="K161" s="6">
        <v>662.48400000000004</v>
      </c>
      <c r="L161" s="6">
        <v>816.17100000000005</v>
      </c>
      <c r="M161" s="6">
        <v>525.71299999999997</v>
      </c>
      <c r="N161" s="6">
        <v>317.87399999999997</v>
      </c>
      <c r="O161" s="6">
        <v>681.17700000000002</v>
      </c>
      <c r="P161" s="6">
        <v>898.98700000000008</v>
      </c>
      <c r="Q161" s="6">
        <v>497.21099999999996</v>
      </c>
      <c r="R161" s="6">
        <v>1085.319</v>
      </c>
      <c r="S161" s="6">
        <v>752.80100000000004</v>
      </c>
      <c r="T161" s="6">
        <v>1113.8309999999999</v>
      </c>
      <c r="U161" s="6">
        <v>841.80899999999997</v>
      </c>
      <c r="V161" s="6">
        <v>855.30700000000002</v>
      </c>
      <c r="W161" s="6">
        <v>626.85799999999995</v>
      </c>
      <c r="X161" s="6">
        <v>566.16399999999999</v>
      </c>
      <c r="Y161" s="6">
        <v>517.03599999999994</v>
      </c>
      <c r="Z161" s="6">
        <v>635.1</v>
      </c>
      <c r="AA161" s="6">
        <v>1042.606</v>
      </c>
      <c r="AB161" s="6">
        <v>1387.5040000000001</v>
      </c>
      <c r="AC161" s="6">
        <v>966.34699999999998</v>
      </c>
      <c r="AD161" s="6">
        <v>1395.6209999999999</v>
      </c>
      <c r="AE161" s="6">
        <v>1380.636</v>
      </c>
      <c r="AF161" s="6">
        <v>1106.5740000000001</v>
      </c>
      <c r="AG161" s="6">
        <v>1269.0729999999999</v>
      </c>
      <c r="AH161" s="6">
        <v>1248.278</v>
      </c>
      <c r="AI161" s="6">
        <v>1098.2249999999999</v>
      </c>
      <c r="AJ161" s="6">
        <v>970.33500000000004</v>
      </c>
      <c r="AK161" s="6">
        <v>833.40599999999995</v>
      </c>
      <c r="AL161" s="6">
        <v>866.17800000000011</v>
      </c>
      <c r="AM161" s="6">
        <v>737.24399999999991</v>
      </c>
      <c r="AN161" s="6">
        <v>736.96100000000001</v>
      </c>
      <c r="AO161" s="6">
        <v>661.76499999999999</v>
      </c>
      <c r="AP161" s="6">
        <v>758.702</v>
      </c>
      <c r="AQ161" s="6">
        <v>634.99599999999998</v>
      </c>
      <c r="AR161" s="6">
        <v>607.22</v>
      </c>
      <c r="AS161" s="6">
        <v>774.66599999999994</v>
      </c>
      <c r="AT161" s="6">
        <v>712.58900000000006</v>
      </c>
      <c r="AU161" s="6">
        <v>588.41899999999998</v>
      </c>
      <c r="AV161" s="6">
        <v>797.86400000000003</v>
      </c>
      <c r="AW161" s="6">
        <v>802.63100000000009</v>
      </c>
      <c r="AX161" s="6">
        <v>480.67700000000002</v>
      </c>
      <c r="AY161" s="6">
        <v>1098.0260000000001</v>
      </c>
      <c r="AZ161" s="6">
        <v>942.51800000000003</v>
      </c>
      <c r="BA161" s="6">
        <v>1382.8440000000001</v>
      </c>
      <c r="BB161" s="6">
        <v>1551.752</v>
      </c>
      <c r="BC161" s="6">
        <v>1370.0700000000002</v>
      </c>
      <c r="BD161" s="6">
        <v>1485.405</v>
      </c>
      <c r="BE161" s="6">
        <v>1564.4839999999999</v>
      </c>
    </row>
    <row r="162" spans="1:57" x14ac:dyDescent="0.25">
      <c r="A162" s="6" t="s">
        <v>473</v>
      </c>
      <c r="B162" s="6" t="s">
        <v>474</v>
      </c>
      <c r="C162" s="6" t="s">
        <v>157</v>
      </c>
      <c r="D162" s="6" t="s">
        <v>158</v>
      </c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</row>
    <row r="163" spans="1:57" x14ac:dyDescent="0.25">
      <c r="A163" s="6" t="s">
        <v>475</v>
      </c>
      <c r="B163" s="6" t="s">
        <v>476</v>
      </c>
      <c r="C163" s="6" t="s">
        <v>157</v>
      </c>
      <c r="D163" s="6" t="s">
        <v>158</v>
      </c>
      <c r="E163" s="6"/>
      <c r="F163" s="6">
        <v>877.375</v>
      </c>
      <c r="G163" s="6">
        <v>858.24099999999999</v>
      </c>
      <c r="H163" s="6">
        <v>911.12000000000012</v>
      </c>
      <c r="I163" s="6">
        <v>926.54899999999998</v>
      </c>
      <c r="J163" s="6">
        <v>935.70499999999993</v>
      </c>
      <c r="K163" s="6">
        <v>923.46900000000005</v>
      </c>
      <c r="L163" s="6">
        <v>960.70900000000006</v>
      </c>
      <c r="M163" s="6">
        <v>948.74400000000003</v>
      </c>
      <c r="N163" s="6">
        <v>887.15200000000004</v>
      </c>
      <c r="O163" s="6">
        <v>999.97199999999998</v>
      </c>
      <c r="P163" s="6">
        <v>941.077</v>
      </c>
      <c r="Q163" s="6">
        <v>979.32800000000009</v>
      </c>
      <c r="R163" s="6">
        <v>873.78600000000006</v>
      </c>
      <c r="S163" s="6">
        <v>777.67</v>
      </c>
      <c r="T163" s="6">
        <v>571.73</v>
      </c>
      <c r="U163" s="6">
        <v>795.78899999999999</v>
      </c>
      <c r="V163" s="6">
        <v>772.77499999999998</v>
      </c>
      <c r="W163" s="6">
        <v>710.41700000000003</v>
      </c>
      <c r="X163" s="6">
        <v>622.846</v>
      </c>
      <c r="Y163" s="6">
        <v>595.68700000000001</v>
      </c>
      <c r="Z163" s="6">
        <v>591.70000000000005</v>
      </c>
      <c r="AA163" s="6">
        <v>498.42500000000001</v>
      </c>
      <c r="AB163" s="6">
        <v>489.01099999999997</v>
      </c>
      <c r="AC163" s="6">
        <v>509.96899999999994</v>
      </c>
      <c r="AD163" s="6">
        <v>531.33900000000006</v>
      </c>
      <c r="AE163" s="6">
        <v>543.96299999999997</v>
      </c>
      <c r="AF163" s="6">
        <v>398.18099999999998</v>
      </c>
      <c r="AG163" s="6">
        <v>393.28200000000004</v>
      </c>
      <c r="AH163" s="6">
        <v>395.69799999999998</v>
      </c>
      <c r="AI163" s="6">
        <v>476.66</v>
      </c>
      <c r="AJ163" s="6">
        <v>341.61900000000003</v>
      </c>
      <c r="AK163" s="6">
        <v>175.72300000000001</v>
      </c>
      <c r="AL163" s="6">
        <v>565.19100000000003</v>
      </c>
      <c r="AM163" s="6">
        <v>520.76199999999994</v>
      </c>
      <c r="AN163" s="6">
        <v>652.71400000000006</v>
      </c>
      <c r="AO163" s="6">
        <v>822.39300000000003</v>
      </c>
      <c r="AP163" s="6">
        <v>821.71499999999992</v>
      </c>
      <c r="AQ163" s="6">
        <v>839.24500000000012</v>
      </c>
      <c r="AR163" s="6">
        <v>985.5809999999999</v>
      </c>
      <c r="AS163" s="6">
        <v>868.13799999999992</v>
      </c>
      <c r="AT163" s="6">
        <v>880.06299999999987</v>
      </c>
      <c r="AU163" s="6">
        <v>696.94200000000001</v>
      </c>
      <c r="AV163" s="6">
        <v>817.923</v>
      </c>
      <c r="AW163" s="6">
        <v>774.16800000000001</v>
      </c>
      <c r="AX163" s="6">
        <v>528.59899999999993</v>
      </c>
      <c r="AY163" s="6">
        <v>782.37700000000007</v>
      </c>
      <c r="AZ163" s="6">
        <v>884.75300000000004</v>
      </c>
      <c r="BA163" s="6">
        <v>757.69799999999998</v>
      </c>
      <c r="BB163" s="6">
        <v>884.28099999999995</v>
      </c>
      <c r="BC163" s="6">
        <v>945.24</v>
      </c>
      <c r="BD163" s="6">
        <v>1041.143</v>
      </c>
      <c r="BE163" s="6">
        <v>693.77800000000002</v>
      </c>
    </row>
    <row r="164" spans="1:57" x14ac:dyDescent="0.25">
      <c r="A164" s="6" t="s">
        <v>477</v>
      </c>
      <c r="B164" s="6" t="s">
        <v>478</v>
      </c>
      <c r="C164" s="6" t="s">
        <v>157</v>
      </c>
      <c r="D164" s="6" t="s">
        <v>158</v>
      </c>
      <c r="E164" s="6"/>
      <c r="F164" s="6">
        <v>369.84399999999999</v>
      </c>
      <c r="G164" s="6">
        <v>378.78499999999997</v>
      </c>
      <c r="H164" s="6">
        <v>374.48500000000001</v>
      </c>
      <c r="I164" s="6">
        <v>376.089</v>
      </c>
      <c r="J164" s="6">
        <v>340.54</v>
      </c>
      <c r="K164" s="6">
        <v>369.34899999999999</v>
      </c>
      <c r="L164" s="6">
        <v>374.90300000000002</v>
      </c>
      <c r="M164" s="6">
        <v>387.25</v>
      </c>
      <c r="N164" s="6">
        <v>399.14</v>
      </c>
      <c r="O164" s="6">
        <v>342.99799999999999</v>
      </c>
      <c r="P164" s="6">
        <v>206.785</v>
      </c>
      <c r="Q164" s="6">
        <v>209.887</v>
      </c>
      <c r="R164" s="6">
        <v>217.01900000000001</v>
      </c>
      <c r="S164" s="6">
        <v>330.18899999999996</v>
      </c>
      <c r="T164" s="6">
        <v>435.70699999999999</v>
      </c>
      <c r="U164" s="6">
        <v>558.77099999999996</v>
      </c>
      <c r="V164" s="6">
        <v>414.29399999999998</v>
      </c>
      <c r="W164" s="6">
        <v>328.2</v>
      </c>
      <c r="X164" s="6">
        <v>308.08199999999999</v>
      </c>
      <c r="Y164" s="6">
        <v>422.27299999999997</v>
      </c>
      <c r="Z164" s="6">
        <v>420.37299999999993</v>
      </c>
      <c r="AA164" s="6">
        <v>451.13100000000003</v>
      </c>
      <c r="AB164" s="6">
        <v>464.28199999999998</v>
      </c>
      <c r="AC164" s="6">
        <v>501.291</v>
      </c>
      <c r="AD164" s="6">
        <v>638.69499999999994</v>
      </c>
      <c r="AE164" s="6">
        <v>699.05200000000002</v>
      </c>
      <c r="AF164" s="6">
        <v>1010.7879999999999</v>
      </c>
      <c r="AG164" s="6">
        <v>863.24300000000005</v>
      </c>
      <c r="AH164" s="6">
        <v>949.76499999999999</v>
      </c>
      <c r="AI164" s="6">
        <v>869.84599999999989</v>
      </c>
      <c r="AJ164" s="6">
        <v>673.17499999999995</v>
      </c>
      <c r="AK164" s="6">
        <v>862.13600000000008</v>
      </c>
      <c r="AL164" s="6">
        <v>848.97900000000004</v>
      </c>
      <c r="AM164" s="6">
        <v>668.05100000000004</v>
      </c>
      <c r="AN164" s="6">
        <v>772.029</v>
      </c>
      <c r="AO164" s="6">
        <v>849.21399999999994</v>
      </c>
      <c r="AP164" s="6">
        <v>782.05</v>
      </c>
      <c r="AQ164" s="6">
        <v>894.47500000000002</v>
      </c>
      <c r="AR164" s="6">
        <v>864.18</v>
      </c>
      <c r="AS164" s="6">
        <v>864.25599999999997</v>
      </c>
      <c r="AT164" s="6">
        <v>638.23900000000003</v>
      </c>
      <c r="AU164" s="6">
        <v>1011.726</v>
      </c>
      <c r="AV164" s="6">
        <v>804.78300000000002</v>
      </c>
      <c r="AW164" s="6">
        <v>630.98500000000001</v>
      </c>
      <c r="AX164" s="6">
        <v>844.00699999999995</v>
      </c>
      <c r="AY164" s="6">
        <v>665.23099999999999</v>
      </c>
      <c r="AZ164" s="6">
        <v>708.62900000000002</v>
      </c>
      <c r="BA164" s="6">
        <v>768.60799999999995</v>
      </c>
      <c r="BB164" s="6">
        <v>716.80899999999997</v>
      </c>
      <c r="BC164" s="6">
        <v>945.67099999999994</v>
      </c>
      <c r="BD164" s="6">
        <v>1394.6370000000002</v>
      </c>
      <c r="BE164" s="6">
        <v>1726.9299999999998</v>
      </c>
    </row>
    <row r="165" spans="1:57" x14ac:dyDescent="0.25">
      <c r="A165" s="6" t="s">
        <v>479</v>
      </c>
      <c r="B165" s="6" t="s">
        <v>480</v>
      </c>
      <c r="C165" s="6" t="s">
        <v>157</v>
      </c>
      <c r="D165" s="6" t="s">
        <v>158</v>
      </c>
      <c r="E165" s="6"/>
      <c r="F165" s="6">
        <v>1512.605</v>
      </c>
      <c r="G165" s="6">
        <v>1780.702</v>
      </c>
      <c r="H165" s="6">
        <v>1289.4739999999999</v>
      </c>
      <c r="I165" s="6">
        <v>1000</v>
      </c>
      <c r="J165" s="6">
        <v>1644.444</v>
      </c>
      <c r="K165" s="6">
        <v>2524.8620000000001</v>
      </c>
      <c r="L165" s="6">
        <v>1723.8810000000001</v>
      </c>
      <c r="M165" s="6">
        <v>2409.7560000000003</v>
      </c>
      <c r="N165" s="6">
        <v>2858.7439999999997</v>
      </c>
      <c r="O165" s="6">
        <v>2775.6289999999999</v>
      </c>
      <c r="P165" s="6">
        <v>3592.76</v>
      </c>
      <c r="Q165" s="6">
        <v>3155.9450000000002</v>
      </c>
      <c r="R165" s="6">
        <v>3200.4830000000002</v>
      </c>
      <c r="S165" s="6">
        <v>2757.3270000000002</v>
      </c>
      <c r="T165" s="6">
        <v>2212.0419999999999</v>
      </c>
      <c r="U165" s="6">
        <v>2783.9669999999996</v>
      </c>
      <c r="V165" s="6">
        <v>2773.3560000000002</v>
      </c>
      <c r="W165" s="6">
        <v>2501.866</v>
      </c>
      <c r="X165" s="6">
        <v>2545.2629999999999</v>
      </c>
      <c r="Y165" s="6">
        <v>2454.5450000000001</v>
      </c>
      <c r="Z165" s="6">
        <v>2609.0709999999999</v>
      </c>
      <c r="AA165" s="6">
        <v>2541.2840000000001</v>
      </c>
      <c r="AB165" s="6">
        <v>3038.549</v>
      </c>
      <c r="AC165" s="6">
        <v>4441.6559999999999</v>
      </c>
      <c r="AD165" s="6">
        <v>4740.5660000000007</v>
      </c>
      <c r="AE165" s="6">
        <v>4407.4679999999998</v>
      </c>
      <c r="AF165" s="6">
        <v>3543.5569999999998</v>
      </c>
      <c r="AG165" s="6">
        <v>3845.4550000000004</v>
      </c>
      <c r="AH165" s="6">
        <v>3738.3900000000003</v>
      </c>
      <c r="AI165" s="6">
        <v>4190.826</v>
      </c>
      <c r="AJ165" s="6">
        <v>3723.7760000000003</v>
      </c>
      <c r="AK165" s="6">
        <v>4434.59</v>
      </c>
      <c r="AL165" s="6">
        <v>4242.991</v>
      </c>
      <c r="AM165" s="6">
        <v>3728.8139999999999</v>
      </c>
      <c r="AN165" s="6">
        <v>3853.3330000000001</v>
      </c>
      <c r="AO165" s="6">
        <v>4866.6669999999995</v>
      </c>
      <c r="AP165" s="6">
        <v>5043.4780000000001</v>
      </c>
      <c r="AQ165" s="6">
        <v>5180</v>
      </c>
      <c r="AR165" s="6">
        <v>4902.4390000000003</v>
      </c>
      <c r="AS165" s="6">
        <v>8900</v>
      </c>
      <c r="AT165" s="6">
        <v>7203.7039999999997</v>
      </c>
      <c r="AU165" s="6">
        <v>7763.1580000000004</v>
      </c>
      <c r="AV165" s="6">
        <v>6555.5559999999996</v>
      </c>
      <c r="AW165" s="6">
        <v>6473.6839999999993</v>
      </c>
      <c r="AX165" s="6">
        <v>7539.683</v>
      </c>
      <c r="AY165" s="6">
        <v>7793.1030000000001</v>
      </c>
      <c r="AZ165" s="6">
        <v>9453.7039999999997</v>
      </c>
      <c r="BA165" s="6">
        <v>7540.9839999999995</v>
      </c>
      <c r="BB165" s="6">
        <v>8000</v>
      </c>
      <c r="BC165" s="6">
        <v>6833.3330000000005</v>
      </c>
      <c r="BD165" s="6">
        <v>3901.84</v>
      </c>
      <c r="BE165" s="6">
        <v>3389.6459999999997</v>
      </c>
    </row>
    <row r="166" spans="1:57" x14ac:dyDescent="0.25">
      <c r="A166" s="6" t="s">
        <v>481</v>
      </c>
      <c r="B166" s="6" t="s">
        <v>482</v>
      </c>
      <c r="C166" s="6" t="s">
        <v>157</v>
      </c>
      <c r="D166" s="6" t="s">
        <v>158</v>
      </c>
      <c r="E166" s="6"/>
      <c r="F166" s="6">
        <v>984.46100000000001</v>
      </c>
      <c r="G166" s="6">
        <v>1026.9959999999999</v>
      </c>
      <c r="H166" s="6">
        <v>876.72900000000004</v>
      </c>
      <c r="I166" s="6">
        <v>1076.789</v>
      </c>
      <c r="J166" s="6">
        <v>856.51200000000006</v>
      </c>
      <c r="K166" s="6">
        <v>905.202</v>
      </c>
      <c r="L166" s="6">
        <v>1381.3020000000001</v>
      </c>
      <c r="M166" s="6">
        <v>995.25699999999995</v>
      </c>
      <c r="N166" s="6">
        <v>967.29300000000001</v>
      </c>
      <c r="O166" s="6">
        <v>888.41000000000008</v>
      </c>
      <c r="P166" s="6">
        <v>1133.3820000000001</v>
      </c>
      <c r="Q166" s="6">
        <v>1149.838</v>
      </c>
      <c r="R166" s="6">
        <v>1104.03</v>
      </c>
      <c r="S166" s="6">
        <v>1133.058</v>
      </c>
      <c r="T166" s="6">
        <v>1014.94</v>
      </c>
      <c r="U166" s="6">
        <v>1110.241</v>
      </c>
      <c r="V166" s="6">
        <v>1298.8489999999999</v>
      </c>
      <c r="W166" s="6">
        <v>1246.7670000000001</v>
      </c>
      <c r="X166" s="6">
        <v>1174.9839999999999</v>
      </c>
      <c r="Y166" s="6">
        <v>1187.3809999999999</v>
      </c>
      <c r="Z166" s="6">
        <v>1121.94</v>
      </c>
      <c r="AA166" s="6">
        <v>1169.1370000000002</v>
      </c>
      <c r="AB166" s="6">
        <v>1146.222</v>
      </c>
      <c r="AC166" s="6">
        <v>1180.5999999999999</v>
      </c>
      <c r="AD166" s="6">
        <v>1169</v>
      </c>
      <c r="AE166" s="6">
        <v>1076.077</v>
      </c>
      <c r="AF166" s="6">
        <v>1001.8049999999999</v>
      </c>
      <c r="AG166" s="6">
        <v>1156.433</v>
      </c>
      <c r="AH166" s="6">
        <v>1179.424</v>
      </c>
      <c r="AI166" s="6">
        <v>991.54699999999991</v>
      </c>
      <c r="AJ166" s="6">
        <v>1140.96</v>
      </c>
      <c r="AK166" s="6">
        <v>481.596</v>
      </c>
      <c r="AL166" s="6">
        <v>1488.768</v>
      </c>
      <c r="AM166" s="6">
        <v>896.39200000000005</v>
      </c>
      <c r="AN166" s="6">
        <v>1309.183</v>
      </c>
      <c r="AO166" s="6">
        <v>1390.59</v>
      </c>
      <c r="AP166" s="6">
        <v>1054.4370000000001</v>
      </c>
      <c r="AQ166" s="6">
        <v>1322.1370000000002</v>
      </c>
      <c r="AR166" s="6">
        <v>1745.3630000000001</v>
      </c>
      <c r="AS166" s="6">
        <v>1675.489</v>
      </c>
      <c r="AT166" s="6">
        <v>1175.4760000000001</v>
      </c>
      <c r="AU166" s="6">
        <v>1045.69</v>
      </c>
      <c r="AV166" s="6">
        <v>1208.9950000000001</v>
      </c>
      <c r="AW166" s="6">
        <v>1020.6360000000001</v>
      </c>
      <c r="AX166" s="6">
        <v>777.76300000000003</v>
      </c>
      <c r="AY166" s="6">
        <v>1444.6709999999998</v>
      </c>
      <c r="AZ166" s="6">
        <v>2467.002</v>
      </c>
      <c r="BA166" s="6">
        <v>1598.683</v>
      </c>
      <c r="BB166" s="6">
        <v>2124.3209999999999</v>
      </c>
      <c r="BC166" s="6">
        <v>1906.8669999999997</v>
      </c>
      <c r="BD166" s="6">
        <v>2094.3119999999999</v>
      </c>
      <c r="BE166" s="6">
        <v>2087.09</v>
      </c>
    </row>
    <row r="167" spans="1:57" x14ac:dyDescent="0.25">
      <c r="A167" s="6" t="s">
        <v>483</v>
      </c>
      <c r="B167" s="6" t="s">
        <v>484</v>
      </c>
      <c r="C167" s="6" t="s">
        <v>157</v>
      </c>
      <c r="D167" s="6" t="s">
        <v>158</v>
      </c>
      <c r="E167" s="6"/>
      <c r="F167" s="6">
        <v>2097.0439999999999</v>
      </c>
      <c r="G167" s="6">
        <v>2058.0639999999999</v>
      </c>
      <c r="H167" s="6">
        <v>2143.8069999999998</v>
      </c>
      <c r="I167" s="6">
        <v>1986.4639999999999</v>
      </c>
      <c r="J167" s="6">
        <v>2144.1790000000001</v>
      </c>
      <c r="K167" s="6">
        <v>2129.0219999999999</v>
      </c>
      <c r="L167" s="6">
        <v>2015.5349999999999</v>
      </c>
      <c r="M167" s="6">
        <v>2164.23</v>
      </c>
      <c r="N167" s="6">
        <v>2318.0819999999999</v>
      </c>
      <c r="O167" s="6">
        <v>2382.9769999999999</v>
      </c>
      <c r="P167" s="6">
        <v>2468.5529999999999</v>
      </c>
      <c r="Q167" s="6">
        <v>2396.0970000000002</v>
      </c>
      <c r="R167" s="6">
        <v>2632.1689999999999</v>
      </c>
      <c r="S167" s="6">
        <v>2826.6040000000003</v>
      </c>
      <c r="T167" s="6">
        <v>2641.2130000000002</v>
      </c>
      <c r="U167" s="6">
        <v>2697.0349999999999</v>
      </c>
      <c r="V167" s="6">
        <v>2611.6889999999999</v>
      </c>
      <c r="W167" s="6">
        <v>2542.7750000000001</v>
      </c>
      <c r="X167" s="6">
        <v>2822.819</v>
      </c>
      <c r="Y167" s="6">
        <v>2835.8720000000003</v>
      </c>
      <c r="Z167" s="6">
        <v>2824.373</v>
      </c>
      <c r="AA167" s="6">
        <v>2742.904</v>
      </c>
      <c r="AB167" s="6">
        <v>2579.8900000000003</v>
      </c>
      <c r="AC167" s="6">
        <v>2497.922</v>
      </c>
      <c r="AD167" s="6">
        <v>2642.4409999999998</v>
      </c>
      <c r="AE167" s="6">
        <v>2619.433</v>
      </c>
      <c r="AF167" s="6">
        <v>2450.9049999999997</v>
      </c>
      <c r="AG167" s="6">
        <v>2505.5839999999998</v>
      </c>
      <c r="AH167" s="6">
        <v>2601.8849999999998</v>
      </c>
      <c r="AI167" s="6">
        <v>2740.3009999999999</v>
      </c>
      <c r="AJ167" s="6">
        <v>2787.44</v>
      </c>
      <c r="AK167" s="6">
        <v>2953.114</v>
      </c>
      <c r="AL167" s="6">
        <v>3003.0070000000001</v>
      </c>
      <c r="AM167" s="6">
        <v>3031.8890000000001</v>
      </c>
      <c r="AN167" s="6">
        <v>3119.16</v>
      </c>
      <c r="AO167" s="6">
        <v>3199.9880000000003</v>
      </c>
      <c r="AP167" s="6">
        <v>3023.2779999999998</v>
      </c>
      <c r="AQ167" s="6">
        <v>2843.212</v>
      </c>
      <c r="AR167" s="6">
        <v>2910.3040000000001</v>
      </c>
      <c r="AS167" s="6">
        <v>3039.5479999999998</v>
      </c>
      <c r="AT167" s="6">
        <v>3108.1009999999997</v>
      </c>
      <c r="AU167" s="6">
        <v>3232.1469999999999</v>
      </c>
      <c r="AV167" s="6">
        <v>3347.2260000000001</v>
      </c>
      <c r="AW167" s="6">
        <v>3314.886</v>
      </c>
      <c r="AX167" s="6">
        <v>3407.0169999999998</v>
      </c>
      <c r="AY167" s="6">
        <v>3383.5819999999999</v>
      </c>
      <c r="AZ167" s="6">
        <v>3540.6080000000002</v>
      </c>
      <c r="BA167" s="6">
        <v>3599.1819999999998</v>
      </c>
      <c r="BB167" s="6">
        <v>3734.6779999999999</v>
      </c>
      <c r="BC167" s="6">
        <v>3659.8550000000005</v>
      </c>
      <c r="BD167" s="6">
        <v>3919.5230000000001</v>
      </c>
      <c r="BE167" s="6">
        <v>4016.7830000000004</v>
      </c>
    </row>
    <row r="168" spans="1:57" x14ac:dyDescent="0.25">
      <c r="A168" s="6" t="s">
        <v>485</v>
      </c>
      <c r="B168" s="6" t="s">
        <v>486</v>
      </c>
      <c r="C168" s="6" t="s">
        <v>157</v>
      </c>
      <c r="D168" s="6" t="s">
        <v>158</v>
      </c>
      <c r="E168" s="6"/>
      <c r="F168" s="6">
        <v>2203.2943323611653</v>
      </c>
      <c r="G168" s="6">
        <v>2430.2178757159177</v>
      </c>
      <c r="H168" s="6">
        <v>2580.1936172861037</v>
      </c>
      <c r="I168" s="6">
        <v>2378.6718019413424</v>
      </c>
      <c r="J168" s="6">
        <v>2731.8907463150467</v>
      </c>
      <c r="K168" s="6">
        <v>2763.2518297345041</v>
      </c>
      <c r="L168" s="6">
        <v>2781.5106835615138</v>
      </c>
      <c r="M168" s="6">
        <v>2858.8811156174679</v>
      </c>
      <c r="N168" s="6">
        <v>3108.6360305511894</v>
      </c>
      <c r="O168" s="6">
        <v>2960.704909909527</v>
      </c>
      <c r="P168" s="6">
        <v>3376.0096565124004</v>
      </c>
      <c r="Q168" s="6">
        <v>3458.5494585582119</v>
      </c>
      <c r="R168" s="6">
        <v>3293.1610691285518</v>
      </c>
      <c r="S168" s="6">
        <v>2733.8240403175932</v>
      </c>
      <c r="T168" s="6">
        <v>3178.5194187059278</v>
      </c>
      <c r="U168" s="6">
        <v>3266.631517675381</v>
      </c>
      <c r="V168" s="6">
        <v>3392.4630171728668</v>
      </c>
      <c r="W168" s="6">
        <v>3712.9206195497513</v>
      </c>
      <c r="X168" s="6">
        <v>3934.2543941184426</v>
      </c>
      <c r="Y168" s="6">
        <v>3425.2330809624864</v>
      </c>
      <c r="Z168" s="6">
        <v>3840.1728195587852</v>
      </c>
      <c r="AA168" s="6">
        <v>3955.5250282339448</v>
      </c>
      <c r="AB168" s="6">
        <v>3178.8349442004528</v>
      </c>
      <c r="AC168" s="6">
        <v>3842.1265846948768</v>
      </c>
      <c r="AD168" s="6">
        <v>4180.0280727935933</v>
      </c>
      <c r="AE168" s="6">
        <v>4170.4710205162528</v>
      </c>
      <c r="AF168" s="6">
        <v>4111.6143362019584</v>
      </c>
      <c r="AG168" s="6">
        <v>3186.7632830808093</v>
      </c>
      <c r="AH168" s="6">
        <v>3888.8981323251878</v>
      </c>
      <c r="AI168" s="6">
        <v>4231.8145754327488</v>
      </c>
      <c r="AJ168" s="6">
        <v>4024.8085195720319</v>
      </c>
      <c r="AK168" s="6">
        <v>4680.4293537788444</v>
      </c>
      <c r="AL168" s="6">
        <v>3897.4022403231197</v>
      </c>
      <c r="AM168" s="6">
        <v>4912.5045295590116</v>
      </c>
      <c r="AN168" s="6">
        <v>4189.304674295714</v>
      </c>
      <c r="AO168" s="6">
        <v>4615.6596580211562</v>
      </c>
      <c r="AP168" s="6">
        <v>4654.973162370994</v>
      </c>
      <c r="AQ168" s="6">
        <v>5012.415536645919</v>
      </c>
      <c r="AR168" s="6">
        <v>5123.7483319767198</v>
      </c>
      <c r="AS168" s="6">
        <v>5130.8471484960955</v>
      </c>
      <c r="AT168" s="6">
        <v>5053.5052359640977</v>
      </c>
      <c r="AU168" s="6">
        <v>4847.1871861962381</v>
      </c>
      <c r="AV168" s="6">
        <v>5254.6812017561688</v>
      </c>
      <c r="AW168" s="6">
        <v>6029.6659732150938</v>
      </c>
      <c r="AX168" s="6">
        <v>5745.3765756907842</v>
      </c>
      <c r="AY168" s="6">
        <v>5622.9398291957723</v>
      </c>
      <c r="AZ168" s="6">
        <v>5927.8899498225992</v>
      </c>
      <c r="BA168" s="6">
        <v>5929.9787737563011</v>
      </c>
      <c r="BB168" s="6">
        <v>6425.2506181173867</v>
      </c>
      <c r="BC168" s="6">
        <v>6336.080888259834</v>
      </c>
      <c r="BD168" s="6">
        <v>6189.9349418081483</v>
      </c>
      <c r="BE168" s="6">
        <v>5469.5947703602524</v>
      </c>
    </row>
    <row r="169" spans="1:57" x14ac:dyDescent="0.25">
      <c r="A169" s="6" t="s">
        <v>487</v>
      </c>
      <c r="B169" s="6" t="s">
        <v>488</v>
      </c>
      <c r="C169" s="6" t="s">
        <v>157</v>
      </c>
      <c r="D169" s="6" t="s">
        <v>158</v>
      </c>
      <c r="E169" s="6"/>
      <c r="F169" s="6">
        <v>415.79399999999998</v>
      </c>
      <c r="G169" s="6">
        <v>419.32100000000003</v>
      </c>
      <c r="H169" s="6">
        <v>420.66700000000003</v>
      </c>
      <c r="I169" s="6">
        <v>398.19</v>
      </c>
      <c r="J169" s="6">
        <v>383.57399999999996</v>
      </c>
      <c r="K169" s="6">
        <v>366.82600000000002</v>
      </c>
      <c r="L169" s="6">
        <v>353.37199999999996</v>
      </c>
      <c r="M169" s="6">
        <v>358.43799999999999</v>
      </c>
      <c r="N169" s="6">
        <v>352.74400000000003</v>
      </c>
      <c r="O169" s="6">
        <v>354.08299999999997</v>
      </c>
      <c r="P169" s="6">
        <v>343.51599999999996</v>
      </c>
      <c r="Q169" s="6">
        <v>346.67500000000001</v>
      </c>
      <c r="R169" s="6">
        <v>347.387</v>
      </c>
      <c r="S169" s="6">
        <v>350.93899999999996</v>
      </c>
      <c r="T169" s="6">
        <v>355.13</v>
      </c>
      <c r="U169" s="6">
        <v>354.26</v>
      </c>
      <c r="V169" s="6">
        <v>361.58800000000002</v>
      </c>
      <c r="W169" s="6">
        <v>366.06200000000001</v>
      </c>
      <c r="X169" s="6">
        <v>370.95100000000002</v>
      </c>
      <c r="Y169" s="6">
        <v>376.78899999999999</v>
      </c>
      <c r="Z169" s="6">
        <v>383.32499999999999</v>
      </c>
      <c r="AA169" s="6">
        <v>385.108</v>
      </c>
      <c r="AB169" s="6">
        <v>399.048</v>
      </c>
      <c r="AC169" s="6">
        <v>414.29899999999998</v>
      </c>
      <c r="AD169" s="6">
        <v>321.73899999999998</v>
      </c>
      <c r="AE169" s="6">
        <v>401.62900000000002</v>
      </c>
      <c r="AF169" s="6">
        <v>355.43600000000004</v>
      </c>
      <c r="AG169" s="6">
        <v>395.07</v>
      </c>
      <c r="AH169" s="6">
        <v>441.58500000000004</v>
      </c>
      <c r="AI169" s="6">
        <v>457.07499999999999</v>
      </c>
      <c r="AJ169" s="6">
        <v>547.03</v>
      </c>
      <c r="AK169" s="6">
        <v>158.97</v>
      </c>
      <c r="AL169" s="6">
        <v>356.08000000000004</v>
      </c>
      <c r="AM169" s="6">
        <v>334.52800000000002</v>
      </c>
      <c r="AN169" s="6">
        <v>205.661</v>
      </c>
      <c r="AO169" s="6">
        <v>273.96500000000003</v>
      </c>
      <c r="AP169" s="6">
        <v>521.28</v>
      </c>
      <c r="AQ169" s="6">
        <v>252.88299999999998</v>
      </c>
      <c r="AR169" s="6">
        <v>243.37700000000001</v>
      </c>
      <c r="AS169" s="6">
        <v>373.66199999999998</v>
      </c>
      <c r="AT169" s="6">
        <v>387.23099999999999</v>
      </c>
      <c r="AU169" s="6">
        <v>412.584</v>
      </c>
      <c r="AV169" s="6">
        <v>327.93799999999999</v>
      </c>
      <c r="AW169" s="6">
        <v>388.822</v>
      </c>
      <c r="AX169" s="6">
        <v>377.23</v>
      </c>
      <c r="AY169" s="6">
        <v>453.45299999999997</v>
      </c>
      <c r="AZ169" s="6">
        <v>481.32799999999997</v>
      </c>
      <c r="BA169" s="6">
        <v>495.55</v>
      </c>
      <c r="BB169" s="6">
        <v>364.78</v>
      </c>
      <c r="BC169" s="6">
        <v>390.25200000000001</v>
      </c>
      <c r="BD169" s="6">
        <v>495.45200000000006</v>
      </c>
      <c r="BE169" s="6">
        <v>460.13299999999998</v>
      </c>
    </row>
    <row r="170" spans="1:57" x14ac:dyDescent="0.25">
      <c r="A170" s="6" t="s">
        <v>489</v>
      </c>
      <c r="B170" s="6" t="s">
        <v>490</v>
      </c>
      <c r="C170" s="6" t="s">
        <v>157</v>
      </c>
      <c r="D170" s="6" t="s">
        <v>158</v>
      </c>
      <c r="E170" s="6"/>
      <c r="F170" s="6">
        <v>1314.2860000000001</v>
      </c>
      <c r="G170" s="6">
        <v>1452.6320000000001</v>
      </c>
      <c r="H170" s="6">
        <v>1533.3330000000001</v>
      </c>
      <c r="I170" s="6">
        <v>1976.471</v>
      </c>
      <c r="J170" s="6">
        <v>1725</v>
      </c>
      <c r="K170" s="6">
        <v>1973.3330000000001</v>
      </c>
      <c r="L170" s="6">
        <v>1521.127</v>
      </c>
      <c r="M170" s="6">
        <v>1660.4360000000001</v>
      </c>
      <c r="N170" s="6">
        <v>1842.373</v>
      </c>
      <c r="O170" s="6">
        <v>2348.6240000000003</v>
      </c>
      <c r="P170" s="6">
        <v>2315.7889999999998</v>
      </c>
      <c r="Q170" s="6">
        <v>2354.1669999999999</v>
      </c>
      <c r="R170" s="6">
        <v>2493.4780000000001</v>
      </c>
      <c r="S170" s="6">
        <v>2611.9049999999997</v>
      </c>
      <c r="T170" s="6">
        <v>2752.5770000000002</v>
      </c>
      <c r="U170" s="6">
        <v>2197.0150000000003</v>
      </c>
      <c r="V170" s="6">
        <v>2548.7799999999997</v>
      </c>
      <c r="W170" s="6">
        <v>2354.8389999999999</v>
      </c>
      <c r="X170" s="6">
        <v>1949.8910000000001</v>
      </c>
      <c r="Y170" s="6">
        <v>1929.982</v>
      </c>
      <c r="Z170" s="6">
        <v>2523.09</v>
      </c>
      <c r="AA170" s="6">
        <v>2438.0500000000002</v>
      </c>
      <c r="AB170" s="6">
        <v>2021.5150000000001</v>
      </c>
      <c r="AC170" s="6">
        <v>1117.808</v>
      </c>
      <c r="AD170" s="6">
        <v>2548.5189999999998</v>
      </c>
      <c r="AE170" s="6">
        <v>2069.0749999999998</v>
      </c>
      <c r="AF170" s="6">
        <v>1333.3330000000001</v>
      </c>
      <c r="AG170" s="6">
        <v>2038.7759999999998</v>
      </c>
      <c r="AH170" s="6">
        <v>1237.5</v>
      </c>
      <c r="AI170" s="6">
        <v>1865.0669999999998</v>
      </c>
      <c r="AJ170" s="6">
        <v>2358.9740000000002</v>
      </c>
      <c r="AK170" s="6">
        <v>3003.7169999999996</v>
      </c>
      <c r="AL170" s="6">
        <v>2400</v>
      </c>
      <c r="AM170" s="6">
        <v>3036.364</v>
      </c>
      <c r="AN170" s="6">
        <v>3128.125</v>
      </c>
      <c r="AO170" s="6">
        <v>3711.1980000000003</v>
      </c>
      <c r="AP170" s="6">
        <v>3704.1419999999998</v>
      </c>
      <c r="AQ170" s="6">
        <v>3649.2809999999999</v>
      </c>
      <c r="AR170" s="6">
        <v>3704.5080000000003</v>
      </c>
      <c r="AS170" s="6">
        <v>3760.7839999999997</v>
      </c>
      <c r="AT170" s="6">
        <v>3979.114</v>
      </c>
      <c r="AU170" s="6">
        <v>3649.9540000000002</v>
      </c>
      <c r="AV170" s="6">
        <v>3895.268</v>
      </c>
      <c r="AW170" s="6">
        <v>3871.13</v>
      </c>
      <c r="AX170" s="6">
        <v>3783.9430000000002</v>
      </c>
      <c r="AY170" s="6">
        <v>3685.2190000000001</v>
      </c>
      <c r="AZ170" s="6">
        <v>3965.5410000000002</v>
      </c>
      <c r="BA170" s="6">
        <v>3626.16</v>
      </c>
      <c r="BB170" s="6">
        <v>3386.6839999999997</v>
      </c>
      <c r="BC170" s="6">
        <v>3677.4540000000002</v>
      </c>
      <c r="BD170" s="6">
        <v>2731.4810000000002</v>
      </c>
      <c r="BE170" s="6">
        <v>3133.1970000000001</v>
      </c>
    </row>
    <row r="171" spans="1:57" x14ac:dyDescent="0.25">
      <c r="A171" s="6" t="s">
        <v>491</v>
      </c>
      <c r="B171" s="6" t="s">
        <v>492</v>
      </c>
      <c r="C171" s="6" t="s">
        <v>157</v>
      </c>
      <c r="D171" s="6" t="s">
        <v>158</v>
      </c>
      <c r="E171" s="6"/>
      <c r="F171" s="6">
        <v>505.19799999999998</v>
      </c>
      <c r="G171" s="6">
        <v>547.75400000000002</v>
      </c>
      <c r="H171" s="6">
        <v>560.12200000000007</v>
      </c>
      <c r="I171" s="6">
        <v>599.26700000000005</v>
      </c>
      <c r="J171" s="6">
        <v>467.53300000000002</v>
      </c>
      <c r="K171" s="6">
        <v>496.233</v>
      </c>
      <c r="L171" s="6">
        <v>571.26300000000003</v>
      </c>
      <c r="M171" s="6">
        <v>394.02100000000002</v>
      </c>
      <c r="N171" s="6">
        <v>493.70500000000004</v>
      </c>
      <c r="O171" s="6">
        <v>390.20600000000002</v>
      </c>
      <c r="P171" s="6">
        <v>424.77299999999997</v>
      </c>
      <c r="Q171" s="6">
        <v>417.58199999999999</v>
      </c>
      <c r="R171" s="6">
        <v>323.93400000000003</v>
      </c>
      <c r="S171" s="6">
        <v>405.96100000000001</v>
      </c>
      <c r="T171" s="6">
        <v>346.44299999999998</v>
      </c>
      <c r="U171" s="6">
        <v>423.40899999999999</v>
      </c>
      <c r="V171" s="6">
        <v>431.25299999999999</v>
      </c>
      <c r="W171" s="6">
        <v>431.53599999999994</v>
      </c>
      <c r="X171" s="6">
        <v>447.02</v>
      </c>
      <c r="Y171" s="6">
        <v>457.43</v>
      </c>
      <c r="Z171" s="6">
        <v>415.63</v>
      </c>
      <c r="AA171" s="6">
        <v>400.315</v>
      </c>
      <c r="AB171" s="6">
        <v>401.92899999999997</v>
      </c>
      <c r="AC171" s="6">
        <v>257.08600000000001</v>
      </c>
      <c r="AD171" s="6">
        <v>425.02499999999998</v>
      </c>
      <c r="AE171" s="6">
        <v>418.89600000000002</v>
      </c>
      <c r="AF171" s="6">
        <v>326.52199999999999</v>
      </c>
      <c r="AG171" s="6">
        <v>475.19799999999998</v>
      </c>
      <c r="AH171" s="6">
        <v>352.65100000000001</v>
      </c>
      <c r="AI171" s="6">
        <v>310.28300000000002</v>
      </c>
      <c r="AJ171" s="6">
        <v>361.69799999999998</v>
      </c>
      <c r="AK171" s="6">
        <v>298.39600000000002</v>
      </c>
      <c r="AL171" s="6">
        <v>292.54399999999998</v>
      </c>
      <c r="AM171" s="6">
        <v>349.18600000000004</v>
      </c>
      <c r="AN171" s="6">
        <v>291.32800000000003</v>
      </c>
      <c r="AO171" s="6">
        <v>311.28899999999999</v>
      </c>
      <c r="AP171" s="6">
        <v>267.95600000000002</v>
      </c>
      <c r="AQ171" s="6">
        <v>389.11399999999998</v>
      </c>
      <c r="AR171" s="6">
        <v>381.41800000000001</v>
      </c>
      <c r="AS171" s="6">
        <v>289.63600000000002</v>
      </c>
      <c r="AT171" s="6">
        <v>401.00400000000002</v>
      </c>
      <c r="AU171" s="6">
        <v>412.42099999999999</v>
      </c>
      <c r="AV171" s="6">
        <v>441.94300000000004</v>
      </c>
      <c r="AW171" s="6">
        <v>347.262</v>
      </c>
      <c r="AX171" s="6">
        <v>436.84300000000002</v>
      </c>
      <c r="AY171" s="6">
        <v>451.39799999999997</v>
      </c>
      <c r="AZ171" s="6">
        <v>425.63199999999995</v>
      </c>
      <c r="BA171" s="6">
        <v>488.03300000000002</v>
      </c>
      <c r="BB171" s="6">
        <v>379.84100000000001</v>
      </c>
      <c r="BC171" s="6">
        <v>489.512</v>
      </c>
      <c r="BD171" s="6">
        <v>379.08699999999999</v>
      </c>
      <c r="BE171" s="6">
        <v>469.55600000000004</v>
      </c>
    </row>
    <row r="172" spans="1:57" x14ac:dyDescent="0.25">
      <c r="A172" s="6" t="s">
        <v>493</v>
      </c>
      <c r="B172" s="6" t="s">
        <v>494</v>
      </c>
      <c r="C172" s="6" t="s">
        <v>157</v>
      </c>
      <c r="D172" s="6" t="s">
        <v>158</v>
      </c>
      <c r="E172" s="6"/>
      <c r="F172" s="6">
        <v>742.96199999999999</v>
      </c>
      <c r="G172" s="6">
        <v>782.77200000000005</v>
      </c>
      <c r="H172" s="6">
        <v>763.70900000000006</v>
      </c>
      <c r="I172" s="6">
        <v>717.82799999999997</v>
      </c>
      <c r="J172" s="6">
        <v>687.05600000000004</v>
      </c>
      <c r="K172" s="6">
        <v>607.79999999999995</v>
      </c>
      <c r="L172" s="6">
        <v>693.46499999999992</v>
      </c>
      <c r="M172" s="6">
        <v>671.07500000000005</v>
      </c>
      <c r="N172" s="6">
        <v>611.04200000000003</v>
      </c>
      <c r="O172" s="6">
        <v>722.875</v>
      </c>
      <c r="P172" s="6">
        <v>709.58100000000002</v>
      </c>
      <c r="Q172" s="6">
        <v>654.94100000000003</v>
      </c>
      <c r="R172" s="6">
        <v>659.20299999999997</v>
      </c>
      <c r="S172" s="6">
        <v>996.12599999999998</v>
      </c>
      <c r="T172" s="6">
        <v>967.09899999999993</v>
      </c>
      <c r="U172" s="6">
        <v>725.23800000000006</v>
      </c>
      <c r="V172" s="6">
        <v>932.57399999999996</v>
      </c>
      <c r="W172" s="6">
        <v>916.08199999999999</v>
      </c>
      <c r="X172" s="6">
        <v>1053.3290000000002</v>
      </c>
      <c r="Y172" s="6">
        <v>1086.95</v>
      </c>
      <c r="Z172" s="6">
        <v>1655.4630000000002</v>
      </c>
      <c r="AA172" s="6">
        <v>1632.8579999999999</v>
      </c>
      <c r="AB172" s="6">
        <v>1526.0160000000001</v>
      </c>
      <c r="AC172" s="6">
        <v>1266.337</v>
      </c>
      <c r="AD172" s="6">
        <v>1247.9270000000001</v>
      </c>
      <c r="AE172" s="6">
        <v>1156.712</v>
      </c>
      <c r="AF172" s="6">
        <v>1203.008</v>
      </c>
      <c r="AG172" s="6">
        <v>1305.479</v>
      </c>
      <c r="AH172" s="6">
        <v>1252.8610000000001</v>
      </c>
      <c r="AI172" s="6">
        <v>1147.922</v>
      </c>
      <c r="AJ172" s="6">
        <v>1094.0989999999999</v>
      </c>
      <c r="AK172" s="6">
        <v>1163.9940000000001</v>
      </c>
      <c r="AL172" s="6">
        <v>1153.0620000000001</v>
      </c>
      <c r="AM172" s="6">
        <v>1132.2850000000001</v>
      </c>
      <c r="AN172" s="6">
        <v>1210.4850000000001</v>
      </c>
      <c r="AO172" s="6">
        <v>1220.385</v>
      </c>
      <c r="AP172" s="6">
        <v>1182.778</v>
      </c>
      <c r="AQ172" s="6">
        <v>1201.81</v>
      </c>
      <c r="AR172" s="6">
        <v>1239.269</v>
      </c>
      <c r="AS172" s="6">
        <v>1171.472</v>
      </c>
      <c r="AT172" s="6">
        <v>1233.575</v>
      </c>
      <c r="AU172" s="6">
        <v>1255.242</v>
      </c>
      <c r="AV172" s="6">
        <v>1308.848</v>
      </c>
      <c r="AW172" s="6">
        <v>1372.827</v>
      </c>
      <c r="AX172" s="6">
        <v>1421.682</v>
      </c>
      <c r="AY172" s="6">
        <v>1507.4950000000001</v>
      </c>
      <c r="AZ172" s="6">
        <v>1399.845</v>
      </c>
      <c r="BA172" s="6">
        <v>1598.444</v>
      </c>
      <c r="BB172" s="6">
        <v>1531.1469999999999</v>
      </c>
      <c r="BC172" s="6">
        <v>1528.3879999999999</v>
      </c>
      <c r="BD172" s="6">
        <v>1333.1030000000001</v>
      </c>
      <c r="BE172" s="6">
        <v>1362.5989999999999</v>
      </c>
    </row>
    <row r="173" spans="1:57" x14ac:dyDescent="0.25">
      <c r="A173" s="6" t="s">
        <v>495</v>
      </c>
      <c r="B173" s="6" t="s">
        <v>496</v>
      </c>
      <c r="C173" s="6" t="s">
        <v>157</v>
      </c>
      <c r="D173" s="6" t="s">
        <v>158</v>
      </c>
      <c r="E173" s="6"/>
      <c r="F173" s="6">
        <v>939.72099999999989</v>
      </c>
      <c r="G173" s="6">
        <v>937.726</v>
      </c>
      <c r="H173" s="6">
        <v>1031.7260000000001</v>
      </c>
      <c r="I173" s="6">
        <v>1035.6510000000001</v>
      </c>
      <c r="J173" s="6">
        <v>1003.701</v>
      </c>
      <c r="K173" s="6">
        <v>1050.31</v>
      </c>
      <c r="L173" s="6">
        <v>1054.7</v>
      </c>
      <c r="M173" s="6">
        <v>1091.684</v>
      </c>
      <c r="N173" s="6">
        <v>1063.481</v>
      </c>
      <c r="O173" s="6">
        <v>1109.845</v>
      </c>
      <c r="P173" s="6">
        <v>1082.6600000000001</v>
      </c>
      <c r="Q173" s="6">
        <v>891.30700000000002</v>
      </c>
      <c r="R173" s="6">
        <v>1152.8700000000001</v>
      </c>
      <c r="S173" s="6">
        <v>965.49500000000012</v>
      </c>
      <c r="T173" s="6">
        <v>1153.722</v>
      </c>
      <c r="U173" s="6">
        <v>1030.152</v>
      </c>
      <c r="V173" s="6">
        <v>1072.01</v>
      </c>
      <c r="W173" s="6">
        <v>1314.7620000000002</v>
      </c>
      <c r="X173" s="6">
        <v>1380.431</v>
      </c>
      <c r="Y173" s="6">
        <v>1572.3049999999998</v>
      </c>
      <c r="Z173" s="6">
        <v>1471.2860000000001</v>
      </c>
      <c r="AA173" s="6">
        <v>1566.2170000000001</v>
      </c>
      <c r="AB173" s="6">
        <v>1712.636</v>
      </c>
      <c r="AC173" s="6">
        <v>1622.684</v>
      </c>
      <c r="AD173" s="6">
        <v>1657.9959999999999</v>
      </c>
      <c r="AE173" s="6">
        <v>1905.7249999999999</v>
      </c>
      <c r="AF173" s="6">
        <v>1665.373</v>
      </c>
      <c r="AG173" s="6">
        <v>1763.789</v>
      </c>
      <c r="AH173" s="6">
        <v>1549.057</v>
      </c>
      <c r="AI173" s="6">
        <v>1524.4770000000001</v>
      </c>
      <c r="AJ173" s="6">
        <v>1417.1020000000001</v>
      </c>
      <c r="AK173" s="6">
        <v>1688.059</v>
      </c>
      <c r="AL173" s="6">
        <v>1787.145</v>
      </c>
      <c r="AM173" s="6">
        <v>1725.2380000000001</v>
      </c>
      <c r="AN173" s="6">
        <v>1681.309</v>
      </c>
      <c r="AO173" s="6">
        <v>1689.3020000000001</v>
      </c>
      <c r="AP173" s="6">
        <v>1686.434</v>
      </c>
      <c r="AQ173" s="6">
        <v>1706.4630000000002</v>
      </c>
      <c r="AR173" s="6">
        <v>1634.0319999999999</v>
      </c>
      <c r="AS173" s="6">
        <v>1687.7279999999998</v>
      </c>
      <c r="AT173" s="6">
        <v>1692.8650000000002</v>
      </c>
      <c r="AU173" s="6">
        <v>1731.9290000000001</v>
      </c>
      <c r="AV173" s="6">
        <v>1860.2099999999998</v>
      </c>
      <c r="AW173" s="6">
        <v>1798.1179999999999</v>
      </c>
      <c r="AX173" s="6">
        <v>1778.6889999999999</v>
      </c>
      <c r="AY173" s="6">
        <v>1902.2580000000003</v>
      </c>
      <c r="AZ173" s="6">
        <v>1822.4659999999999</v>
      </c>
      <c r="BA173" s="6">
        <v>1811</v>
      </c>
      <c r="BB173" s="6">
        <v>2076.7040000000002</v>
      </c>
      <c r="BC173" s="6">
        <v>2086.1289999999999</v>
      </c>
      <c r="BD173" s="6">
        <v>2158.585</v>
      </c>
      <c r="BE173" s="6">
        <v>2092.873</v>
      </c>
    </row>
    <row r="174" spans="1:57" x14ac:dyDescent="0.25">
      <c r="A174" s="6" t="s">
        <v>497</v>
      </c>
      <c r="B174" s="6" t="s">
        <v>498</v>
      </c>
      <c r="C174" s="6" t="s">
        <v>157</v>
      </c>
      <c r="D174" s="6" t="s">
        <v>158</v>
      </c>
      <c r="E174" s="6"/>
      <c r="F174" s="6">
        <v>3691.386</v>
      </c>
      <c r="G174" s="6">
        <v>4277.4290000000001</v>
      </c>
      <c r="H174" s="6">
        <v>3986.8629999999998</v>
      </c>
      <c r="I174" s="6">
        <v>4395.7809999999999</v>
      </c>
      <c r="J174" s="6">
        <v>3673.4209999999998</v>
      </c>
      <c r="K174" s="6">
        <v>3513.6019999999999</v>
      </c>
      <c r="L174" s="6">
        <v>4206.5300000000007</v>
      </c>
      <c r="M174" s="6">
        <v>3938.9569999999999</v>
      </c>
      <c r="N174" s="6">
        <v>3981.1620000000003</v>
      </c>
      <c r="O174" s="6">
        <v>3768.3809999999999</v>
      </c>
      <c r="P174" s="6">
        <v>4320.4859999999999</v>
      </c>
      <c r="Q174" s="6">
        <v>3982.489</v>
      </c>
      <c r="R174" s="6">
        <v>4640.076</v>
      </c>
      <c r="S174" s="6">
        <v>5042.3919999999998</v>
      </c>
      <c r="T174" s="6">
        <v>4472.6499999999996</v>
      </c>
      <c r="U174" s="6">
        <v>4779.9070000000002</v>
      </c>
      <c r="V174" s="6">
        <v>4768.4699999999993</v>
      </c>
      <c r="W174" s="6">
        <v>5797.92</v>
      </c>
      <c r="X174" s="6">
        <v>5402.7240000000002</v>
      </c>
      <c r="Y174" s="6">
        <v>5689.1949999999997</v>
      </c>
      <c r="Z174" s="6">
        <v>5975.8639999999996</v>
      </c>
      <c r="AA174" s="6">
        <v>6740.9410000000007</v>
      </c>
      <c r="AB174" s="6">
        <v>6351.55</v>
      </c>
      <c r="AC174" s="6">
        <v>7188.87</v>
      </c>
      <c r="AD174" s="6">
        <v>6174.0739999999996</v>
      </c>
      <c r="AE174" s="6">
        <v>7419.8520000000008</v>
      </c>
      <c r="AF174" s="6">
        <v>6268.0150000000003</v>
      </c>
      <c r="AG174" s="6">
        <v>6193.9740000000002</v>
      </c>
      <c r="AH174" s="6">
        <v>6750.5630000000001</v>
      </c>
      <c r="AI174" s="6">
        <v>6990.07</v>
      </c>
      <c r="AJ174" s="6">
        <v>7063.39</v>
      </c>
      <c r="AK174" s="6">
        <v>7459.2289999999994</v>
      </c>
      <c r="AL174" s="6">
        <v>7998.3630000000003</v>
      </c>
      <c r="AM174" s="6">
        <v>7164.4630000000006</v>
      </c>
      <c r="AN174" s="6">
        <v>7769.2309999999998</v>
      </c>
      <c r="AO174" s="6">
        <v>8292.8539999999994</v>
      </c>
      <c r="AP174" s="6">
        <v>7176.1009999999997</v>
      </c>
      <c r="AQ174" s="6">
        <v>7307.0280000000002</v>
      </c>
      <c r="AR174" s="6">
        <v>7469.7950000000001</v>
      </c>
      <c r="AS174" s="6">
        <v>7905.5229999999992</v>
      </c>
      <c r="AT174" s="6">
        <v>7280.4880000000003</v>
      </c>
      <c r="AU174" s="6">
        <v>7690.7119999999995</v>
      </c>
      <c r="AV174" s="6">
        <v>8324.4719999999998</v>
      </c>
      <c r="AW174" s="6">
        <v>8410.8869999999988</v>
      </c>
      <c r="AX174" s="6">
        <v>8200.0669999999991</v>
      </c>
      <c r="AY174" s="6">
        <v>7854.183</v>
      </c>
      <c r="AZ174" s="6">
        <v>7157.7960000000003</v>
      </c>
      <c r="BA174" s="6">
        <v>8332.2789999999986</v>
      </c>
      <c r="BB174" s="6">
        <v>9032.8719999999994</v>
      </c>
      <c r="BC174" s="6">
        <v>8569.3449999999993</v>
      </c>
      <c r="BD174" s="6">
        <v>7800.76</v>
      </c>
      <c r="BE174" s="6">
        <v>8545.0159999999996</v>
      </c>
    </row>
    <row r="175" spans="1:57" x14ac:dyDescent="0.25">
      <c r="A175" s="6" t="s">
        <v>499</v>
      </c>
      <c r="B175" s="6" t="s">
        <v>500</v>
      </c>
      <c r="C175" s="6" t="s">
        <v>157</v>
      </c>
      <c r="D175" s="6" t="s">
        <v>158</v>
      </c>
      <c r="E175" s="6"/>
      <c r="F175" s="6">
        <v>1809.0450833059592</v>
      </c>
      <c r="G175" s="6">
        <v>1951.1735570886483</v>
      </c>
      <c r="H175" s="6">
        <v>1915.1680776171215</v>
      </c>
      <c r="I175" s="6">
        <v>2075.5019058688081</v>
      </c>
      <c r="J175" s="6">
        <v>2089.4577453929337</v>
      </c>
      <c r="K175" s="6">
        <v>2050.7471547020687</v>
      </c>
      <c r="L175" s="6">
        <v>2222.4534062354651</v>
      </c>
      <c r="M175" s="6">
        <v>2043.2258774388958</v>
      </c>
      <c r="N175" s="6">
        <v>2120.1030139806844</v>
      </c>
      <c r="O175" s="6">
        <v>2220.7603325779796</v>
      </c>
      <c r="P175" s="6">
        <v>2029.983089364448</v>
      </c>
      <c r="Q175" s="6">
        <v>2478.0202514688121</v>
      </c>
      <c r="R175" s="6">
        <v>2138.0482357646652</v>
      </c>
      <c r="S175" s="6">
        <v>2188.4345685470007</v>
      </c>
      <c r="T175" s="6">
        <v>2234.3255073132568</v>
      </c>
      <c r="U175" s="6">
        <v>2296.3231636617525</v>
      </c>
      <c r="V175" s="6">
        <v>2335.9186808268919</v>
      </c>
      <c r="W175" s="6">
        <v>2371.3903200283416</v>
      </c>
      <c r="X175" s="6">
        <v>2451.4643371372017</v>
      </c>
      <c r="Y175" s="6">
        <v>2503.8477091913514</v>
      </c>
      <c r="Z175" s="6">
        <v>2768.0002445875712</v>
      </c>
      <c r="AA175" s="6">
        <v>3198.6717547724447</v>
      </c>
      <c r="AB175" s="6">
        <v>3279.3047451287689</v>
      </c>
      <c r="AC175" s="6">
        <v>3365.0447611637051</v>
      </c>
      <c r="AD175" s="6">
        <v>3405.9453933821696</v>
      </c>
      <c r="AE175" s="6">
        <v>3510.8467588002463</v>
      </c>
      <c r="AF175" s="6">
        <v>3729.0459078352073</v>
      </c>
      <c r="AG175" s="6">
        <v>3885.9126214353068</v>
      </c>
      <c r="AH175" s="6">
        <v>3865.7655953170511</v>
      </c>
      <c r="AI175" s="6">
        <v>3856.4248341781717</v>
      </c>
      <c r="AJ175" s="6">
        <v>4018.8112685220672</v>
      </c>
      <c r="AK175" s="6">
        <v>1845.5404239024358</v>
      </c>
      <c r="AL175" s="6">
        <v>1763.4266624961679</v>
      </c>
      <c r="AM175" s="6">
        <v>1599.4587861476894</v>
      </c>
      <c r="AN175" s="6">
        <v>1367.4662222978707</v>
      </c>
      <c r="AO175" s="6">
        <v>1535.7672290212975</v>
      </c>
      <c r="AP175" s="6">
        <v>1918.5982921823979</v>
      </c>
      <c r="AQ175" s="6">
        <v>1506.0887700460305</v>
      </c>
      <c r="AR175" s="6">
        <v>1629.6290115768675</v>
      </c>
      <c r="AS175" s="6">
        <v>1718.1789536234714</v>
      </c>
      <c r="AT175" s="6">
        <v>2063.2549874476749</v>
      </c>
      <c r="AU175" s="6">
        <v>2117.1766937122743</v>
      </c>
      <c r="AV175" s="6">
        <v>1943.2657643684367</v>
      </c>
      <c r="AW175" s="6">
        <v>2060.9033974601148</v>
      </c>
      <c r="AX175" s="6">
        <v>2032.6007879835888</v>
      </c>
      <c r="AY175" s="6">
        <v>2040.3740628342257</v>
      </c>
      <c r="AZ175" s="6">
        <v>2151.6528911799869</v>
      </c>
      <c r="BA175" s="6">
        <v>2541.8959934619606</v>
      </c>
      <c r="BB175" s="6">
        <v>2452.2842281582653</v>
      </c>
      <c r="BC175" s="6">
        <v>2061.2570591677677</v>
      </c>
      <c r="BD175" s="6">
        <v>2413.2518408169831</v>
      </c>
      <c r="BE175" s="6">
        <v>2089.4372399794674</v>
      </c>
    </row>
    <row r="176" spans="1:57" x14ac:dyDescent="0.25">
      <c r="A176" s="6" t="s">
        <v>501</v>
      </c>
      <c r="B176" s="6" t="s">
        <v>502</v>
      </c>
      <c r="C176" s="6" t="s">
        <v>157</v>
      </c>
      <c r="D176" s="6" t="s">
        <v>158</v>
      </c>
      <c r="E176" s="6"/>
      <c r="F176" s="6">
        <v>2791.7820000000002</v>
      </c>
      <c r="G176" s="6">
        <v>2071.261</v>
      </c>
      <c r="H176" s="6">
        <v>2578.058</v>
      </c>
      <c r="I176" s="6">
        <v>2595.4299999999998</v>
      </c>
      <c r="J176" s="6">
        <v>2553.5659999999998</v>
      </c>
      <c r="K176" s="6">
        <v>2169.2020000000002</v>
      </c>
      <c r="L176" s="6">
        <v>2729.058</v>
      </c>
      <c r="M176" s="6">
        <v>3524.8669999999997</v>
      </c>
      <c r="N176" s="6">
        <v>2625.0009999999997</v>
      </c>
      <c r="O176" s="6">
        <v>3206.88</v>
      </c>
      <c r="P176" s="6">
        <v>3226.3020000000001</v>
      </c>
      <c r="Q176" s="6">
        <v>2981.6549999999997</v>
      </c>
      <c r="R176" s="6">
        <v>3260.1509999999998</v>
      </c>
      <c r="S176" s="6">
        <v>3777.797</v>
      </c>
      <c r="T176" s="6">
        <v>2556.5509999999999</v>
      </c>
      <c r="U176" s="6">
        <v>2840.67</v>
      </c>
      <c r="V176" s="6">
        <v>3566.4749999999999</v>
      </c>
      <c r="W176" s="6">
        <v>3677.2709999999997</v>
      </c>
      <c r="X176" s="6">
        <v>3557.6449999999995</v>
      </c>
      <c r="Y176" s="6">
        <v>3644.7760000000003</v>
      </c>
      <c r="Z176" s="6">
        <v>3698.6989999999996</v>
      </c>
      <c r="AA176" s="6">
        <v>3746.817</v>
      </c>
      <c r="AB176" s="6">
        <v>3335.5209999999997</v>
      </c>
      <c r="AC176" s="6">
        <v>4284.6269999999995</v>
      </c>
      <c r="AD176" s="6">
        <v>3885.9379999999996</v>
      </c>
      <c r="AE176" s="6">
        <v>3251.5680000000002</v>
      </c>
      <c r="AF176" s="6">
        <v>3814.018</v>
      </c>
      <c r="AG176" s="6">
        <v>3104.8209999999999</v>
      </c>
      <c r="AH176" s="6">
        <v>3408.8940000000002</v>
      </c>
      <c r="AI176" s="6">
        <v>4399.2579999999998</v>
      </c>
      <c r="AJ176" s="6">
        <v>4021.2449999999999</v>
      </c>
      <c r="AK176" s="6">
        <v>2812.2759999999998</v>
      </c>
      <c r="AL176" s="6">
        <v>4003.26</v>
      </c>
      <c r="AM176" s="6">
        <v>3671.6449999999995</v>
      </c>
      <c r="AN176" s="6">
        <v>3628.96</v>
      </c>
      <c r="AO176" s="6">
        <v>4025.7410000000004</v>
      </c>
      <c r="AP176" s="6">
        <v>3879.4190000000003</v>
      </c>
      <c r="AQ176" s="6">
        <v>4047.576</v>
      </c>
      <c r="AR176" s="6">
        <v>3711.5349999999999</v>
      </c>
      <c r="AS176" s="6">
        <v>3931.7919999999999</v>
      </c>
      <c r="AT176" s="6">
        <v>3718.2809999999999</v>
      </c>
      <c r="AU176" s="6">
        <v>3495.2179999999998</v>
      </c>
      <c r="AV176" s="6">
        <v>3940.6570000000002</v>
      </c>
      <c r="AW176" s="6">
        <v>4401.4809999999998</v>
      </c>
      <c r="AX176" s="6">
        <v>3992.6169999999997</v>
      </c>
      <c r="AY176" s="6">
        <v>3674.47</v>
      </c>
      <c r="AZ176" s="6">
        <v>3855.0199999999995</v>
      </c>
      <c r="BA176" s="6">
        <v>4488.0450000000001</v>
      </c>
      <c r="BB176" s="6">
        <v>3446.3</v>
      </c>
      <c r="BC176" s="6">
        <v>4003.7290000000003</v>
      </c>
      <c r="BD176" s="6">
        <v>3425.6870000000004</v>
      </c>
      <c r="BE176" s="6">
        <v>3467.1220000000003</v>
      </c>
    </row>
    <row r="177" spans="1:57" x14ac:dyDescent="0.25">
      <c r="A177" s="6" t="s">
        <v>503</v>
      </c>
      <c r="B177" s="6" t="s">
        <v>504</v>
      </c>
      <c r="C177" s="6" t="s">
        <v>157</v>
      </c>
      <c r="D177" s="6" t="s">
        <v>158</v>
      </c>
      <c r="E177" s="6"/>
      <c r="F177" s="6">
        <v>1846.6470000000002</v>
      </c>
      <c r="G177" s="6">
        <v>1842.288</v>
      </c>
      <c r="H177" s="6">
        <v>1843.8589999999999</v>
      </c>
      <c r="I177" s="6">
        <v>1883.1799999999998</v>
      </c>
      <c r="J177" s="6">
        <v>1867.3009999999999</v>
      </c>
      <c r="K177" s="6">
        <v>1741.9759999999999</v>
      </c>
      <c r="L177" s="6">
        <v>1738.2060000000001</v>
      </c>
      <c r="M177" s="6">
        <v>1723.9929999999999</v>
      </c>
      <c r="N177" s="6">
        <v>1750.9299999999998</v>
      </c>
      <c r="O177" s="6">
        <v>1782.5049999999999</v>
      </c>
      <c r="P177" s="6">
        <v>1716.9240000000002</v>
      </c>
      <c r="Q177" s="6">
        <v>1630.104</v>
      </c>
      <c r="R177" s="6">
        <v>1772.7909999999999</v>
      </c>
      <c r="S177" s="6">
        <v>1767.5830000000001</v>
      </c>
      <c r="T177" s="6">
        <v>1789.614</v>
      </c>
      <c r="U177" s="6">
        <v>1709.5409999999999</v>
      </c>
      <c r="V177" s="6">
        <v>1604.3330000000001</v>
      </c>
      <c r="W177" s="6">
        <v>1634.047</v>
      </c>
      <c r="X177" s="6">
        <v>1456.886</v>
      </c>
      <c r="Y177" s="6">
        <v>1687.1369999999999</v>
      </c>
      <c r="Z177" s="6">
        <v>1700.92</v>
      </c>
      <c r="AA177" s="6">
        <v>1381.5139999999999</v>
      </c>
      <c r="AB177" s="6">
        <v>1745.259</v>
      </c>
      <c r="AC177" s="6">
        <v>1666.2009999999998</v>
      </c>
      <c r="AD177" s="6">
        <v>1659.0580000000002</v>
      </c>
      <c r="AE177" s="6">
        <v>1524.7450000000001</v>
      </c>
      <c r="AF177" s="6">
        <v>1684.0720000000001</v>
      </c>
      <c r="AG177" s="6">
        <v>1780.3509999999999</v>
      </c>
      <c r="AH177" s="6">
        <v>1886.9060000000002</v>
      </c>
      <c r="AI177" s="6">
        <v>1920.0819999999999</v>
      </c>
      <c r="AJ177" s="6">
        <v>1848.23</v>
      </c>
      <c r="AK177" s="6">
        <v>1725.9560000000001</v>
      </c>
      <c r="AL177" s="6">
        <v>1858.8319999999999</v>
      </c>
      <c r="AM177" s="6">
        <v>1773.068</v>
      </c>
      <c r="AN177" s="6">
        <v>1891.2840000000001</v>
      </c>
      <c r="AO177" s="6">
        <v>1957.8979999999999</v>
      </c>
      <c r="AP177" s="6">
        <v>1946.566</v>
      </c>
      <c r="AQ177" s="6">
        <v>1960.2459999999999</v>
      </c>
      <c r="AR177" s="6">
        <v>2003.1</v>
      </c>
      <c r="AS177" s="6">
        <v>2136.3380000000002</v>
      </c>
      <c r="AT177" s="6">
        <v>2176.96</v>
      </c>
      <c r="AU177" s="6">
        <v>2170.7979999999998</v>
      </c>
      <c r="AV177" s="6">
        <v>2205.9929999999999</v>
      </c>
      <c r="AW177" s="6">
        <v>2316.4450000000002</v>
      </c>
      <c r="AX177" s="6">
        <v>2316.79</v>
      </c>
      <c r="AY177" s="6">
        <v>2278.5070000000001</v>
      </c>
      <c r="AZ177" s="6">
        <v>2218.002</v>
      </c>
      <c r="BA177" s="6">
        <v>2361.1210000000001</v>
      </c>
      <c r="BB177" s="6">
        <v>2373.9250000000002</v>
      </c>
      <c r="BC177" s="6">
        <v>2294.5029999999997</v>
      </c>
      <c r="BD177" s="6">
        <v>2481.3380000000002</v>
      </c>
      <c r="BE177" s="6">
        <v>2719.3939999999998</v>
      </c>
    </row>
    <row r="178" spans="1:57" x14ac:dyDescent="0.25">
      <c r="A178" s="6" t="s">
        <v>505</v>
      </c>
      <c r="B178" s="6" t="s">
        <v>506</v>
      </c>
      <c r="C178" s="6" t="s">
        <v>157</v>
      </c>
      <c r="D178" s="6" t="s">
        <v>158</v>
      </c>
      <c r="E178" s="6"/>
      <c r="F178" s="6">
        <v>3125.2660000000001</v>
      </c>
      <c r="G178" s="6">
        <v>2763.567</v>
      </c>
      <c r="H178" s="6">
        <v>2732.6439999999998</v>
      </c>
      <c r="I178" s="6">
        <v>3325.3959999999997</v>
      </c>
      <c r="J178" s="6">
        <v>3275.6590000000001</v>
      </c>
      <c r="K178" s="6">
        <v>3521.3449999999998</v>
      </c>
      <c r="L178" s="6">
        <v>3708.4129999999996</v>
      </c>
      <c r="M178" s="6">
        <v>3560.3629999999998</v>
      </c>
      <c r="N178" s="6">
        <v>3681.8150000000001</v>
      </c>
      <c r="O178" s="6">
        <v>2974.8360000000002</v>
      </c>
      <c r="P178" s="6">
        <v>3487.3410000000003</v>
      </c>
      <c r="Q178" s="6">
        <v>3786.7849999999999</v>
      </c>
      <c r="R178" s="6">
        <v>3935.3239999999996</v>
      </c>
      <c r="S178" s="6">
        <v>3259.7580000000003</v>
      </c>
      <c r="T178" s="6">
        <v>3307.692</v>
      </c>
      <c r="U178" s="6">
        <v>4003.299</v>
      </c>
      <c r="V178" s="6">
        <v>4162.9719999999998</v>
      </c>
      <c r="W178" s="6">
        <v>4033.6610000000001</v>
      </c>
      <c r="X178" s="6">
        <v>3899.9730000000004</v>
      </c>
      <c r="Y178" s="6">
        <v>3941.3870000000002</v>
      </c>
      <c r="Z178" s="6">
        <v>4426.6180000000004</v>
      </c>
      <c r="AA178" s="6">
        <v>4537.6750000000002</v>
      </c>
      <c r="AB178" s="6">
        <v>4532.1050000000005</v>
      </c>
      <c r="AC178" s="6">
        <v>4804.0720000000001</v>
      </c>
      <c r="AD178" s="6">
        <v>4611.8109999999997</v>
      </c>
      <c r="AE178" s="6">
        <v>4451.8330000000005</v>
      </c>
      <c r="AF178" s="6">
        <v>4453.3180000000002</v>
      </c>
      <c r="AG178" s="6">
        <v>4611.1480000000001</v>
      </c>
      <c r="AH178" s="6">
        <v>4275.7529999999997</v>
      </c>
      <c r="AI178" s="6">
        <v>5033.9629999999997</v>
      </c>
      <c r="AJ178" s="6">
        <v>5304.7489999999998</v>
      </c>
      <c r="AK178" s="6">
        <v>5440.3459999999995</v>
      </c>
      <c r="AL178" s="6">
        <v>5414.973</v>
      </c>
      <c r="AM178" s="6">
        <v>5782.4250000000002</v>
      </c>
      <c r="AN178" s="6">
        <v>5209.43</v>
      </c>
      <c r="AO178" s="6">
        <v>5871.799</v>
      </c>
      <c r="AP178" s="6">
        <v>5874.2790000000005</v>
      </c>
      <c r="AQ178" s="6">
        <v>6272.1989999999996</v>
      </c>
      <c r="AR178" s="6">
        <v>6168.5810000000001</v>
      </c>
      <c r="AS178" s="6">
        <v>6277.7480000000005</v>
      </c>
      <c r="AT178" s="6">
        <v>6485.6910000000007</v>
      </c>
      <c r="AU178" s="6">
        <v>6459.4349999999995</v>
      </c>
      <c r="AV178" s="6">
        <v>6989.0479999999998</v>
      </c>
      <c r="AW178" s="6">
        <v>7275.9279999999999</v>
      </c>
      <c r="AX178" s="6">
        <v>7533.9440000000004</v>
      </c>
      <c r="AY178" s="6">
        <v>7130.3160000000007</v>
      </c>
      <c r="AZ178" s="6">
        <v>7916.44</v>
      </c>
      <c r="BA178" s="6">
        <v>7379.7679999999991</v>
      </c>
      <c r="BB178" s="6">
        <v>6908.5759999999991</v>
      </c>
      <c r="BC178" s="6">
        <v>7387.0830000000005</v>
      </c>
      <c r="BD178" s="6">
        <v>6951.3530000000001</v>
      </c>
      <c r="BE178" s="6">
        <v>8012.0130000000008</v>
      </c>
    </row>
    <row r="179" spans="1:57" x14ac:dyDescent="0.25">
      <c r="A179" s="6" t="s">
        <v>507</v>
      </c>
      <c r="B179" s="6" t="s">
        <v>508</v>
      </c>
      <c r="C179" s="6" t="s">
        <v>157</v>
      </c>
      <c r="D179" s="6" t="s">
        <v>158</v>
      </c>
      <c r="E179" s="6"/>
      <c r="F179" s="6">
        <v>2171.8017495485788</v>
      </c>
      <c r="G179" s="6">
        <v>2359.7082510702767</v>
      </c>
      <c r="H179" s="6">
        <v>2441.6791149897358</v>
      </c>
      <c r="I179" s="6">
        <v>2370.1609681304835</v>
      </c>
      <c r="J179" s="6">
        <v>2565.4684620114126</v>
      </c>
      <c r="K179" s="6">
        <v>2594.610700719255</v>
      </c>
      <c r="L179" s="6">
        <v>2682.171332933849</v>
      </c>
      <c r="M179" s="6">
        <v>2753.198988477553</v>
      </c>
      <c r="N179" s="6">
        <v>2868.9959660112158</v>
      </c>
      <c r="O179" s="6">
        <v>2773.4300402214553</v>
      </c>
      <c r="P179" s="6">
        <v>3140.3081521599293</v>
      </c>
      <c r="Q179" s="6">
        <v>3165.4058033031947</v>
      </c>
      <c r="R179" s="6">
        <v>3146.1756527300331</v>
      </c>
      <c r="S179" s="6">
        <v>2910.5758064694587</v>
      </c>
      <c r="T179" s="6">
        <v>3078.3407797557938</v>
      </c>
      <c r="U179" s="6">
        <v>3077.247120328278</v>
      </c>
      <c r="V179" s="6">
        <v>3190.1486999413801</v>
      </c>
      <c r="W179" s="6">
        <v>3521.5200152898783</v>
      </c>
      <c r="X179" s="6">
        <v>3560.6075988978969</v>
      </c>
      <c r="Y179" s="6">
        <v>3295.1044951928297</v>
      </c>
      <c r="Z179" s="6">
        <v>3533.0397705314308</v>
      </c>
      <c r="AA179" s="6">
        <v>3634.7955258317447</v>
      </c>
      <c r="AB179" s="6">
        <v>3217.0653314057563</v>
      </c>
      <c r="AC179" s="6">
        <v>3836.5213123803032</v>
      </c>
      <c r="AD179" s="6">
        <v>3945.3778229052091</v>
      </c>
      <c r="AE179" s="6">
        <v>3935.0432129028327</v>
      </c>
      <c r="AF179" s="6">
        <v>3919.8932371589285</v>
      </c>
      <c r="AG179" s="6">
        <v>3506.5013869281202</v>
      </c>
      <c r="AH179" s="6">
        <v>3910.4072929066087</v>
      </c>
      <c r="AI179" s="6">
        <v>4132.3743925407907</v>
      </c>
      <c r="AJ179" s="6">
        <v>4090.0369465917574</v>
      </c>
      <c r="AK179" s="6">
        <v>4335.7953464504017</v>
      </c>
      <c r="AL179" s="6">
        <v>3968.1435875319671</v>
      </c>
      <c r="AM179" s="6">
        <v>4505.6544687762525</v>
      </c>
      <c r="AN179" s="6">
        <v>4127.1871736278626</v>
      </c>
      <c r="AO179" s="6">
        <v>4512.6091379411428</v>
      </c>
      <c r="AP179" s="6">
        <v>4482.3580773255544</v>
      </c>
      <c r="AQ179" s="6">
        <v>4716.3570688475347</v>
      </c>
      <c r="AR179" s="6">
        <v>4747.7196882920416</v>
      </c>
      <c r="AS179" s="6">
        <v>4744.6605263351748</v>
      </c>
      <c r="AT179" s="6">
        <v>4707.8784034843893</v>
      </c>
      <c r="AU179" s="6">
        <v>4517.4251946736695</v>
      </c>
      <c r="AV179" s="6">
        <v>4647.7735340252557</v>
      </c>
      <c r="AW179" s="6">
        <v>5287.2490958653998</v>
      </c>
      <c r="AX179" s="6">
        <v>5048.6933351742973</v>
      </c>
      <c r="AY179" s="6">
        <v>4799.6890785757732</v>
      </c>
      <c r="AZ179" s="6">
        <v>5038.5442489637644</v>
      </c>
      <c r="BA179" s="6">
        <v>5215.5648343983949</v>
      </c>
      <c r="BB179" s="6">
        <v>5420.0926322020541</v>
      </c>
      <c r="BC179" s="6">
        <v>5341.0479740155388</v>
      </c>
      <c r="BD179" s="6">
        <v>5360.6927116683401</v>
      </c>
      <c r="BE179" s="6">
        <v>5022.6580378240151</v>
      </c>
    </row>
    <row r="180" spans="1:57" x14ac:dyDescent="0.25">
      <c r="A180" s="6" t="s">
        <v>509</v>
      </c>
      <c r="B180" s="6" t="s">
        <v>510</v>
      </c>
      <c r="C180" s="6" t="s">
        <v>157</v>
      </c>
      <c r="D180" s="6" t="s">
        <v>158</v>
      </c>
      <c r="E180" s="6"/>
      <c r="F180" s="6">
        <v>2031.5546676051613</v>
      </c>
      <c r="G180" s="6">
        <v>2207.1612362947394</v>
      </c>
      <c r="H180" s="6">
        <v>2289.6031384983512</v>
      </c>
      <c r="I180" s="6">
        <v>2217.9430460818794</v>
      </c>
      <c r="J180" s="6">
        <v>2389.2232991855576</v>
      </c>
      <c r="K180" s="6">
        <v>2420.9188992718118</v>
      </c>
      <c r="L180" s="6">
        <v>2512.4280176318384</v>
      </c>
      <c r="M180" s="6">
        <v>2569.8188534409737</v>
      </c>
      <c r="N180" s="6">
        <v>2679.9070068074011</v>
      </c>
      <c r="O180" s="6">
        <v>2576.4402203232594</v>
      </c>
      <c r="P180" s="6">
        <v>2936.4467395274214</v>
      </c>
      <c r="Q180" s="6">
        <v>2946.8492816873459</v>
      </c>
      <c r="R180" s="6">
        <v>2929.2583120560221</v>
      </c>
      <c r="S180" s="6">
        <v>2745.1248380526026</v>
      </c>
      <c r="T180" s="6">
        <v>2918.6649302542605</v>
      </c>
      <c r="U180" s="6">
        <v>2928.6304943769369</v>
      </c>
      <c r="V180" s="6">
        <v>3028.8378295049374</v>
      </c>
      <c r="W180" s="6">
        <v>3328.8280126200366</v>
      </c>
      <c r="X180" s="6">
        <v>3378.2774248343376</v>
      </c>
      <c r="Y180" s="6">
        <v>3162.7885308031396</v>
      </c>
      <c r="Z180" s="6">
        <v>3368.3632660759758</v>
      </c>
      <c r="AA180" s="6">
        <v>3491.5352521177438</v>
      </c>
      <c r="AB180" s="6">
        <v>3081.5318941181263</v>
      </c>
      <c r="AC180" s="6">
        <v>3653.9535535055834</v>
      </c>
      <c r="AD180" s="6">
        <v>3735.1524574258583</v>
      </c>
      <c r="AE180" s="6">
        <v>3735.7326272485725</v>
      </c>
      <c r="AF180" s="6">
        <v>3706.6420167618135</v>
      </c>
      <c r="AG180" s="6">
        <v>3359.1488773866367</v>
      </c>
      <c r="AH180" s="6">
        <v>3679.7126470479525</v>
      </c>
      <c r="AI180" s="6">
        <v>3894.9538074405646</v>
      </c>
      <c r="AJ180" s="6">
        <v>3872.7365897424856</v>
      </c>
      <c r="AK180" s="6">
        <v>4064.1562939969708</v>
      </c>
      <c r="AL180" s="6">
        <v>3739.4950318816</v>
      </c>
      <c r="AM180" s="6">
        <v>4163.2994474033221</v>
      </c>
      <c r="AN180" s="6">
        <v>3859.2849662338572</v>
      </c>
      <c r="AO180" s="6">
        <v>4200.2736183949855</v>
      </c>
      <c r="AP180" s="6">
        <v>4202.4751471976288</v>
      </c>
      <c r="AQ180" s="6">
        <v>4400.5795472794798</v>
      </c>
      <c r="AR180" s="6">
        <v>4410.4965863991774</v>
      </c>
      <c r="AS180" s="6">
        <v>4418.5874486277698</v>
      </c>
      <c r="AT180" s="6">
        <v>4384.2249775985256</v>
      </c>
      <c r="AU180" s="6">
        <v>4223.4504968416168</v>
      </c>
      <c r="AV180" s="6">
        <v>4338.6439299314379</v>
      </c>
      <c r="AW180" s="6">
        <v>4934.3152718577066</v>
      </c>
      <c r="AX180" s="6">
        <v>4754.3465559111182</v>
      </c>
      <c r="AY180" s="6">
        <v>4537.5163080539887</v>
      </c>
      <c r="AZ180" s="6">
        <v>4724.0634490564171</v>
      </c>
      <c r="BA180" s="6">
        <v>4933.4229882885156</v>
      </c>
      <c r="BB180" s="6">
        <v>5112.2459835605241</v>
      </c>
      <c r="BC180" s="6">
        <v>5025.7557884413491</v>
      </c>
      <c r="BD180" s="6">
        <v>5065.1206007950314</v>
      </c>
      <c r="BE180" s="6">
        <v>4766.332683496229</v>
      </c>
    </row>
    <row r="181" spans="1:57" x14ac:dyDescent="0.25">
      <c r="A181" s="6" t="s">
        <v>511</v>
      </c>
      <c r="B181" s="6" t="s">
        <v>512</v>
      </c>
      <c r="C181" s="6" t="s">
        <v>157</v>
      </c>
      <c r="D181" s="6" t="s">
        <v>158</v>
      </c>
      <c r="E181" s="6"/>
      <c r="F181" s="6">
        <v>1115.385</v>
      </c>
      <c r="G181" s="6">
        <v>1115.385</v>
      </c>
      <c r="H181" s="6">
        <v>1111.1110000000001</v>
      </c>
      <c r="I181" s="6">
        <v>1107.143</v>
      </c>
      <c r="J181" s="6">
        <v>1107.143</v>
      </c>
      <c r="K181" s="6">
        <v>1133.3330000000001</v>
      </c>
      <c r="L181" s="6">
        <v>1145.1610000000001</v>
      </c>
      <c r="M181" s="6">
        <v>1193.548</v>
      </c>
      <c r="N181" s="6">
        <v>1193.548</v>
      </c>
      <c r="O181" s="6">
        <v>1218.75</v>
      </c>
      <c r="P181" s="6">
        <v>1218.75</v>
      </c>
      <c r="Q181" s="6">
        <v>1196.97</v>
      </c>
      <c r="R181" s="6">
        <v>1282.0509999999999</v>
      </c>
      <c r="S181" s="6">
        <v>1282.0509999999999</v>
      </c>
      <c r="T181" s="6">
        <v>1282.0509999999999</v>
      </c>
      <c r="U181" s="6">
        <v>1250</v>
      </c>
      <c r="V181" s="6">
        <v>1000</v>
      </c>
      <c r="W181" s="6">
        <v>913.4620000000001</v>
      </c>
      <c r="X181" s="6">
        <v>977.41100000000006</v>
      </c>
      <c r="Y181" s="6">
        <v>904.70900000000006</v>
      </c>
      <c r="Z181" s="6">
        <v>1065.1979999999999</v>
      </c>
      <c r="AA181" s="6">
        <v>1754.1849999999999</v>
      </c>
      <c r="AB181" s="6">
        <v>1754.1849999999999</v>
      </c>
      <c r="AC181" s="6">
        <v>1754.1849999999999</v>
      </c>
      <c r="AD181" s="6">
        <v>1037.7</v>
      </c>
      <c r="AE181" s="6">
        <v>1923.3580000000002</v>
      </c>
      <c r="AF181" s="6">
        <v>1912.771</v>
      </c>
      <c r="AG181" s="6">
        <v>1952.4240000000002</v>
      </c>
      <c r="AH181" s="6">
        <v>2070.4849999999997</v>
      </c>
      <c r="AI181" s="6">
        <v>2159.6639999999998</v>
      </c>
      <c r="AJ181" s="6">
        <v>1931.087</v>
      </c>
      <c r="AK181" s="6">
        <v>2019.5450000000001</v>
      </c>
      <c r="AL181" s="6">
        <v>1940.85</v>
      </c>
      <c r="AM181" s="6">
        <v>1965.6119999999999</v>
      </c>
      <c r="AN181" s="6">
        <v>2675.585</v>
      </c>
      <c r="AO181" s="6">
        <v>2807.692</v>
      </c>
      <c r="AP181" s="6">
        <v>2907.692</v>
      </c>
      <c r="AQ181" s="6">
        <v>3350.7260000000001</v>
      </c>
      <c r="AR181" s="6">
        <v>3423.5819999999999</v>
      </c>
      <c r="AS181" s="6">
        <v>3451.6129999999998</v>
      </c>
      <c r="AT181" s="6">
        <v>3364.1879999999996</v>
      </c>
      <c r="AU181" s="6">
        <v>3615.7739999999999</v>
      </c>
      <c r="AV181" s="6">
        <v>3459.3489999999997</v>
      </c>
      <c r="AW181" s="6">
        <v>3653.9730000000004</v>
      </c>
      <c r="AX181" s="6">
        <v>3475.2820000000002</v>
      </c>
      <c r="AY181" s="6">
        <v>3381.3910000000005</v>
      </c>
      <c r="AZ181" s="6">
        <v>3503.1230000000005</v>
      </c>
      <c r="BA181" s="6">
        <v>3341.4690000000001</v>
      </c>
      <c r="BB181" s="6">
        <v>15342.045000000002</v>
      </c>
      <c r="BC181" s="6">
        <v>10648.875</v>
      </c>
      <c r="BD181" s="6">
        <v>10268.841</v>
      </c>
      <c r="BE181" s="6">
        <v>10894.117999999999</v>
      </c>
    </row>
    <row r="182" spans="1:57" x14ac:dyDescent="0.25">
      <c r="A182" s="6" t="s">
        <v>513</v>
      </c>
      <c r="B182" s="6" t="s">
        <v>514</v>
      </c>
      <c r="C182" s="6" t="s">
        <v>157</v>
      </c>
      <c r="D182" s="6" t="s">
        <v>158</v>
      </c>
      <c r="E182" s="6"/>
      <c r="F182" s="6">
        <v>743.80173284798161</v>
      </c>
      <c r="G182" s="6">
        <v>800.53143507630125</v>
      </c>
      <c r="H182" s="6">
        <v>810.12967316992729</v>
      </c>
      <c r="I182" s="6">
        <v>773.77709773160223</v>
      </c>
      <c r="J182" s="6">
        <v>764.01858171687047</v>
      </c>
      <c r="K182" s="6">
        <v>750.56476334124375</v>
      </c>
      <c r="L182" s="6">
        <v>692.30835878193091</v>
      </c>
      <c r="M182" s="6">
        <v>714.78935901319119</v>
      </c>
      <c r="N182" s="6">
        <v>679.40663401950428</v>
      </c>
      <c r="O182" s="6">
        <v>629.79708602125572</v>
      </c>
      <c r="P182" s="6">
        <v>744.9690093903738</v>
      </c>
      <c r="Q182" s="6">
        <v>778.69366680934661</v>
      </c>
      <c r="R182" s="6">
        <v>718.46089957437516</v>
      </c>
      <c r="S182" s="6">
        <v>882.30686342960109</v>
      </c>
      <c r="T182" s="6">
        <v>786.4195845910134</v>
      </c>
      <c r="U182" s="6">
        <v>798.95387504696021</v>
      </c>
      <c r="V182" s="6">
        <v>891.13276135270439</v>
      </c>
      <c r="W182" s="6">
        <v>941.01132868106629</v>
      </c>
      <c r="X182" s="6">
        <v>850.15218966651753</v>
      </c>
      <c r="Y182" s="6">
        <v>803.88977425611336</v>
      </c>
      <c r="Z182" s="6">
        <v>817.8213951486855</v>
      </c>
      <c r="AA182" s="6">
        <v>781.99711261583684</v>
      </c>
      <c r="AB182" s="6">
        <v>771.9595470486139</v>
      </c>
      <c r="AC182" s="6">
        <v>914.60282247922873</v>
      </c>
      <c r="AD182" s="6">
        <v>947.30695440172678</v>
      </c>
      <c r="AE182" s="6">
        <v>899.40768307419569</v>
      </c>
      <c r="AF182" s="6">
        <v>826.43578143410582</v>
      </c>
      <c r="AG182" s="6">
        <v>838.01790080096828</v>
      </c>
      <c r="AH182" s="6">
        <v>802.04964231169993</v>
      </c>
      <c r="AI182" s="6">
        <v>910.35180548923677</v>
      </c>
      <c r="AJ182" s="6">
        <v>909.58334431845242</v>
      </c>
      <c r="AK182" s="6">
        <v>897.56557231042189</v>
      </c>
      <c r="AL182" s="6">
        <v>1002.568676913299</v>
      </c>
      <c r="AM182" s="6">
        <v>800.91787313753935</v>
      </c>
      <c r="AN182" s="6">
        <v>916.81669246831837</v>
      </c>
      <c r="AO182" s="6">
        <v>898.33239970121565</v>
      </c>
      <c r="AP182" s="6">
        <v>925.80572106957675</v>
      </c>
      <c r="AQ182" s="6">
        <v>968.03764158685885</v>
      </c>
      <c r="AR182" s="6">
        <v>905.070845712351</v>
      </c>
      <c r="AS182" s="6">
        <v>833.27934420379472</v>
      </c>
      <c r="AT182" s="6">
        <v>958.97292210126932</v>
      </c>
      <c r="AU182" s="6">
        <v>838.95971475303952</v>
      </c>
      <c r="AV182" s="6">
        <v>880.24084564680231</v>
      </c>
      <c r="AW182" s="6">
        <v>913.91523030708754</v>
      </c>
      <c r="AX182" s="6">
        <v>1002.5045774522027</v>
      </c>
      <c r="AY182" s="6">
        <v>949.78930313257263</v>
      </c>
      <c r="AZ182" s="6">
        <v>889.20591558656486</v>
      </c>
      <c r="BA182" s="6">
        <v>951.33159184460214</v>
      </c>
      <c r="BB182" s="6">
        <v>961.62292257035028</v>
      </c>
      <c r="BC182" s="6">
        <v>1080.9049800367816</v>
      </c>
      <c r="BD182" s="6">
        <v>973.20003582255822</v>
      </c>
      <c r="BE182" s="6">
        <v>1077.3968677452301</v>
      </c>
    </row>
    <row r="183" spans="1:57" x14ac:dyDescent="0.25">
      <c r="A183" s="6" t="s">
        <v>515</v>
      </c>
      <c r="B183" s="6" t="s">
        <v>516</v>
      </c>
      <c r="C183" s="6" t="s">
        <v>157</v>
      </c>
      <c r="D183" s="6" t="s">
        <v>158</v>
      </c>
      <c r="E183" s="6"/>
      <c r="F183" s="6">
        <v>856.35</v>
      </c>
      <c r="G183" s="6">
        <v>857.9559999999999</v>
      </c>
      <c r="H183" s="6">
        <v>877.7120000000001</v>
      </c>
      <c r="I183" s="6">
        <v>886.53600000000006</v>
      </c>
      <c r="J183" s="6">
        <v>886.61299999999994</v>
      </c>
      <c r="K183" s="6">
        <v>840.03899999999999</v>
      </c>
      <c r="L183" s="6">
        <v>904.23400000000004</v>
      </c>
      <c r="M183" s="6">
        <v>1131.6100000000001</v>
      </c>
      <c r="N183" s="6">
        <v>1191.9580000000001</v>
      </c>
      <c r="O183" s="6">
        <v>1229.673</v>
      </c>
      <c r="P183" s="6">
        <v>1196.5930000000001</v>
      </c>
      <c r="Q183" s="6">
        <v>1284.0920000000001</v>
      </c>
      <c r="R183" s="6">
        <v>1325.8219999999999</v>
      </c>
      <c r="S183" s="6">
        <v>1313.9169999999999</v>
      </c>
      <c r="T183" s="6">
        <v>1391.3620000000001</v>
      </c>
      <c r="U183" s="6">
        <v>1460.684</v>
      </c>
      <c r="V183" s="6">
        <v>1470.335</v>
      </c>
      <c r="W183" s="6">
        <v>1429.21</v>
      </c>
      <c r="X183" s="6">
        <v>1540.335</v>
      </c>
      <c r="Y183" s="6">
        <v>1613.076</v>
      </c>
      <c r="Z183" s="6">
        <v>1670.2150000000001</v>
      </c>
      <c r="AA183" s="6">
        <v>1637.2850000000001</v>
      </c>
      <c r="AB183" s="6">
        <v>1675.3130000000001</v>
      </c>
      <c r="AC183" s="6">
        <v>1544.8910000000001</v>
      </c>
      <c r="AD183" s="6">
        <v>1601.9299999999998</v>
      </c>
      <c r="AE183" s="6">
        <v>1833.2540000000001</v>
      </c>
      <c r="AF183" s="6">
        <v>1628.2260000000001</v>
      </c>
      <c r="AG183" s="6">
        <v>1702.3650000000002</v>
      </c>
      <c r="AH183" s="6">
        <v>1779.6849999999999</v>
      </c>
      <c r="AI183" s="6">
        <v>1766.4380000000001</v>
      </c>
      <c r="AJ183" s="6">
        <v>1805.4119999999998</v>
      </c>
      <c r="AK183" s="6">
        <v>1881.5250000000001</v>
      </c>
      <c r="AL183" s="6">
        <v>1957.748</v>
      </c>
      <c r="AM183" s="6">
        <v>1839.1970000000001</v>
      </c>
      <c r="AN183" s="6">
        <v>2042.0909999999999</v>
      </c>
      <c r="AO183" s="6">
        <v>2048.0169999999998</v>
      </c>
      <c r="AP183" s="6">
        <v>2043.3589999999999</v>
      </c>
      <c r="AQ183" s="6">
        <v>2195.1930000000002</v>
      </c>
      <c r="AR183" s="6">
        <v>2217.9229999999998</v>
      </c>
      <c r="AS183" s="6">
        <v>2407.884</v>
      </c>
      <c r="AT183" s="6">
        <v>2230.8919999999998</v>
      </c>
      <c r="AU183" s="6">
        <v>2261.3890000000001</v>
      </c>
      <c r="AV183" s="6">
        <v>2320.5889999999999</v>
      </c>
      <c r="AW183" s="6">
        <v>2430.7380000000003</v>
      </c>
      <c r="AX183" s="6">
        <v>2615.7939999999999</v>
      </c>
      <c r="AY183" s="6">
        <v>2553.9669999999996</v>
      </c>
      <c r="AZ183" s="6">
        <v>2743.9810000000002</v>
      </c>
      <c r="BA183" s="6">
        <v>2653.7249999999999</v>
      </c>
      <c r="BB183" s="6">
        <v>2790.4450000000002</v>
      </c>
      <c r="BC183" s="6">
        <v>2611.0500000000002</v>
      </c>
      <c r="BD183" s="6">
        <v>2945.8159999999998</v>
      </c>
      <c r="BE183" s="6">
        <v>2833.576</v>
      </c>
    </row>
    <row r="184" spans="1:57" x14ac:dyDescent="0.25">
      <c r="A184" s="6" t="s">
        <v>517</v>
      </c>
      <c r="B184" s="6" t="s">
        <v>518</v>
      </c>
      <c r="C184" s="6" t="s">
        <v>157</v>
      </c>
      <c r="D184" s="6" t="s">
        <v>158</v>
      </c>
      <c r="E184" s="6"/>
      <c r="F184" s="6">
        <v>951.54500000000007</v>
      </c>
      <c r="G184" s="6">
        <v>993.92399999999998</v>
      </c>
      <c r="H184" s="6">
        <v>947.3</v>
      </c>
      <c r="I184" s="6">
        <v>954.66800000000001</v>
      </c>
      <c r="J184" s="6">
        <v>988.87199999999996</v>
      </c>
      <c r="K184" s="6">
        <v>935.702</v>
      </c>
      <c r="L184" s="6">
        <v>989.71900000000005</v>
      </c>
      <c r="M184" s="6">
        <v>1078.0999999999999</v>
      </c>
      <c r="N184" s="6">
        <v>1107.568</v>
      </c>
      <c r="O184" s="6">
        <v>1186.758</v>
      </c>
      <c r="P184" s="6">
        <v>1198.8219999999999</v>
      </c>
      <c r="Q184" s="6">
        <v>992.2120000000001</v>
      </c>
      <c r="R184" s="6">
        <v>1254.1579999999999</v>
      </c>
      <c r="S184" s="6">
        <v>1266.367</v>
      </c>
      <c r="T184" s="6">
        <v>1317.9870000000001</v>
      </c>
      <c r="U184" s="6">
        <v>1014.141</v>
      </c>
      <c r="V184" s="6">
        <v>1379.3679999999999</v>
      </c>
      <c r="W184" s="6">
        <v>1352.77</v>
      </c>
      <c r="X184" s="6">
        <v>1408.8620000000001</v>
      </c>
      <c r="Y184" s="6">
        <v>1538.8610000000001</v>
      </c>
      <c r="Z184" s="6">
        <v>1625.578</v>
      </c>
      <c r="AA184" s="6">
        <v>1448.835</v>
      </c>
      <c r="AB184" s="6">
        <v>1539.5920000000001</v>
      </c>
      <c r="AC184" s="6">
        <v>1515.067</v>
      </c>
      <c r="AD184" s="6">
        <v>1623.1370000000002</v>
      </c>
      <c r="AE184" s="6">
        <v>1634.846</v>
      </c>
      <c r="AF184" s="6">
        <v>1775.6869999999999</v>
      </c>
      <c r="AG184" s="6">
        <v>1738.6659999999999</v>
      </c>
      <c r="AH184" s="6">
        <v>1903.404</v>
      </c>
      <c r="AI184" s="6">
        <v>1866.6979999999999</v>
      </c>
      <c r="AJ184" s="6">
        <v>1882.9060000000002</v>
      </c>
      <c r="AK184" s="6">
        <v>1835.8310000000001</v>
      </c>
      <c r="AL184" s="6">
        <v>1898.7270000000001</v>
      </c>
      <c r="AM184" s="6">
        <v>1969.623</v>
      </c>
      <c r="AN184" s="6">
        <v>1720.9349999999999</v>
      </c>
      <c r="AO184" s="6">
        <v>1800.4159999999999</v>
      </c>
      <c r="AP184" s="6">
        <v>2085.9169999999999</v>
      </c>
      <c r="AQ184" s="6">
        <v>1771.9650000000001</v>
      </c>
      <c r="AR184" s="6">
        <v>2035.1650000000002</v>
      </c>
      <c r="AS184" s="6">
        <v>2042.521</v>
      </c>
      <c r="AT184" s="6">
        <v>1831.5330000000001</v>
      </c>
      <c r="AU184" s="6">
        <v>1980.37</v>
      </c>
      <c r="AV184" s="6">
        <v>1986.7099999999998</v>
      </c>
      <c r="AW184" s="6">
        <v>1694.8560000000002</v>
      </c>
      <c r="AX184" s="6">
        <v>1871.9189999999999</v>
      </c>
      <c r="AY184" s="6">
        <v>2146.194</v>
      </c>
      <c r="AZ184" s="6">
        <v>2191.875</v>
      </c>
      <c r="BA184" s="6">
        <v>2476.1999999999998</v>
      </c>
      <c r="BB184" s="6">
        <v>2095.2580000000003</v>
      </c>
      <c r="BC184" s="6">
        <v>2140.2509999999997</v>
      </c>
      <c r="BD184" s="6">
        <v>2278.0970000000002</v>
      </c>
      <c r="BE184" s="6">
        <v>2214.192</v>
      </c>
    </row>
    <row r="185" spans="1:57" x14ac:dyDescent="0.25">
      <c r="A185" s="6" t="s">
        <v>519</v>
      </c>
      <c r="B185" s="6" t="s">
        <v>520</v>
      </c>
      <c r="C185" s="6" t="s">
        <v>157</v>
      </c>
      <c r="D185" s="6" t="s">
        <v>158</v>
      </c>
      <c r="E185" s="6"/>
      <c r="F185" s="6">
        <v>1487.7549999999999</v>
      </c>
      <c r="G185" s="6">
        <v>1515.952</v>
      </c>
      <c r="H185" s="6">
        <v>1399.36</v>
      </c>
      <c r="I185" s="6">
        <v>1539.2239999999999</v>
      </c>
      <c r="J185" s="6">
        <v>1551.1179999999999</v>
      </c>
      <c r="K185" s="6">
        <v>1574.9280000000001</v>
      </c>
      <c r="L185" s="6">
        <v>1669.1130000000001</v>
      </c>
      <c r="M185" s="6">
        <v>1522.278</v>
      </c>
      <c r="N185" s="6">
        <v>1629.1179999999999</v>
      </c>
      <c r="O185" s="6">
        <v>1750.694</v>
      </c>
      <c r="P185" s="6">
        <v>1750.1970000000001</v>
      </c>
      <c r="Q185" s="6">
        <v>1698.2729999999999</v>
      </c>
      <c r="R185" s="6">
        <v>1711.8830000000003</v>
      </c>
      <c r="S185" s="6">
        <v>1743.1020000000001</v>
      </c>
      <c r="T185" s="6">
        <v>1842.4929999999999</v>
      </c>
      <c r="U185" s="6">
        <v>1924.7490000000003</v>
      </c>
      <c r="V185" s="6">
        <v>1952.5889999999999</v>
      </c>
      <c r="W185" s="6">
        <v>1796.2090000000001</v>
      </c>
      <c r="X185" s="6">
        <v>1883.3630000000001</v>
      </c>
      <c r="Y185" s="6">
        <v>1818.1790000000001</v>
      </c>
      <c r="Z185" s="6">
        <v>2134.998</v>
      </c>
      <c r="AA185" s="6">
        <v>2170.0240000000003</v>
      </c>
      <c r="AB185" s="6">
        <v>2087.3150000000001</v>
      </c>
      <c r="AC185" s="6">
        <v>2522.7959999999998</v>
      </c>
      <c r="AD185" s="6">
        <v>2328.1310000000003</v>
      </c>
      <c r="AE185" s="6">
        <v>2300.018</v>
      </c>
      <c r="AF185" s="6">
        <v>2552.8040000000001</v>
      </c>
      <c r="AG185" s="6">
        <v>2480.7650000000003</v>
      </c>
      <c r="AH185" s="6">
        <v>2523.7979999999998</v>
      </c>
      <c r="AI185" s="6">
        <v>2603.076</v>
      </c>
      <c r="AJ185" s="6">
        <v>2293.8040000000001</v>
      </c>
      <c r="AK185" s="6">
        <v>2498.6130000000003</v>
      </c>
      <c r="AL185" s="6">
        <v>2689.7470000000003</v>
      </c>
      <c r="AM185" s="6">
        <v>2905.35</v>
      </c>
      <c r="AN185" s="6">
        <v>2639.3630000000003</v>
      </c>
      <c r="AO185" s="6">
        <v>2628.3789999999999</v>
      </c>
      <c r="AP185" s="6">
        <v>2765.5259999999998</v>
      </c>
      <c r="AQ185" s="6">
        <v>2750.4319999999998</v>
      </c>
      <c r="AR185" s="6">
        <v>3109.8969999999999</v>
      </c>
      <c r="AS185" s="6">
        <v>3084.0950000000003</v>
      </c>
      <c r="AT185" s="6">
        <v>3241.3380000000002</v>
      </c>
      <c r="AU185" s="6">
        <v>3372.9070000000002</v>
      </c>
      <c r="AV185" s="6">
        <v>3442.529</v>
      </c>
      <c r="AW185" s="6">
        <v>3277.9989999999998</v>
      </c>
      <c r="AX185" s="6">
        <v>3557.8710000000001</v>
      </c>
      <c r="AY185" s="6">
        <v>3520.4669999999996</v>
      </c>
      <c r="AZ185" s="6">
        <v>3485.5650000000001</v>
      </c>
      <c r="BA185" s="6">
        <v>3831.93</v>
      </c>
      <c r="BB185" s="6">
        <v>3918.9749999999999</v>
      </c>
      <c r="BC185" s="6">
        <v>3898.4389999999999</v>
      </c>
      <c r="BD185" s="6">
        <v>3889.107</v>
      </c>
      <c r="BE185" s="6">
        <v>4135.7970000000005</v>
      </c>
    </row>
    <row r="186" spans="1:57" x14ac:dyDescent="0.25">
      <c r="A186" s="6" t="s">
        <v>521</v>
      </c>
      <c r="B186" s="6" t="s">
        <v>522</v>
      </c>
      <c r="C186" s="6" t="s">
        <v>157</v>
      </c>
      <c r="D186" s="6" t="s">
        <v>158</v>
      </c>
      <c r="E186" s="6"/>
      <c r="F186" s="6">
        <v>996.32600000000002</v>
      </c>
      <c r="G186" s="6">
        <v>1025.252</v>
      </c>
      <c r="H186" s="6">
        <v>1030.2</v>
      </c>
      <c r="I186" s="6">
        <v>1035.6590000000001</v>
      </c>
      <c r="J186" s="6">
        <v>1045.4829999999999</v>
      </c>
      <c r="K186" s="6">
        <v>1062.8</v>
      </c>
      <c r="L186" s="6">
        <v>1113.106</v>
      </c>
      <c r="M186" s="6">
        <v>1105.4370000000001</v>
      </c>
      <c r="N186" s="6">
        <v>1330.6680000000001</v>
      </c>
      <c r="O186" s="6">
        <v>1350.299</v>
      </c>
      <c r="P186" s="6">
        <v>1272.1879999999999</v>
      </c>
      <c r="Q186" s="6">
        <v>1163.903</v>
      </c>
      <c r="R186" s="6">
        <v>1185.9770000000001</v>
      </c>
      <c r="S186" s="6">
        <v>1224.7090000000001</v>
      </c>
      <c r="T186" s="6">
        <v>1286.3319999999999</v>
      </c>
      <c r="U186" s="6">
        <v>1353.7919999999999</v>
      </c>
      <c r="V186" s="6">
        <v>1488.1190000000001</v>
      </c>
      <c r="W186" s="6">
        <v>1509.885</v>
      </c>
      <c r="X186" s="6">
        <v>1581.2570000000001</v>
      </c>
      <c r="Y186" s="6">
        <v>1606.36</v>
      </c>
      <c r="Z186" s="6">
        <v>1646.607</v>
      </c>
      <c r="AA186" s="6">
        <v>1822.6479999999999</v>
      </c>
      <c r="AB186" s="6">
        <v>1659.905</v>
      </c>
      <c r="AC186" s="6">
        <v>1747.3240000000001</v>
      </c>
      <c r="AD186" s="6">
        <v>1840.9590000000001</v>
      </c>
      <c r="AE186" s="6">
        <v>1914.7169999999999</v>
      </c>
      <c r="AF186" s="6">
        <v>1847.3470000000002</v>
      </c>
      <c r="AG186" s="6">
        <v>1877.1779999999999</v>
      </c>
      <c r="AH186" s="6">
        <v>1945.4349999999999</v>
      </c>
      <c r="AI186" s="6">
        <v>2064.7539999999999</v>
      </c>
      <c r="AJ186" s="6">
        <v>2042.6790000000001</v>
      </c>
      <c r="AK186" s="6">
        <v>2103.2759999999998</v>
      </c>
      <c r="AL186" s="6">
        <v>2212.8069999999998</v>
      </c>
      <c r="AM186" s="6">
        <v>2261.723</v>
      </c>
      <c r="AN186" s="6">
        <v>2273.8890000000001</v>
      </c>
      <c r="AO186" s="6">
        <v>2308.212</v>
      </c>
      <c r="AP186" s="6">
        <v>2375.31</v>
      </c>
      <c r="AQ186" s="6">
        <v>2240.6680000000001</v>
      </c>
      <c r="AR186" s="6">
        <v>2464.7660000000001</v>
      </c>
      <c r="AS186" s="6">
        <v>2580.8330000000001</v>
      </c>
      <c r="AT186" s="6">
        <v>2667.8440000000001</v>
      </c>
      <c r="AU186" s="6">
        <v>2730.5830000000001</v>
      </c>
      <c r="AV186" s="6">
        <v>2823.3630000000003</v>
      </c>
      <c r="AW186" s="6">
        <v>2992.2889999999998</v>
      </c>
      <c r="AX186" s="6">
        <v>3049.0459999999998</v>
      </c>
      <c r="AY186" s="6">
        <v>3180.8090000000002</v>
      </c>
      <c r="AZ186" s="6">
        <v>3319.8029999999999</v>
      </c>
      <c r="BA186" s="6">
        <v>3334.326</v>
      </c>
      <c r="BB186" s="6">
        <v>3228.9110000000001</v>
      </c>
      <c r="BC186" s="6">
        <v>3231.942</v>
      </c>
      <c r="BD186" s="6">
        <v>3340.5629999999996</v>
      </c>
      <c r="BE186" s="6">
        <v>3492.6690000000003</v>
      </c>
    </row>
    <row r="187" spans="1:57" x14ac:dyDescent="0.25">
      <c r="A187" s="6" t="s">
        <v>523</v>
      </c>
      <c r="B187" s="6" t="s">
        <v>524</v>
      </c>
      <c r="C187" s="6" t="s">
        <v>157</v>
      </c>
      <c r="D187" s="6" t="s">
        <v>158</v>
      </c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</row>
    <row r="188" spans="1:57" x14ac:dyDescent="0.25">
      <c r="A188" s="6" t="s">
        <v>525</v>
      </c>
      <c r="B188" s="6" t="s">
        <v>526</v>
      </c>
      <c r="C188" s="6" t="s">
        <v>157</v>
      </c>
      <c r="D188" s="6" t="s">
        <v>158</v>
      </c>
      <c r="E188" s="6"/>
      <c r="F188" s="6">
        <v>2807.2840000000001</v>
      </c>
      <c r="G188" s="6">
        <v>2597.527</v>
      </c>
      <c r="H188" s="6">
        <v>2538.67</v>
      </c>
      <c r="I188" s="6">
        <v>2074.2460000000001</v>
      </c>
      <c r="J188" s="6">
        <v>2475.0659999999998</v>
      </c>
      <c r="K188" s="6">
        <v>2103.645</v>
      </c>
      <c r="L188" s="6">
        <v>2058.761</v>
      </c>
      <c r="M188" s="6">
        <v>2003.0400000000002</v>
      </c>
      <c r="N188" s="6">
        <v>1668.643</v>
      </c>
      <c r="O188" s="6">
        <v>2008.8139999999999</v>
      </c>
      <c r="P188" s="6">
        <v>2433.277</v>
      </c>
      <c r="Q188" s="6">
        <v>2150.6189999999997</v>
      </c>
      <c r="R188" s="6">
        <v>2561.9679999999998</v>
      </c>
      <c r="S188" s="6">
        <v>2257.9759999999997</v>
      </c>
      <c r="T188" s="6">
        <v>1887.5189999999998</v>
      </c>
      <c r="U188" s="6">
        <v>1606.1479999999999</v>
      </c>
      <c r="V188" s="6">
        <v>1268.7719999999999</v>
      </c>
      <c r="W188" s="6">
        <v>1535.211</v>
      </c>
      <c r="X188" s="6">
        <v>2100.306</v>
      </c>
      <c r="Y188" s="6">
        <v>2364.3509999999997</v>
      </c>
      <c r="Z188" s="6">
        <v>1797.4459999999999</v>
      </c>
      <c r="AA188" s="6">
        <v>1302.2040000000002</v>
      </c>
      <c r="AB188" s="6">
        <v>2023.355</v>
      </c>
      <c r="AC188" s="6">
        <v>1926.0160000000001</v>
      </c>
      <c r="AD188" s="6">
        <v>2087.9929999999999</v>
      </c>
      <c r="AE188" s="6">
        <v>2010.0549999999998</v>
      </c>
      <c r="AF188" s="6">
        <v>1502.146</v>
      </c>
      <c r="AG188" s="6">
        <v>1823.8990000000001</v>
      </c>
      <c r="AH188" s="6">
        <v>2160.4939999999997</v>
      </c>
      <c r="AI188" s="6">
        <v>2602.6529999999998</v>
      </c>
      <c r="AJ188" s="6">
        <v>2466.04</v>
      </c>
      <c r="AK188" s="6">
        <v>2529.165</v>
      </c>
      <c r="AL188" s="6">
        <v>2680</v>
      </c>
      <c r="AM188" s="6">
        <v>2955.134</v>
      </c>
      <c r="AN188" s="6">
        <v>2994.1289999999999</v>
      </c>
      <c r="AO188" s="6">
        <v>3000.3470000000002</v>
      </c>
      <c r="AP188" s="6">
        <v>4085.1059999999998</v>
      </c>
      <c r="AQ188" s="6">
        <v>4843.6900000000005</v>
      </c>
      <c r="AR188" s="6">
        <v>4031.3339999999998</v>
      </c>
      <c r="AS188" s="6">
        <v>4116.576</v>
      </c>
      <c r="AT188" s="6">
        <v>4064.5160000000005</v>
      </c>
      <c r="AU188" s="6">
        <v>3894.15</v>
      </c>
      <c r="AV188" s="6">
        <v>3777.0440000000003</v>
      </c>
      <c r="AW188" s="6">
        <v>4085.9459999999999</v>
      </c>
      <c r="AX188" s="6">
        <v>4132.4589999999998</v>
      </c>
      <c r="AY188" s="6">
        <v>3997.4650000000001</v>
      </c>
      <c r="AZ188" s="6">
        <v>4096.1710000000003</v>
      </c>
      <c r="BA188" s="6">
        <v>3985.5070000000001</v>
      </c>
      <c r="BB188" s="6">
        <v>4156.1480000000001</v>
      </c>
      <c r="BC188" s="6">
        <v>4279.3059999999996</v>
      </c>
      <c r="BD188" s="6">
        <v>4462.9070000000002</v>
      </c>
      <c r="BE188" s="6">
        <v>4485.7139999999999</v>
      </c>
    </row>
    <row r="189" spans="1:57" x14ac:dyDescent="0.25">
      <c r="A189" s="6" t="s">
        <v>527</v>
      </c>
      <c r="B189" s="6" t="s">
        <v>528</v>
      </c>
      <c r="C189" s="6" t="s">
        <v>157</v>
      </c>
      <c r="D189" s="6" t="s">
        <v>158</v>
      </c>
      <c r="E189" s="6"/>
      <c r="F189" s="6">
        <v>1782.354</v>
      </c>
      <c r="G189" s="6">
        <v>1600.059</v>
      </c>
      <c r="H189" s="6">
        <v>1717.337</v>
      </c>
      <c r="I189" s="6">
        <v>1607.2629999999999</v>
      </c>
      <c r="J189" s="6">
        <v>1900.1150000000002</v>
      </c>
      <c r="K189" s="6">
        <v>1884.654</v>
      </c>
      <c r="L189" s="6">
        <v>1934.2619999999999</v>
      </c>
      <c r="M189" s="6">
        <v>2121.8519999999999</v>
      </c>
      <c r="N189" s="6">
        <v>2142.5259999999998</v>
      </c>
      <c r="O189" s="6">
        <v>1948.3970000000002</v>
      </c>
      <c r="P189" s="6">
        <v>2350.9659999999999</v>
      </c>
      <c r="Q189" s="6">
        <v>2404.6289999999999</v>
      </c>
      <c r="R189" s="6">
        <v>2650.6279999999997</v>
      </c>
      <c r="S189" s="6">
        <v>2840.8900000000003</v>
      </c>
      <c r="T189" s="6">
        <v>2486.9520000000002</v>
      </c>
      <c r="U189" s="6">
        <v>2685.596</v>
      </c>
      <c r="V189" s="6">
        <v>2424.35</v>
      </c>
      <c r="W189" s="6">
        <v>2742.6009999999997</v>
      </c>
      <c r="X189" s="6">
        <v>2202.9259999999999</v>
      </c>
      <c r="Y189" s="6">
        <v>2336.8440000000001</v>
      </c>
      <c r="Z189" s="6">
        <v>2494.268</v>
      </c>
      <c r="AA189" s="6">
        <v>2614.9790000000003</v>
      </c>
      <c r="AB189" s="6">
        <v>2726.38</v>
      </c>
      <c r="AC189" s="6">
        <v>2989.607</v>
      </c>
      <c r="AD189" s="6">
        <v>2893.5419999999999</v>
      </c>
      <c r="AE189" s="6">
        <v>3039.1310000000003</v>
      </c>
      <c r="AF189" s="6">
        <v>3108.7959999999998</v>
      </c>
      <c r="AG189" s="6">
        <v>2903.6970000000001</v>
      </c>
      <c r="AH189" s="6">
        <v>3218.2269999999999</v>
      </c>
      <c r="AI189" s="6">
        <v>3283.79</v>
      </c>
      <c r="AJ189" s="6">
        <v>3190.7709999999997</v>
      </c>
      <c r="AK189" s="6">
        <v>2398.98</v>
      </c>
      <c r="AL189" s="6">
        <v>2752.9520000000002</v>
      </c>
      <c r="AM189" s="6">
        <v>2566.1469999999999</v>
      </c>
      <c r="AN189" s="6">
        <v>3022.3620000000001</v>
      </c>
      <c r="AO189" s="6">
        <v>2901.0909999999999</v>
      </c>
      <c r="AP189" s="6">
        <v>2854.0630000000001</v>
      </c>
      <c r="AQ189" s="6">
        <v>3070.962</v>
      </c>
      <c r="AR189" s="6">
        <v>2959.3630000000003</v>
      </c>
      <c r="AS189" s="6">
        <v>2534.7799999999997</v>
      </c>
      <c r="AT189" s="6">
        <v>3056.3990000000003</v>
      </c>
      <c r="AU189" s="6">
        <v>3240.8029999999999</v>
      </c>
      <c r="AV189" s="6">
        <v>2865.3710000000001</v>
      </c>
      <c r="AW189" s="6">
        <v>3537.5650000000001</v>
      </c>
      <c r="AX189" s="6">
        <v>3233.069</v>
      </c>
      <c r="AY189" s="6">
        <v>2598.21</v>
      </c>
      <c r="AZ189" s="6">
        <v>3249.5230000000001</v>
      </c>
      <c r="BA189" s="6">
        <v>3217.2249999999999</v>
      </c>
      <c r="BB189" s="6">
        <v>3477.5209999999997</v>
      </c>
      <c r="BC189" s="6">
        <v>3388.9449999999997</v>
      </c>
      <c r="BD189" s="6">
        <v>3390.8389999999999</v>
      </c>
      <c r="BE189" s="6">
        <v>3585.2089999999998</v>
      </c>
    </row>
    <row r="190" spans="1:57" x14ac:dyDescent="0.25">
      <c r="A190" s="6" t="s">
        <v>529</v>
      </c>
      <c r="B190" s="6" t="s">
        <v>530</v>
      </c>
      <c r="C190" s="6" t="s">
        <v>157</v>
      </c>
      <c r="D190" s="6" t="s">
        <v>158</v>
      </c>
      <c r="E190" s="6"/>
      <c r="F190" s="6">
        <v>1132.9389999999999</v>
      </c>
      <c r="G190" s="6">
        <v>1269.7860000000001</v>
      </c>
      <c r="H190" s="6">
        <v>1297.3</v>
      </c>
      <c r="I190" s="6">
        <v>1341.74</v>
      </c>
      <c r="J190" s="6">
        <v>1597.46</v>
      </c>
      <c r="K190" s="6">
        <v>1476.126</v>
      </c>
      <c r="L190" s="6">
        <v>1596.4159999999999</v>
      </c>
      <c r="M190" s="6">
        <v>2227.9409999999998</v>
      </c>
      <c r="N190" s="6">
        <v>2128.0099999999998</v>
      </c>
      <c r="O190" s="6">
        <v>2637.6109999999999</v>
      </c>
      <c r="P190" s="6">
        <v>3066.31</v>
      </c>
      <c r="Q190" s="6">
        <v>3042.2460000000001</v>
      </c>
      <c r="R190" s="6">
        <v>4098.7950000000001</v>
      </c>
      <c r="S190" s="6">
        <v>4283.0510000000004</v>
      </c>
      <c r="T190" s="6">
        <v>4529.3099999999995</v>
      </c>
      <c r="U190" s="6">
        <v>5464.13</v>
      </c>
      <c r="V190" s="6">
        <v>6116.3040000000001</v>
      </c>
      <c r="W190" s="6">
        <v>6170.33</v>
      </c>
      <c r="X190" s="6">
        <v>6823.8639999999996</v>
      </c>
      <c r="Y190" s="6">
        <v>7391.3039999999992</v>
      </c>
      <c r="Z190" s="6">
        <v>9695.3940000000002</v>
      </c>
      <c r="AA190" s="6">
        <v>9671.6419999999998</v>
      </c>
      <c r="AB190" s="6">
        <v>9789.2309999999998</v>
      </c>
      <c r="AC190" s="6">
        <v>7956.4520000000002</v>
      </c>
      <c r="AD190" s="6">
        <v>2872.826</v>
      </c>
      <c r="AE190" s="6">
        <v>3125.1369999999997</v>
      </c>
      <c r="AF190" s="6">
        <v>2051.538</v>
      </c>
      <c r="AG190" s="6">
        <v>2358.0250000000001</v>
      </c>
      <c r="AH190" s="6">
        <v>1238.095</v>
      </c>
      <c r="AI190" s="6">
        <v>1080</v>
      </c>
      <c r="AJ190" s="6">
        <v>1149.425</v>
      </c>
      <c r="AK190" s="6">
        <v>1069.7670000000001</v>
      </c>
      <c r="AL190" s="6">
        <v>1732.7939999999999</v>
      </c>
      <c r="AM190" s="6">
        <v>1410.2559999999999</v>
      </c>
      <c r="AN190" s="6">
        <v>1500</v>
      </c>
      <c r="AO190" s="6">
        <v>1595.7450000000001</v>
      </c>
      <c r="AP190" s="6">
        <v>1708.3330000000001</v>
      </c>
      <c r="AQ190" s="6">
        <v>1870.61</v>
      </c>
      <c r="AR190" s="6">
        <v>1750</v>
      </c>
      <c r="AS190" s="6">
        <v>1730.7689999999998</v>
      </c>
      <c r="AT190" s="6">
        <v>1802.3259999999998</v>
      </c>
      <c r="AU190" s="6">
        <v>1946.0580000000002</v>
      </c>
      <c r="AV190" s="6">
        <v>1959.259</v>
      </c>
      <c r="AW190" s="6">
        <v>2035.587</v>
      </c>
      <c r="AX190" s="6">
        <v>1816.0540000000001</v>
      </c>
      <c r="AY190" s="6">
        <v>1851.8520000000001</v>
      </c>
      <c r="AZ190" s="6">
        <v>1896.5520000000001</v>
      </c>
      <c r="BA190" s="6">
        <v>1764.259</v>
      </c>
      <c r="BB190" s="6">
        <v>1497.175</v>
      </c>
      <c r="BC190" s="6">
        <v>1627.1680000000001</v>
      </c>
      <c r="BD190" s="6">
        <v>1951.768</v>
      </c>
      <c r="BE190" s="6">
        <v>1951.768</v>
      </c>
    </row>
    <row r="191" spans="1:57" x14ac:dyDescent="0.25">
      <c r="A191" s="6" t="s">
        <v>531</v>
      </c>
      <c r="B191" s="6" t="s">
        <v>532</v>
      </c>
      <c r="C191" s="6" t="s">
        <v>157</v>
      </c>
      <c r="D191" s="6" t="s">
        <v>158</v>
      </c>
      <c r="E191" s="6"/>
      <c r="F191" s="6">
        <v>2502.0950000000003</v>
      </c>
      <c r="G191" s="6">
        <v>2594.0810000000001</v>
      </c>
      <c r="H191" s="6">
        <v>2746.2740000000003</v>
      </c>
      <c r="I191" s="6">
        <v>2847.9380000000001</v>
      </c>
      <c r="J191" s="6">
        <v>2539.0410000000002</v>
      </c>
      <c r="K191" s="6">
        <v>2744.8110000000001</v>
      </c>
      <c r="L191" s="6">
        <v>2542.1480000000001</v>
      </c>
      <c r="M191" s="6">
        <v>2469.319</v>
      </c>
      <c r="N191" s="6">
        <v>2903.4479999999999</v>
      </c>
      <c r="O191" s="6">
        <v>2890.3969999999999</v>
      </c>
      <c r="P191" s="6">
        <v>2971.7310000000002</v>
      </c>
      <c r="Q191" s="6">
        <v>2829.6130000000003</v>
      </c>
      <c r="R191" s="6">
        <v>3091.4630000000002</v>
      </c>
      <c r="S191" s="6">
        <v>3183.4169999999999</v>
      </c>
      <c r="T191" s="6">
        <v>3246.72</v>
      </c>
      <c r="U191" s="6">
        <v>3393.4489999999996</v>
      </c>
      <c r="V191" s="6">
        <v>3546.7280000000001</v>
      </c>
      <c r="W191" s="6">
        <v>3539.8050000000003</v>
      </c>
      <c r="X191" s="6">
        <v>3673.4559999999997</v>
      </c>
      <c r="Y191" s="6">
        <v>3570.701</v>
      </c>
      <c r="Z191" s="6">
        <v>3837.3620000000001</v>
      </c>
      <c r="AA191" s="6">
        <v>3355.7930000000001</v>
      </c>
      <c r="AB191" s="6">
        <v>3442.8389999999999</v>
      </c>
      <c r="AC191" s="6">
        <v>3686.7089999999998</v>
      </c>
      <c r="AD191" s="6">
        <v>3713.2870000000003</v>
      </c>
      <c r="AE191" s="6">
        <v>3992.3129999999996</v>
      </c>
      <c r="AF191" s="6">
        <v>3821.1879999999996</v>
      </c>
      <c r="AG191" s="6">
        <v>3871.2069999999999</v>
      </c>
      <c r="AH191" s="6">
        <v>3964.4389999999999</v>
      </c>
      <c r="AI191" s="6">
        <v>3923.44</v>
      </c>
      <c r="AJ191" s="6">
        <v>5714.1030000000001</v>
      </c>
      <c r="AK191" s="6">
        <v>5602.2070000000003</v>
      </c>
      <c r="AL191" s="6">
        <v>6126.3559999999998</v>
      </c>
      <c r="AM191" s="6">
        <v>4734.3789999999999</v>
      </c>
      <c r="AN191" s="6">
        <v>2502.1289999999999</v>
      </c>
      <c r="AO191" s="6">
        <v>1857.5830000000001</v>
      </c>
      <c r="AP191" s="6">
        <v>1995.0990000000002</v>
      </c>
      <c r="AQ191" s="6">
        <v>3116.971</v>
      </c>
      <c r="AR191" s="6">
        <v>2856.6639999999998</v>
      </c>
      <c r="AS191" s="6">
        <v>2384.741</v>
      </c>
      <c r="AT191" s="6">
        <v>3015.7049999999999</v>
      </c>
      <c r="AU191" s="6">
        <v>3190.7629999999999</v>
      </c>
      <c r="AV191" s="6">
        <v>3250.3830000000003</v>
      </c>
      <c r="AW191" s="6">
        <v>3430.3779999999997</v>
      </c>
      <c r="AX191" s="6">
        <v>3360.453</v>
      </c>
      <c r="AY191" s="6">
        <v>3544.5860000000002</v>
      </c>
      <c r="AZ191" s="6">
        <v>2919.8249999999998</v>
      </c>
      <c r="BA191" s="6">
        <v>3565.7730000000001</v>
      </c>
      <c r="BB191" s="6">
        <v>3372.8980000000001</v>
      </c>
      <c r="BC191" s="6">
        <v>3431.172</v>
      </c>
      <c r="BD191" s="6">
        <v>3604.0550000000003</v>
      </c>
      <c r="BE191" s="6">
        <v>3127.7629999999999</v>
      </c>
    </row>
    <row r="192" spans="1:57" x14ac:dyDescent="0.25">
      <c r="A192" s="6" t="s">
        <v>533</v>
      </c>
      <c r="B192" s="6" t="s">
        <v>534</v>
      </c>
      <c r="C192" s="6" t="s">
        <v>157</v>
      </c>
      <c r="D192" s="6" t="s">
        <v>158</v>
      </c>
      <c r="E192" s="6"/>
      <c r="F192" s="6">
        <v>784.83600000000001</v>
      </c>
      <c r="G192" s="6">
        <v>880.58899999999994</v>
      </c>
      <c r="H192" s="6">
        <v>828.63499999999999</v>
      </c>
      <c r="I192" s="6">
        <v>814.327</v>
      </c>
      <c r="J192" s="6">
        <v>855.6690000000001</v>
      </c>
      <c r="K192" s="6">
        <v>804.41000000000008</v>
      </c>
      <c r="L192" s="6">
        <v>1097.1200000000001</v>
      </c>
      <c r="M192" s="6">
        <v>1136.3589999999999</v>
      </c>
      <c r="N192" s="6">
        <v>953.37400000000002</v>
      </c>
      <c r="O192" s="6">
        <v>1038.346</v>
      </c>
      <c r="P192" s="6">
        <v>1321.09</v>
      </c>
      <c r="Q192" s="6">
        <v>1148.53</v>
      </c>
      <c r="R192" s="6">
        <v>1158.809</v>
      </c>
      <c r="S192" s="6">
        <v>1130.3870000000002</v>
      </c>
      <c r="T192" s="6">
        <v>1137.4590000000001</v>
      </c>
      <c r="U192" s="6">
        <v>1082.3709999999999</v>
      </c>
      <c r="V192" s="6">
        <v>942.85200000000009</v>
      </c>
      <c r="W192" s="6">
        <v>890.81</v>
      </c>
      <c r="X192" s="6">
        <v>982.47900000000004</v>
      </c>
      <c r="Y192" s="6">
        <v>1274.8409999999999</v>
      </c>
      <c r="Z192" s="6">
        <v>1050.049</v>
      </c>
      <c r="AA192" s="6">
        <v>1205.6370000000002</v>
      </c>
      <c r="AB192" s="6">
        <v>1078.0459999999998</v>
      </c>
      <c r="AC192" s="6">
        <v>1491.8200000000002</v>
      </c>
      <c r="AD192" s="6">
        <v>1437.2819999999999</v>
      </c>
      <c r="AE192" s="6">
        <v>1771.5080000000003</v>
      </c>
      <c r="AF192" s="6">
        <v>1804.5759999999998</v>
      </c>
      <c r="AG192" s="6">
        <v>1642.0439999999999</v>
      </c>
      <c r="AH192" s="6">
        <v>2017.9860000000001</v>
      </c>
      <c r="AI192" s="6">
        <v>1877.6790000000001</v>
      </c>
      <c r="AJ192" s="6">
        <v>2160.5240000000003</v>
      </c>
      <c r="AK192" s="6">
        <v>1778.9569999999999</v>
      </c>
      <c r="AL192" s="6">
        <v>2033.423</v>
      </c>
      <c r="AM192" s="6">
        <v>2398.723</v>
      </c>
      <c r="AN192" s="6">
        <v>1993.827</v>
      </c>
      <c r="AO192" s="6">
        <v>2498.1889999999999</v>
      </c>
      <c r="AP192" s="6">
        <v>2220.797</v>
      </c>
      <c r="AQ192" s="6">
        <v>3135.2640000000001</v>
      </c>
      <c r="AR192" s="6">
        <v>2829.3290000000002</v>
      </c>
      <c r="AS192" s="6">
        <v>2780.6840000000002</v>
      </c>
      <c r="AT192" s="6">
        <v>2632.2669999999998</v>
      </c>
      <c r="AU192" s="6">
        <v>2905.6849999999999</v>
      </c>
      <c r="AV192" s="6">
        <v>2629.1660000000002</v>
      </c>
      <c r="AW192" s="6">
        <v>2945.4569999999999</v>
      </c>
      <c r="AX192" s="6">
        <v>2027.354</v>
      </c>
      <c r="AY192" s="6">
        <v>3122.5590000000002</v>
      </c>
      <c r="AZ192" s="6">
        <v>3427.7440000000001</v>
      </c>
      <c r="BA192" s="6">
        <v>3590.442</v>
      </c>
      <c r="BB192" s="6">
        <v>3288.6779999999999</v>
      </c>
      <c r="BC192" s="6">
        <v>3352.4550000000004</v>
      </c>
      <c r="BD192" s="6">
        <v>4016.0129999999999</v>
      </c>
      <c r="BE192" s="6">
        <v>4302.732</v>
      </c>
    </row>
    <row r="193" spans="1:57" x14ac:dyDescent="0.25">
      <c r="A193" s="6" t="s">
        <v>535</v>
      </c>
      <c r="B193" s="6" t="s">
        <v>536</v>
      </c>
      <c r="C193" s="6" t="s">
        <v>157</v>
      </c>
      <c r="D193" s="6" t="s">
        <v>158</v>
      </c>
      <c r="E193" s="6"/>
      <c r="F193" s="6">
        <v>1251.7919999999999</v>
      </c>
      <c r="G193" s="6">
        <v>1309.028</v>
      </c>
      <c r="H193" s="6">
        <v>1273.04</v>
      </c>
      <c r="I193" s="6">
        <v>1309.0709999999999</v>
      </c>
      <c r="J193" s="6">
        <v>1347.778</v>
      </c>
      <c r="K193" s="6">
        <v>1130.94</v>
      </c>
      <c r="L193" s="6">
        <v>1329.8020000000001</v>
      </c>
      <c r="M193" s="6">
        <v>1061.748</v>
      </c>
      <c r="N193" s="6">
        <v>1235.6389999999999</v>
      </c>
      <c r="O193" s="6">
        <v>1266.221</v>
      </c>
      <c r="P193" s="6">
        <v>1257.44</v>
      </c>
      <c r="Q193" s="6">
        <v>1117.181</v>
      </c>
      <c r="R193" s="6">
        <v>1363.0059999999999</v>
      </c>
      <c r="S193" s="6">
        <v>1414.46</v>
      </c>
      <c r="T193" s="6">
        <v>1373.348</v>
      </c>
      <c r="U193" s="6">
        <v>1410.9010000000001</v>
      </c>
      <c r="V193" s="6">
        <v>1418.8989999999999</v>
      </c>
      <c r="W193" s="6">
        <v>1341.2959999999998</v>
      </c>
      <c r="X193" s="6">
        <v>1495.694</v>
      </c>
      <c r="Y193" s="6">
        <v>1582.231</v>
      </c>
      <c r="Z193" s="6">
        <v>1527.7540000000001</v>
      </c>
      <c r="AA193" s="6">
        <v>1480.2950000000001</v>
      </c>
      <c r="AB193" s="6">
        <v>1501.7819999999999</v>
      </c>
      <c r="AC193" s="6">
        <v>1441.971</v>
      </c>
      <c r="AD193" s="6">
        <v>1748.3319999999999</v>
      </c>
      <c r="AE193" s="6">
        <v>1678.9490000000001</v>
      </c>
      <c r="AF193" s="6">
        <v>1998.029</v>
      </c>
      <c r="AG193" s="6">
        <v>1926.6089999999999</v>
      </c>
      <c r="AH193" s="6">
        <v>1765.9189999999999</v>
      </c>
      <c r="AI193" s="6">
        <v>1979.3470000000002</v>
      </c>
      <c r="AJ193" s="6">
        <v>1768.4169999999999</v>
      </c>
      <c r="AK193" s="6">
        <v>1966.8</v>
      </c>
      <c r="AL193" s="6">
        <v>1967.425</v>
      </c>
      <c r="AM193" s="6">
        <v>1790.414</v>
      </c>
      <c r="AN193" s="6">
        <v>2462.7950000000001</v>
      </c>
      <c r="AO193" s="6">
        <v>1989.63</v>
      </c>
      <c r="AP193" s="6">
        <v>2261.703</v>
      </c>
      <c r="AQ193" s="6">
        <v>1998.2509999999997</v>
      </c>
      <c r="AR193" s="6">
        <v>2205.348</v>
      </c>
      <c r="AS193" s="6">
        <v>1844.595</v>
      </c>
      <c r="AT193" s="6">
        <v>2160.252</v>
      </c>
      <c r="AU193" s="6">
        <v>2090.4299999999998</v>
      </c>
      <c r="AV193" s="6">
        <v>2323.4690000000001</v>
      </c>
      <c r="AW193" s="6">
        <v>2445.808</v>
      </c>
      <c r="AX193" s="6">
        <v>2115.252</v>
      </c>
      <c r="AY193" s="6">
        <v>2422.6549999999997</v>
      </c>
      <c r="AZ193" s="6">
        <v>2334.424</v>
      </c>
      <c r="BA193" s="6">
        <v>2681.2719999999999</v>
      </c>
      <c r="BB193" s="6">
        <v>2357.386</v>
      </c>
      <c r="BC193" s="6">
        <v>3456.9379999999996</v>
      </c>
      <c r="BD193" s="6">
        <v>3479.96</v>
      </c>
      <c r="BE193" s="6">
        <v>3438.8319999999999</v>
      </c>
    </row>
    <row r="194" spans="1:57" x14ac:dyDescent="0.25">
      <c r="A194" s="6" t="s">
        <v>537</v>
      </c>
      <c r="B194" s="6" t="s">
        <v>538</v>
      </c>
      <c r="C194" s="6" t="s">
        <v>157</v>
      </c>
      <c r="D194" s="6" t="s">
        <v>158</v>
      </c>
      <c r="E194" s="6"/>
      <c r="F194" s="6">
        <v>1697.297667027027</v>
      </c>
      <c r="G194" s="6">
        <v>1701.0306618410473</v>
      </c>
      <c r="H194" s="6">
        <v>1742.5886101772614</v>
      </c>
      <c r="I194" s="6">
        <v>1707.2380156067809</v>
      </c>
      <c r="J194" s="6">
        <v>1688.8843179127387</v>
      </c>
      <c r="K194" s="6">
        <v>1640.0252541183972</v>
      </c>
      <c r="L194" s="6">
        <v>1657.5775734428987</v>
      </c>
      <c r="M194" s="6">
        <v>1961.8013345535574</v>
      </c>
      <c r="N194" s="6">
        <v>1719.949724459919</v>
      </c>
      <c r="O194" s="6">
        <v>1825.1949085914848</v>
      </c>
      <c r="P194" s="6">
        <v>1879.039872383288</v>
      </c>
      <c r="Q194" s="6">
        <v>1864.2859290413535</v>
      </c>
      <c r="R194" s="6">
        <v>1942.7294715678308</v>
      </c>
      <c r="S194" s="6">
        <v>1843.2224607112539</v>
      </c>
      <c r="T194" s="6">
        <v>2073.755742186208</v>
      </c>
      <c r="U194" s="6">
        <v>2191.6669613486151</v>
      </c>
      <c r="V194" s="6">
        <v>1993.7069515418502</v>
      </c>
      <c r="W194" s="6">
        <v>1938.0303965767557</v>
      </c>
      <c r="X194" s="6">
        <v>2185.1721442991184</v>
      </c>
      <c r="Y194" s="6">
        <v>2263.728968256094</v>
      </c>
      <c r="Z194" s="6">
        <v>2322.440146922102</v>
      </c>
      <c r="AA194" s="6">
        <v>2241.1299059593525</v>
      </c>
      <c r="AB194" s="6">
        <v>2072.7781506495421</v>
      </c>
      <c r="AC194" s="6">
        <v>2132.249895784777</v>
      </c>
      <c r="AD194" s="6">
        <v>2301.1853047100294</v>
      </c>
      <c r="AE194" s="6">
        <v>2130.4982694759656</v>
      </c>
      <c r="AF194" s="6">
        <v>1790.9706653529202</v>
      </c>
      <c r="AG194" s="6">
        <v>2219.9101939205398</v>
      </c>
      <c r="AH194" s="6">
        <v>2209.8137635615167</v>
      </c>
      <c r="AI194" s="6">
        <v>2049.7074678605472</v>
      </c>
      <c r="AJ194" s="6">
        <v>2169.1714141209368</v>
      </c>
      <c r="AK194" s="6">
        <v>2009.2275438708139</v>
      </c>
      <c r="AL194" s="6">
        <v>2122.5814489459531</v>
      </c>
      <c r="AM194" s="6">
        <v>2142.1405829070118</v>
      </c>
      <c r="AN194" s="6">
        <v>2382.9878414673049</v>
      </c>
      <c r="AO194" s="6">
        <v>1930.0657292076548</v>
      </c>
      <c r="AP194" s="6">
        <v>1985.0445958344803</v>
      </c>
      <c r="AQ194" s="6">
        <v>819.13960618833221</v>
      </c>
      <c r="AR194" s="6">
        <v>2417.9510179075323</v>
      </c>
      <c r="AS194" s="6">
        <v>2273.4796767444532</v>
      </c>
      <c r="AT194" s="6">
        <v>2048.3856342576746</v>
      </c>
      <c r="AU194" s="6">
        <v>2050.9831388686571</v>
      </c>
      <c r="AV194" s="6">
        <v>2194.5195195083447</v>
      </c>
      <c r="AW194" s="6">
        <v>2078.8832444836717</v>
      </c>
      <c r="AX194" s="6">
        <v>2071.4503444867705</v>
      </c>
      <c r="AY194" s="6">
        <v>2095.8466935710931</v>
      </c>
      <c r="AZ194" s="6">
        <v>2295.5429734738373</v>
      </c>
      <c r="BA194" s="6">
        <v>2021.1302659705159</v>
      </c>
      <c r="BB194" s="6">
        <v>2349.188821281276</v>
      </c>
      <c r="BC194" s="6">
        <v>2279.0697874724156</v>
      </c>
      <c r="BD194" s="6">
        <v>2652.5837389328399</v>
      </c>
      <c r="BE194" s="6">
        <v>2662.3073898361199</v>
      </c>
    </row>
    <row r="195" spans="1:57" x14ac:dyDescent="0.25">
      <c r="A195" s="6" t="s">
        <v>539</v>
      </c>
      <c r="B195" s="6" t="s">
        <v>540</v>
      </c>
      <c r="C195" s="6" t="s">
        <v>157</v>
      </c>
      <c r="D195" s="6" t="s">
        <v>158</v>
      </c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</row>
    <row r="196" spans="1:57" x14ac:dyDescent="0.25">
      <c r="A196" s="6" t="s">
        <v>541</v>
      </c>
      <c r="B196" s="6" t="s">
        <v>542</v>
      </c>
      <c r="C196" s="6" t="s">
        <v>157</v>
      </c>
      <c r="D196" s="6" t="s">
        <v>158</v>
      </c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>
        <v>3220</v>
      </c>
      <c r="Q196" s="6">
        <v>4360</v>
      </c>
      <c r="R196" s="6">
        <v>3450</v>
      </c>
      <c r="S196" s="6">
        <v>3630.7690000000002</v>
      </c>
      <c r="T196" s="6">
        <v>3728.5709999999999</v>
      </c>
      <c r="U196" s="6">
        <v>3430.7690000000002</v>
      </c>
      <c r="V196" s="6">
        <v>2163.7429999999999</v>
      </c>
      <c r="W196" s="6">
        <v>2569.0610000000001</v>
      </c>
      <c r="X196" s="6">
        <v>2409.0909999999999</v>
      </c>
      <c r="Y196" s="6">
        <v>2622.951</v>
      </c>
      <c r="Z196" s="6">
        <v>2837.8380000000002</v>
      </c>
      <c r="AA196" s="6">
        <v>3758.2419999999997</v>
      </c>
      <c r="AB196" s="6">
        <v>3190.4759999999997</v>
      </c>
      <c r="AC196" s="6">
        <v>3238.5060000000003</v>
      </c>
      <c r="AD196" s="6">
        <v>3219.665</v>
      </c>
      <c r="AE196" s="6">
        <v>3262.3759999999997</v>
      </c>
      <c r="AF196" s="6">
        <v>3254.31</v>
      </c>
      <c r="AG196" s="6">
        <v>3227.2269999999999</v>
      </c>
      <c r="AH196" s="6">
        <v>3049.9540000000002</v>
      </c>
      <c r="AI196" s="6">
        <v>2897.4119999999998</v>
      </c>
      <c r="AJ196" s="6">
        <v>2781.1570000000002</v>
      </c>
      <c r="AK196" s="6">
        <v>3145.41</v>
      </c>
      <c r="AL196" s="6">
        <v>3048.268</v>
      </c>
      <c r="AM196" s="6">
        <v>3169.7509999999997</v>
      </c>
      <c r="AN196" s="6">
        <v>3188.0150000000003</v>
      </c>
      <c r="AO196" s="6">
        <v>3377.7629999999999</v>
      </c>
      <c r="AP196" s="6">
        <v>3377.049</v>
      </c>
      <c r="AQ196" s="6">
        <v>3362.5730000000003</v>
      </c>
      <c r="AR196" s="6">
        <v>3797.8609999999999</v>
      </c>
      <c r="AS196" s="6">
        <v>4099.4319999999998</v>
      </c>
      <c r="AT196" s="6">
        <v>4046.7120000000004</v>
      </c>
      <c r="AU196" s="6">
        <v>4163.05</v>
      </c>
      <c r="AV196" s="6">
        <v>3706.4360000000001</v>
      </c>
      <c r="AW196" s="6">
        <v>4121.6220000000003</v>
      </c>
      <c r="AX196" s="6">
        <v>3649.1769999999997</v>
      </c>
      <c r="AY196" s="6">
        <v>3547.3679999999999</v>
      </c>
      <c r="AZ196" s="6">
        <v>4155.1750000000002</v>
      </c>
      <c r="BA196" s="6">
        <v>4921.875</v>
      </c>
      <c r="BB196" s="6">
        <v>6323.6469999999999</v>
      </c>
      <c r="BC196" s="6">
        <v>7592.5929999999989</v>
      </c>
      <c r="BD196" s="6">
        <v>6049.8220000000001</v>
      </c>
      <c r="BE196" s="6">
        <v>6484.6419999999998</v>
      </c>
    </row>
    <row r="197" spans="1:57" x14ac:dyDescent="0.25">
      <c r="A197" s="6" t="s">
        <v>543</v>
      </c>
      <c r="B197" s="6" t="s">
        <v>544</v>
      </c>
      <c r="C197" s="6" t="s">
        <v>157</v>
      </c>
      <c r="D197" s="6" t="s">
        <v>158</v>
      </c>
      <c r="E197" s="6"/>
      <c r="F197" s="6">
        <v>1509.7670000000001</v>
      </c>
      <c r="G197" s="6">
        <v>1452.2719999999999</v>
      </c>
      <c r="H197" s="6">
        <v>1555.5889999999999</v>
      </c>
      <c r="I197" s="6">
        <v>1659.4749999999999</v>
      </c>
      <c r="J197" s="6">
        <v>1862.2909999999999</v>
      </c>
      <c r="K197" s="6">
        <v>2037.9009999999998</v>
      </c>
      <c r="L197" s="6">
        <v>2046.0070000000001</v>
      </c>
      <c r="M197" s="6">
        <v>1918.2779999999998</v>
      </c>
      <c r="N197" s="6">
        <v>1953.819</v>
      </c>
      <c r="O197" s="6">
        <v>1801.7220000000002</v>
      </c>
      <c r="P197" s="6">
        <v>2355.8869999999997</v>
      </c>
      <c r="Q197" s="6">
        <v>2711.0320000000002</v>
      </c>
      <c r="R197" s="6">
        <v>2384.1689999999999</v>
      </c>
      <c r="S197" s="6">
        <v>2295.4380000000001</v>
      </c>
      <c r="T197" s="6">
        <v>2446.5369999999998</v>
      </c>
      <c r="U197" s="6">
        <v>3116.3980000000001</v>
      </c>
      <c r="V197" s="6">
        <v>2950.8270000000002</v>
      </c>
      <c r="W197" s="6">
        <v>2898.8240000000001</v>
      </c>
      <c r="X197" s="6">
        <v>2940.9630000000002</v>
      </c>
      <c r="Y197" s="6">
        <v>2993.9360000000001</v>
      </c>
      <c r="Z197" s="6">
        <v>2627.163</v>
      </c>
      <c r="AA197" s="6">
        <v>3313.114</v>
      </c>
      <c r="AB197" s="6">
        <v>2918.52</v>
      </c>
      <c r="AC197" s="6">
        <v>3195.3779999999997</v>
      </c>
      <c r="AD197" s="6">
        <v>3102.627</v>
      </c>
      <c r="AE197" s="6">
        <v>3181.125</v>
      </c>
      <c r="AF197" s="6">
        <v>2821.029</v>
      </c>
      <c r="AG197" s="6">
        <v>3265.9479999999999</v>
      </c>
      <c r="AH197" s="6">
        <v>3049.348</v>
      </c>
      <c r="AI197" s="6">
        <v>3010.7660000000001</v>
      </c>
      <c r="AJ197" s="6">
        <v>3191.6559999999999</v>
      </c>
      <c r="AK197" s="6">
        <v>2128.2740000000003</v>
      </c>
      <c r="AL197" s="6">
        <v>2422.6869999999999</v>
      </c>
      <c r="AM197" s="6">
        <v>2772.8020000000001</v>
      </c>
      <c r="AN197" s="6">
        <v>3085.0770000000002</v>
      </c>
      <c r="AO197" s="6">
        <v>2430.2849999999999</v>
      </c>
      <c r="AP197" s="6">
        <v>3498.096</v>
      </c>
      <c r="AQ197" s="6">
        <v>2620.27</v>
      </c>
      <c r="AR197" s="6">
        <v>3178.4580000000001</v>
      </c>
      <c r="AS197" s="6">
        <v>1860.3689999999999</v>
      </c>
      <c r="AT197" s="6">
        <v>3005.2419999999997</v>
      </c>
      <c r="AU197" s="6">
        <v>2513.7910000000002</v>
      </c>
      <c r="AV197" s="6">
        <v>2534.1490000000003</v>
      </c>
      <c r="AW197" s="6">
        <v>3995.299</v>
      </c>
      <c r="AX197" s="6">
        <v>3334.2019999999998</v>
      </c>
      <c r="AY197" s="6">
        <v>3102.2570000000001</v>
      </c>
      <c r="AZ197" s="6">
        <v>1642.973</v>
      </c>
      <c r="BA197" s="6">
        <v>3247.1310000000003</v>
      </c>
      <c r="BB197" s="6">
        <v>2824.8380000000002</v>
      </c>
      <c r="BC197" s="6">
        <v>3329.7110000000002</v>
      </c>
      <c r="BD197" s="6">
        <v>3992.9780000000001</v>
      </c>
      <c r="BE197" s="6">
        <v>2364.0549999999998</v>
      </c>
    </row>
    <row r="198" spans="1:57" x14ac:dyDescent="0.25">
      <c r="A198" s="6" t="s">
        <v>545</v>
      </c>
      <c r="B198" s="6" t="s">
        <v>546</v>
      </c>
      <c r="C198" s="6" t="s">
        <v>157</v>
      </c>
      <c r="D198" s="6" t="s">
        <v>158</v>
      </c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>
        <v>1743.2240000000002</v>
      </c>
      <c r="AL198" s="6">
        <v>1635.8049999999998</v>
      </c>
      <c r="AM198" s="6">
        <v>1457.6179999999999</v>
      </c>
      <c r="AN198" s="6">
        <v>1223.5149999999999</v>
      </c>
      <c r="AO198" s="6">
        <v>1389.45</v>
      </c>
      <c r="AP198" s="6">
        <v>1790.0189999999998</v>
      </c>
      <c r="AQ198" s="6">
        <v>1301.05</v>
      </c>
      <c r="AR198" s="6">
        <v>1452.557</v>
      </c>
      <c r="AS198" s="6">
        <v>1563.396</v>
      </c>
      <c r="AT198" s="6">
        <v>1936.9080000000001</v>
      </c>
      <c r="AU198" s="6">
        <v>1972.069</v>
      </c>
      <c r="AV198" s="6">
        <v>1783.5340000000001</v>
      </c>
      <c r="AW198" s="6">
        <v>1882.5630000000001</v>
      </c>
      <c r="AX198" s="6">
        <v>1860.1669999999999</v>
      </c>
      <c r="AY198" s="6">
        <v>1886.8580000000002</v>
      </c>
      <c r="AZ198" s="6">
        <v>1989.8040000000001</v>
      </c>
      <c r="BA198" s="6">
        <v>2388.7240000000002</v>
      </c>
      <c r="BB198" s="6">
        <v>2281.8560000000002</v>
      </c>
      <c r="BC198" s="6">
        <v>1844.175</v>
      </c>
      <c r="BD198" s="6">
        <v>2260.7849999999999</v>
      </c>
      <c r="BE198" s="6">
        <v>1859.1529999999998</v>
      </c>
    </row>
    <row r="199" spans="1:57" x14ac:dyDescent="0.25">
      <c r="A199" s="6" t="s">
        <v>547</v>
      </c>
      <c r="B199" s="6" t="s">
        <v>548</v>
      </c>
      <c r="C199" s="6" t="s">
        <v>157</v>
      </c>
      <c r="D199" s="6" t="s">
        <v>158</v>
      </c>
      <c r="E199" s="6"/>
      <c r="F199" s="6">
        <v>853.99599999999987</v>
      </c>
      <c r="G199" s="6">
        <v>1359.067</v>
      </c>
      <c r="H199" s="6">
        <v>1437.528</v>
      </c>
      <c r="I199" s="6">
        <v>1361.9159999999999</v>
      </c>
      <c r="J199" s="6">
        <v>1454.2260000000001</v>
      </c>
      <c r="K199" s="6">
        <v>1069.992</v>
      </c>
      <c r="L199" s="6">
        <v>1067.145</v>
      </c>
      <c r="M199" s="6">
        <v>958.63600000000008</v>
      </c>
      <c r="N199" s="6">
        <v>995.13799999999992</v>
      </c>
      <c r="O199" s="6">
        <v>1122.097</v>
      </c>
      <c r="P199" s="6">
        <v>1074.4389999999999</v>
      </c>
      <c r="Q199" s="6">
        <v>1066.8510000000001</v>
      </c>
      <c r="R199" s="6">
        <v>1049.1200000000001</v>
      </c>
      <c r="S199" s="6">
        <v>936.0379999999999</v>
      </c>
      <c r="T199" s="6">
        <v>1074.819</v>
      </c>
      <c r="U199" s="6">
        <v>1097.4290000000001</v>
      </c>
      <c r="V199" s="6">
        <v>1110.146</v>
      </c>
      <c r="W199" s="6">
        <v>1114.5440000000001</v>
      </c>
      <c r="X199" s="6">
        <v>1086.2809999999999</v>
      </c>
      <c r="Y199" s="6">
        <v>1211.864</v>
      </c>
      <c r="Z199" s="6">
        <v>1105.3009999999999</v>
      </c>
      <c r="AA199" s="6">
        <v>1199.085</v>
      </c>
      <c r="AB199" s="6">
        <v>1157.721</v>
      </c>
      <c r="AC199" s="6">
        <v>1065.5059999999999</v>
      </c>
      <c r="AD199" s="6">
        <v>1226.26</v>
      </c>
      <c r="AE199" s="6">
        <v>1243.8229999999999</v>
      </c>
      <c r="AF199" s="6">
        <v>1282.8520000000001</v>
      </c>
      <c r="AG199" s="6">
        <v>1216.213</v>
      </c>
      <c r="AH199" s="6">
        <v>1154.587</v>
      </c>
      <c r="AI199" s="6">
        <v>1042.6489999999999</v>
      </c>
      <c r="AJ199" s="6">
        <v>1261.038</v>
      </c>
      <c r="AK199" s="6">
        <v>962.59899999999993</v>
      </c>
      <c r="AL199" s="6">
        <v>1460.5740000000001</v>
      </c>
      <c r="AM199" s="6">
        <v>1041.1379999999999</v>
      </c>
      <c r="AN199" s="6">
        <v>1145.298</v>
      </c>
      <c r="AO199" s="6">
        <v>1269.982</v>
      </c>
      <c r="AP199" s="6">
        <v>1129.117</v>
      </c>
      <c r="AQ199" s="6">
        <v>972.61299999999994</v>
      </c>
      <c r="AR199" s="6">
        <v>824.80799999999999</v>
      </c>
      <c r="AS199" s="6">
        <v>848.34199999999998</v>
      </c>
      <c r="AT199" s="6">
        <v>914.06700000000001</v>
      </c>
      <c r="AU199" s="6">
        <v>1027.4100000000001</v>
      </c>
      <c r="AV199" s="6">
        <v>944.327</v>
      </c>
      <c r="AW199" s="6">
        <v>959.30499999999995</v>
      </c>
      <c r="AX199" s="6">
        <v>1183.5650000000001</v>
      </c>
      <c r="AY199" s="6">
        <v>1117.7909999999999</v>
      </c>
      <c r="AZ199" s="6">
        <v>1014.625</v>
      </c>
      <c r="BA199" s="6">
        <v>1278.4829999999999</v>
      </c>
      <c r="BB199" s="6">
        <v>1747.9</v>
      </c>
      <c r="BC199" s="6">
        <v>1930.057</v>
      </c>
      <c r="BD199" s="6">
        <v>2106.2280000000001</v>
      </c>
      <c r="BE199" s="6">
        <v>2169.498</v>
      </c>
    </row>
    <row r="200" spans="1:57" x14ac:dyDescent="0.25">
      <c r="A200" s="6" t="s">
        <v>90</v>
      </c>
      <c r="B200" s="6" t="s">
        <v>549</v>
      </c>
      <c r="C200" s="6" t="s">
        <v>157</v>
      </c>
      <c r="D200" s="6" t="s">
        <v>158</v>
      </c>
      <c r="E200" s="6"/>
      <c r="F200" s="6">
        <v>1018.9660039002106</v>
      </c>
      <c r="G200" s="6">
        <v>991.90597869634621</v>
      </c>
      <c r="H200" s="6">
        <v>1039.4282392801372</v>
      </c>
      <c r="I200" s="6">
        <v>1061.7810673045731</v>
      </c>
      <c r="J200" s="6">
        <v>949.08559275608923</v>
      </c>
      <c r="K200" s="6">
        <v>940.89189737786921</v>
      </c>
      <c r="L200" s="6">
        <v>1066.7046488690421</v>
      </c>
      <c r="M200" s="6">
        <v>1122.4588914357616</v>
      </c>
      <c r="N200" s="6">
        <v>1143.6108446161916</v>
      </c>
      <c r="O200" s="6">
        <v>1200.6996198048669</v>
      </c>
      <c r="P200" s="6">
        <v>1184.7141611356049</v>
      </c>
      <c r="Q200" s="6">
        <v>1166.6032032673979</v>
      </c>
      <c r="R200" s="6">
        <v>1232.1873122289605</v>
      </c>
      <c r="S200" s="6">
        <v>1167.0728777153759</v>
      </c>
      <c r="T200" s="6">
        <v>1330.8315945263444</v>
      </c>
      <c r="U200" s="6">
        <v>1280.635551916095</v>
      </c>
      <c r="V200" s="6">
        <v>1394.9808691821395</v>
      </c>
      <c r="W200" s="6">
        <v>1426.4743312047194</v>
      </c>
      <c r="X200" s="6">
        <v>1313.7440476522297</v>
      </c>
      <c r="Y200" s="6">
        <v>1438.3780541481422</v>
      </c>
      <c r="Z200" s="6">
        <v>1477.3930168967424</v>
      </c>
      <c r="AA200" s="6">
        <v>1436.6035902252615</v>
      </c>
      <c r="AB200" s="6">
        <v>1631.757146443008</v>
      </c>
      <c r="AC200" s="6">
        <v>1613.7214470350584</v>
      </c>
      <c r="AD200" s="6">
        <v>1646.0071475547031</v>
      </c>
      <c r="AE200" s="6">
        <v>1657.5834366806153</v>
      </c>
      <c r="AF200" s="6">
        <v>1646.9340310404459</v>
      </c>
      <c r="AG200" s="6">
        <v>1805.9717310180504</v>
      </c>
      <c r="AH200" s="6">
        <v>1945.4999240782308</v>
      </c>
      <c r="AI200" s="6">
        <v>1926.1587180823883</v>
      </c>
      <c r="AJ200" s="6">
        <v>1961.498092872308</v>
      </c>
      <c r="AK200" s="6">
        <v>2045.0373776144449</v>
      </c>
      <c r="AL200" s="6">
        <v>2100.194331790553</v>
      </c>
      <c r="AM200" s="6">
        <v>2095.5173821274925</v>
      </c>
      <c r="AN200" s="6">
        <v>2127.8896766143012</v>
      </c>
      <c r="AO200" s="6">
        <v>2189.7087927220869</v>
      </c>
      <c r="AP200" s="6">
        <v>2228.5631637821971</v>
      </c>
      <c r="AQ200" s="6">
        <v>2276.0206670430562</v>
      </c>
      <c r="AR200" s="6">
        <v>2353.2487861829741</v>
      </c>
      <c r="AS200" s="6">
        <v>2375.8979387033723</v>
      </c>
      <c r="AT200" s="6">
        <v>2460.0941007772453</v>
      </c>
      <c r="AU200" s="6">
        <v>2305.0767322135425</v>
      </c>
      <c r="AV200" s="6">
        <v>2466.8711199334416</v>
      </c>
      <c r="AW200" s="6">
        <v>2436.6062652654182</v>
      </c>
      <c r="AX200" s="6">
        <v>2530.7808018203068</v>
      </c>
      <c r="AY200" s="6">
        <v>2552.8686210433857</v>
      </c>
      <c r="AZ200" s="6">
        <v>2702.9492068915902</v>
      </c>
      <c r="BA200" s="6">
        <v>2746.6017996469805</v>
      </c>
      <c r="BB200" s="6">
        <v>2738.8785737243907</v>
      </c>
      <c r="BC200" s="6">
        <v>2802.7181220357083</v>
      </c>
      <c r="BD200" s="6">
        <v>2966.2609191748816</v>
      </c>
      <c r="BE200" s="6">
        <v>2924.6741458597221</v>
      </c>
    </row>
    <row r="201" spans="1:57" x14ac:dyDescent="0.25">
      <c r="A201" s="6" t="s">
        <v>550</v>
      </c>
      <c r="B201" s="6" t="s">
        <v>551</v>
      </c>
      <c r="C201" s="6" t="s">
        <v>157</v>
      </c>
      <c r="D201" s="6" t="s">
        <v>158</v>
      </c>
      <c r="E201" s="6"/>
      <c r="F201" s="6">
        <v>1319.1959999999999</v>
      </c>
      <c r="G201" s="6">
        <v>1316.9590000000001</v>
      </c>
      <c r="H201" s="6">
        <v>1370.5639999999999</v>
      </c>
      <c r="I201" s="6">
        <v>1349.9829999999999</v>
      </c>
      <c r="J201" s="6">
        <v>1373.403</v>
      </c>
      <c r="K201" s="6">
        <v>1362.6</v>
      </c>
      <c r="L201" s="6">
        <v>1361.194</v>
      </c>
      <c r="M201" s="6">
        <v>1139.453</v>
      </c>
      <c r="N201" s="6">
        <v>1327.4959999999999</v>
      </c>
      <c r="O201" s="6">
        <v>1277.2860000000001</v>
      </c>
      <c r="P201" s="6">
        <v>734.74300000000005</v>
      </c>
      <c r="Q201" s="6">
        <v>714.21100000000001</v>
      </c>
      <c r="R201" s="6">
        <v>563.49599999999998</v>
      </c>
      <c r="S201" s="6">
        <v>730.20799999999997</v>
      </c>
      <c r="T201" s="6">
        <v>837.84599999999989</v>
      </c>
      <c r="U201" s="6">
        <v>659.05799999999999</v>
      </c>
      <c r="V201" s="6">
        <v>751.81499999999994</v>
      </c>
      <c r="W201" s="6">
        <v>744.63300000000004</v>
      </c>
      <c r="X201" s="6">
        <v>799.029</v>
      </c>
      <c r="Y201" s="6">
        <v>587.62799999999993</v>
      </c>
      <c r="Z201" s="6">
        <v>1071.8</v>
      </c>
      <c r="AA201" s="6">
        <v>1864.943</v>
      </c>
      <c r="AB201" s="6">
        <v>2763.9690000000001</v>
      </c>
      <c r="AC201" s="6">
        <v>3235.12</v>
      </c>
      <c r="AD201" s="6">
        <v>3471.0949999999998</v>
      </c>
      <c r="AE201" s="6">
        <v>3840.2669999999998</v>
      </c>
      <c r="AF201" s="6">
        <v>4106.0039999999999</v>
      </c>
      <c r="AG201" s="6">
        <v>4127.2089999999998</v>
      </c>
      <c r="AH201" s="6">
        <v>4086.7019999999998</v>
      </c>
      <c r="AI201" s="6">
        <v>4244.7980000000007</v>
      </c>
      <c r="AJ201" s="6">
        <v>4200.6580000000004</v>
      </c>
      <c r="AK201" s="6">
        <v>4191.625</v>
      </c>
      <c r="AL201" s="6">
        <v>4462.357</v>
      </c>
      <c r="AM201" s="6">
        <v>4546.5439999999999</v>
      </c>
      <c r="AN201" s="6">
        <v>3784.4080000000004</v>
      </c>
      <c r="AO201" s="6">
        <v>3429.4650000000001</v>
      </c>
      <c r="AP201" s="6">
        <v>3562.7849999999999</v>
      </c>
      <c r="AQ201" s="6">
        <v>3540.4910000000004</v>
      </c>
      <c r="AR201" s="6">
        <v>3575.489</v>
      </c>
      <c r="AS201" s="6">
        <v>3516.3959999999997</v>
      </c>
      <c r="AT201" s="6">
        <v>3931.9620000000004</v>
      </c>
      <c r="AU201" s="6">
        <v>4047.5749999999998</v>
      </c>
      <c r="AV201" s="6">
        <v>4228.8710000000001</v>
      </c>
      <c r="AW201" s="6">
        <v>4675.1869999999999</v>
      </c>
      <c r="AX201" s="6">
        <v>4753.2080000000005</v>
      </c>
      <c r="AY201" s="6">
        <v>5047.1109999999999</v>
      </c>
      <c r="AZ201" s="6">
        <v>5121.7650000000003</v>
      </c>
      <c r="BA201" s="6">
        <v>5221.3410000000003</v>
      </c>
      <c r="BB201" s="6">
        <v>4874.4169999999995</v>
      </c>
      <c r="BC201" s="6">
        <v>5555.1880000000001</v>
      </c>
      <c r="BD201" s="6">
        <v>5343.4339999999993</v>
      </c>
      <c r="BE201" s="6">
        <v>5166.1900000000005</v>
      </c>
    </row>
    <row r="202" spans="1:57" x14ac:dyDescent="0.25">
      <c r="A202" s="6" t="s">
        <v>552</v>
      </c>
      <c r="B202" s="6" t="s">
        <v>553</v>
      </c>
      <c r="C202" s="6" t="s">
        <v>157</v>
      </c>
      <c r="D202" s="6" t="s">
        <v>158</v>
      </c>
      <c r="E202" s="6"/>
      <c r="F202" s="6">
        <v>913.09599999999989</v>
      </c>
      <c r="G202" s="6">
        <v>811.22500000000002</v>
      </c>
      <c r="H202" s="6">
        <v>877.56100000000004</v>
      </c>
      <c r="I202" s="6">
        <v>783.61500000000001</v>
      </c>
      <c r="J202" s="6">
        <v>698.78599999999994</v>
      </c>
      <c r="K202" s="6">
        <v>605.28399999999999</v>
      </c>
      <c r="L202" s="6">
        <v>908.04500000000007</v>
      </c>
      <c r="M202" s="6">
        <v>668.45100000000002</v>
      </c>
      <c r="N202" s="6">
        <v>802.64700000000005</v>
      </c>
      <c r="O202" s="6">
        <v>721.16099999999994</v>
      </c>
      <c r="P202" s="6">
        <v>756.625</v>
      </c>
      <c r="Q202" s="6">
        <v>604.721</v>
      </c>
      <c r="R202" s="6">
        <v>604.18299999999999</v>
      </c>
      <c r="S202" s="6">
        <v>672.13</v>
      </c>
      <c r="T202" s="6">
        <v>692.63699999999994</v>
      </c>
      <c r="U202" s="6">
        <v>776.83999999999992</v>
      </c>
      <c r="V202" s="6">
        <v>648.88499999999999</v>
      </c>
      <c r="W202" s="6">
        <v>722.40800000000002</v>
      </c>
      <c r="X202" s="6">
        <v>543.99300000000005</v>
      </c>
      <c r="Y202" s="6">
        <v>629.53700000000003</v>
      </c>
      <c r="Z202" s="6">
        <v>760.05399999999997</v>
      </c>
      <c r="AA202" s="6">
        <v>480.28100000000006</v>
      </c>
      <c r="AB202" s="6">
        <v>494.11099999999999</v>
      </c>
      <c r="AC202" s="6">
        <v>290.35399999999998</v>
      </c>
      <c r="AD202" s="6">
        <v>559.78100000000006</v>
      </c>
      <c r="AE202" s="6">
        <v>565.35599999999999</v>
      </c>
      <c r="AF202" s="6">
        <v>364.77</v>
      </c>
      <c r="AG202" s="6">
        <v>628.27299999999991</v>
      </c>
      <c r="AH202" s="6">
        <v>369.36900000000003</v>
      </c>
      <c r="AI202" s="6">
        <v>462.96400000000006</v>
      </c>
      <c r="AJ202" s="6">
        <v>681.18700000000001</v>
      </c>
      <c r="AK202" s="6">
        <v>651.572</v>
      </c>
      <c r="AL202" s="6">
        <v>503.17600000000004</v>
      </c>
      <c r="AM202" s="6">
        <v>508.27799999999996</v>
      </c>
      <c r="AN202" s="6">
        <v>424.85600000000005</v>
      </c>
      <c r="AO202" s="6">
        <v>606.99399999999991</v>
      </c>
      <c r="AP202" s="6">
        <v>430.48999999999995</v>
      </c>
      <c r="AQ202" s="6">
        <v>594.02299999999991</v>
      </c>
      <c r="AR202" s="6">
        <v>429.54200000000003</v>
      </c>
      <c r="AS202" s="6">
        <v>505.17299999999994</v>
      </c>
      <c r="AT202" s="6">
        <v>626.17700000000002</v>
      </c>
      <c r="AU202" s="6">
        <v>487.166</v>
      </c>
      <c r="AV202" s="6">
        <v>643.72399999999993</v>
      </c>
      <c r="AW202" s="6">
        <v>657.20399999999995</v>
      </c>
      <c r="AX202" s="6">
        <v>503.79700000000003</v>
      </c>
      <c r="AY202" s="6">
        <v>644.78300000000002</v>
      </c>
      <c r="AZ202" s="6">
        <v>729.46299999999997</v>
      </c>
      <c r="BA202" s="6">
        <v>567.11400000000003</v>
      </c>
      <c r="BB202" s="6">
        <v>587.298</v>
      </c>
      <c r="BC202" s="6">
        <v>451.70600000000002</v>
      </c>
      <c r="BD202" s="6">
        <v>563.79099999999994</v>
      </c>
      <c r="BE202" s="6">
        <v>472.32</v>
      </c>
    </row>
    <row r="203" spans="1:57" x14ac:dyDescent="0.25">
      <c r="A203" s="6" t="s">
        <v>554</v>
      </c>
      <c r="B203" s="6" t="s">
        <v>555</v>
      </c>
      <c r="C203" s="6" t="s">
        <v>157</v>
      </c>
      <c r="D203" s="6" t="s">
        <v>158</v>
      </c>
      <c r="E203" s="6"/>
      <c r="F203" s="6">
        <v>549.45000000000005</v>
      </c>
      <c r="G203" s="6">
        <v>544.33199999999999</v>
      </c>
      <c r="H203" s="6">
        <v>573.29</v>
      </c>
      <c r="I203" s="6">
        <v>588.33600000000001</v>
      </c>
      <c r="J203" s="6">
        <v>588.68200000000002</v>
      </c>
      <c r="K203" s="6">
        <v>530.79200000000003</v>
      </c>
      <c r="L203" s="6">
        <v>636.30600000000004</v>
      </c>
      <c r="M203" s="6">
        <v>461.21699999999998</v>
      </c>
      <c r="N203" s="6">
        <v>698.98500000000001</v>
      </c>
      <c r="O203" s="6">
        <v>475.58900000000006</v>
      </c>
      <c r="P203" s="6">
        <v>655.74399999999991</v>
      </c>
      <c r="Q203" s="6">
        <v>370.947</v>
      </c>
      <c r="R203" s="6">
        <v>507.96300000000002</v>
      </c>
      <c r="S203" s="6">
        <v>740.548</v>
      </c>
      <c r="T203" s="6">
        <v>708.22</v>
      </c>
      <c r="U203" s="6">
        <v>706.76499999999999</v>
      </c>
      <c r="V203" s="6">
        <v>508.08199999999999</v>
      </c>
      <c r="W203" s="6">
        <v>833.16599999999994</v>
      </c>
      <c r="X203" s="6">
        <v>616.75099999999998</v>
      </c>
      <c r="Y203" s="6">
        <v>547.38900000000001</v>
      </c>
      <c r="Z203" s="6">
        <v>904.74500000000012</v>
      </c>
      <c r="AA203" s="6">
        <v>684.26</v>
      </c>
      <c r="AB203" s="6">
        <v>573.28599999999994</v>
      </c>
      <c r="AC203" s="6">
        <v>612.096</v>
      </c>
      <c r="AD203" s="6">
        <v>819.88199999999995</v>
      </c>
      <c r="AE203" s="6">
        <v>761.71699999999998</v>
      </c>
      <c r="AF203" s="6">
        <v>841.36900000000003</v>
      </c>
      <c r="AG203" s="6">
        <v>712.07799999999997</v>
      </c>
      <c r="AH203" s="6">
        <v>847.27800000000002</v>
      </c>
      <c r="AI203" s="6">
        <v>795.01800000000003</v>
      </c>
      <c r="AJ203" s="6">
        <v>825.65899999999999</v>
      </c>
      <c r="AK203" s="6">
        <v>787.74</v>
      </c>
      <c r="AL203" s="6">
        <v>841.59400000000005</v>
      </c>
      <c r="AM203" s="6">
        <v>745.39599999999996</v>
      </c>
      <c r="AN203" s="6">
        <v>873.76</v>
      </c>
      <c r="AO203" s="6">
        <v>758.48199999999997</v>
      </c>
      <c r="AP203" s="6">
        <v>698.03599999999994</v>
      </c>
      <c r="AQ203" s="6">
        <v>669.149</v>
      </c>
      <c r="AR203" s="6">
        <v>802.947</v>
      </c>
      <c r="AS203" s="6">
        <v>878.70300000000009</v>
      </c>
      <c r="AT203" s="6">
        <v>886.69699999999989</v>
      </c>
      <c r="AU203" s="6">
        <v>651.346</v>
      </c>
      <c r="AV203" s="6">
        <v>1089.7440000000001</v>
      </c>
      <c r="AW203" s="6">
        <v>973.32600000000002</v>
      </c>
      <c r="AX203" s="6">
        <v>1199.9639999999999</v>
      </c>
      <c r="AY203" s="6">
        <v>878.68899999999996</v>
      </c>
      <c r="AZ203" s="6">
        <v>722.13599999999997</v>
      </c>
      <c r="BA203" s="6">
        <v>1171.8520000000001</v>
      </c>
      <c r="BB203" s="6">
        <v>1133.6089999999999</v>
      </c>
      <c r="BC203" s="6">
        <v>1196.08</v>
      </c>
      <c r="BD203" s="6">
        <v>966.34699999999998</v>
      </c>
      <c r="BE203" s="6">
        <v>1309.941</v>
      </c>
    </row>
    <row r="204" spans="1:57" x14ac:dyDescent="0.25">
      <c r="A204" s="6" t="s">
        <v>556</v>
      </c>
      <c r="B204" s="6" t="s">
        <v>557</v>
      </c>
      <c r="C204" s="6" t="s">
        <v>157</v>
      </c>
      <c r="D204" s="6" t="s">
        <v>158</v>
      </c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</row>
    <row r="205" spans="1:57" x14ac:dyDescent="0.25">
      <c r="A205" s="6" t="s">
        <v>558</v>
      </c>
      <c r="B205" s="6" t="s">
        <v>559</v>
      </c>
      <c r="C205" s="6" t="s">
        <v>157</v>
      </c>
      <c r="D205" s="6" t="s">
        <v>158</v>
      </c>
      <c r="E205" s="6"/>
      <c r="F205" s="6">
        <v>1739.13</v>
      </c>
      <c r="G205" s="6">
        <v>1833.3330000000001</v>
      </c>
      <c r="H205" s="6">
        <v>1920</v>
      </c>
      <c r="I205" s="6">
        <v>2000</v>
      </c>
      <c r="J205" s="6">
        <v>2074.0740000000001</v>
      </c>
      <c r="K205" s="6">
        <v>2210.145</v>
      </c>
      <c r="L205" s="6">
        <v>1085.7139999999999</v>
      </c>
      <c r="M205" s="6">
        <v>2341.0140000000001</v>
      </c>
      <c r="N205" s="6">
        <v>1388.672</v>
      </c>
      <c r="O205" s="6">
        <v>2725.989</v>
      </c>
      <c r="P205" s="6">
        <v>2626.643</v>
      </c>
      <c r="Q205" s="6">
        <v>3344.3040000000001</v>
      </c>
      <c r="R205" s="6">
        <v>3093.9090000000001</v>
      </c>
      <c r="S205" s="6">
        <v>3096.4470000000001</v>
      </c>
      <c r="T205" s="6">
        <v>2065.1089999999999</v>
      </c>
      <c r="U205" s="6">
        <v>2952.1970000000001</v>
      </c>
      <c r="V205" s="6">
        <v>3231.4430000000002</v>
      </c>
      <c r="W205" s="6">
        <v>2875.7040000000002</v>
      </c>
      <c r="X205" s="6">
        <v>3411.4110000000001</v>
      </c>
      <c r="Y205" s="6">
        <v>3684.6730000000002</v>
      </c>
      <c r="Z205" s="6">
        <v>3441.549</v>
      </c>
      <c r="AA205" s="6">
        <v>3302.4129999999996</v>
      </c>
      <c r="AB205" s="6">
        <v>3693.4160000000002</v>
      </c>
      <c r="AC205" s="6">
        <v>2917.8249999999998</v>
      </c>
      <c r="AD205" s="6">
        <v>2743.779</v>
      </c>
      <c r="AE205" s="6">
        <v>2760.085</v>
      </c>
      <c r="AF205" s="6"/>
      <c r="AG205" s="6"/>
      <c r="AH205" s="6"/>
      <c r="AI205" s="6">
        <v>3571.4290000000001</v>
      </c>
      <c r="AJ205" s="6">
        <v>3544.643</v>
      </c>
      <c r="AK205" s="6">
        <v>3664.4739999999997</v>
      </c>
      <c r="AL205" s="6">
        <v>3202.02</v>
      </c>
      <c r="AM205" s="6">
        <v>3440.5140000000001</v>
      </c>
      <c r="AN205" s="6">
        <v>3734.2190000000001</v>
      </c>
      <c r="AO205" s="6">
        <v>2699.1400000000003</v>
      </c>
      <c r="AP205" s="6">
        <v>3541.451</v>
      </c>
      <c r="AQ205" s="6">
        <v>3939.3940000000002</v>
      </c>
      <c r="AR205" s="6">
        <v>4500</v>
      </c>
      <c r="AS205" s="6">
        <v>4649.5379999999996</v>
      </c>
      <c r="AT205" s="6">
        <v>4649.5540000000001</v>
      </c>
      <c r="AU205" s="6">
        <v>4598.3769999999995</v>
      </c>
      <c r="AV205" s="6">
        <v>3207.578</v>
      </c>
      <c r="AW205" s="6">
        <v>3125</v>
      </c>
      <c r="AX205" s="6">
        <v>3000</v>
      </c>
      <c r="AY205" s="6">
        <v>3350.5150000000003</v>
      </c>
      <c r="AZ205" s="6">
        <v>3001.0720000000001</v>
      </c>
      <c r="BA205" s="6">
        <v>2909.0909999999999</v>
      </c>
      <c r="BB205" s="6">
        <v>2923.0770000000002</v>
      </c>
      <c r="BC205" s="6">
        <v>3500</v>
      </c>
      <c r="BD205" s="6">
        <v>4210.866</v>
      </c>
      <c r="BE205" s="6">
        <v>4000</v>
      </c>
    </row>
    <row r="206" spans="1:57" x14ac:dyDescent="0.25">
      <c r="A206" s="6" t="s">
        <v>560</v>
      </c>
      <c r="B206" s="6" t="s">
        <v>561</v>
      </c>
      <c r="C206" s="6" t="s">
        <v>157</v>
      </c>
      <c r="D206" s="6" t="s">
        <v>158</v>
      </c>
      <c r="E206" s="6"/>
      <c r="F206" s="6">
        <v>940.57900000000006</v>
      </c>
      <c r="G206" s="6">
        <v>1211.3020000000001</v>
      </c>
      <c r="H206" s="6">
        <v>1220.8600000000001</v>
      </c>
      <c r="I206" s="6">
        <v>1360.1790000000001</v>
      </c>
      <c r="J206" s="6">
        <v>1304.001</v>
      </c>
      <c r="K206" s="6">
        <v>1319.8979999999999</v>
      </c>
      <c r="L206" s="6">
        <v>1327.761</v>
      </c>
      <c r="M206" s="6">
        <v>1318.8430000000001</v>
      </c>
      <c r="N206" s="6">
        <v>1600.4079999999999</v>
      </c>
      <c r="O206" s="6">
        <v>1357.51</v>
      </c>
      <c r="P206" s="6">
        <v>1288.7159999999999</v>
      </c>
      <c r="Q206" s="6">
        <v>1356.7190000000001</v>
      </c>
      <c r="R206" s="6">
        <v>1346.5350000000001</v>
      </c>
      <c r="S206" s="6">
        <v>1381.067</v>
      </c>
      <c r="T206" s="6">
        <v>1476.2080000000001</v>
      </c>
      <c r="U206" s="6">
        <v>1427.059</v>
      </c>
      <c r="V206" s="6">
        <v>1441.644</v>
      </c>
      <c r="W206" s="6">
        <v>1438.076</v>
      </c>
      <c r="X206" s="6">
        <v>1238.383</v>
      </c>
      <c r="Y206" s="6">
        <v>1251.078</v>
      </c>
      <c r="Z206" s="6">
        <v>1256.3150000000001</v>
      </c>
      <c r="AA206" s="6">
        <v>1309.4580000000001</v>
      </c>
      <c r="AB206" s="6">
        <v>1243.894</v>
      </c>
      <c r="AC206" s="6">
        <v>1535.9860000000001</v>
      </c>
      <c r="AD206" s="6">
        <v>1253.7080000000001</v>
      </c>
      <c r="AE206" s="6">
        <v>1477.479</v>
      </c>
      <c r="AF206" s="6">
        <v>1283.816</v>
      </c>
      <c r="AG206" s="6">
        <v>1222.893</v>
      </c>
      <c r="AH206" s="6">
        <v>1238.085</v>
      </c>
      <c r="AI206" s="6">
        <v>1201.665</v>
      </c>
      <c r="AJ206" s="6">
        <v>1233.7159999999999</v>
      </c>
      <c r="AK206" s="6">
        <v>1233.9839999999999</v>
      </c>
      <c r="AL206" s="6">
        <v>1187.7909999999999</v>
      </c>
      <c r="AM206" s="6">
        <v>1161.0650000000001</v>
      </c>
      <c r="AN206" s="6">
        <v>1194.9569999999999</v>
      </c>
      <c r="AO206" s="6">
        <v>1253.3150000000001</v>
      </c>
      <c r="AP206" s="6">
        <v>1205.5790000000002</v>
      </c>
      <c r="AQ206" s="6">
        <v>1111.5709999999999</v>
      </c>
      <c r="AR206" s="6">
        <v>1118.9159999999999</v>
      </c>
      <c r="AS206" s="6">
        <v>1078.203</v>
      </c>
      <c r="AT206" s="6">
        <v>998.21</v>
      </c>
      <c r="AU206" s="6">
        <v>995.88400000000001</v>
      </c>
      <c r="AV206" s="6">
        <v>1011.8149999999999</v>
      </c>
      <c r="AW206" s="6">
        <v>1011.4040000000001</v>
      </c>
      <c r="AX206" s="6">
        <v>1117.77</v>
      </c>
      <c r="AY206" s="6">
        <v>1347.597</v>
      </c>
      <c r="AZ206" s="6">
        <v>1290.422</v>
      </c>
      <c r="BA206" s="6">
        <v>1350</v>
      </c>
      <c r="BB206" s="6">
        <v>1658.3040000000001</v>
      </c>
      <c r="BC206" s="6">
        <v>1771.336</v>
      </c>
      <c r="BD206" s="6">
        <v>1676.6259999999997</v>
      </c>
      <c r="BE206" s="6">
        <v>1767.825</v>
      </c>
    </row>
    <row r="207" spans="1:57" x14ac:dyDescent="0.25">
      <c r="A207" s="6" t="s">
        <v>562</v>
      </c>
      <c r="B207" s="6" t="s">
        <v>563</v>
      </c>
      <c r="C207" s="6" t="s">
        <v>157</v>
      </c>
      <c r="D207" s="6" t="s">
        <v>158</v>
      </c>
      <c r="E207" s="6"/>
      <c r="F207" s="6">
        <v>937.81</v>
      </c>
      <c r="G207" s="6">
        <v>1083.8809999999999</v>
      </c>
      <c r="H207" s="6">
        <v>1148.028</v>
      </c>
      <c r="I207" s="6">
        <v>1167.1849999999999</v>
      </c>
      <c r="J207" s="6">
        <v>1082.2260000000001</v>
      </c>
      <c r="K207" s="6">
        <v>1286.837</v>
      </c>
      <c r="L207" s="6">
        <v>1219.434</v>
      </c>
      <c r="M207" s="6">
        <v>1353.8200000000002</v>
      </c>
      <c r="N207" s="6">
        <v>1389.473</v>
      </c>
      <c r="O207" s="6">
        <v>1621.2360000000001</v>
      </c>
      <c r="P207" s="6">
        <v>1677.182</v>
      </c>
      <c r="Q207" s="6">
        <v>1207.268</v>
      </c>
      <c r="R207" s="6">
        <v>1817.7810000000002</v>
      </c>
      <c r="S207" s="6">
        <v>1474.1290000000001</v>
      </c>
      <c r="T207" s="6">
        <v>1706.1060000000002</v>
      </c>
      <c r="U207" s="6">
        <v>1433.3530000000001</v>
      </c>
      <c r="V207" s="6">
        <v>1447.2069999999999</v>
      </c>
      <c r="W207" s="6">
        <v>1733.92</v>
      </c>
      <c r="X207" s="6">
        <v>1708.6619999999998</v>
      </c>
      <c r="Y207" s="6">
        <v>1706.009</v>
      </c>
      <c r="Z207" s="6">
        <v>1691.3389999999999</v>
      </c>
      <c r="AA207" s="6">
        <v>1554.9940000000001</v>
      </c>
      <c r="AB207" s="6">
        <v>1671.31</v>
      </c>
      <c r="AC207" s="6">
        <v>1949.875</v>
      </c>
      <c r="AD207" s="6">
        <v>1809.4150000000002</v>
      </c>
      <c r="AE207" s="6">
        <v>1620.1</v>
      </c>
      <c r="AF207" s="6">
        <v>1555.1389999999999</v>
      </c>
      <c r="AG207" s="6">
        <v>1930.9990000000003</v>
      </c>
      <c r="AH207" s="6">
        <v>1948.65</v>
      </c>
      <c r="AI207" s="6">
        <v>1939.3209999999999</v>
      </c>
      <c r="AJ207" s="6">
        <v>1633.5040000000001</v>
      </c>
      <c r="AK207" s="6">
        <v>2039.318</v>
      </c>
      <c r="AL207" s="6">
        <v>1986.9180000000001</v>
      </c>
      <c r="AM207" s="6">
        <v>1609.627</v>
      </c>
      <c r="AN207" s="6">
        <v>2051.29</v>
      </c>
      <c r="AO207" s="6">
        <v>2119.3249999999998</v>
      </c>
      <c r="AP207" s="6">
        <v>1736.2849999999999</v>
      </c>
      <c r="AQ207" s="6">
        <v>1886.6560000000002</v>
      </c>
      <c r="AR207" s="6">
        <v>2250.0369999999998</v>
      </c>
      <c r="AS207" s="6">
        <v>2155.288</v>
      </c>
      <c r="AT207" s="6">
        <v>1909.6979999999999</v>
      </c>
      <c r="AU207" s="6">
        <v>2476.893</v>
      </c>
      <c r="AV207" s="6">
        <v>2472.5029999999997</v>
      </c>
      <c r="AW207" s="6">
        <v>2486.1060000000002</v>
      </c>
      <c r="AX207" s="6">
        <v>2632.6669999999999</v>
      </c>
      <c r="AY207" s="6">
        <v>2802.95</v>
      </c>
      <c r="AZ207" s="6">
        <v>2615.2380000000003</v>
      </c>
      <c r="BA207" s="6">
        <v>2905.326</v>
      </c>
      <c r="BB207" s="6">
        <v>2726.877</v>
      </c>
      <c r="BC207" s="6">
        <v>2653.7249999999999</v>
      </c>
      <c r="BD207" s="6">
        <v>2491.971</v>
      </c>
      <c r="BE207" s="6">
        <v>2782.2060000000001</v>
      </c>
    </row>
    <row r="208" spans="1:57" x14ac:dyDescent="0.25">
      <c r="A208" s="6" t="s">
        <v>564</v>
      </c>
      <c r="B208" s="6" t="s">
        <v>565</v>
      </c>
      <c r="C208" s="6" t="s">
        <v>157</v>
      </c>
      <c r="D208" s="6" t="s">
        <v>158</v>
      </c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</row>
    <row r="209" spans="1:57" x14ac:dyDescent="0.25">
      <c r="A209" s="6" t="s">
        <v>566</v>
      </c>
      <c r="B209" s="6" t="s">
        <v>567</v>
      </c>
      <c r="C209" s="6" t="s">
        <v>157</v>
      </c>
      <c r="D209" s="6" t="s">
        <v>158</v>
      </c>
      <c r="E209" s="6"/>
      <c r="F209" s="6">
        <v>489.44300000000004</v>
      </c>
      <c r="G209" s="6">
        <v>485.43700000000001</v>
      </c>
      <c r="H209" s="6">
        <v>467.30799999999999</v>
      </c>
      <c r="I209" s="6">
        <v>463.79599999999999</v>
      </c>
      <c r="J209" s="6">
        <v>463.51099999999997</v>
      </c>
      <c r="K209" s="6">
        <v>468.12700000000007</v>
      </c>
      <c r="L209" s="6">
        <v>467.29</v>
      </c>
      <c r="M209" s="6">
        <v>471.84499999999997</v>
      </c>
      <c r="N209" s="6">
        <v>475.91499999999996</v>
      </c>
      <c r="O209" s="6">
        <v>490.99399999999997</v>
      </c>
      <c r="P209" s="6">
        <v>498.76400000000001</v>
      </c>
      <c r="Q209" s="6">
        <v>494.21499999999997</v>
      </c>
      <c r="R209" s="6">
        <v>478.75</v>
      </c>
      <c r="S209" s="6">
        <v>468.52499999999998</v>
      </c>
      <c r="T209" s="6">
        <v>473.09700000000004</v>
      </c>
      <c r="U209" s="6">
        <v>408.75799999999998</v>
      </c>
      <c r="V209" s="6">
        <v>428.66400000000004</v>
      </c>
      <c r="W209" s="6">
        <v>447.00200000000007</v>
      </c>
      <c r="X209" s="6">
        <v>422.64</v>
      </c>
      <c r="Y209" s="6">
        <v>462.62200000000001</v>
      </c>
      <c r="Z209" s="6">
        <v>530.55899999999997</v>
      </c>
      <c r="AA209" s="6">
        <v>532.63</v>
      </c>
      <c r="AB209" s="6">
        <v>643.63699999999994</v>
      </c>
      <c r="AC209" s="6">
        <v>643.84100000000001</v>
      </c>
      <c r="AD209" s="6">
        <v>746.90899999999999</v>
      </c>
      <c r="AE209" s="6">
        <v>920.23899999999992</v>
      </c>
      <c r="AF209" s="6">
        <v>693.70399999999995</v>
      </c>
      <c r="AG209" s="6">
        <v>699.10500000000002</v>
      </c>
      <c r="AH209" s="6">
        <v>792.14799999999991</v>
      </c>
      <c r="AI209" s="6">
        <v>793.072</v>
      </c>
      <c r="AJ209" s="6">
        <v>560.904</v>
      </c>
      <c r="AK209" s="6">
        <v>519.18700000000001</v>
      </c>
      <c r="AL209" s="6">
        <v>452.46899999999994</v>
      </c>
      <c r="AM209" s="6">
        <v>410.38100000000003</v>
      </c>
      <c r="AN209" s="6">
        <v>493.88100000000003</v>
      </c>
      <c r="AO209" s="6">
        <v>501.43199999999996</v>
      </c>
      <c r="AP209" s="6">
        <v>478.91899999999998</v>
      </c>
      <c r="AQ209" s="6">
        <v>419.12799999999999</v>
      </c>
      <c r="AR209" s="6">
        <v>581.47799999999995</v>
      </c>
      <c r="AS209" s="6">
        <v>732.96199999999999</v>
      </c>
      <c r="AT209" s="6">
        <v>812.67899999999997</v>
      </c>
      <c r="AU209" s="6">
        <v>769.48599999999999</v>
      </c>
      <c r="AV209" s="6">
        <v>687.48299999999995</v>
      </c>
      <c r="AW209" s="6">
        <v>497.59100000000001</v>
      </c>
      <c r="AX209" s="6">
        <v>472.33900000000006</v>
      </c>
      <c r="AY209" s="6">
        <v>395.065</v>
      </c>
      <c r="AZ209" s="6">
        <v>434.50200000000007</v>
      </c>
      <c r="BA209" s="6">
        <v>337.911</v>
      </c>
      <c r="BB209" s="6">
        <v>360.666</v>
      </c>
      <c r="BC209" s="6">
        <v>452.53599999999994</v>
      </c>
      <c r="BD209" s="6">
        <v>488.73500000000001</v>
      </c>
      <c r="BE209" s="6">
        <v>527.60699999999997</v>
      </c>
    </row>
    <row r="210" spans="1:57" x14ac:dyDescent="0.25">
      <c r="A210" s="6" t="s">
        <v>568</v>
      </c>
      <c r="B210" s="6" t="s">
        <v>569</v>
      </c>
      <c r="C210" s="6" t="s">
        <v>157</v>
      </c>
      <c r="D210" s="6" t="s">
        <v>158</v>
      </c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>
        <v>2926</v>
      </c>
      <c r="AL210" s="6">
        <v>2999.8</v>
      </c>
      <c r="AM210" s="6">
        <v>3371</v>
      </c>
      <c r="AN210" s="6">
        <v>3784.8</v>
      </c>
      <c r="AO210" s="6">
        <v>3223.3</v>
      </c>
      <c r="AP210" s="6">
        <v>4343.8999999999996</v>
      </c>
      <c r="AQ210" s="6">
        <v>3666.8</v>
      </c>
      <c r="AR210" s="6">
        <v>4145.8999999999996</v>
      </c>
      <c r="AS210" s="6">
        <v>2576.8000000000002</v>
      </c>
      <c r="AT210" s="6">
        <v>4265.8</v>
      </c>
      <c r="AU210" s="6">
        <v>3976.1</v>
      </c>
      <c r="AV210" s="6">
        <v>2775.2</v>
      </c>
      <c r="AW210" s="6">
        <v>4920.7</v>
      </c>
      <c r="AX210" s="6">
        <v>4899.5</v>
      </c>
      <c r="AY210" s="6">
        <v>4455.88</v>
      </c>
      <c r="AZ210" s="6">
        <v>3231.81</v>
      </c>
      <c r="BA210" s="6">
        <v>4570.9129999999996</v>
      </c>
      <c r="BB210" s="6">
        <v>4601.0320000000002</v>
      </c>
      <c r="BC210" s="6">
        <v>4959.3940000000002</v>
      </c>
      <c r="BD210" s="6">
        <v>4752.8580000000002</v>
      </c>
      <c r="BE210" s="6">
        <v>3118.31</v>
      </c>
    </row>
    <row r="211" spans="1:57" x14ac:dyDescent="0.25">
      <c r="A211" s="6" t="s">
        <v>570</v>
      </c>
      <c r="B211" s="6" t="s">
        <v>571</v>
      </c>
      <c r="C211" s="6" t="s">
        <v>157</v>
      </c>
      <c r="D211" s="6" t="s">
        <v>158</v>
      </c>
      <c r="E211" s="6"/>
      <c r="F211" s="6">
        <v>805.8306358713769</v>
      </c>
      <c r="G211" s="6">
        <v>821.97920183981853</v>
      </c>
      <c r="H211" s="6">
        <v>821.70712020807184</v>
      </c>
      <c r="I211" s="6">
        <v>789.57702348560076</v>
      </c>
      <c r="J211" s="6">
        <v>767.39549256784971</v>
      </c>
      <c r="K211" s="6">
        <v>771.99558423262056</v>
      </c>
      <c r="L211" s="6">
        <v>919.27733649254685</v>
      </c>
      <c r="M211" s="6">
        <v>794.03976889061585</v>
      </c>
      <c r="N211" s="6">
        <v>802.61411314974441</v>
      </c>
      <c r="O211" s="6">
        <v>829.31191055718364</v>
      </c>
      <c r="P211" s="6">
        <v>900.75323438125713</v>
      </c>
      <c r="Q211" s="6">
        <v>917.27967832214529</v>
      </c>
      <c r="R211" s="6">
        <v>799.71729745848711</v>
      </c>
      <c r="S211" s="6">
        <v>1022.4602231045923</v>
      </c>
      <c r="T211" s="6">
        <v>1008.0063111659962</v>
      </c>
      <c r="U211" s="6">
        <v>953.14136395907394</v>
      </c>
      <c r="V211" s="6">
        <v>1016.4450990600925</v>
      </c>
      <c r="W211" s="6">
        <v>1031.6442068676256</v>
      </c>
      <c r="X211" s="6">
        <v>1007.4376817247299</v>
      </c>
      <c r="Y211" s="6">
        <v>1064.5371173133747</v>
      </c>
      <c r="Z211" s="6">
        <v>1239.8280894624381</v>
      </c>
      <c r="AA211" s="6">
        <v>1075.8941593016418</v>
      </c>
      <c r="AB211" s="6">
        <v>960.14428450484843</v>
      </c>
      <c r="AC211" s="6">
        <v>923.47658498064959</v>
      </c>
      <c r="AD211" s="6">
        <v>1055.7625312694333</v>
      </c>
      <c r="AE211" s="6">
        <v>1050.1048088265943</v>
      </c>
      <c r="AF211" s="6">
        <v>1035.1774689331721</v>
      </c>
      <c r="AG211" s="6">
        <v>1098.3660006273694</v>
      </c>
      <c r="AH211" s="6">
        <v>1130.6513622296716</v>
      </c>
      <c r="AI211" s="6">
        <v>1053.16423175471</v>
      </c>
      <c r="AJ211" s="6">
        <v>1063.9453655561545</v>
      </c>
      <c r="AK211" s="6">
        <v>904.98831047930503</v>
      </c>
      <c r="AL211" s="6">
        <v>1060.0607271045828</v>
      </c>
      <c r="AM211" s="6">
        <v>1044.0546442086945</v>
      </c>
      <c r="AN211" s="6">
        <v>991.02352475761018</v>
      </c>
      <c r="AO211" s="6">
        <v>1137.8326445232419</v>
      </c>
      <c r="AP211" s="6">
        <v>1053.9697599126985</v>
      </c>
      <c r="AQ211" s="6">
        <v>1071.5544840470877</v>
      </c>
      <c r="AR211" s="6">
        <v>1108.9132117404804</v>
      </c>
      <c r="AS211" s="6">
        <v>1130.5421956743321</v>
      </c>
      <c r="AT211" s="6">
        <v>1130.5517487233558</v>
      </c>
      <c r="AU211" s="6">
        <v>1135.1291924628435</v>
      </c>
      <c r="AV211" s="6">
        <v>1112.8150960908113</v>
      </c>
      <c r="AW211" s="6">
        <v>1174.3935279074517</v>
      </c>
      <c r="AX211" s="6">
        <v>1164.8917843066085</v>
      </c>
      <c r="AY211" s="6">
        <v>1236.6028496289459</v>
      </c>
      <c r="AZ211" s="6">
        <v>1215.1182488718555</v>
      </c>
      <c r="BA211" s="6">
        <v>1297.1253520435546</v>
      </c>
      <c r="BB211" s="6">
        <v>1303.2463830961667</v>
      </c>
      <c r="BC211" s="6">
        <v>1375.2824484260341</v>
      </c>
      <c r="BD211" s="6">
        <v>1290.0409592440128</v>
      </c>
      <c r="BE211" s="6">
        <v>1417.4020777060957</v>
      </c>
    </row>
    <row r="212" spans="1:57" x14ac:dyDescent="0.25">
      <c r="A212" s="6" t="s">
        <v>572</v>
      </c>
      <c r="B212" s="6" t="s">
        <v>573</v>
      </c>
      <c r="C212" s="6" t="s">
        <v>157</v>
      </c>
      <c r="D212" s="6" t="s">
        <v>158</v>
      </c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</row>
    <row r="213" spans="1:57" x14ac:dyDescent="0.25">
      <c r="A213" s="6" t="s">
        <v>574</v>
      </c>
      <c r="B213" s="6" t="s">
        <v>575</v>
      </c>
      <c r="C213" s="6" t="s">
        <v>157</v>
      </c>
      <c r="D213" s="6" t="s">
        <v>158</v>
      </c>
      <c r="E213" s="6"/>
      <c r="F213" s="6">
        <v>805.8306358713769</v>
      </c>
      <c r="G213" s="6">
        <v>821.97920183981853</v>
      </c>
      <c r="H213" s="6">
        <v>821.70712020807184</v>
      </c>
      <c r="I213" s="6">
        <v>789.57702348560076</v>
      </c>
      <c r="J213" s="6">
        <v>767.39549256784971</v>
      </c>
      <c r="K213" s="6">
        <v>771.99558423262056</v>
      </c>
      <c r="L213" s="6">
        <v>919.27733649254697</v>
      </c>
      <c r="M213" s="6">
        <v>794.03976889061585</v>
      </c>
      <c r="N213" s="6">
        <v>802.61411314974475</v>
      </c>
      <c r="O213" s="6">
        <v>829.31191055718375</v>
      </c>
      <c r="P213" s="6">
        <v>900.75323438125736</v>
      </c>
      <c r="Q213" s="6">
        <v>917.27967832214551</v>
      </c>
      <c r="R213" s="6">
        <v>799.71729745848745</v>
      </c>
      <c r="S213" s="6">
        <v>1022.4602231045923</v>
      </c>
      <c r="T213" s="6">
        <v>1008.0063111659962</v>
      </c>
      <c r="U213" s="6">
        <v>953.14136395907406</v>
      </c>
      <c r="V213" s="6">
        <v>1016.4450990600926</v>
      </c>
      <c r="W213" s="6">
        <v>1031.6442068676256</v>
      </c>
      <c r="X213" s="6">
        <v>1007.4376817247299</v>
      </c>
      <c r="Y213" s="6">
        <v>1064.5371173133747</v>
      </c>
      <c r="Z213" s="6">
        <v>1239.8280894624379</v>
      </c>
      <c r="AA213" s="6">
        <v>1075.8941593016418</v>
      </c>
      <c r="AB213" s="6">
        <v>960.14428450484843</v>
      </c>
      <c r="AC213" s="6">
        <v>923.47658498064993</v>
      </c>
      <c r="AD213" s="6">
        <v>1055.7625312694333</v>
      </c>
      <c r="AE213" s="6">
        <v>1050.1048088265943</v>
      </c>
      <c r="AF213" s="6">
        <v>1035.1774689331721</v>
      </c>
      <c r="AG213" s="6">
        <v>1098.3660006273697</v>
      </c>
      <c r="AH213" s="6">
        <v>1130.6513622296713</v>
      </c>
      <c r="AI213" s="6">
        <v>1053.1642317547098</v>
      </c>
      <c r="AJ213" s="6">
        <v>1063.945365556154</v>
      </c>
      <c r="AK213" s="6">
        <v>904.98831047930514</v>
      </c>
      <c r="AL213" s="6">
        <v>1060.0607271045828</v>
      </c>
      <c r="AM213" s="6">
        <v>1044.0546442086945</v>
      </c>
      <c r="AN213" s="6">
        <v>991.02352475761018</v>
      </c>
      <c r="AO213" s="6">
        <v>1137.8326445232419</v>
      </c>
      <c r="AP213" s="6">
        <v>1053.9697599126982</v>
      </c>
      <c r="AQ213" s="6">
        <v>1071.5544840470875</v>
      </c>
      <c r="AR213" s="6">
        <v>1108.9132117404806</v>
      </c>
      <c r="AS213" s="6">
        <v>1130.5421956743321</v>
      </c>
      <c r="AT213" s="6">
        <v>1130.551748723356</v>
      </c>
      <c r="AU213" s="6">
        <v>1135.1291924628433</v>
      </c>
      <c r="AV213" s="6">
        <v>1112.8150960908113</v>
      </c>
      <c r="AW213" s="6">
        <v>1174.3935279074517</v>
      </c>
      <c r="AX213" s="6">
        <v>1164.8917843066085</v>
      </c>
      <c r="AY213" s="6">
        <v>1236.6028496289457</v>
      </c>
      <c r="AZ213" s="6">
        <v>1215.1182488718555</v>
      </c>
      <c r="BA213" s="6">
        <v>1297.1253520435546</v>
      </c>
      <c r="BB213" s="6">
        <v>1303.2463830961667</v>
      </c>
      <c r="BC213" s="6">
        <v>1375.2824484260343</v>
      </c>
      <c r="BD213" s="6">
        <v>1290.0409592440133</v>
      </c>
      <c r="BE213" s="6">
        <v>1417.4020777060957</v>
      </c>
    </row>
    <row r="214" spans="1:57" x14ac:dyDescent="0.25">
      <c r="A214" s="6" t="s">
        <v>576</v>
      </c>
      <c r="B214" s="6" t="s">
        <v>577</v>
      </c>
      <c r="C214" s="6" t="s">
        <v>157</v>
      </c>
      <c r="D214" s="6" t="s">
        <v>158</v>
      </c>
      <c r="E214" s="6"/>
      <c r="F214" s="6">
        <v>932.09476738741137</v>
      </c>
      <c r="G214" s="6">
        <v>1022.3176560439256</v>
      </c>
      <c r="H214" s="6">
        <v>993.25312687414635</v>
      </c>
      <c r="I214" s="6">
        <v>1033.9968968026003</v>
      </c>
      <c r="J214" s="6">
        <v>1005.8675045948155</v>
      </c>
      <c r="K214" s="6">
        <v>993.38566039201726</v>
      </c>
      <c r="L214" s="6">
        <v>904.43958768194818</v>
      </c>
      <c r="M214" s="6">
        <v>901.60743157629361</v>
      </c>
      <c r="N214" s="6">
        <v>876.7271061983605</v>
      </c>
      <c r="O214" s="6">
        <v>878.44013534907469</v>
      </c>
      <c r="P214" s="6">
        <v>952.98819164846225</v>
      </c>
      <c r="Q214" s="6">
        <v>998.34230682434134</v>
      </c>
      <c r="R214" s="6">
        <v>972.40014709562183</v>
      </c>
      <c r="S214" s="6">
        <v>1166.6658458403422</v>
      </c>
      <c r="T214" s="6">
        <v>1103.0783200193807</v>
      </c>
      <c r="U214" s="6">
        <v>1041.3718887645805</v>
      </c>
      <c r="V214" s="6">
        <v>1270.1504647941449</v>
      </c>
      <c r="W214" s="6">
        <v>1302.2427438684201</v>
      </c>
      <c r="X214" s="6">
        <v>1213.6191162008306</v>
      </c>
      <c r="Y214" s="6">
        <v>1170.8516513653681</v>
      </c>
      <c r="Z214" s="6">
        <v>1186.9413240273543</v>
      </c>
      <c r="AA214" s="6">
        <v>1194.8485373638466</v>
      </c>
      <c r="AB214" s="6">
        <v>1151.2431983888732</v>
      </c>
      <c r="AC214" s="6">
        <v>1307.3346288061514</v>
      </c>
      <c r="AD214" s="6">
        <v>1308.0665897495082</v>
      </c>
      <c r="AE214" s="6">
        <v>1283.2061041765858</v>
      </c>
      <c r="AF214" s="6">
        <v>1168.2910333753471</v>
      </c>
      <c r="AG214" s="6">
        <v>1124.9082472337952</v>
      </c>
      <c r="AH214" s="6">
        <v>1117.1670227299226</v>
      </c>
      <c r="AI214" s="6">
        <v>1143.2512453611064</v>
      </c>
      <c r="AJ214" s="6">
        <v>1253.3835289302756</v>
      </c>
      <c r="AK214" s="6">
        <v>1320.528271063361</v>
      </c>
      <c r="AL214" s="6">
        <v>1384.7107444082944</v>
      </c>
      <c r="AM214" s="6">
        <v>1137.6759518004762</v>
      </c>
      <c r="AN214" s="6">
        <v>1391.8407847083251</v>
      </c>
      <c r="AO214" s="6">
        <v>1310.6870857069623</v>
      </c>
      <c r="AP214" s="6">
        <v>1364.0395618736986</v>
      </c>
      <c r="AQ214" s="6">
        <v>1451.6311423378258</v>
      </c>
      <c r="AR214" s="6">
        <v>1354.7310619127045</v>
      </c>
      <c r="AS214" s="6">
        <v>1189.6713538537103</v>
      </c>
      <c r="AT214" s="6">
        <v>1369.7586076687062</v>
      </c>
      <c r="AU214" s="6">
        <v>1248.6113544350133</v>
      </c>
      <c r="AV214" s="6">
        <v>1358.5156801350897</v>
      </c>
      <c r="AW214" s="6">
        <v>1333.2426161245112</v>
      </c>
      <c r="AX214" s="6">
        <v>1365.5183230294617</v>
      </c>
      <c r="AY214" s="6">
        <v>1320.3179408480162</v>
      </c>
      <c r="AZ214" s="6">
        <v>1330.6513046990092</v>
      </c>
      <c r="BA214" s="6">
        <v>1358.5136688556181</v>
      </c>
      <c r="BB214" s="6">
        <v>1383.7681515088334</v>
      </c>
      <c r="BC214" s="6">
        <v>1473.7969364703845</v>
      </c>
      <c r="BD214" s="6">
        <v>1449.8014776193941</v>
      </c>
      <c r="BE214" s="6">
        <v>1553.6122787187483</v>
      </c>
    </row>
    <row r="215" spans="1:57" x14ac:dyDescent="0.25">
      <c r="A215" s="6" t="s">
        <v>578</v>
      </c>
      <c r="B215" s="6" t="s">
        <v>579</v>
      </c>
      <c r="C215" s="6" t="s">
        <v>157</v>
      </c>
      <c r="D215" s="6" t="s">
        <v>158</v>
      </c>
      <c r="E215" s="6"/>
      <c r="F215" s="6">
        <v>1481.481</v>
      </c>
      <c r="G215" s="6">
        <v>1481.481</v>
      </c>
      <c r="H215" s="6">
        <v>1481.481</v>
      </c>
      <c r="I215" s="6">
        <v>1481.481</v>
      </c>
      <c r="J215" s="6">
        <v>1481.481</v>
      </c>
      <c r="K215" s="6">
        <v>1448.2760000000001</v>
      </c>
      <c r="L215" s="6">
        <v>1433.3330000000001</v>
      </c>
      <c r="M215" s="6">
        <v>1466.6669999999999</v>
      </c>
      <c r="N215" s="6">
        <v>1508.1969999999999</v>
      </c>
      <c r="O215" s="6">
        <v>1516.1290000000001</v>
      </c>
      <c r="P215" s="6">
        <v>1548.3870000000002</v>
      </c>
      <c r="Q215" s="6">
        <v>1538.462</v>
      </c>
      <c r="R215" s="6">
        <v>1529.412</v>
      </c>
      <c r="S215" s="6">
        <v>1514.2860000000001</v>
      </c>
      <c r="T215" s="6">
        <v>1527.778</v>
      </c>
      <c r="U215" s="6">
        <v>1515.152</v>
      </c>
      <c r="V215" s="6">
        <v>1515.152</v>
      </c>
      <c r="W215" s="6">
        <v>1515.152</v>
      </c>
      <c r="X215" s="6">
        <v>1500</v>
      </c>
      <c r="Y215" s="6">
        <v>1500</v>
      </c>
      <c r="Z215" s="6">
        <v>1515.152</v>
      </c>
      <c r="AA215" s="6">
        <v>1515.152</v>
      </c>
      <c r="AB215" s="6">
        <v>1500</v>
      </c>
      <c r="AC215" s="6">
        <v>1555.556</v>
      </c>
      <c r="AD215" s="6">
        <v>1516.6669999999999</v>
      </c>
      <c r="AE215" s="6">
        <v>1500</v>
      </c>
      <c r="AF215" s="6">
        <v>1600</v>
      </c>
      <c r="AG215" s="6">
        <v>1764.7060000000001</v>
      </c>
      <c r="AH215" s="6">
        <v>2000</v>
      </c>
      <c r="AI215" s="6">
        <v>1928.5709999999999</v>
      </c>
      <c r="AJ215" s="6">
        <v>2117.6469999999999</v>
      </c>
      <c r="AK215" s="6">
        <v>2222.2220000000002</v>
      </c>
      <c r="AL215" s="6">
        <v>1967.5360000000001</v>
      </c>
      <c r="AM215" s="6">
        <v>2263.1580000000004</v>
      </c>
      <c r="AN215" s="6">
        <v>2222.2220000000002</v>
      </c>
      <c r="AO215" s="6">
        <v>2250</v>
      </c>
      <c r="AP215" s="6">
        <v>2222.2220000000002</v>
      </c>
      <c r="AQ215" s="6">
        <v>1931.4290000000001</v>
      </c>
      <c r="AR215" s="6">
        <v>2189.9849999999997</v>
      </c>
      <c r="AS215" s="6">
        <v>2230</v>
      </c>
      <c r="AT215" s="6">
        <v>2173.913</v>
      </c>
      <c r="AU215" s="6">
        <v>2107.4380000000001</v>
      </c>
      <c r="AV215" s="6">
        <v>2131.1480000000001</v>
      </c>
      <c r="AW215" s="6">
        <v>2145.7490000000003</v>
      </c>
      <c r="AX215" s="6">
        <v>2384.6770000000001</v>
      </c>
      <c r="AY215" s="6">
        <v>2454.5450000000001</v>
      </c>
      <c r="AZ215" s="6">
        <v>2307.692</v>
      </c>
      <c r="BA215" s="6">
        <v>2436.154</v>
      </c>
      <c r="BB215" s="6">
        <v>2461.538</v>
      </c>
      <c r="BC215" s="6">
        <v>3000</v>
      </c>
      <c r="BD215" s="6">
        <v>3000</v>
      </c>
      <c r="BE215" s="6">
        <v>3076.9229999999998</v>
      </c>
    </row>
    <row r="216" spans="1:57" x14ac:dyDescent="0.25">
      <c r="A216" s="6" t="s">
        <v>580</v>
      </c>
      <c r="B216" s="6" t="s">
        <v>581</v>
      </c>
      <c r="C216" s="6" t="s">
        <v>157</v>
      </c>
      <c r="D216" s="6" t="s">
        <v>158</v>
      </c>
      <c r="E216" s="6"/>
      <c r="F216" s="6">
        <v>2763.364</v>
      </c>
      <c r="G216" s="6">
        <v>2897.0070000000001</v>
      </c>
      <c r="H216" s="6">
        <v>2705.31</v>
      </c>
      <c r="I216" s="6">
        <v>2890.2080000000001</v>
      </c>
      <c r="J216" s="6">
        <v>2994.415</v>
      </c>
      <c r="K216" s="6">
        <v>3330.88</v>
      </c>
      <c r="L216" s="6">
        <v>3527.8989999999999</v>
      </c>
      <c r="M216" s="6">
        <v>3267.68</v>
      </c>
      <c r="N216" s="6">
        <v>3479.5629999999996</v>
      </c>
      <c r="O216" s="6">
        <v>3708.2860000000001</v>
      </c>
      <c r="P216" s="6">
        <v>3391.5690000000004</v>
      </c>
      <c r="Q216" s="6">
        <v>3284.1889999999999</v>
      </c>
      <c r="R216" s="6">
        <v>3640.5809999999997</v>
      </c>
      <c r="S216" s="6">
        <v>3656.3760000000002</v>
      </c>
      <c r="T216" s="6">
        <v>3675.335</v>
      </c>
      <c r="U216" s="6">
        <v>3559.8629999999998</v>
      </c>
      <c r="V216" s="6">
        <v>4077.4139999999998</v>
      </c>
      <c r="W216" s="6">
        <v>4051.6620000000003</v>
      </c>
      <c r="X216" s="6">
        <v>3999.7290000000003</v>
      </c>
      <c r="Y216" s="6">
        <v>3959.5169999999998</v>
      </c>
      <c r="Z216" s="6">
        <v>3958.1150000000002</v>
      </c>
      <c r="AA216" s="6">
        <v>4144.6370000000006</v>
      </c>
      <c r="AB216" s="6">
        <v>3649.6699999999996</v>
      </c>
      <c r="AC216" s="6">
        <v>4031.71</v>
      </c>
      <c r="AD216" s="6">
        <v>3990.1660000000002</v>
      </c>
      <c r="AE216" s="6">
        <v>3985.4739999999997</v>
      </c>
      <c r="AF216" s="6">
        <v>3812.68</v>
      </c>
      <c r="AG216" s="6">
        <v>3811.114</v>
      </c>
      <c r="AH216" s="6">
        <v>3731.4879999999998</v>
      </c>
      <c r="AI216" s="6">
        <v>3765.1349999999998</v>
      </c>
      <c r="AJ216" s="6">
        <v>3813.4059999999999</v>
      </c>
      <c r="AK216" s="6">
        <v>3795.1480000000001</v>
      </c>
      <c r="AL216" s="6">
        <v>3694.9120000000003</v>
      </c>
      <c r="AM216" s="6">
        <v>3957.8209999999999</v>
      </c>
      <c r="AN216" s="6">
        <v>4026.518</v>
      </c>
      <c r="AO216" s="6">
        <v>3700.7440000000001</v>
      </c>
      <c r="AP216" s="6">
        <v>3980.7110000000002</v>
      </c>
      <c r="AQ216" s="6">
        <v>3756.5010000000002</v>
      </c>
      <c r="AR216" s="6">
        <v>3718.66</v>
      </c>
      <c r="AS216" s="6">
        <v>3896.0160000000005</v>
      </c>
      <c r="AT216" s="6">
        <v>3767.317</v>
      </c>
      <c r="AU216" s="6">
        <v>3921.21</v>
      </c>
      <c r="AV216" s="6">
        <v>3693.7830000000004</v>
      </c>
      <c r="AW216" s="6">
        <v>3558.9669999999996</v>
      </c>
      <c r="AX216" s="6">
        <v>3597.7839999999997</v>
      </c>
      <c r="AY216" s="6">
        <v>4128.74</v>
      </c>
      <c r="AZ216" s="6">
        <v>4252.7250000000004</v>
      </c>
      <c r="BA216" s="6">
        <v>4188.7049999999999</v>
      </c>
      <c r="BB216" s="6">
        <v>4208.91</v>
      </c>
      <c r="BC216" s="6">
        <v>4232.3959999999997</v>
      </c>
      <c r="BD216" s="6">
        <v>4132.6570000000002</v>
      </c>
      <c r="BE216" s="6">
        <v>3999.5639999999999</v>
      </c>
    </row>
    <row r="217" spans="1:57" x14ac:dyDescent="0.25">
      <c r="A217" s="6" t="s">
        <v>582</v>
      </c>
      <c r="B217" s="6" t="s">
        <v>583</v>
      </c>
      <c r="C217" s="6" t="s">
        <v>157</v>
      </c>
      <c r="D217" s="6" t="s">
        <v>158</v>
      </c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>
        <v>3774.9720000000002</v>
      </c>
      <c r="AM217" s="6">
        <v>4302.991</v>
      </c>
      <c r="AN217" s="6">
        <v>4114.8069999999998</v>
      </c>
      <c r="AO217" s="6">
        <v>4013.5769999999998</v>
      </c>
      <c r="AP217" s="6">
        <v>4399.2470000000003</v>
      </c>
      <c r="AQ217" s="6">
        <v>4053.933</v>
      </c>
      <c r="AR217" s="6">
        <v>3856.6809999999996</v>
      </c>
      <c r="AS217" s="6">
        <v>2709.165</v>
      </c>
      <c r="AT217" s="6">
        <v>4086.9250000000002</v>
      </c>
      <c r="AU217" s="6">
        <v>3895.1089999999995</v>
      </c>
      <c r="AV217" s="6">
        <v>3135.0889999999999</v>
      </c>
      <c r="AW217" s="6">
        <v>4640.7529999999997</v>
      </c>
      <c r="AX217" s="6">
        <v>4511.8269999999993</v>
      </c>
      <c r="AY217" s="6">
        <v>3974.1469999999999</v>
      </c>
      <c r="AZ217" s="6">
        <v>3561.1519999999996</v>
      </c>
      <c r="BA217" s="6">
        <v>5175.3230000000003</v>
      </c>
      <c r="BB217" s="6">
        <v>4331.5429999999997</v>
      </c>
      <c r="BC217" s="6">
        <v>3759.0540000000001</v>
      </c>
      <c r="BD217" s="6">
        <v>4941.7029999999995</v>
      </c>
      <c r="BE217" s="6">
        <v>4330.9539999999997</v>
      </c>
    </row>
    <row r="218" spans="1:57" x14ac:dyDescent="0.25">
      <c r="A218" s="6" t="s">
        <v>584</v>
      </c>
      <c r="B218" s="6" t="s">
        <v>585</v>
      </c>
      <c r="C218" s="6" t="s">
        <v>157</v>
      </c>
      <c r="D218" s="6" t="s">
        <v>158</v>
      </c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>
        <v>3278.8919999999998</v>
      </c>
      <c r="AL218" s="6">
        <v>3765.1370000000002</v>
      </c>
      <c r="AM218" s="6">
        <v>5018.6689999999999</v>
      </c>
      <c r="AN218" s="6">
        <v>5003.6530000000002</v>
      </c>
      <c r="AO218" s="6">
        <v>4864.8510000000006</v>
      </c>
      <c r="AP218" s="6">
        <v>5632.3220000000001</v>
      </c>
      <c r="AQ218" s="6">
        <v>5793.0619999999999</v>
      </c>
      <c r="AR218" s="6">
        <v>5186.4089999999997</v>
      </c>
      <c r="AS218" s="6">
        <v>4803.07</v>
      </c>
      <c r="AT218" s="6">
        <v>4734.4949999999999</v>
      </c>
      <c r="AU218" s="6">
        <v>6117.9319999999998</v>
      </c>
      <c r="AV218" s="6">
        <v>4000.7779999999998</v>
      </c>
      <c r="AW218" s="6">
        <v>5815.1379999999999</v>
      </c>
      <c r="AX218" s="6">
        <v>6000.7460000000001</v>
      </c>
      <c r="AY218" s="6">
        <v>5107.8370000000004</v>
      </c>
      <c r="AZ218" s="6">
        <v>5339.6180000000004</v>
      </c>
      <c r="BA218" s="6">
        <v>5464.0290000000005</v>
      </c>
      <c r="BB218" s="6">
        <v>5259.7049999999999</v>
      </c>
      <c r="BC218" s="6">
        <v>5977.4949999999999</v>
      </c>
      <c r="BD218" s="6">
        <v>6372.0839999999998</v>
      </c>
      <c r="BE218" s="6">
        <v>5751.3710000000001</v>
      </c>
    </row>
    <row r="219" spans="1:57" x14ac:dyDescent="0.25">
      <c r="A219" s="6" t="s">
        <v>586</v>
      </c>
      <c r="B219" s="6" t="s">
        <v>587</v>
      </c>
      <c r="C219" s="6" t="s">
        <v>157</v>
      </c>
      <c r="D219" s="6" t="s">
        <v>158</v>
      </c>
      <c r="E219" s="6"/>
      <c r="F219" s="6">
        <v>2812.6950000000002</v>
      </c>
      <c r="G219" s="6">
        <v>2644.6790000000001</v>
      </c>
      <c r="H219" s="6">
        <v>2549.971</v>
      </c>
      <c r="I219" s="6">
        <v>3237.63</v>
      </c>
      <c r="J219" s="6">
        <v>3156.165</v>
      </c>
      <c r="K219" s="6">
        <v>2543.7709999999997</v>
      </c>
      <c r="L219" s="6">
        <v>3258.5250000000001</v>
      </c>
      <c r="M219" s="6">
        <v>3394.87</v>
      </c>
      <c r="N219" s="6">
        <v>2678.1529999999998</v>
      </c>
      <c r="O219" s="6">
        <v>3240.703</v>
      </c>
      <c r="P219" s="6">
        <v>3535.8480000000004</v>
      </c>
      <c r="Q219" s="6">
        <v>3368.018</v>
      </c>
      <c r="R219" s="6">
        <v>3083.991</v>
      </c>
      <c r="S219" s="6">
        <v>4191.3919999999998</v>
      </c>
      <c r="T219" s="6">
        <v>3378.0650000000001</v>
      </c>
      <c r="U219" s="6">
        <v>3427.2949999999996</v>
      </c>
      <c r="V219" s="6">
        <v>3375.7309999999998</v>
      </c>
      <c r="W219" s="6">
        <v>3699.6169999999997</v>
      </c>
      <c r="X219" s="6">
        <v>3436.1320000000001</v>
      </c>
      <c r="Y219" s="6">
        <v>3520.8389999999999</v>
      </c>
      <c r="Z219" s="6">
        <v>3827.0019999999995</v>
      </c>
      <c r="AA219" s="6">
        <v>3923.94</v>
      </c>
      <c r="AB219" s="6">
        <v>3653.4749999999999</v>
      </c>
      <c r="AC219" s="6">
        <v>4492.1459999999997</v>
      </c>
      <c r="AD219" s="6">
        <v>3779.1210000000001</v>
      </c>
      <c r="AE219" s="6">
        <v>3907.6870000000004</v>
      </c>
      <c r="AF219" s="6">
        <v>3820.7779999999998</v>
      </c>
      <c r="AG219" s="6">
        <v>3681.5230000000001</v>
      </c>
      <c r="AH219" s="6">
        <v>4325.076</v>
      </c>
      <c r="AI219" s="6">
        <v>4963.7420000000002</v>
      </c>
      <c r="AJ219" s="6">
        <v>4492.6109999999999</v>
      </c>
      <c r="AK219" s="6">
        <v>3359.3949999999995</v>
      </c>
      <c r="AL219" s="6">
        <v>4758.9430000000002</v>
      </c>
      <c r="AM219" s="6">
        <v>3891.3660000000004</v>
      </c>
      <c r="AN219" s="6">
        <v>4358.62</v>
      </c>
      <c r="AO219" s="6">
        <v>4893.6319999999996</v>
      </c>
      <c r="AP219" s="6">
        <v>4718.29</v>
      </c>
      <c r="AQ219" s="6">
        <v>4379.75</v>
      </c>
      <c r="AR219" s="6">
        <v>4276.3360000000002</v>
      </c>
      <c r="AS219" s="6">
        <v>4560.2569999999996</v>
      </c>
      <c r="AT219" s="6">
        <v>4583.3389999999999</v>
      </c>
      <c r="AU219" s="6">
        <v>4780.433</v>
      </c>
      <c r="AV219" s="6">
        <v>4584.4920000000002</v>
      </c>
      <c r="AW219" s="6">
        <v>4892.8999999999996</v>
      </c>
      <c r="AX219" s="6">
        <v>4932.3419999999996</v>
      </c>
      <c r="AY219" s="6">
        <v>4292.1900000000005</v>
      </c>
      <c r="AZ219" s="6">
        <v>5150.83</v>
      </c>
      <c r="BA219" s="6">
        <v>4820.451</v>
      </c>
      <c r="BB219" s="6">
        <v>5078.8680000000004</v>
      </c>
      <c r="BC219" s="6">
        <v>4508.5889999999999</v>
      </c>
      <c r="BD219" s="6">
        <v>4715.9859999999999</v>
      </c>
      <c r="BE219" s="6">
        <v>5096.6730000000007</v>
      </c>
    </row>
    <row r="220" spans="1:57" x14ac:dyDescent="0.25">
      <c r="A220" s="6" t="s">
        <v>588</v>
      </c>
      <c r="B220" s="6" t="s">
        <v>589</v>
      </c>
      <c r="C220" s="6" t="s">
        <v>157</v>
      </c>
      <c r="D220" s="6" t="s">
        <v>158</v>
      </c>
      <c r="E220" s="6"/>
      <c r="F220" s="6">
        <v>469.25200000000007</v>
      </c>
      <c r="G220" s="6">
        <v>486.14799999999997</v>
      </c>
      <c r="H220" s="6">
        <v>541.11300000000006</v>
      </c>
      <c r="I220" s="6">
        <v>477.78800000000001</v>
      </c>
      <c r="J220" s="6">
        <v>482.88199999999995</v>
      </c>
      <c r="K220" s="6">
        <v>453.43799999999999</v>
      </c>
      <c r="L220" s="6">
        <v>685.07899999999995</v>
      </c>
      <c r="M220" s="6">
        <v>552.09799999999996</v>
      </c>
      <c r="N220" s="6">
        <v>619.54200000000003</v>
      </c>
      <c r="O220" s="6">
        <v>648.22500000000002</v>
      </c>
      <c r="P220" s="6">
        <v>1619.0450000000001</v>
      </c>
      <c r="Q220" s="6">
        <v>1753.4830000000002</v>
      </c>
      <c r="R220" s="6">
        <v>1160.634</v>
      </c>
      <c r="S220" s="6">
        <v>1554.3</v>
      </c>
      <c r="T220" s="6">
        <v>1418.741</v>
      </c>
      <c r="U220" s="6">
        <v>1469.2280000000001</v>
      </c>
      <c r="V220" s="6">
        <v>1322.519</v>
      </c>
      <c r="W220" s="6">
        <v>1803.3349999999998</v>
      </c>
      <c r="X220" s="6">
        <v>967.09400000000005</v>
      </c>
      <c r="Y220" s="6">
        <v>1381.393</v>
      </c>
      <c r="Z220" s="6">
        <v>1685.39</v>
      </c>
      <c r="AA220" s="6">
        <v>901.52700000000004</v>
      </c>
      <c r="AB220" s="6">
        <v>720.20100000000002</v>
      </c>
      <c r="AC220" s="6">
        <v>1802.759</v>
      </c>
      <c r="AD220" s="6">
        <v>2045.5130000000001</v>
      </c>
      <c r="AE220" s="6">
        <v>1486.9670000000001</v>
      </c>
      <c r="AF220" s="6">
        <v>1288.886</v>
      </c>
      <c r="AG220" s="6">
        <v>1313.9370000000001</v>
      </c>
      <c r="AH220" s="6">
        <v>1053.24</v>
      </c>
      <c r="AI220" s="6">
        <v>1283.99</v>
      </c>
      <c r="AJ220" s="6">
        <v>1050.3889999999999</v>
      </c>
      <c r="AK220" s="6">
        <v>1573.596</v>
      </c>
      <c r="AL220" s="6">
        <v>1380.0319999999999</v>
      </c>
      <c r="AM220" s="6">
        <v>1272.182</v>
      </c>
      <c r="AN220" s="6">
        <v>2168.5279999999998</v>
      </c>
      <c r="AO220" s="6">
        <v>1756.5580000000002</v>
      </c>
      <c r="AP220" s="6">
        <v>1906.2169999999999</v>
      </c>
      <c r="AQ220" s="6">
        <v>1897.6770000000001</v>
      </c>
      <c r="AR220" s="6">
        <v>1627.499</v>
      </c>
      <c r="AS220" s="6">
        <v>1628.047</v>
      </c>
      <c r="AT220" s="6">
        <v>1411.461</v>
      </c>
      <c r="AU220" s="6">
        <v>985.61599999999999</v>
      </c>
      <c r="AV220" s="6">
        <v>1012.6629999999999</v>
      </c>
      <c r="AW220" s="6">
        <v>1236.6610000000001</v>
      </c>
      <c r="AX220" s="6">
        <v>1306.9540000000002</v>
      </c>
      <c r="AY220" s="6">
        <v>1413.8989999999999</v>
      </c>
      <c r="AZ220" s="6">
        <v>555.57399999999996</v>
      </c>
      <c r="BA220" s="6">
        <v>988.7700000000001</v>
      </c>
      <c r="BB220" s="6">
        <v>1076.8820000000001</v>
      </c>
      <c r="BC220" s="6">
        <v>1225.6600000000001</v>
      </c>
      <c r="BD220" s="6">
        <v>1243.0250000000001</v>
      </c>
      <c r="BE220" s="6">
        <v>1083.0350000000001</v>
      </c>
    </row>
    <row r="221" spans="1:57" x14ac:dyDescent="0.25">
      <c r="A221" s="6" t="s">
        <v>590</v>
      </c>
      <c r="B221" s="6" t="s">
        <v>591</v>
      </c>
      <c r="C221" s="6" t="s">
        <v>157</v>
      </c>
      <c r="D221" s="6" t="s">
        <v>158</v>
      </c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</row>
    <row r="222" spans="1:57" x14ac:dyDescent="0.25">
      <c r="A222" s="6" t="s">
        <v>592</v>
      </c>
      <c r="B222" s="6" t="s">
        <v>593</v>
      </c>
      <c r="C222" s="6" t="s">
        <v>157</v>
      </c>
      <c r="D222" s="6" t="s">
        <v>158</v>
      </c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</row>
    <row r="223" spans="1:57" x14ac:dyDescent="0.25">
      <c r="A223" s="6" t="s">
        <v>594</v>
      </c>
      <c r="B223" s="6" t="s">
        <v>595</v>
      </c>
      <c r="C223" s="6" t="s">
        <v>157</v>
      </c>
      <c r="D223" s="6" t="s">
        <v>158</v>
      </c>
      <c r="E223" s="6"/>
      <c r="F223" s="6">
        <v>528.62599999999998</v>
      </c>
      <c r="G223" s="6">
        <v>987.08500000000004</v>
      </c>
      <c r="H223" s="6">
        <v>820.31600000000003</v>
      </c>
      <c r="I223" s="6">
        <v>762.37700000000007</v>
      </c>
      <c r="J223" s="6">
        <v>893.88499999999999</v>
      </c>
      <c r="K223" s="6">
        <v>618.42700000000002</v>
      </c>
      <c r="L223" s="6">
        <v>869.9</v>
      </c>
      <c r="M223" s="6">
        <v>718.19100000000003</v>
      </c>
      <c r="N223" s="6">
        <v>861.93</v>
      </c>
      <c r="O223" s="6">
        <v>346.51900000000001</v>
      </c>
      <c r="P223" s="6">
        <v>588.66200000000003</v>
      </c>
      <c r="Q223" s="6">
        <v>1256.5509999999999</v>
      </c>
      <c r="R223" s="6">
        <v>293.827</v>
      </c>
      <c r="S223" s="6">
        <v>1001.9040000000001</v>
      </c>
      <c r="T223" s="6">
        <v>788.24399999999991</v>
      </c>
      <c r="U223" s="6">
        <v>1027.721</v>
      </c>
      <c r="V223" s="6">
        <v>622.70100000000002</v>
      </c>
      <c r="W223" s="6">
        <v>921.48899999999992</v>
      </c>
      <c r="X223" s="6">
        <v>673.15699999999993</v>
      </c>
      <c r="Y223" s="6">
        <v>1420.3510000000001</v>
      </c>
      <c r="Z223" s="6">
        <v>1330.0059999999999</v>
      </c>
      <c r="AA223" s="6">
        <v>791.976</v>
      </c>
      <c r="AB223" s="6">
        <v>936.00499999999988</v>
      </c>
      <c r="AC223" s="6">
        <v>584.45399999999995</v>
      </c>
      <c r="AD223" s="6">
        <v>935.08899999999994</v>
      </c>
      <c r="AE223" s="6">
        <v>1167.0229999999999</v>
      </c>
      <c r="AF223" s="6">
        <v>814.69299999999998</v>
      </c>
      <c r="AG223" s="6">
        <v>1660.5970000000002</v>
      </c>
      <c r="AH223" s="6">
        <v>334.71500000000003</v>
      </c>
      <c r="AI223" s="6">
        <v>749.98800000000006</v>
      </c>
      <c r="AJ223" s="6">
        <v>922.34599999999989</v>
      </c>
      <c r="AK223" s="6">
        <v>1174.6579999999999</v>
      </c>
      <c r="AL223" s="6">
        <v>1489.1079999999999</v>
      </c>
      <c r="AM223" s="6">
        <v>1536.633</v>
      </c>
      <c r="AN223" s="6">
        <v>1661.396</v>
      </c>
      <c r="AO223" s="6">
        <v>1853.0930000000001</v>
      </c>
      <c r="AP223" s="6">
        <v>1273.0149999999999</v>
      </c>
      <c r="AQ223" s="6">
        <v>1584.9079999999999</v>
      </c>
      <c r="AR223" s="6">
        <v>1072.3579999999999</v>
      </c>
      <c r="AS223" s="6">
        <v>1148.6479999999999</v>
      </c>
      <c r="AT223" s="6">
        <v>2269.723</v>
      </c>
      <c r="AU223" s="6">
        <v>1993.5169999999998</v>
      </c>
      <c r="AV223" s="6">
        <v>1999.0419999999999</v>
      </c>
      <c r="AW223" s="6">
        <v>1657.5369999999998</v>
      </c>
      <c r="AX223" s="6">
        <v>1711.4119999999998</v>
      </c>
      <c r="AY223" s="6">
        <v>2002.261</v>
      </c>
      <c r="AZ223" s="6">
        <v>1622.433</v>
      </c>
      <c r="BA223" s="6">
        <v>896.69500000000005</v>
      </c>
      <c r="BB223" s="6">
        <v>1707.723</v>
      </c>
      <c r="BC223" s="6">
        <v>1231.9389999999999</v>
      </c>
      <c r="BD223" s="6">
        <v>1679.2090000000001</v>
      </c>
      <c r="BE223" s="6">
        <v>1593.8330000000001</v>
      </c>
    </row>
    <row r="224" spans="1:57" x14ac:dyDescent="0.25">
      <c r="A224" s="6" t="s">
        <v>596</v>
      </c>
      <c r="B224" s="6" t="s">
        <v>597</v>
      </c>
      <c r="C224" s="6" t="s">
        <v>157</v>
      </c>
      <c r="D224" s="6" t="s">
        <v>158</v>
      </c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</row>
    <row r="225" spans="1:57" x14ac:dyDescent="0.25">
      <c r="A225" s="6" t="s">
        <v>598</v>
      </c>
      <c r="B225" s="6" t="s">
        <v>599</v>
      </c>
      <c r="C225" s="6" t="s">
        <v>157</v>
      </c>
      <c r="D225" s="6" t="s">
        <v>158</v>
      </c>
      <c r="E225" s="6"/>
      <c r="F225" s="6">
        <v>592.23299999999995</v>
      </c>
      <c r="G225" s="6">
        <v>544.13100000000009</v>
      </c>
      <c r="H225" s="6">
        <v>758.60400000000004</v>
      </c>
      <c r="I225" s="6">
        <v>635.38300000000004</v>
      </c>
      <c r="J225" s="6">
        <v>546.57299999999998</v>
      </c>
      <c r="K225" s="6">
        <v>658.70500000000004</v>
      </c>
      <c r="L225" s="6">
        <v>668.82299999999998</v>
      </c>
      <c r="M225" s="6">
        <v>669.33900000000006</v>
      </c>
      <c r="N225" s="6">
        <v>727.327</v>
      </c>
      <c r="O225" s="6">
        <v>705.71199999999999</v>
      </c>
      <c r="P225" s="6">
        <v>634.86699999999996</v>
      </c>
      <c r="Q225" s="6">
        <v>482.55399999999997</v>
      </c>
      <c r="R225" s="6">
        <v>512.70799999999997</v>
      </c>
      <c r="S225" s="6">
        <v>645.60799999999995</v>
      </c>
      <c r="T225" s="6">
        <v>578.80600000000004</v>
      </c>
      <c r="U225" s="6">
        <v>510.76599999999996</v>
      </c>
      <c r="V225" s="6">
        <v>523.31499999999994</v>
      </c>
      <c r="W225" s="6">
        <v>515.447</v>
      </c>
      <c r="X225" s="6">
        <v>491.68199999999996</v>
      </c>
      <c r="Y225" s="6">
        <v>546.56499999999994</v>
      </c>
      <c r="Z225" s="6">
        <v>721.94200000000001</v>
      </c>
      <c r="AA225" s="6">
        <v>675.84799999999996</v>
      </c>
      <c r="AB225" s="6">
        <v>522.55500000000006</v>
      </c>
      <c r="AC225" s="6">
        <v>503.755</v>
      </c>
      <c r="AD225" s="6">
        <v>624.18200000000002</v>
      </c>
      <c r="AE225" s="6">
        <v>583.95600000000002</v>
      </c>
      <c r="AF225" s="6">
        <v>554.32100000000003</v>
      </c>
      <c r="AG225" s="6">
        <v>734.41099999999994</v>
      </c>
      <c r="AH225" s="6">
        <v>549.16899999999998</v>
      </c>
      <c r="AI225" s="6">
        <v>559.21</v>
      </c>
      <c r="AJ225" s="6">
        <v>618.55100000000004</v>
      </c>
      <c r="AK225" s="6">
        <v>729.92200000000003</v>
      </c>
      <c r="AL225" s="6">
        <v>500.98699999999997</v>
      </c>
      <c r="AM225" s="6">
        <v>746.50900000000001</v>
      </c>
      <c r="AN225" s="6">
        <v>585.54899999999998</v>
      </c>
      <c r="AO225" s="6">
        <v>601.33400000000006</v>
      </c>
      <c r="AP225" s="6">
        <v>581.97</v>
      </c>
      <c r="AQ225" s="6">
        <v>694.55100000000004</v>
      </c>
      <c r="AR225" s="6">
        <v>662.53300000000002</v>
      </c>
      <c r="AS225" s="6">
        <v>528.46299999999997</v>
      </c>
      <c r="AT225" s="6">
        <v>634.66000000000008</v>
      </c>
      <c r="AU225" s="6">
        <v>670.89200000000005</v>
      </c>
      <c r="AV225" s="6">
        <v>790.49300000000005</v>
      </c>
      <c r="AW225" s="6">
        <v>671.18299999999999</v>
      </c>
      <c r="AX225" s="6">
        <v>761.74799999999993</v>
      </c>
      <c r="AY225" s="6">
        <v>749.53599999999994</v>
      </c>
      <c r="AZ225" s="6">
        <v>763.17200000000003</v>
      </c>
      <c r="BA225" s="6">
        <v>811.77700000000004</v>
      </c>
      <c r="BB225" s="6">
        <v>825.74099999999999</v>
      </c>
      <c r="BC225" s="6">
        <v>843.00699999999995</v>
      </c>
      <c r="BD225" s="6">
        <v>772.44600000000003</v>
      </c>
      <c r="BE225" s="6">
        <v>1281.5160000000001</v>
      </c>
    </row>
    <row r="226" spans="1:57" x14ac:dyDescent="0.25">
      <c r="A226" s="6" t="s">
        <v>600</v>
      </c>
      <c r="B226" s="6" t="s">
        <v>601</v>
      </c>
      <c r="C226" s="6" t="s">
        <v>157</v>
      </c>
      <c r="D226" s="6" t="s">
        <v>158</v>
      </c>
      <c r="E226" s="6"/>
      <c r="F226" s="6">
        <v>465.00699999999995</v>
      </c>
      <c r="G226" s="6">
        <v>477.35299999999995</v>
      </c>
      <c r="H226" s="6">
        <v>513.31400000000008</v>
      </c>
      <c r="I226" s="6">
        <v>502.09700000000004</v>
      </c>
      <c r="J226" s="6">
        <v>452.48100000000005</v>
      </c>
      <c r="K226" s="6">
        <v>467.68799999999999</v>
      </c>
      <c r="L226" s="6">
        <v>463.21499999999997</v>
      </c>
      <c r="M226" s="6">
        <v>571.69299999999998</v>
      </c>
      <c r="N226" s="6">
        <v>726.70799999999997</v>
      </c>
      <c r="O226" s="6">
        <v>812.52200000000005</v>
      </c>
      <c r="P226" s="6">
        <v>902.67099999999994</v>
      </c>
      <c r="Q226" s="6">
        <v>974.32</v>
      </c>
      <c r="R226" s="6">
        <v>859.01</v>
      </c>
      <c r="S226" s="6">
        <v>919.56600000000003</v>
      </c>
      <c r="T226" s="6">
        <v>970.47</v>
      </c>
      <c r="U226" s="6">
        <v>830.85900000000004</v>
      </c>
      <c r="V226" s="6">
        <v>843.95400000000006</v>
      </c>
      <c r="W226" s="6">
        <v>757.23900000000003</v>
      </c>
      <c r="X226" s="6">
        <v>822.62000000000012</v>
      </c>
      <c r="Y226" s="6">
        <v>635.74199999999996</v>
      </c>
      <c r="Z226" s="6">
        <v>727.95</v>
      </c>
      <c r="AA226" s="6">
        <v>868.58299999999997</v>
      </c>
      <c r="AB226" s="6">
        <v>748.46400000000006</v>
      </c>
      <c r="AC226" s="6">
        <v>892.36200000000008</v>
      </c>
      <c r="AD226" s="6">
        <v>840.35200000000009</v>
      </c>
      <c r="AE226" s="6">
        <v>787.89400000000001</v>
      </c>
      <c r="AF226" s="6">
        <v>721.31700000000001</v>
      </c>
      <c r="AG226" s="6">
        <v>843.83600000000001</v>
      </c>
      <c r="AH226" s="6">
        <v>917.92199999999991</v>
      </c>
      <c r="AI226" s="6">
        <v>746.84199999999998</v>
      </c>
      <c r="AJ226" s="6">
        <v>762.71899999999994</v>
      </c>
      <c r="AK226" s="6">
        <v>863.27299999999991</v>
      </c>
      <c r="AL226" s="6">
        <v>877.59599999999989</v>
      </c>
      <c r="AM226" s="6">
        <v>721.74</v>
      </c>
      <c r="AN226" s="6">
        <v>849.34599999999989</v>
      </c>
      <c r="AO226" s="6">
        <v>811.35799999999995</v>
      </c>
      <c r="AP226" s="6">
        <v>981.15</v>
      </c>
      <c r="AQ226" s="6">
        <v>835.42700000000002</v>
      </c>
      <c r="AR226" s="6">
        <v>1060.8150000000001</v>
      </c>
      <c r="AS226" s="6">
        <v>1058.3150000000001</v>
      </c>
      <c r="AT226" s="6">
        <v>1150.3409999999999</v>
      </c>
      <c r="AU226" s="6">
        <v>1131.0840000000001</v>
      </c>
      <c r="AV226" s="6">
        <v>1154.6569999999999</v>
      </c>
      <c r="AW226" s="6">
        <v>1094.809</v>
      </c>
      <c r="AX226" s="6">
        <v>1132.5740000000001</v>
      </c>
      <c r="AY226" s="6">
        <v>1130.693</v>
      </c>
      <c r="AZ226" s="6">
        <v>1121.5989999999999</v>
      </c>
      <c r="BA226" s="6">
        <v>1144.4180000000001</v>
      </c>
      <c r="BB226" s="6">
        <v>1242.9450000000002</v>
      </c>
      <c r="BC226" s="6">
        <v>1187.3679999999999</v>
      </c>
      <c r="BD226" s="6">
        <v>1225.6669999999999</v>
      </c>
      <c r="BE226" s="6">
        <v>1312.75</v>
      </c>
    </row>
    <row r="227" spans="1:57" x14ac:dyDescent="0.25">
      <c r="A227" s="6" t="s">
        <v>602</v>
      </c>
      <c r="B227" s="6" t="s">
        <v>603</v>
      </c>
      <c r="C227" s="6" t="s">
        <v>157</v>
      </c>
      <c r="D227" s="6" t="s">
        <v>158</v>
      </c>
      <c r="E227" s="6"/>
      <c r="F227" s="6">
        <v>1675.4839999999999</v>
      </c>
      <c r="G227" s="6">
        <v>1737.2220000000002</v>
      </c>
      <c r="H227" s="6">
        <v>1891.8110000000001</v>
      </c>
      <c r="I227" s="6">
        <v>1830.077</v>
      </c>
      <c r="J227" s="6">
        <v>1786.306</v>
      </c>
      <c r="K227" s="6">
        <v>1842.827</v>
      </c>
      <c r="L227" s="6">
        <v>1775.809</v>
      </c>
      <c r="M227" s="6">
        <v>1821.94</v>
      </c>
      <c r="N227" s="6">
        <v>1905.1919999999998</v>
      </c>
      <c r="O227" s="6">
        <v>2075.8220000000001</v>
      </c>
      <c r="P227" s="6">
        <v>1993.173</v>
      </c>
      <c r="Q227" s="6">
        <v>1781.4159999999999</v>
      </c>
      <c r="R227" s="6">
        <v>1957.761</v>
      </c>
      <c r="S227" s="6">
        <v>1878.836</v>
      </c>
      <c r="T227" s="6">
        <v>1889.443</v>
      </c>
      <c r="U227" s="6">
        <v>1899.4939999999999</v>
      </c>
      <c r="V227" s="6">
        <v>1591.961</v>
      </c>
      <c r="W227" s="6">
        <v>1968.6740000000002</v>
      </c>
      <c r="X227" s="6">
        <v>1837.9150000000002</v>
      </c>
      <c r="Y227" s="6">
        <v>1911.0669999999998</v>
      </c>
      <c r="Z227" s="6">
        <v>1983.3919999999998</v>
      </c>
      <c r="AA227" s="6">
        <v>1918.8919999999998</v>
      </c>
      <c r="AB227" s="6">
        <v>2050.4650000000001</v>
      </c>
      <c r="AC227" s="6">
        <v>2102.6009999999997</v>
      </c>
      <c r="AD227" s="6">
        <v>2125.4409999999998</v>
      </c>
      <c r="AE227" s="6">
        <v>2089.0349999999999</v>
      </c>
      <c r="AF227" s="6">
        <v>2006.2849999999999</v>
      </c>
      <c r="AG227" s="6">
        <v>2203.4780000000001</v>
      </c>
      <c r="AH227" s="6">
        <v>2143.08</v>
      </c>
      <c r="AI227" s="6">
        <v>2009.17</v>
      </c>
      <c r="AJ227" s="6">
        <v>2295.3759999999997</v>
      </c>
      <c r="AK227" s="6">
        <v>2254.1669999999999</v>
      </c>
      <c r="AL227" s="6">
        <v>2224.165</v>
      </c>
      <c r="AM227" s="6">
        <v>2409.4059999999999</v>
      </c>
      <c r="AN227" s="6">
        <v>2507.5909999999999</v>
      </c>
      <c r="AO227" s="6">
        <v>2525.6990000000001</v>
      </c>
      <c r="AP227" s="6">
        <v>2458.0309999999999</v>
      </c>
      <c r="AQ227" s="6">
        <v>2565.328</v>
      </c>
      <c r="AR227" s="6">
        <v>2537.386</v>
      </c>
      <c r="AS227" s="6">
        <v>2718.9740000000002</v>
      </c>
      <c r="AT227" s="6">
        <v>2859.5230000000001</v>
      </c>
      <c r="AU227" s="6">
        <v>2968.2190000000001</v>
      </c>
      <c r="AV227" s="6">
        <v>2968.4409999999998</v>
      </c>
      <c r="AW227" s="6">
        <v>2934.0610000000001</v>
      </c>
      <c r="AX227" s="6">
        <v>3018.893</v>
      </c>
      <c r="AY227" s="6">
        <v>2982.9690000000001</v>
      </c>
      <c r="AZ227" s="6">
        <v>3060.819</v>
      </c>
      <c r="BA227" s="6">
        <v>3035.55</v>
      </c>
      <c r="BB227" s="6">
        <v>2975.5680000000002</v>
      </c>
      <c r="BC227" s="6">
        <v>3020.6259999999997</v>
      </c>
      <c r="BD227" s="6">
        <v>3064.9740000000002</v>
      </c>
      <c r="BE227" s="6">
        <v>3091.5919999999996</v>
      </c>
    </row>
    <row r="228" spans="1:57" x14ac:dyDescent="0.25">
      <c r="A228" s="6" t="s">
        <v>604</v>
      </c>
      <c r="B228" s="6" t="s">
        <v>605</v>
      </c>
      <c r="C228" s="6" t="s">
        <v>157</v>
      </c>
      <c r="D228" s="6" t="s">
        <v>158</v>
      </c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>
        <v>993.68500000000006</v>
      </c>
      <c r="AL228" s="6">
        <v>968.28399999999999</v>
      </c>
      <c r="AM228" s="6">
        <v>880.79699999999991</v>
      </c>
      <c r="AN228" s="6">
        <v>915.91100000000006</v>
      </c>
      <c r="AO228" s="6">
        <v>1038.7559999999999</v>
      </c>
      <c r="AP228" s="6">
        <v>1314.2280000000001</v>
      </c>
      <c r="AQ228" s="6">
        <v>1235.278</v>
      </c>
      <c r="AR228" s="6">
        <v>1235.461</v>
      </c>
      <c r="AS228" s="6">
        <v>1310.703</v>
      </c>
      <c r="AT228" s="6">
        <v>1397.905</v>
      </c>
      <c r="AU228" s="6">
        <v>1889.3029999999999</v>
      </c>
      <c r="AV228" s="6">
        <v>2100.5540000000001</v>
      </c>
      <c r="AW228" s="6">
        <v>2150.4360000000001</v>
      </c>
      <c r="AX228" s="6">
        <v>2164.4</v>
      </c>
      <c r="AY228" s="6">
        <v>2158.7060000000001</v>
      </c>
      <c r="AZ228" s="6">
        <v>2440.0309999999999</v>
      </c>
      <c r="BA228" s="6">
        <v>2141.038</v>
      </c>
      <c r="BB228" s="6">
        <v>3119.386</v>
      </c>
      <c r="BC228" s="6">
        <v>3117.2470000000003</v>
      </c>
      <c r="BD228" s="6">
        <v>2519.2650000000003</v>
      </c>
      <c r="BE228" s="6">
        <v>2656.6970000000001</v>
      </c>
    </row>
    <row r="229" spans="1:57" x14ac:dyDescent="0.25">
      <c r="A229" s="6" t="s">
        <v>606</v>
      </c>
      <c r="B229" s="6" t="s">
        <v>607</v>
      </c>
      <c r="C229" s="6" t="s">
        <v>157</v>
      </c>
      <c r="D229" s="6" t="s">
        <v>158</v>
      </c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>
        <v>2209.59</v>
      </c>
      <c r="AL229" s="6">
        <v>2333.5650000000001</v>
      </c>
      <c r="AM229" s="6">
        <v>2610.723</v>
      </c>
      <c r="AN229" s="6">
        <v>1700.694</v>
      </c>
      <c r="AO229" s="6">
        <v>824.2059999999999</v>
      </c>
      <c r="AP229" s="6">
        <v>1186.4059999999999</v>
      </c>
      <c r="AQ229" s="6">
        <v>2148.5709999999999</v>
      </c>
      <c r="AR229" s="6">
        <v>2270.7249999999999</v>
      </c>
      <c r="AS229" s="6">
        <v>2122.424</v>
      </c>
      <c r="AT229" s="6">
        <v>2318.9870000000001</v>
      </c>
      <c r="AU229" s="6">
        <v>2921.0680000000002</v>
      </c>
      <c r="AV229" s="6">
        <v>2769.47</v>
      </c>
      <c r="AW229" s="6">
        <v>2931.5790000000002</v>
      </c>
      <c r="AX229" s="6">
        <v>2908.8959999999997</v>
      </c>
      <c r="AY229" s="6">
        <v>3288.4070000000002</v>
      </c>
      <c r="AZ229" s="6">
        <v>2974.3380000000002</v>
      </c>
      <c r="BA229" s="6">
        <v>2473.6320000000001</v>
      </c>
      <c r="BB229" s="6">
        <v>3139.433</v>
      </c>
      <c r="BC229" s="6">
        <v>2725.268</v>
      </c>
      <c r="BD229" s="6">
        <v>2024.4119999999998</v>
      </c>
      <c r="BE229" s="6">
        <v>1778.0490000000002</v>
      </c>
    </row>
    <row r="230" spans="1:57" x14ac:dyDescent="0.25">
      <c r="A230" s="6" t="s">
        <v>608</v>
      </c>
      <c r="B230" s="6" t="s">
        <v>609</v>
      </c>
      <c r="C230" s="6" t="s">
        <v>157</v>
      </c>
      <c r="D230" s="6" t="s">
        <v>158</v>
      </c>
      <c r="E230" s="6"/>
      <c r="F230" s="6">
        <v>1403.9749999999999</v>
      </c>
      <c r="G230" s="6">
        <v>1217.241</v>
      </c>
      <c r="H230" s="6">
        <v>1194.539</v>
      </c>
      <c r="I230" s="6">
        <v>1154.6500000000001</v>
      </c>
      <c r="J230" s="6">
        <v>1197.06</v>
      </c>
      <c r="K230" s="6">
        <v>1240.73</v>
      </c>
      <c r="L230" s="6">
        <v>1280.1209999999999</v>
      </c>
      <c r="M230" s="6">
        <v>1477.5319999999999</v>
      </c>
      <c r="N230" s="6">
        <v>1355.905</v>
      </c>
      <c r="O230" s="6">
        <v>1276.797</v>
      </c>
      <c r="P230" s="6">
        <v>1233.3150000000001</v>
      </c>
      <c r="Q230" s="6">
        <v>1421.4290000000001</v>
      </c>
      <c r="R230" s="6">
        <v>1476.029</v>
      </c>
      <c r="S230" s="6">
        <v>1583.3330000000001</v>
      </c>
      <c r="T230" s="6">
        <v>1500</v>
      </c>
      <c r="U230" s="6">
        <v>1400</v>
      </c>
      <c r="V230" s="6">
        <v>1414.634</v>
      </c>
      <c r="W230" s="6">
        <v>1320</v>
      </c>
      <c r="X230" s="6">
        <v>1280.702</v>
      </c>
      <c r="Y230" s="6">
        <v>1269.8409999999999</v>
      </c>
      <c r="Z230" s="6">
        <v>1305.085</v>
      </c>
      <c r="AA230" s="6">
        <v>1296</v>
      </c>
      <c r="AB230" s="6">
        <v>1292.308</v>
      </c>
      <c r="AC230" s="6">
        <v>1374.6120000000001</v>
      </c>
      <c r="AD230" s="6">
        <v>1334.807</v>
      </c>
      <c r="AE230" s="6">
        <v>1334.991</v>
      </c>
      <c r="AF230" s="6">
        <v>1420.3530000000001</v>
      </c>
      <c r="AG230" s="6">
        <v>1523.7059999999999</v>
      </c>
      <c r="AH230" s="6">
        <v>1601.393</v>
      </c>
      <c r="AI230" s="6">
        <v>1608.123</v>
      </c>
      <c r="AJ230" s="6">
        <v>1737.4749999999999</v>
      </c>
      <c r="AK230" s="6">
        <v>1735.4369999999999</v>
      </c>
      <c r="AL230" s="6">
        <v>2031.7330000000002</v>
      </c>
      <c r="AM230" s="6">
        <v>2025.193</v>
      </c>
      <c r="AN230" s="6">
        <v>2017.3939999999998</v>
      </c>
      <c r="AO230" s="6">
        <v>2046.6209999999999</v>
      </c>
      <c r="AP230" s="6">
        <v>1779.3830000000003</v>
      </c>
      <c r="AQ230" s="6">
        <v>2094.904</v>
      </c>
      <c r="AR230" s="6">
        <v>1555.85</v>
      </c>
      <c r="AS230" s="6">
        <v>1936.7919999999999</v>
      </c>
      <c r="AT230" s="6">
        <v>1338.7059999999999</v>
      </c>
      <c r="AU230" s="6">
        <v>1667.1569999999999</v>
      </c>
      <c r="AV230" s="6">
        <v>1443.4059999999999</v>
      </c>
      <c r="AW230" s="6">
        <v>1562.7069999999999</v>
      </c>
      <c r="AX230" s="6">
        <v>1541.8979999999999</v>
      </c>
      <c r="AY230" s="6">
        <v>1503.3969999999999</v>
      </c>
      <c r="AZ230" s="6">
        <v>1276.0740000000001</v>
      </c>
      <c r="BA230" s="6">
        <v>1442.655</v>
      </c>
      <c r="BB230" s="6">
        <v>2315.5209999999997</v>
      </c>
      <c r="BC230" s="6">
        <v>2451.3959999999997</v>
      </c>
      <c r="BD230" s="6">
        <v>2252.2349999999997</v>
      </c>
      <c r="BE230" s="6">
        <v>2342.3419999999996</v>
      </c>
    </row>
    <row r="231" spans="1:57" x14ac:dyDescent="0.25">
      <c r="A231" s="6" t="s">
        <v>610</v>
      </c>
      <c r="B231" s="6" t="s">
        <v>611</v>
      </c>
      <c r="C231" s="6" t="s">
        <v>157</v>
      </c>
      <c r="D231" s="6" t="s">
        <v>158</v>
      </c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</row>
    <row r="232" spans="1:57" x14ac:dyDescent="0.25">
      <c r="A232" s="6" t="s">
        <v>612</v>
      </c>
      <c r="B232" s="6" t="s">
        <v>613</v>
      </c>
      <c r="C232" s="6" t="s">
        <v>157</v>
      </c>
      <c r="D232" s="6" t="s">
        <v>158</v>
      </c>
      <c r="E232" s="6"/>
      <c r="F232" s="6">
        <v>2352.06</v>
      </c>
      <c r="G232" s="6">
        <v>2381.3789999999999</v>
      </c>
      <c r="H232" s="6">
        <v>2410.9589999999998</v>
      </c>
      <c r="I232" s="6">
        <v>2439.4790000000003</v>
      </c>
      <c r="J232" s="6">
        <v>2411.067</v>
      </c>
      <c r="K232" s="6">
        <v>2424.2419999999997</v>
      </c>
      <c r="L232" s="6">
        <v>2642.7060000000001</v>
      </c>
      <c r="M232" s="6">
        <v>2659.17</v>
      </c>
      <c r="N232" s="6">
        <v>2707.386</v>
      </c>
      <c r="O232" s="6">
        <v>2901.6109999999999</v>
      </c>
      <c r="P232" s="6">
        <v>3022.402</v>
      </c>
      <c r="Q232" s="6">
        <v>3002.0610000000001</v>
      </c>
      <c r="R232" s="6">
        <v>2981.0340000000001</v>
      </c>
      <c r="S232" s="6">
        <v>2959.9520000000002</v>
      </c>
      <c r="T232" s="6">
        <v>2686.3130000000001</v>
      </c>
      <c r="U232" s="6">
        <v>2957.8969999999999</v>
      </c>
      <c r="V232" s="6">
        <v>2948.6819999999998</v>
      </c>
      <c r="W232" s="6">
        <v>2986.17</v>
      </c>
      <c r="X232" s="6">
        <v>3259.5860000000002</v>
      </c>
      <c r="Y232" s="6">
        <v>3201.56</v>
      </c>
      <c r="Z232" s="6">
        <v>3038.5950000000003</v>
      </c>
      <c r="AA232" s="6">
        <v>3073.9319999999998</v>
      </c>
      <c r="AB232" s="6">
        <v>3075.7049999999999</v>
      </c>
      <c r="AC232" s="6">
        <v>2470.1279999999997</v>
      </c>
      <c r="AD232" s="6">
        <v>2358.5230000000001</v>
      </c>
      <c r="AE232" s="6">
        <v>2408.634</v>
      </c>
      <c r="AF232" s="6">
        <v>2562.4</v>
      </c>
      <c r="AG232" s="6">
        <v>2721.8180000000002</v>
      </c>
      <c r="AH232" s="6">
        <v>2565.4700000000003</v>
      </c>
      <c r="AI232" s="6">
        <v>3326.0569999999998</v>
      </c>
      <c r="AJ232" s="6">
        <v>3207.3890000000001</v>
      </c>
      <c r="AK232" s="6">
        <v>3594.6480000000001</v>
      </c>
      <c r="AL232" s="6">
        <v>3262.154</v>
      </c>
      <c r="AM232" s="6">
        <v>3624.5449999999996</v>
      </c>
      <c r="AN232" s="6">
        <v>3878.078</v>
      </c>
      <c r="AO232" s="6">
        <v>3890.904</v>
      </c>
      <c r="AP232" s="6">
        <v>4163.8</v>
      </c>
      <c r="AQ232" s="6">
        <v>3865.3660000000004</v>
      </c>
      <c r="AR232" s="6">
        <v>1580.654</v>
      </c>
      <c r="AS232" s="6">
        <v>2813.6189999999997</v>
      </c>
      <c r="AT232" s="6">
        <v>2787.3630000000003</v>
      </c>
      <c r="AU232" s="6">
        <v>2760.7689999999998</v>
      </c>
      <c r="AV232" s="6">
        <v>2671.3139999999999</v>
      </c>
      <c r="AW232" s="6">
        <v>2145.4549999999999</v>
      </c>
      <c r="AX232" s="6">
        <v>2503.415</v>
      </c>
      <c r="AY232" s="6">
        <v>2650</v>
      </c>
      <c r="AZ232" s="6">
        <v>2638.2979999999998</v>
      </c>
      <c r="BA232" s="6">
        <v>2610.6189999999997</v>
      </c>
      <c r="BB232" s="6">
        <v>2619.0479999999998</v>
      </c>
      <c r="BC232" s="6">
        <v>2576.67</v>
      </c>
      <c r="BD232" s="6">
        <v>3416.0919999999996</v>
      </c>
      <c r="BE232" s="6">
        <v>3611.1109999999999</v>
      </c>
    </row>
    <row r="233" spans="1:57" x14ac:dyDescent="0.25">
      <c r="A233" s="6" t="s">
        <v>614</v>
      </c>
      <c r="B233" s="6" t="s">
        <v>615</v>
      </c>
      <c r="C233" s="6" t="s">
        <v>157</v>
      </c>
      <c r="D233" s="6" t="s">
        <v>158</v>
      </c>
      <c r="E233" s="6"/>
      <c r="F233" s="6">
        <v>499.18799999999999</v>
      </c>
      <c r="G233" s="6">
        <v>729.49300000000005</v>
      </c>
      <c r="H233" s="6">
        <v>749.56</v>
      </c>
      <c r="I233" s="6">
        <v>641.61400000000003</v>
      </c>
      <c r="J233" s="6">
        <v>738.83500000000004</v>
      </c>
      <c r="K233" s="6">
        <v>693.09500000000003</v>
      </c>
      <c r="L233" s="6">
        <v>618.77200000000005</v>
      </c>
      <c r="M233" s="6">
        <v>701.12200000000007</v>
      </c>
      <c r="N233" s="6">
        <v>662.61500000000001</v>
      </c>
      <c r="O233" s="6">
        <v>553.46899999999994</v>
      </c>
      <c r="P233" s="6">
        <v>713.93200000000002</v>
      </c>
      <c r="Q233" s="6">
        <v>905.36800000000005</v>
      </c>
      <c r="R233" s="6">
        <v>825.25099999999998</v>
      </c>
      <c r="S233" s="6">
        <v>813.77099999999996</v>
      </c>
      <c r="T233" s="6">
        <v>931.55</v>
      </c>
      <c r="U233" s="6">
        <v>734.03700000000003</v>
      </c>
      <c r="V233" s="6">
        <v>712.73599999999999</v>
      </c>
      <c r="W233" s="6">
        <v>667.50200000000007</v>
      </c>
      <c r="X233" s="6">
        <v>596.96499999999992</v>
      </c>
      <c r="Y233" s="6">
        <v>915.54500000000007</v>
      </c>
      <c r="Z233" s="6">
        <v>971.66599999999994</v>
      </c>
      <c r="AA233" s="6">
        <v>1086.1299999999999</v>
      </c>
      <c r="AB233" s="6">
        <v>582.93500000000006</v>
      </c>
      <c r="AC233" s="6">
        <v>716.90499999999997</v>
      </c>
      <c r="AD233" s="6">
        <v>1084.798</v>
      </c>
      <c r="AE233" s="6">
        <v>758.48699999999997</v>
      </c>
      <c r="AF233" s="6">
        <v>1154.934</v>
      </c>
      <c r="AG233" s="6">
        <v>935.74500000000012</v>
      </c>
      <c r="AH233" s="6">
        <v>642.80799999999999</v>
      </c>
      <c r="AI233" s="6">
        <v>1144.598</v>
      </c>
      <c r="AJ233" s="6">
        <v>1551.08</v>
      </c>
      <c r="AK233" s="6">
        <v>1509.777</v>
      </c>
      <c r="AL233" s="6">
        <v>1205.883</v>
      </c>
      <c r="AM233" s="6">
        <v>891.69100000000003</v>
      </c>
      <c r="AN233" s="6">
        <v>1112.049</v>
      </c>
      <c r="AO233" s="6">
        <v>1440.4950000000001</v>
      </c>
      <c r="AP233" s="6">
        <v>927.86399999999992</v>
      </c>
      <c r="AQ233" s="6">
        <v>1345.0889999999999</v>
      </c>
      <c r="AR233" s="6">
        <v>1232.9450000000002</v>
      </c>
      <c r="AS233" s="6">
        <v>977.12400000000002</v>
      </c>
      <c r="AT233" s="6">
        <v>1711.7009999999998</v>
      </c>
      <c r="AU233" s="6">
        <v>1248.883</v>
      </c>
      <c r="AV233" s="6">
        <v>1792.5540000000001</v>
      </c>
      <c r="AW233" s="6">
        <v>1307.933</v>
      </c>
      <c r="AX233" s="6">
        <v>1435.915</v>
      </c>
      <c r="AY233" s="6">
        <v>1245.1770000000001</v>
      </c>
      <c r="AZ233" s="6">
        <v>1612.86</v>
      </c>
      <c r="BA233" s="6">
        <v>1476.393</v>
      </c>
      <c r="BB233" s="6">
        <v>1880.0229999999999</v>
      </c>
      <c r="BC233" s="6">
        <v>1699.1150000000002</v>
      </c>
      <c r="BD233" s="6">
        <v>1711.568</v>
      </c>
      <c r="BE233" s="6">
        <v>1674.3389999999999</v>
      </c>
    </row>
    <row r="234" spans="1:57" x14ac:dyDescent="0.25">
      <c r="A234" s="6" t="s">
        <v>616</v>
      </c>
      <c r="B234" s="6" t="s">
        <v>617</v>
      </c>
      <c r="C234" s="6" t="s">
        <v>157</v>
      </c>
      <c r="D234" s="6" t="s">
        <v>158</v>
      </c>
      <c r="E234" s="6"/>
      <c r="F234" s="6">
        <v>989.4129999999999</v>
      </c>
      <c r="G234" s="6">
        <v>1135.981</v>
      </c>
      <c r="H234" s="6">
        <v>1343.4360000000001</v>
      </c>
      <c r="I234" s="6">
        <v>1117.92</v>
      </c>
      <c r="J234" s="6">
        <v>1138.634</v>
      </c>
      <c r="K234" s="6">
        <v>1272.662</v>
      </c>
      <c r="L234" s="6">
        <v>1303.4290000000001</v>
      </c>
      <c r="M234" s="6">
        <v>1215.6799999999998</v>
      </c>
      <c r="N234" s="6">
        <v>1291.6959999999999</v>
      </c>
      <c r="O234" s="6">
        <v>1215.0419999999999</v>
      </c>
      <c r="P234" s="6">
        <v>1573.473</v>
      </c>
      <c r="Q234" s="6">
        <v>1435.1020000000001</v>
      </c>
      <c r="R234" s="6">
        <v>1238.0840000000001</v>
      </c>
      <c r="S234" s="6">
        <v>1294.183</v>
      </c>
      <c r="T234" s="6">
        <v>1632.4389999999999</v>
      </c>
      <c r="U234" s="6">
        <v>1805.502</v>
      </c>
      <c r="V234" s="6">
        <v>1791.682</v>
      </c>
      <c r="W234" s="6">
        <v>1824.5830000000001</v>
      </c>
      <c r="X234" s="6">
        <v>1880.1279999999999</v>
      </c>
      <c r="Y234" s="6">
        <v>1855.1009999999999</v>
      </c>
      <c r="Z234" s="6">
        <v>1871.711</v>
      </c>
      <c r="AA234" s="6">
        <v>1978.7380000000001</v>
      </c>
      <c r="AB234" s="6">
        <v>1838.4029999999998</v>
      </c>
      <c r="AC234" s="6">
        <v>1971.104</v>
      </c>
      <c r="AD234" s="6">
        <v>1931.0369999999998</v>
      </c>
      <c r="AE234" s="6">
        <v>2135.5330000000004</v>
      </c>
      <c r="AF234" s="6">
        <v>2137.4380000000001</v>
      </c>
      <c r="AG234" s="6">
        <v>2250.2349999999997</v>
      </c>
      <c r="AH234" s="6">
        <v>1742.1080000000002</v>
      </c>
      <c r="AI234" s="6">
        <v>2214.1570000000002</v>
      </c>
      <c r="AJ234" s="6">
        <v>2239.453</v>
      </c>
      <c r="AK234" s="6">
        <v>2123.4450000000002</v>
      </c>
      <c r="AL234" s="6">
        <v>2255.0209999999997</v>
      </c>
      <c r="AM234" s="6">
        <v>1911.5160000000001</v>
      </c>
      <c r="AN234" s="6">
        <v>2037.8560000000002</v>
      </c>
      <c r="AO234" s="6">
        <v>2105.7490000000003</v>
      </c>
      <c r="AP234" s="6">
        <v>2131.4690000000001</v>
      </c>
      <c r="AQ234" s="6">
        <v>2359.4759999999997</v>
      </c>
      <c r="AR234" s="6">
        <v>2075.1970000000001</v>
      </c>
      <c r="AS234" s="6">
        <v>2311.049</v>
      </c>
      <c r="AT234" s="6">
        <v>2127.1709999999998</v>
      </c>
      <c r="AU234" s="6">
        <v>2237.6799999999998</v>
      </c>
      <c r="AV234" s="6">
        <v>2297.9859999999999</v>
      </c>
      <c r="AW234" s="6">
        <v>2466.7080000000001</v>
      </c>
      <c r="AX234" s="6">
        <v>2626.114</v>
      </c>
      <c r="AY234" s="6">
        <v>2656.74</v>
      </c>
      <c r="AZ234" s="6">
        <v>2359.4700000000003</v>
      </c>
      <c r="BA234" s="6">
        <v>2443.5880000000002</v>
      </c>
      <c r="BB234" s="6">
        <v>2783.136</v>
      </c>
      <c r="BC234" s="6">
        <v>2708.78</v>
      </c>
      <c r="BD234" s="6">
        <v>2957.5880000000002</v>
      </c>
      <c r="BE234" s="6">
        <v>2956.07</v>
      </c>
    </row>
    <row r="235" spans="1:57" x14ac:dyDescent="0.25">
      <c r="A235" s="6" t="s">
        <v>618</v>
      </c>
      <c r="B235" s="6" t="s">
        <v>619</v>
      </c>
      <c r="C235" s="6" t="s">
        <v>157</v>
      </c>
      <c r="D235" s="6" t="s">
        <v>158</v>
      </c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</row>
    <row r="236" spans="1:57" x14ac:dyDescent="0.25">
      <c r="A236" s="6" t="s">
        <v>620</v>
      </c>
      <c r="B236" s="6" t="s">
        <v>621</v>
      </c>
      <c r="C236" s="6" t="s">
        <v>157</v>
      </c>
      <c r="D236" s="6" t="s">
        <v>158</v>
      </c>
      <c r="E236" s="6"/>
      <c r="F236" s="6">
        <v>805.65</v>
      </c>
      <c r="G236" s="6">
        <v>831.26100000000008</v>
      </c>
      <c r="H236" s="6">
        <v>958.64300000000003</v>
      </c>
      <c r="I236" s="6">
        <v>804.423</v>
      </c>
      <c r="J236" s="6">
        <v>801.40200000000004</v>
      </c>
      <c r="K236" s="6">
        <v>760.19499999999994</v>
      </c>
      <c r="L236" s="6">
        <v>702.51300000000003</v>
      </c>
      <c r="M236" s="6">
        <v>581.06799999999998</v>
      </c>
      <c r="N236" s="6">
        <v>638.51400000000001</v>
      </c>
      <c r="O236" s="6">
        <v>573.803</v>
      </c>
      <c r="P236" s="6">
        <v>708.06499999999994</v>
      </c>
      <c r="Q236" s="6">
        <v>667.96600000000001</v>
      </c>
      <c r="R236" s="6">
        <v>902.99799999999993</v>
      </c>
      <c r="S236" s="6">
        <v>764.61800000000005</v>
      </c>
      <c r="T236" s="6">
        <v>1052.165</v>
      </c>
      <c r="U236" s="6">
        <v>1007.601</v>
      </c>
      <c r="V236" s="6">
        <v>1005.908</v>
      </c>
      <c r="W236" s="6">
        <v>999.60400000000004</v>
      </c>
      <c r="X236" s="6">
        <v>1166.2629999999999</v>
      </c>
      <c r="Y236" s="6">
        <v>1020.229</v>
      </c>
      <c r="Z236" s="6">
        <v>1003.1049999999999</v>
      </c>
      <c r="AA236" s="6">
        <v>1429.4749999999999</v>
      </c>
      <c r="AB236" s="6">
        <v>1300.8700000000001</v>
      </c>
      <c r="AC236" s="6">
        <v>1270.6690000000001</v>
      </c>
      <c r="AD236" s="6">
        <v>1366.8440000000001</v>
      </c>
      <c r="AE236" s="6">
        <v>1126.566</v>
      </c>
      <c r="AF236" s="6">
        <v>1274.2809999999999</v>
      </c>
      <c r="AG236" s="6">
        <v>1220.0920000000001</v>
      </c>
      <c r="AH236" s="6">
        <v>1489.2270000000001</v>
      </c>
      <c r="AI236" s="6">
        <v>1506.53</v>
      </c>
      <c r="AJ236" s="6">
        <v>1233.8790000000001</v>
      </c>
      <c r="AK236" s="6">
        <v>1087.4280000000001</v>
      </c>
      <c r="AL236" s="6">
        <v>1227.4379999999999</v>
      </c>
      <c r="AM236" s="6">
        <v>1151.905</v>
      </c>
      <c r="AN236" s="6">
        <v>1701.6209999999999</v>
      </c>
      <c r="AO236" s="6">
        <v>1587.4549999999999</v>
      </c>
      <c r="AP236" s="6">
        <v>1102.2719999999999</v>
      </c>
      <c r="AQ236" s="6">
        <v>1195.7809999999999</v>
      </c>
      <c r="AR236" s="6">
        <v>1769.1080000000002</v>
      </c>
      <c r="AS236" s="6">
        <v>1442.259</v>
      </c>
      <c r="AT236" s="6">
        <v>2047.4169999999999</v>
      </c>
      <c r="AU236" s="6">
        <v>1902.931</v>
      </c>
      <c r="AV236" s="6">
        <v>859.55100000000004</v>
      </c>
      <c r="AW236" s="6">
        <v>1370.076</v>
      </c>
      <c r="AX236" s="6">
        <v>1099.961</v>
      </c>
      <c r="AY236" s="6">
        <v>1339.1559999999999</v>
      </c>
      <c r="AZ236" s="6">
        <v>1449.3790000000001</v>
      </c>
      <c r="BA236" s="6">
        <v>1324.6569999999999</v>
      </c>
      <c r="BB236" s="6">
        <v>1110.393</v>
      </c>
      <c r="BC236" s="6">
        <v>1646.6970000000001</v>
      </c>
      <c r="BD236" s="6">
        <v>1378.902</v>
      </c>
      <c r="BE236" s="6">
        <v>1314.1469999999999</v>
      </c>
    </row>
    <row r="237" spans="1:57" x14ac:dyDescent="0.25">
      <c r="A237" s="6" t="s">
        <v>622</v>
      </c>
      <c r="B237" s="6" t="s">
        <v>623</v>
      </c>
      <c r="C237" s="6" t="s">
        <v>157</v>
      </c>
      <c r="D237" s="6" t="s">
        <v>158</v>
      </c>
      <c r="E237" s="6"/>
      <c r="F237" s="6">
        <v>902.33400000000006</v>
      </c>
      <c r="G237" s="6">
        <v>903.72299999999996</v>
      </c>
      <c r="H237" s="6">
        <v>926.56499999999994</v>
      </c>
      <c r="I237" s="6">
        <v>884.40100000000007</v>
      </c>
      <c r="J237" s="6">
        <v>910.51900000000001</v>
      </c>
      <c r="K237" s="6">
        <v>908.91100000000006</v>
      </c>
      <c r="L237" s="6">
        <v>913.14300000000003</v>
      </c>
      <c r="M237" s="6">
        <v>1074.5149999999999</v>
      </c>
      <c r="N237" s="6">
        <v>1185.5120000000002</v>
      </c>
      <c r="O237" s="6">
        <v>1362.635</v>
      </c>
      <c r="P237" s="6">
        <v>1087.904</v>
      </c>
      <c r="Q237" s="6">
        <v>1227.596</v>
      </c>
      <c r="R237" s="6">
        <v>1173.4680000000001</v>
      </c>
      <c r="S237" s="6">
        <v>1079.8409999999999</v>
      </c>
      <c r="T237" s="6">
        <v>1350.788</v>
      </c>
      <c r="U237" s="6">
        <v>1217.239</v>
      </c>
      <c r="V237" s="6">
        <v>1205.377</v>
      </c>
      <c r="W237" s="6">
        <v>1210.1469999999999</v>
      </c>
      <c r="X237" s="6">
        <v>1613.723</v>
      </c>
      <c r="Y237" s="6">
        <v>1491.01</v>
      </c>
      <c r="Z237" s="6">
        <v>1561.662</v>
      </c>
      <c r="AA237" s="6">
        <v>1308.982</v>
      </c>
      <c r="AB237" s="6">
        <v>1617.3409999999999</v>
      </c>
      <c r="AC237" s="6">
        <v>1041.943</v>
      </c>
      <c r="AD237" s="6">
        <v>1469.498</v>
      </c>
      <c r="AE237" s="6">
        <v>1181.2829999999999</v>
      </c>
      <c r="AF237" s="6">
        <v>1427.5350000000001</v>
      </c>
      <c r="AG237" s="6">
        <v>1438.2719999999999</v>
      </c>
      <c r="AH237" s="6">
        <v>1515.848</v>
      </c>
      <c r="AI237" s="6">
        <v>1497.63</v>
      </c>
      <c r="AJ237" s="6">
        <v>1434.097</v>
      </c>
      <c r="AK237" s="6">
        <v>1530.114</v>
      </c>
      <c r="AL237" s="6">
        <v>1540.9839999999999</v>
      </c>
      <c r="AM237" s="6">
        <v>1494.981</v>
      </c>
      <c r="AN237" s="6">
        <v>1571.2069999999999</v>
      </c>
      <c r="AO237" s="6">
        <v>1204.856</v>
      </c>
      <c r="AP237" s="6">
        <v>1218.1410000000001</v>
      </c>
      <c r="AQ237" s="6">
        <v>1526.354</v>
      </c>
      <c r="AR237" s="6">
        <v>1633.9079999999999</v>
      </c>
      <c r="AS237" s="6">
        <v>1539.3589999999999</v>
      </c>
      <c r="AT237" s="6">
        <v>1641.08</v>
      </c>
      <c r="AU237" s="6">
        <v>1638.7540000000001</v>
      </c>
      <c r="AV237" s="6">
        <v>1677.5919999999999</v>
      </c>
      <c r="AW237" s="6">
        <v>1468.0440000000001</v>
      </c>
      <c r="AX237" s="6">
        <v>1573.8319999999999</v>
      </c>
      <c r="AY237" s="6">
        <v>1522.9479999999999</v>
      </c>
      <c r="AZ237" s="6">
        <v>1526.018</v>
      </c>
      <c r="BA237" s="6">
        <v>2055.788</v>
      </c>
      <c r="BB237" s="6">
        <v>2038.3259999999998</v>
      </c>
      <c r="BC237" s="6">
        <v>1978.4419999999998</v>
      </c>
      <c r="BD237" s="6">
        <v>2077.556</v>
      </c>
      <c r="BE237" s="6">
        <v>2028.604</v>
      </c>
    </row>
    <row r="238" spans="1:57" x14ac:dyDescent="0.25">
      <c r="A238" s="6" t="s">
        <v>624</v>
      </c>
      <c r="B238" s="6" t="s">
        <v>625</v>
      </c>
      <c r="C238" s="6" t="s">
        <v>157</v>
      </c>
      <c r="D238" s="6" t="s">
        <v>158</v>
      </c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>
        <v>2834.4360000000001</v>
      </c>
      <c r="AL238" s="6">
        <v>3291.35</v>
      </c>
      <c r="AM238" s="6">
        <v>2728.9880000000003</v>
      </c>
      <c r="AN238" s="6">
        <v>2512.2860000000001</v>
      </c>
      <c r="AO238" s="6">
        <v>2010.1369999999999</v>
      </c>
      <c r="AP238" s="6">
        <v>2490.1060000000002</v>
      </c>
      <c r="AQ238" s="6">
        <v>2105.384</v>
      </c>
      <c r="AR238" s="6">
        <v>2002.6330000000003</v>
      </c>
      <c r="AS238" s="6">
        <v>1950.777</v>
      </c>
      <c r="AT238" s="6">
        <v>2725.8710000000001</v>
      </c>
      <c r="AU238" s="6">
        <v>2749.68</v>
      </c>
      <c r="AV238" s="6">
        <v>1849.0819999999999</v>
      </c>
      <c r="AW238" s="6">
        <v>2845.1950000000002</v>
      </c>
      <c r="AX238" s="6">
        <v>2623.0450000000001</v>
      </c>
      <c r="AY238" s="6">
        <v>2427.7979999999998</v>
      </c>
      <c r="AZ238" s="6">
        <v>2206.92</v>
      </c>
      <c r="BA238" s="6">
        <v>3487.3040000000001</v>
      </c>
      <c r="BB238" s="6">
        <v>3004.0749999999998</v>
      </c>
      <c r="BC238" s="6">
        <v>2726.8220000000001</v>
      </c>
      <c r="BD238" s="6">
        <v>3754.0970000000002</v>
      </c>
      <c r="BE238" s="6">
        <v>3169.2660000000001</v>
      </c>
    </row>
    <row r="239" spans="1:57" x14ac:dyDescent="0.25">
      <c r="A239" s="6" t="s">
        <v>626</v>
      </c>
      <c r="B239" s="6" t="s">
        <v>627</v>
      </c>
      <c r="C239" s="6" t="s">
        <v>157</v>
      </c>
      <c r="D239" s="6" t="s">
        <v>158</v>
      </c>
      <c r="E239" s="6"/>
      <c r="F239" s="6">
        <v>1210.0765256080917</v>
      </c>
      <c r="G239" s="6">
        <v>1316.1785630288132</v>
      </c>
      <c r="H239" s="6">
        <v>1418.0752598373776</v>
      </c>
      <c r="I239" s="6">
        <v>1477.8676973832523</v>
      </c>
      <c r="J239" s="6">
        <v>1544.1510675756751</v>
      </c>
      <c r="K239" s="6">
        <v>1642.8755741852972</v>
      </c>
      <c r="L239" s="6">
        <v>1705.5931790465388</v>
      </c>
      <c r="M239" s="6">
        <v>1643.5988290255873</v>
      </c>
      <c r="N239" s="6">
        <v>1670.1676004047413</v>
      </c>
      <c r="O239" s="6">
        <v>1800.1611615257393</v>
      </c>
      <c r="P239" s="6">
        <v>1883.052221686404</v>
      </c>
      <c r="Q239" s="6">
        <v>1849.1622519969662</v>
      </c>
      <c r="R239" s="6">
        <v>1933.285641223599</v>
      </c>
      <c r="S239" s="6">
        <v>2022.9946336620649</v>
      </c>
      <c r="T239" s="6">
        <v>2083.5506039032962</v>
      </c>
      <c r="U239" s="6">
        <v>2129.3116378585651</v>
      </c>
      <c r="V239" s="6">
        <v>2128.6207734921068</v>
      </c>
      <c r="W239" s="6">
        <v>2307.3315986959924</v>
      </c>
      <c r="X239" s="6">
        <v>2410.2218425156793</v>
      </c>
      <c r="Y239" s="6">
        <v>2395.276647160943</v>
      </c>
      <c r="Z239" s="6">
        <v>2504.6895950205007</v>
      </c>
      <c r="AA239" s="6">
        <v>2685.7505577336055</v>
      </c>
      <c r="AB239" s="6">
        <v>2750.3354645910445</v>
      </c>
      <c r="AC239" s="6">
        <v>2945.5629855733873</v>
      </c>
      <c r="AD239" s="6">
        <v>2844.2228937163036</v>
      </c>
      <c r="AE239" s="6">
        <v>2889.5183176754963</v>
      </c>
      <c r="AF239" s="6">
        <v>2918.0735680343928</v>
      </c>
      <c r="AG239" s="6">
        <v>2942.1544725970348</v>
      </c>
      <c r="AH239" s="6">
        <v>2976.8650295324983</v>
      </c>
      <c r="AI239" s="6">
        <v>3144.854775186081</v>
      </c>
      <c r="AJ239" s="6">
        <v>3162.6618597097158</v>
      </c>
      <c r="AK239" s="6">
        <v>2972.1419207226782</v>
      </c>
      <c r="AL239" s="6">
        <v>3043.8412695508464</v>
      </c>
      <c r="AM239" s="6">
        <v>3057.8012960570954</v>
      </c>
      <c r="AN239" s="6">
        <v>3173.376970761833</v>
      </c>
      <c r="AO239" s="6">
        <v>3294.1480826269117</v>
      </c>
      <c r="AP239" s="6">
        <v>3411.684371075984</v>
      </c>
      <c r="AQ239" s="6">
        <v>3483.6992537593487</v>
      </c>
      <c r="AR239" s="6">
        <v>3549.2320822041479</v>
      </c>
      <c r="AS239" s="6">
        <v>3361.993653332785</v>
      </c>
      <c r="AT239" s="6">
        <v>3459.0272168820175</v>
      </c>
      <c r="AU239" s="6">
        <v>3478.6714062921137</v>
      </c>
      <c r="AV239" s="6">
        <v>3473.0304447362914</v>
      </c>
      <c r="AW239" s="6">
        <v>3695.2186214610547</v>
      </c>
      <c r="AX239" s="6">
        <v>3733.2357656278546</v>
      </c>
      <c r="AY239" s="6">
        <v>3868.1290747433559</v>
      </c>
      <c r="AZ239" s="6">
        <v>3800.5065182091794</v>
      </c>
      <c r="BA239" s="6">
        <v>4061.7508982026243</v>
      </c>
      <c r="BB239" s="6">
        <v>3957.3391337542739</v>
      </c>
      <c r="BC239" s="6">
        <v>4086.8336585909037</v>
      </c>
      <c r="BD239" s="6">
        <v>4232.0021652765272</v>
      </c>
      <c r="BE239" s="6">
        <v>4254.6920868168399</v>
      </c>
    </row>
    <row r="240" spans="1:57" x14ac:dyDescent="0.25">
      <c r="A240" s="6" t="s">
        <v>628</v>
      </c>
      <c r="B240" s="6" t="s">
        <v>629</v>
      </c>
      <c r="C240" s="6" t="s">
        <v>157</v>
      </c>
      <c r="D240" s="6" t="s">
        <v>158</v>
      </c>
      <c r="E240" s="6"/>
      <c r="F240" s="6">
        <v>859.70699999999999</v>
      </c>
      <c r="G240" s="6">
        <v>936.8549999999999</v>
      </c>
      <c r="H240" s="6">
        <v>794.63800000000003</v>
      </c>
      <c r="I240" s="6">
        <v>1084.1950000000002</v>
      </c>
      <c r="J240" s="6">
        <v>951.43600000000004</v>
      </c>
      <c r="K240" s="6">
        <v>872.49</v>
      </c>
      <c r="L240" s="6">
        <v>753.12900000000002</v>
      </c>
      <c r="M240" s="6">
        <v>890.5440000000001</v>
      </c>
      <c r="N240" s="6">
        <v>1038.8219999999999</v>
      </c>
      <c r="O240" s="6">
        <v>1157.038</v>
      </c>
      <c r="P240" s="6">
        <v>1034.9680000000001</v>
      </c>
      <c r="Q240" s="6">
        <v>1117.83</v>
      </c>
      <c r="R240" s="6">
        <v>1265.1659999999999</v>
      </c>
      <c r="S240" s="6">
        <v>1385.249</v>
      </c>
      <c r="T240" s="6">
        <v>1157.7549999999999</v>
      </c>
      <c r="U240" s="6">
        <v>1296.1889999999999</v>
      </c>
      <c r="V240" s="6">
        <v>1079.4569999999999</v>
      </c>
      <c r="W240" s="6">
        <v>1343.8790000000001</v>
      </c>
      <c r="X240" s="6">
        <v>1509.2159999999999</v>
      </c>
      <c r="Y240" s="6">
        <v>1618.28</v>
      </c>
      <c r="Z240" s="6">
        <v>1804.13</v>
      </c>
      <c r="AA240" s="6">
        <v>2055.9830000000002</v>
      </c>
      <c r="AB240" s="6">
        <v>1876.2729999999999</v>
      </c>
      <c r="AC240" s="6">
        <v>1955.1529999999998</v>
      </c>
      <c r="AD240" s="6">
        <v>1840.9060000000002</v>
      </c>
      <c r="AE240" s="6">
        <v>1870.5909999999999</v>
      </c>
      <c r="AF240" s="6">
        <v>2100.1179999999999</v>
      </c>
      <c r="AG240" s="6">
        <v>2538.9520000000002</v>
      </c>
      <c r="AH240" s="6">
        <v>2633.71</v>
      </c>
      <c r="AI240" s="6">
        <v>2182.308</v>
      </c>
      <c r="AJ240" s="6">
        <v>2419.384</v>
      </c>
      <c r="AK240" s="6">
        <v>2733.4059999999999</v>
      </c>
      <c r="AL240" s="6">
        <v>2478.5509999999999</v>
      </c>
      <c r="AM240" s="6">
        <v>2969.4209999999998</v>
      </c>
      <c r="AN240" s="6">
        <v>3187.8229999999999</v>
      </c>
      <c r="AO240" s="6">
        <v>3290.1449999999995</v>
      </c>
      <c r="AP240" s="6">
        <v>3078.0189999999998</v>
      </c>
      <c r="AQ240" s="6">
        <v>3434.8530000000001</v>
      </c>
      <c r="AR240" s="6">
        <v>3896.2440000000001</v>
      </c>
      <c r="AS240" s="6">
        <v>3905.18</v>
      </c>
      <c r="AT240" s="6">
        <v>3343.8650000000002</v>
      </c>
      <c r="AU240" s="6">
        <v>3319.7089999999998</v>
      </c>
      <c r="AV240" s="6">
        <v>3906.49</v>
      </c>
      <c r="AW240" s="6">
        <v>4298.9070000000002</v>
      </c>
      <c r="AX240" s="6">
        <v>4404.6139999999996</v>
      </c>
      <c r="AY240" s="6">
        <v>4456.1880000000001</v>
      </c>
      <c r="AZ240" s="6">
        <v>4131.7169999999996</v>
      </c>
      <c r="BA240" s="6">
        <v>3957.9349999999999</v>
      </c>
      <c r="BB240" s="6">
        <v>4076.3820000000001</v>
      </c>
      <c r="BC240" s="6">
        <v>4267.2089999999998</v>
      </c>
      <c r="BD240" s="6">
        <v>4594.9449999999997</v>
      </c>
      <c r="BE240" s="6">
        <v>4251.7269999999999</v>
      </c>
    </row>
    <row r="241" spans="1:59" x14ac:dyDescent="0.25">
      <c r="A241" s="6" t="s">
        <v>630</v>
      </c>
      <c r="B241" s="6" t="s">
        <v>631</v>
      </c>
      <c r="C241" s="6" t="s">
        <v>157</v>
      </c>
      <c r="D241" s="6" t="s">
        <v>158</v>
      </c>
      <c r="E241" s="6"/>
      <c r="F241" s="6">
        <v>2522.2919999999999</v>
      </c>
      <c r="G241" s="6">
        <v>2683.09</v>
      </c>
      <c r="H241" s="6">
        <v>2800.5749999999998</v>
      </c>
      <c r="I241" s="6">
        <v>2639.308</v>
      </c>
      <c r="J241" s="6">
        <v>3040.8220000000001</v>
      </c>
      <c r="K241" s="6">
        <v>3016.683</v>
      </c>
      <c r="L241" s="6">
        <v>3161.201</v>
      </c>
      <c r="M241" s="6">
        <v>3212.752</v>
      </c>
      <c r="N241" s="6">
        <v>3464.2669999999998</v>
      </c>
      <c r="O241" s="6">
        <v>3154.8779999999997</v>
      </c>
      <c r="P241" s="6">
        <v>3725.5550000000003</v>
      </c>
      <c r="Q241" s="6">
        <v>3908.183</v>
      </c>
      <c r="R241" s="6">
        <v>3683.2120000000004</v>
      </c>
      <c r="S241" s="6">
        <v>2997.529</v>
      </c>
      <c r="T241" s="6">
        <v>3461.2919999999999</v>
      </c>
      <c r="U241" s="6">
        <v>3532.9980000000005</v>
      </c>
      <c r="V241" s="6">
        <v>3683.2349999999997</v>
      </c>
      <c r="W241" s="6">
        <v>4109.7839999999997</v>
      </c>
      <c r="X241" s="6">
        <v>4426.2039999999997</v>
      </c>
      <c r="Y241" s="6">
        <v>3771.94</v>
      </c>
      <c r="Z241" s="6">
        <v>4256.7370000000001</v>
      </c>
      <c r="AA241" s="6">
        <v>4370.5919999999996</v>
      </c>
      <c r="AB241" s="6">
        <v>3535.8530000000001</v>
      </c>
      <c r="AC241" s="6">
        <v>4374.1319999999996</v>
      </c>
      <c r="AD241" s="6">
        <v>4763.2980000000007</v>
      </c>
      <c r="AE241" s="6">
        <v>4698.8819999999996</v>
      </c>
      <c r="AF241" s="6">
        <v>4735.3949999999995</v>
      </c>
      <c r="AG241" s="6">
        <v>3706.9059999999999</v>
      </c>
      <c r="AH241" s="6">
        <v>4473.8639999999996</v>
      </c>
      <c r="AI241" s="6">
        <v>4755.1080000000002</v>
      </c>
      <c r="AJ241" s="6">
        <v>4510.2569999999996</v>
      </c>
      <c r="AK241" s="6">
        <v>5360.5529999999999</v>
      </c>
      <c r="AL241" s="6">
        <v>4301.143</v>
      </c>
      <c r="AM241" s="6">
        <v>5563.3540000000003</v>
      </c>
      <c r="AN241" s="6">
        <v>4644.7669999999998</v>
      </c>
      <c r="AO241" s="6">
        <v>5177.3999999999996</v>
      </c>
      <c r="AP241" s="6">
        <v>5277.6679999999997</v>
      </c>
      <c r="AQ241" s="6">
        <v>5676.1360000000004</v>
      </c>
      <c r="AR241" s="6">
        <v>5732.9859999999999</v>
      </c>
      <c r="AS241" s="6">
        <v>5854.2809999999999</v>
      </c>
      <c r="AT241" s="6">
        <v>5891.5209999999997</v>
      </c>
      <c r="AU241" s="6">
        <v>5547.4750000000004</v>
      </c>
      <c r="AV241" s="6">
        <v>6024.0330000000004</v>
      </c>
      <c r="AW241" s="6">
        <v>6851.6600000000008</v>
      </c>
      <c r="AX241" s="6">
        <v>6451.0290000000005</v>
      </c>
      <c r="AY241" s="6">
        <v>6400.1669999999995</v>
      </c>
      <c r="AZ241" s="6">
        <v>6704.3440000000001</v>
      </c>
      <c r="BA241" s="6">
        <v>6619.9750000000004</v>
      </c>
      <c r="BB241" s="6">
        <v>7236.2289999999994</v>
      </c>
      <c r="BC241" s="6">
        <v>6987.616</v>
      </c>
      <c r="BD241" s="6">
        <v>6818.1789999999992</v>
      </c>
      <c r="BE241" s="6">
        <v>5922.4669999999996</v>
      </c>
    </row>
    <row r="242" spans="1:59" x14ac:dyDescent="0.25">
      <c r="A242" s="6" t="s">
        <v>632</v>
      </c>
      <c r="B242" s="6" t="s">
        <v>633</v>
      </c>
      <c r="C242" s="6" t="s">
        <v>157</v>
      </c>
      <c r="D242" s="6" t="s">
        <v>158</v>
      </c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>
        <v>1777.1830000000002</v>
      </c>
      <c r="AL242" s="6">
        <v>1662.3150000000001</v>
      </c>
      <c r="AM242" s="6">
        <v>1593.4159999999999</v>
      </c>
      <c r="AN242" s="6">
        <v>1935.5669999999998</v>
      </c>
      <c r="AO242" s="6">
        <v>2029.66</v>
      </c>
      <c r="AP242" s="6">
        <v>1965.0139999999999</v>
      </c>
      <c r="AQ242" s="6">
        <v>2357.605</v>
      </c>
      <c r="AR242" s="6">
        <v>2520.9639999999999</v>
      </c>
      <c r="AS242" s="6">
        <v>2435.9250000000002</v>
      </c>
      <c r="AT242" s="6">
        <v>2919.7380000000003</v>
      </c>
      <c r="AU242" s="6">
        <v>3608.9849999999997</v>
      </c>
      <c r="AV242" s="6">
        <v>3403.4559999999997</v>
      </c>
      <c r="AW242" s="6">
        <v>3518.3980000000001</v>
      </c>
      <c r="AX242" s="6">
        <v>4041.6980000000003</v>
      </c>
      <c r="AY242" s="6">
        <v>4111.9750000000004</v>
      </c>
      <c r="AZ242" s="6">
        <v>4399.3870000000006</v>
      </c>
      <c r="BA242" s="6">
        <v>4350.2430000000004</v>
      </c>
      <c r="BB242" s="6">
        <v>4638.134</v>
      </c>
      <c r="BC242" s="6">
        <v>4535.192</v>
      </c>
      <c r="BD242" s="6">
        <v>4770.84</v>
      </c>
      <c r="BE242" s="6">
        <v>4434.549</v>
      </c>
    </row>
    <row r="243" spans="1:59" x14ac:dyDescent="0.25">
      <c r="A243" s="6" t="s">
        <v>634</v>
      </c>
      <c r="B243" s="6" t="s">
        <v>635</v>
      </c>
      <c r="C243" s="6" t="s">
        <v>157</v>
      </c>
      <c r="D243" s="6" t="s">
        <v>158</v>
      </c>
      <c r="E243" s="6"/>
      <c r="F243" s="6">
        <v>4000</v>
      </c>
      <c r="G243" s="6">
        <v>4000</v>
      </c>
      <c r="H243" s="6">
        <v>4000</v>
      </c>
      <c r="I243" s="6">
        <v>4000</v>
      </c>
      <c r="J243" s="6">
        <v>4000</v>
      </c>
      <c r="K243" s="6">
        <v>3500</v>
      </c>
      <c r="L243" s="6">
        <v>3360</v>
      </c>
      <c r="M243" s="6">
        <v>3440</v>
      </c>
      <c r="N243" s="6">
        <v>3185.1849999999999</v>
      </c>
      <c r="O243" s="6">
        <v>3185.1849999999999</v>
      </c>
      <c r="P243" s="6">
        <v>3259.259</v>
      </c>
      <c r="Q243" s="6">
        <v>3169.0140000000001</v>
      </c>
      <c r="R243" s="6">
        <v>3142.857</v>
      </c>
      <c r="S243" s="6">
        <v>3142.857</v>
      </c>
      <c r="T243" s="6">
        <v>3214.2860000000001</v>
      </c>
      <c r="U243" s="6">
        <v>3214.2860000000001</v>
      </c>
      <c r="V243" s="6">
        <v>3214.2860000000001</v>
      </c>
      <c r="W243" s="6">
        <v>3357.143</v>
      </c>
      <c r="X243" s="6">
        <v>3333.3330000000001</v>
      </c>
      <c r="Y243" s="6">
        <v>3312.5</v>
      </c>
      <c r="Z243" s="6">
        <v>3235.2939999999999</v>
      </c>
      <c r="AA243" s="6">
        <v>3333.3330000000001</v>
      </c>
      <c r="AB243" s="6">
        <v>3351.3510000000001</v>
      </c>
      <c r="AC243" s="6">
        <v>3315.7889999999998</v>
      </c>
      <c r="AD243" s="6">
        <v>3300</v>
      </c>
      <c r="AE243" s="6">
        <v>3000</v>
      </c>
      <c r="AF243" s="6">
        <v>3333.3330000000001</v>
      </c>
      <c r="AG243" s="6">
        <v>2998.02</v>
      </c>
      <c r="AH243" s="6">
        <v>3325.62</v>
      </c>
      <c r="AI243" s="6">
        <v>3566.761</v>
      </c>
      <c r="AJ243" s="6">
        <v>3333.3330000000001</v>
      </c>
      <c r="AK243" s="6">
        <v>3135.5459999999998</v>
      </c>
      <c r="AL243" s="6">
        <v>2900.1310000000003</v>
      </c>
      <c r="AM243" s="6">
        <v>3125.152</v>
      </c>
      <c r="AN243" s="6">
        <v>3574.029</v>
      </c>
      <c r="AO243" s="6">
        <v>3333.3330000000001</v>
      </c>
      <c r="AP243" s="6">
        <v>3495.8220000000001</v>
      </c>
      <c r="AQ243" s="6">
        <v>3333.3330000000001</v>
      </c>
      <c r="AR243" s="6">
        <v>3000</v>
      </c>
      <c r="AS243" s="6">
        <v>15000</v>
      </c>
      <c r="AT243" s="6">
        <v>14285.714000000002</v>
      </c>
      <c r="AU243" s="6">
        <v>14857.143</v>
      </c>
      <c r="AV243" s="6">
        <v>14825</v>
      </c>
      <c r="AW243" s="6">
        <v>14444.444</v>
      </c>
      <c r="AX243" s="6">
        <v>14418.605</v>
      </c>
      <c r="AY243" s="6">
        <v>13571.429</v>
      </c>
      <c r="AZ243" s="6">
        <v>12181.817999999999</v>
      </c>
      <c r="BA243" s="6">
        <v>12727.272999999999</v>
      </c>
      <c r="BB243" s="6">
        <v>16750</v>
      </c>
      <c r="BC243" s="6">
        <v>18774.194</v>
      </c>
      <c r="BD243" s="6">
        <v>27640</v>
      </c>
      <c r="BE243" s="6">
        <v>25878.788</v>
      </c>
    </row>
    <row r="244" spans="1:59" x14ac:dyDescent="0.25">
      <c r="A244" s="6" t="s">
        <v>636</v>
      </c>
      <c r="B244" s="6" t="s">
        <v>637</v>
      </c>
      <c r="C244" s="6" t="s">
        <v>157</v>
      </c>
      <c r="D244" s="6" t="s">
        <v>158</v>
      </c>
      <c r="E244" s="6"/>
      <c r="F244" s="6">
        <v>1115.5899999999999</v>
      </c>
      <c r="G244" s="6">
        <v>1164.047</v>
      </c>
      <c r="H244" s="6">
        <v>1119.125</v>
      </c>
      <c r="I244" s="6">
        <v>1199.7270000000001</v>
      </c>
      <c r="J244" s="6">
        <v>1271.5450000000001</v>
      </c>
      <c r="K244" s="6">
        <v>1308.251</v>
      </c>
      <c r="L244" s="6">
        <v>1180.3629999999998</v>
      </c>
      <c r="M244" s="6">
        <v>1233.2139999999999</v>
      </c>
      <c r="N244" s="6">
        <v>1200.7620000000002</v>
      </c>
      <c r="O244" s="6">
        <v>1305.1299999999999</v>
      </c>
      <c r="P244" s="6">
        <v>1234.8319999999999</v>
      </c>
      <c r="Q244" s="6">
        <v>1264.2959999999998</v>
      </c>
      <c r="R244" s="6">
        <v>1368.3809999999999</v>
      </c>
      <c r="S244" s="6">
        <v>1451.61</v>
      </c>
      <c r="T244" s="6">
        <v>1634.604</v>
      </c>
      <c r="U244" s="6">
        <v>1549.2819999999999</v>
      </c>
      <c r="V244" s="6">
        <v>1892.595</v>
      </c>
      <c r="W244" s="6">
        <v>1868.672</v>
      </c>
      <c r="X244" s="6">
        <v>1913.336</v>
      </c>
      <c r="Y244" s="6">
        <v>1914.0919999999999</v>
      </c>
      <c r="Z244" s="6">
        <v>1885.3910000000001</v>
      </c>
      <c r="AA244" s="6">
        <v>1973.498</v>
      </c>
      <c r="AB244" s="6">
        <v>1936.4389999999999</v>
      </c>
      <c r="AC244" s="6">
        <v>2030.0790000000002</v>
      </c>
      <c r="AD244" s="6">
        <v>2029.13</v>
      </c>
      <c r="AE244" s="6">
        <v>1947.047</v>
      </c>
      <c r="AF244" s="6">
        <v>1994.0830000000001</v>
      </c>
      <c r="AG244" s="6">
        <v>2123.6639999999998</v>
      </c>
      <c r="AH244" s="6">
        <v>2343.4180000000001</v>
      </c>
      <c r="AI244" s="6">
        <v>2486.13</v>
      </c>
      <c r="AJ244" s="6">
        <v>2621.0509999999999</v>
      </c>
      <c r="AK244" s="6">
        <v>2576.549</v>
      </c>
      <c r="AL244" s="6">
        <v>2912.6</v>
      </c>
      <c r="AM244" s="6">
        <v>2961.6559999999999</v>
      </c>
      <c r="AN244" s="6">
        <v>2974.0650000000001</v>
      </c>
      <c r="AO244" s="6">
        <v>3031.9389999999999</v>
      </c>
      <c r="AP244" s="6">
        <v>3080.72</v>
      </c>
      <c r="AQ244" s="6">
        <v>3089.12</v>
      </c>
      <c r="AR244" s="6">
        <v>3318.0660000000003</v>
      </c>
      <c r="AS244" s="6">
        <v>3243.652</v>
      </c>
      <c r="AT244" s="6">
        <v>3303.3540000000003</v>
      </c>
      <c r="AU244" s="6">
        <v>3182.8540000000003</v>
      </c>
      <c r="AV244" s="6">
        <v>3209.3229999999999</v>
      </c>
      <c r="AW244" s="6">
        <v>3328.6269999999995</v>
      </c>
      <c r="AX244" s="6">
        <v>3350</v>
      </c>
      <c r="AY244" s="6">
        <v>3413.7640000000001</v>
      </c>
      <c r="AZ244" s="6">
        <v>3385.0260000000003</v>
      </c>
      <c r="BA244" s="6">
        <v>3611.5730000000003</v>
      </c>
      <c r="BB244" s="6">
        <v>3437.5269999999996</v>
      </c>
      <c r="BC244" s="6">
        <v>3390.9980000000005</v>
      </c>
      <c r="BD244" s="6">
        <v>3545.03</v>
      </c>
      <c r="BE244" s="6">
        <v>4073.7120000000004</v>
      </c>
    </row>
    <row r="245" spans="1:59" x14ac:dyDescent="0.25">
      <c r="A245" s="6" t="s">
        <v>638</v>
      </c>
      <c r="B245" s="6" t="s">
        <v>639</v>
      </c>
      <c r="C245" s="6" t="s">
        <v>157</v>
      </c>
      <c r="D245" s="6" t="s">
        <v>158</v>
      </c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</row>
    <row r="246" spans="1:59" x14ac:dyDescent="0.25">
      <c r="A246" s="6" t="s">
        <v>640</v>
      </c>
      <c r="B246" s="6" t="s">
        <v>641</v>
      </c>
      <c r="C246" s="6" t="s">
        <v>157</v>
      </c>
      <c r="D246" s="6" t="s">
        <v>158</v>
      </c>
      <c r="E246" s="6"/>
      <c r="F246" s="6">
        <v>1856.3610000000001</v>
      </c>
      <c r="G246" s="6">
        <v>1953.2830000000001</v>
      </c>
      <c r="H246" s="6">
        <v>2070.864</v>
      </c>
      <c r="I246" s="6">
        <v>1909.8209999999999</v>
      </c>
      <c r="J246" s="6">
        <v>1898.3869999999999</v>
      </c>
      <c r="K246" s="6">
        <v>1762.0430000000001</v>
      </c>
      <c r="L246" s="6">
        <v>1878.586</v>
      </c>
      <c r="M246" s="6">
        <v>1680.9830000000002</v>
      </c>
      <c r="N246" s="6">
        <v>1756.7669999999998</v>
      </c>
      <c r="O246" s="6">
        <v>2103.7490000000003</v>
      </c>
      <c r="P246" s="6">
        <v>2167.931</v>
      </c>
      <c r="Q246" s="6">
        <v>2143.8810000000003</v>
      </c>
      <c r="R246" s="6">
        <v>2168.027</v>
      </c>
      <c r="S246" s="6">
        <v>2114.5950000000003</v>
      </c>
      <c r="T246" s="6">
        <v>2064.0639999999999</v>
      </c>
      <c r="U246" s="6">
        <v>2167.9479999999999</v>
      </c>
      <c r="V246" s="6">
        <v>1873.5610000000001</v>
      </c>
      <c r="W246" s="6">
        <v>1746.0970000000002</v>
      </c>
      <c r="X246" s="6">
        <v>2002.577</v>
      </c>
      <c r="Y246" s="6">
        <v>2016.127</v>
      </c>
      <c r="Z246" s="6">
        <v>2127.8560000000002</v>
      </c>
      <c r="AA246" s="6">
        <v>2433.6220000000003</v>
      </c>
      <c r="AB246" s="6">
        <v>2539.4490000000001</v>
      </c>
      <c r="AC246" s="6">
        <v>2645.8470000000002</v>
      </c>
      <c r="AD246" s="6">
        <v>2691.788</v>
      </c>
      <c r="AE246" s="6">
        <v>2715.056</v>
      </c>
      <c r="AF246" s="6">
        <v>2606.8200000000002</v>
      </c>
      <c r="AG246" s="6">
        <v>2849.7830000000004</v>
      </c>
      <c r="AH246" s="6">
        <v>3089.1509999999998</v>
      </c>
      <c r="AI246" s="6">
        <v>3072.9470000000001</v>
      </c>
      <c r="AJ246" s="6">
        <v>3006.3710000000001</v>
      </c>
      <c r="AK246" s="6">
        <v>3212.558</v>
      </c>
      <c r="AL246" s="6">
        <v>3361.5559999999996</v>
      </c>
      <c r="AM246" s="6">
        <v>3458.7359999999999</v>
      </c>
      <c r="AN246" s="6">
        <v>3569.9910000000004</v>
      </c>
      <c r="AO246" s="6">
        <v>3666.2820000000002</v>
      </c>
      <c r="AP246" s="6">
        <v>3758.3410000000003</v>
      </c>
      <c r="AQ246" s="6">
        <v>3838.7370000000001</v>
      </c>
      <c r="AR246" s="6">
        <v>3971.1879999999996</v>
      </c>
      <c r="AS246" s="6">
        <v>4112.3580000000002</v>
      </c>
      <c r="AT246" s="6">
        <v>4167.2739999999994</v>
      </c>
      <c r="AU246" s="6">
        <v>4440.9719999999998</v>
      </c>
      <c r="AV246" s="6">
        <v>4506.7290000000003</v>
      </c>
      <c r="AW246" s="6">
        <v>4690.915</v>
      </c>
      <c r="AX246" s="6">
        <v>4726.1970000000001</v>
      </c>
      <c r="AY246" s="6">
        <v>4749.7610000000004</v>
      </c>
      <c r="AZ246" s="6">
        <v>4846.13</v>
      </c>
      <c r="BA246" s="6">
        <v>4897.5910000000003</v>
      </c>
      <c r="BB246" s="6">
        <v>5080.1489999999994</v>
      </c>
      <c r="BC246" s="6">
        <v>5177.2019999999993</v>
      </c>
      <c r="BD246" s="6">
        <v>5380.9639999999999</v>
      </c>
      <c r="BE246" s="6">
        <v>5462.2240000000002</v>
      </c>
    </row>
    <row r="247" spans="1:59" x14ac:dyDescent="0.25">
      <c r="A247" s="6" t="s">
        <v>642</v>
      </c>
      <c r="B247" s="6" t="s">
        <v>643</v>
      </c>
      <c r="C247" s="6" t="s">
        <v>157</v>
      </c>
      <c r="D247" s="6" t="s">
        <v>158</v>
      </c>
      <c r="E247" s="6"/>
      <c r="F247" s="6">
        <v>500</v>
      </c>
      <c r="G247" s="6">
        <v>500</v>
      </c>
      <c r="H247" s="6">
        <v>500</v>
      </c>
      <c r="I247" s="6">
        <v>500</v>
      </c>
      <c r="J247" s="6">
        <v>500</v>
      </c>
      <c r="K247" s="6">
        <v>471.42899999999997</v>
      </c>
      <c r="L247" s="6">
        <v>466.66700000000003</v>
      </c>
      <c r="M247" s="6">
        <v>475</v>
      </c>
      <c r="N247" s="6">
        <v>500</v>
      </c>
      <c r="O247" s="6">
        <v>529.41200000000003</v>
      </c>
      <c r="P247" s="6">
        <v>500</v>
      </c>
      <c r="Q247" s="6">
        <v>526.31600000000003</v>
      </c>
      <c r="R247" s="6">
        <v>500</v>
      </c>
      <c r="S247" s="6">
        <v>500</v>
      </c>
      <c r="T247" s="6">
        <v>500</v>
      </c>
      <c r="U247" s="6">
        <v>500</v>
      </c>
      <c r="V247" s="6">
        <v>500</v>
      </c>
      <c r="W247" s="6">
        <v>500</v>
      </c>
      <c r="X247" s="6">
        <v>500</v>
      </c>
      <c r="Y247" s="6">
        <v>520</v>
      </c>
      <c r="Z247" s="6">
        <v>520</v>
      </c>
      <c r="AA247" s="6">
        <v>520</v>
      </c>
      <c r="AB247" s="6">
        <v>520</v>
      </c>
      <c r="AC247" s="6">
        <v>520</v>
      </c>
      <c r="AD247" s="6">
        <v>519.68500000000006</v>
      </c>
      <c r="AE247" s="6">
        <v>515.38499999999999</v>
      </c>
      <c r="AF247" s="6">
        <v>507.69200000000001</v>
      </c>
      <c r="AG247" s="6">
        <v>500</v>
      </c>
      <c r="AH247" s="6">
        <v>507.69200000000001</v>
      </c>
      <c r="AI247" s="6">
        <v>510.94899999999996</v>
      </c>
      <c r="AJ247" s="6">
        <v>494.29700000000003</v>
      </c>
      <c r="AK247" s="6">
        <v>484.226</v>
      </c>
      <c r="AL247" s="6">
        <v>563.49900000000002</v>
      </c>
      <c r="AM247" s="6">
        <v>611.35400000000004</v>
      </c>
      <c r="AN247" s="6">
        <v>623.27700000000004</v>
      </c>
      <c r="AO247" s="6">
        <v>736.69799999999998</v>
      </c>
      <c r="AP247" s="6">
        <v>413.46699999999998</v>
      </c>
      <c r="AQ247" s="6">
        <v>480.11</v>
      </c>
      <c r="AR247" s="6">
        <v>500</v>
      </c>
      <c r="AS247" s="6">
        <v>470.85900000000004</v>
      </c>
      <c r="AT247" s="6">
        <v>459.29300000000001</v>
      </c>
      <c r="AU247" s="6">
        <v>495.79399999999998</v>
      </c>
      <c r="AV247" s="6">
        <v>596.85900000000004</v>
      </c>
      <c r="AW247" s="6">
        <v>529.69399999999996</v>
      </c>
      <c r="AX247" s="6">
        <v>551.28199999999993</v>
      </c>
      <c r="AY247" s="6">
        <v>535.71400000000006</v>
      </c>
      <c r="AZ247" s="6">
        <v>551.72399999999993</v>
      </c>
      <c r="BA247" s="6">
        <v>546.66700000000003</v>
      </c>
      <c r="BB247" s="6">
        <v>565.13</v>
      </c>
      <c r="BC247" s="6">
        <v>537.59399999999994</v>
      </c>
      <c r="BD247" s="6">
        <v>558.48800000000006</v>
      </c>
      <c r="BE247" s="6">
        <v>571.42899999999997</v>
      </c>
    </row>
    <row r="248" spans="1:59" x14ac:dyDescent="0.25">
      <c r="A248" s="6" t="s">
        <v>644</v>
      </c>
      <c r="B248" s="6" t="s">
        <v>645</v>
      </c>
      <c r="C248" s="6" t="s">
        <v>157</v>
      </c>
      <c r="D248" s="6" t="s">
        <v>158</v>
      </c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>
        <v>1111.288</v>
      </c>
      <c r="AN248" s="6">
        <v>1651.8080000000002</v>
      </c>
      <c r="AO248" s="6">
        <v>1622.6209999999999</v>
      </c>
      <c r="AP248" s="6">
        <v>1352.999</v>
      </c>
      <c r="AQ248" s="6">
        <v>1555.7459999999999</v>
      </c>
      <c r="AR248" s="6">
        <v>653.57899999999995</v>
      </c>
      <c r="AS248" s="6">
        <v>2184.6459999999997</v>
      </c>
      <c r="AT248" s="6">
        <v>1276.9569999999999</v>
      </c>
      <c r="AU248" s="6">
        <v>2296.6660000000002</v>
      </c>
      <c r="AV248" s="6">
        <v>2053.556</v>
      </c>
      <c r="AW248" s="6">
        <v>1930.2810000000002</v>
      </c>
      <c r="AX248" s="6">
        <v>2091.6840000000002</v>
      </c>
      <c r="AY248" s="6">
        <v>2042.925</v>
      </c>
      <c r="AZ248" s="6">
        <v>1743.7270000000001</v>
      </c>
      <c r="BA248" s="6">
        <v>1232.752</v>
      </c>
      <c r="BB248" s="6">
        <v>1204.3879999999999</v>
      </c>
      <c r="BC248" s="6">
        <v>1616.229</v>
      </c>
      <c r="BD248" s="6">
        <v>1535.5509999999999</v>
      </c>
      <c r="BE248" s="6">
        <v>1498.182</v>
      </c>
      <c r="BG248" t="e">
        <f>LINEST(F249:BE249,F3:BE3)</f>
        <v>#VALUE!</v>
      </c>
    </row>
    <row r="249" spans="1:59" x14ac:dyDescent="0.25">
      <c r="A249" s="6" t="s">
        <v>84</v>
      </c>
      <c r="B249" s="6" t="s">
        <v>646</v>
      </c>
      <c r="C249" s="6" t="s">
        <v>157</v>
      </c>
      <c r="D249" s="6" t="s">
        <v>158</v>
      </c>
      <c r="E249" s="6"/>
      <c r="F249" s="6">
        <v>1423.7848284708796</v>
      </c>
      <c r="G249" s="6">
        <v>1513.3016595496902</v>
      </c>
      <c r="H249" s="6">
        <v>1578.3129757416643</v>
      </c>
      <c r="I249" s="6">
        <v>1579.3750703003523</v>
      </c>
      <c r="J249" s="6">
        <v>1627.1344730507346</v>
      </c>
      <c r="K249" s="6">
        <v>1667.041275589308</v>
      </c>
      <c r="L249" s="6">
        <v>1750.9318637483907</v>
      </c>
      <c r="M249" s="6">
        <v>1767.7239791428785</v>
      </c>
      <c r="N249" s="6">
        <v>1791.2352559064066</v>
      </c>
      <c r="O249" s="6">
        <v>1817.8229567777657</v>
      </c>
      <c r="P249" s="6">
        <v>1967.5904509064064</v>
      </c>
      <c r="Q249" s="6">
        <v>1955.5574674473858</v>
      </c>
      <c r="R249" s="6">
        <v>1987.7607595395998</v>
      </c>
      <c r="S249" s="6">
        <v>1969.2297591319248</v>
      </c>
      <c r="T249" s="6">
        <v>2081.600413776438</v>
      </c>
      <c r="U249" s="6">
        <v>2090.3190549874862</v>
      </c>
      <c r="V249" s="6">
        <v>2137.4212326540169</v>
      </c>
      <c r="W249" s="6">
        <v>2298.3476447754369</v>
      </c>
      <c r="X249" s="6">
        <v>2333.472218228058</v>
      </c>
      <c r="Y249" s="6">
        <v>2299.1975712591752</v>
      </c>
      <c r="Z249" s="6">
        <v>2440.4570384646654</v>
      </c>
      <c r="AA249" s="6">
        <v>2536.3640458888726</v>
      </c>
      <c r="AB249" s="6">
        <v>2445.2915862590617</v>
      </c>
      <c r="AC249" s="6">
        <v>2694.2506802368407</v>
      </c>
      <c r="AD249" s="6">
        <v>2697.3556114880353</v>
      </c>
      <c r="AE249" s="6">
        <v>2692.3535540382563</v>
      </c>
      <c r="AF249" s="6">
        <v>2679.3205461177895</v>
      </c>
      <c r="AG249" s="6">
        <v>2602.6974913316581</v>
      </c>
      <c r="AH249" s="6">
        <v>2757.1846422339822</v>
      </c>
      <c r="AI249" s="6">
        <v>2871.9574070314279</v>
      </c>
      <c r="AJ249" s="6">
        <v>2864.9769672005591</v>
      </c>
      <c r="AK249" s="6">
        <v>2779.1013563484203</v>
      </c>
      <c r="AL249" s="6">
        <v>2732.9214662974778</v>
      </c>
      <c r="AM249" s="6">
        <v>2814.4116277414578</v>
      </c>
      <c r="AN249" s="6">
        <v>2764.5438589506898</v>
      </c>
      <c r="AO249" s="6">
        <v>2944.451542703915</v>
      </c>
      <c r="AP249" s="6">
        <v>2993.4720436140492</v>
      </c>
      <c r="AQ249" s="6">
        <v>3062.1229279535637</v>
      </c>
      <c r="AR249" s="6">
        <v>3107.9553543672164</v>
      </c>
      <c r="AS249" s="6">
        <v>3061.6967800676921</v>
      </c>
      <c r="AT249" s="6">
        <v>3135.2621643738239</v>
      </c>
      <c r="AU249" s="6">
        <v>3077.8860593677064</v>
      </c>
      <c r="AV249" s="6">
        <v>3115.6333500063092</v>
      </c>
      <c r="AW249" s="6">
        <v>3362.6836164177935</v>
      </c>
      <c r="AX249" s="6">
        <v>3283.8100206199147</v>
      </c>
      <c r="AY249" s="6">
        <v>3292.9069515712367</v>
      </c>
      <c r="AZ249" s="6">
        <v>3378.7165360728277</v>
      </c>
      <c r="BA249" s="6">
        <v>3547.8868810779391</v>
      </c>
      <c r="BB249" s="6">
        <v>3568.6460247493214</v>
      </c>
      <c r="BC249" s="6">
        <v>3571.4780176620093</v>
      </c>
      <c r="BD249" s="6">
        <v>3660.4641102237274</v>
      </c>
      <c r="BE249" s="6">
        <v>3621.8897936574754</v>
      </c>
    </row>
    <row r="250" spans="1:59" x14ac:dyDescent="0.25">
      <c r="A250" s="6" t="s">
        <v>647</v>
      </c>
      <c r="B250" s="6" t="s">
        <v>648</v>
      </c>
      <c r="C250" s="6" t="s">
        <v>157</v>
      </c>
      <c r="D250" s="6" t="s">
        <v>158</v>
      </c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</row>
    <row r="251" spans="1:59" x14ac:dyDescent="0.25">
      <c r="A251" s="6" t="s">
        <v>649</v>
      </c>
      <c r="B251" s="6" t="s">
        <v>650</v>
      </c>
      <c r="C251" s="6" t="s">
        <v>157</v>
      </c>
      <c r="D251" s="6" t="s">
        <v>158</v>
      </c>
      <c r="E251" s="6"/>
      <c r="F251" s="6">
        <v>782.471</v>
      </c>
      <c r="G251" s="6">
        <v>780.68</v>
      </c>
      <c r="H251" s="6">
        <v>771.85</v>
      </c>
      <c r="I251" s="6">
        <v>776.10599999999999</v>
      </c>
      <c r="J251" s="6">
        <v>773.62599999999998</v>
      </c>
      <c r="K251" s="6">
        <v>776.96899999999994</v>
      </c>
      <c r="L251" s="6">
        <v>794.18900000000008</v>
      </c>
      <c r="M251" s="6">
        <v>793.60900000000004</v>
      </c>
      <c r="N251" s="6">
        <v>810.20900000000006</v>
      </c>
      <c r="O251" s="6">
        <v>780.82399999999996</v>
      </c>
      <c r="P251" s="6">
        <v>853.68299999999999</v>
      </c>
      <c r="Q251" s="6">
        <v>787.09199999999998</v>
      </c>
      <c r="R251" s="6">
        <v>843.71100000000001</v>
      </c>
      <c r="S251" s="6">
        <v>799.75099999999998</v>
      </c>
      <c r="T251" s="6">
        <v>951.024</v>
      </c>
      <c r="U251" s="6">
        <v>823.20400000000006</v>
      </c>
      <c r="V251" s="6">
        <v>883.29200000000003</v>
      </c>
      <c r="W251" s="6">
        <v>956.51700000000005</v>
      </c>
      <c r="X251" s="6">
        <v>997.34400000000005</v>
      </c>
      <c r="Y251" s="6">
        <v>1016.451</v>
      </c>
      <c r="Z251" s="6">
        <v>1099.0319999999999</v>
      </c>
      <c r="AA251" s="6">
        <v>961.37199999999996</v>
      </c>
      <c r="AB251" s="6">
        <v>526.43999999999994</v>
      </c>
      <c r="AC251" s="6">
        <v>533.12200000000007</v>
      </c>
      <c r="AD251" s="6">
        <v>518.33299999999997</v>
      </c>
      <c r="AE251" s="6">
        <v>803.971</v>
      </c>
      <c r="AF251" s="6">
        <v>840.22800000000007</v>
      </c>
      <c r="AG251" s="6">
        <v>970.48099999999999</v>
      </c>
      <c r="AH251" s="6">
        <v>1004.9649999999999</v>
      </c>
      <c r="AI251" s="6">
        <v>907.70900000000006</v>
      </c>
      <c r="AJ251" s="6">
        <v>699.66099999999994</v>
      </c>
      <c r="AK251" s="6">
        <v>1110.319</v>
      </c>
      <c r="AL251" s="6">
        <v>1109.3020000000001</v>
      </c>
      <c r="AM251" s="6">
        <v>1091.6500000000001</v>
      </c>
      <c r="AN251" s="6">
        <v>1104.9950000000001</v>
      </c>
      <c r="AO251" s="6">
        <v>937.0870000000001</v>
      </c>
      <c r="AP251" s="6">
        <v>895.44299999999998</v>
      </c>
      <c r="AQ251" s="6">
        <v>1081.461</v>
      </c>
      <c r="AR251" s="6">
        <v>1111.1590000000001</v>
      </c>
      <c r="AS251" s="6">
        <v>1084.9829999999999</v>
      </c>
      <c r="AT251" s="6">
        <v>1064.2530000000002</v>
      </c>
      <c r="AU251" s="6">
        <v>943.83799999999997</v>
      </c>
      <c r="AV251" s="6">
        <v>785.16300000000001</v>
      </c>
      <c r="AW251" s="6">
        <v>715.22</v>
      </c>
      <c r="AX251" s="6">
        <v>713.05</v>
      </c>
      <c r="AY251" s="6">
        <v>930.20499999999993</v>
      </c>
      <c r="AZ251" s="6">
        <v>1019.4620000000001</v>
      </c>
      <c r="BA251" s="6">
        <v>939.11900000000003</v>
      </c>
      <c r="BB251" s="6">
        <v>995.22399999999993</v>
      </c>
      <c r="BC251" s="6">
        <v>1092.356</v>
      </c>
      <c r="BD251" s="6">
        <v>1022.4590000000001</v>
      </c>
      <c r="BE251" s="6">
        <v>1056.5729999999999</v>
      </c>
    </row>
    <row r="252" spans="1:59" x14ac:dyDescent="0.25">
      <c r="A252" s="6" t="s">
        <v>651</v>
      </c>
      <c r="B252" s="6" t="s">
        <v>652</v>
      </c>
      <c r="C252" s="6" t="s">
        <v>157</v>
      </c>
      <c r="D252" s="6" t="s">
        <v>158</v>
      </c>
      <c r="E252" s="6"/>
      <c r="F252" s="6">
        <v>1099.1420000000001</v>
      </c>
      <c r="G252" s="6">
        <v>1142.0610000000001</v>
      </c>
      <c r="H252" s="6">
        <v>1128.021</v>
      </c>
      <c r="I252" s="6">
        <v>913.85599999999999</v>
      </c>
      <c r="J252" s="6">
        <v>911.37299999999993</v>
      </c>
      <c r="K252" s="6">
        <v>1010.3610000000001</v>
      </c>
      <c r="L252" s="6">
        <v>1725.6089999999999</v>
      </c>
      <c r="M252" s="6">
        <v>1006.049</v>
      </c>
      <c r="N252" s="6">
        <v>1041.1089999999999</v>
      </c>
      <c r="O252" s="6">
        <v>1186.98</v>
      </c>
      <c r="P252" s="6">
        <v>1498.1659999999999</v>
      </c>
      <c r="Q252" s="6">
        <v>1593.922</v>
      </c>
      <c r="R252" s="6">
        <v>1007.5110000000001</v>
      </c>
      <c r="S252" s="6">
        <v>1875.7750000000001</v>
      </c>
      <c r="T252" s="6">
        <v>1624.4069999999999</v>
      </c>
      <c r="U252" s="6">
        <v>1391.461</v>
      </c>
      <c r="V252" s="6">
        <v>1752.0080000000003</v>
      </c>
      <c r="W252" s="6">
        <v>1876.175</v>
      </c>
      <c r="X252" s="6">
        <v>1609.5540000000001</v>
      </c>
      <c r="Y252" s="6">
        <v>2017.2840000000001</v>
      </c>
      <c r="Z252" s="6">
        <v>2680.279</v>
      </c>
      <c r="AA252" s="6">
        <v>1659.7810000000002</v>
      </c>
      <c r="AB252" s="6">
        <v>960.226</v>
      </c>
      <c r="AC252" s="6">
        <v>1083.8790000000001</v>
      </c>
      <c r="AD252" s="6">
        <v>1575.9010000000001</v>
      </c>
      <c r="AE252" s="6">
        <v>1589.4299999999998</v>
      </c>
      <c r="AF252" s="6">
        <v>1628.6709999999998</v>
      </c>
      <c r="AG252" s="6">
        <v>1671.5279999999998</v>
      </c>
      <c r="AH252" s="6">
        <v>2281.9470000000001</v>
      </c>
      <c r="AI252" s="6">
        <v>1877.298</v>
      </c>
      <c r="AJ252" s="6">
        <v>1988.741</v>
      </c>
      <c r="AK252" s="6">
        <v>943.82199999999989</v>
      </c>
      <c r="AL252" s="6">
        <v>2159.0029999999997</v>
      </c>
      <c r="AM252" s="6">
        <v>2585.5080000000003</v>
      </c>
      <c r="AN252" s="6">
        <v>1422.1370000000002</v>
      </c>
      <c r="AO252" s="6">
        <v>2495.8229999999999</v>
      </c>
      <c r="AP252" s="6">
        <v>2276.7380000000003</v>
      </c>
      <c r="AQ252" s="6">
        <v>2182.241</v>
      </c>
      <c r="AR252" s="6">
        <v>2196.0340000000001</v>
      </c>
      <c r="AS252" s="6">
        <v>2755.3249999999998</v>
      </c>
      <c r="AT252" s="6">
        <v>2423.6439999999998</v>
      </c>
      <c r="AU252" s="6">
        <v>2771.8180000000002</v>
      </c>
      <c r="AV252" s="6">
        <v>2537.1189999999997</v>
      </c>
      <c r="AW252" s="6">
        <v>2782.6889999999999</v>
      </c>
      <c r="AX252" s="6">
        <v>3314.4830000000002</v>
      </c>
      <c r="AY252" s="6">
        <v>3159.1</v>
      </c>
      <c r="AZ252" s="6">
        <v>2792.65</v>
      </c>
      <c r="BA252" s="6">
        <v>4061.5449999999996</v>
      </c>
      <c r="BB252" s="6">
        <v>4412.6499999999996</v>
      </c>
      <c r="BC252" s="6">
        <v>4142.982</v>
      </c>
      <c r="BD252" s="6">
        <v>4023.9580000000001</v>
      </c>
      <c r="BE252" s="6">
        <v>3649.529</v>
      </c>
    </row>
    <row r="253" spans="1:59" x14ac:dyDescent="0.25">
      <c r="A253" s="6" t="s">
        <v>653</v>
      </c>
      <c r="B253" s="6" t="s">
        <v>654</v>
      </c>
      <c r="C253" s="6" t="s">
        <v>157</v>
      </c>
      <c r="D253" s="6" t="s">
        <v>158</v>
      </c>
      <c r="E253" s="6"/>
      <c r="F253" s="6">
        <v>699.17200000000003</v>
      </c>
      <c r="G253" s="6">
        <v>700.83500000000004</v>
      </c>
      <c r="H253" s="6">
        <v>692.02</v>
      </c>
      <c r="I253" s="6">
        <v>692.072</v>
      </c>
      <c r="J253" s="6">
        <v>645.95500000000004</v>
      </c>
      <c r="K253" s="6">
        <v>695.11800000000005</v>
      </c>
      <c r="L253" s="6">
        <v>699.77200000000005</v>
      </c>
      <c r="M253" s="6">
        <v>710.54499999999996</v>
      </c>
      <c r="N253" s="6">
        <v>710.75600000000009</v>
      </c>
      <c r="O253" s="6">
        <v>727.05399999999997</v>
      </c>
      <c r="P253" s="6">
        <v>725.41099999999994</v>
      </c>
      <c r="Q253" s="6">
        <v>746.48400000000004</v>
      </c>
      <c r="R253" s="6">
        <v>741.07500000000005</v>
      </c>
      <c r="S253" s="6">
        <v>743.96499999999992</v>
      </c>
      <c r="T253" s="6">
        <v>747.69299999999998</v>
      </c>
      <c r="U253" s="6">
        <v>745.80500000000006</v>
      </c>
      <c r="V253" s="6">
        <v>739.24199999999996</v>
      </c>
      <c r="W253" s="6">
        <v>728.88900000000001</v>
      </c>
      <c r="X253" s="6">
        <v>798.97</v>
      </c>
      <c r="Y253" s="6">
        <v>798.67</v>
      </c>
      <c r="Z253" s="6">
        <v>822.46499999999992</v>
      </c>
      <c r="AA253" s="6">
        <v>833.86299999999994</v>
      </c>
      <c r="AB253" s="6">
        <v>833.52700000000004</v>
      </c>
      <c r="AC253" s="6">
        <v>850.23799999999994</v>
      </c>
      <c r="AD253" s="6">
        <v>799.60500000000002</v>
      </c>
      <c r="AE253" s="6">
        <v>789.88499999999999</v>
      </c>
      <c r="AF253" s="6">
        <v>821.79200000000003</v>
      </c>
      <c r="AG253" s="6">
        <v>797.85400000000004</v>
      </c>
      <c r="AH253" s="6">
        <v>801.98599999999999</v>
      </c>
      <c r="AI253" s="6">
        <v>799.85</v>
      </c>
      <c r="AJ253" s="6">
        <v>802.39499999999998</v>
      </c>
      <c r="AK253" s="6">
        <v>782.14700000000005</v>
      </c>
      <c r="AL253" s="6">
        <v>790.572</v>
      </c>
      <c r="AM253" s="6">
        <v>793.43200000000002</v>
      </c>
      <c r="AN253" s="6">
        <v>765.77200000000005</v>
      </c>
      <c r="AO253" s="6">
        <v>780.84899999999993</v>
      </c>
      <c r="AP253" s="6">
        <v>801.74300000000005</v>
      </c>
      <c r="AQ253" s="6">
        <v>810.99399999999991</v>
      </c>
      <c r="AR253" s="6">
        <v>787.26800000000003</v>
      </c>
      <c r="AS253" s="6">
        <v>786.64700000000005</v>
      </c>
      <c r="AT253" s="6">
        <v>786.58699999999999</v>
      </c>
      <c r="AU253" s="6">
        <v>771.98900000000003</v>
      </c>
      <c r="AV253" s="6">
        <v>771.54300000000001</v>
      </c>
      <c r="AW253" s="6">
        <v>771.67399999999998</v>
      </c>
      <c r="AX253" s="6">
        <v>771.654</v>
      </c>
      <c r="AY253" s="6">
        <v>771.63900000000001</v>
      </c>
      <c r="AZ253" s="6">
        <v>771.62400000000002</v>
      </c>
      <c r="BA253" s="6">
        <v>771.61300000000006</v>
      </c>
      <c r="BB253" s="6">
        <v>771.63499999999999</v>
      </c>
      <c r="BC253" s="6">
        <v>771.47199999999998</v>
      </c>
      <c r="BD253" s="6">
        <v>771.45699999999999</v>
      </c>
      <c r="BE253" s="6">
        <v>798.77200000000005</v>
      </c>
    </row>
    <row r="254" spans="1:59" x14ac:dyDescent="0.25">
      <c r="A254" s="6" t="s">
        <v>655</v>
      </c>
      <c r="B254" s="6" t="s">
        <v>656</v>
      </c>
      <c r="C254" s="6" t="s">
        <v>157</v>
      </c>
      <c r="D254" s="6" t="s">
        <v>158</v>
      </c>
      <c r="E254" s="6"/>
      <c r="F254" s="6">
        <v>822.2059999999999</v>
      </c>
      <c r="G254" s="6">
        <v>801.38100000000009</v>
      </c>
      <c r="H254" s="6">
        <v>706.86</v>
      </c>
      <c r="I254" s="6">
        <v>788.87700000000007</v>
      </c>
      <c r="J254" s="6">
        <v>823.54899999999998</v>
      </c>
      <c r="K254" s="6">
        <v>877.99699999999996</v>
      </c>
      <c r="L254" s="6">
        <v>869.61500000000001</v>
      </c>
      <c r="M254" s="6">
        <v>785.202</v>
      </c>
      <c r="N254" s="6">
        <v>774.04499999999996</v>
      </c>
      <c r="O254" s="6">
        <v>624.36099999999999</v>
      </c>
      <c r="P254" s="6">
        <v>876.29599999999994</v>
      </c>
      <c r="Q254" s="6">
        <v>1007.064</v>
      </c>
      <c r="R254" s="6">
        <v>838.74400000000003</v>
      </c>
      <c r="S254" s="6">
        <v>967.7059999999999</v>
      </c>
      <c r="T254" s="6">
        <v>1311.146</v>
      </c>
      <c r="U254" s="6">
        <v>1375.67</v>
      </c>
      <c r="V254" s="6">
        <v>1504.712</v>
      </c>
      <c r="W254" s="6">
        <v>1515.4090000000001</v>
      </c>
      <c r="X254" s="6">
        <v>1529.1389999999999</v>
      </c>
      <c r="Y254" s="6">
        <v>1567.492</v>
      </c>
      <c r="Z254" s="6">
        <v>1930.634</v>
      </c>
      <c r="AA254" s="6">
        <v>1572.1179999999999</v>
      </c>
      <c r="AB254" s="6">
        <v>1651.1770000000001</v>
      </c>
      <c r="AC254" s="6">
        <v>1646.1389999999999</v>
      </c>
      <c r="AD254" s="6">
        <v>1842.7840000000001</v>
      </c>
      <c r="AE254" s="6">
        <v>1930.6479999999999</v>
      </c>
      <c r="AF254" s="6">
        <v>1610.35</v>
      </c>
      <c r="AG254" s="6">
        <v>2457.3939999999998</v>
      </c>
      <c r="AH254" s="6">
        <v>1717.319</v>
      </c>
      <c r="AI254" s="6">
        <v>1351.9</v>
      </c>
      <c r="AJ254" s="6">
        <v>1639.4349999999999</v>
      </c>
      <c r="AK254" s="6">
        <v>763.11500000000001</v>
      </c>
      <c r="AL254" s="6">
        <v>2302.8530000000001</v>
      </c>
      <c r="AM254" s="6">
        <v>1417.5419999999999</v>
      </c>
      <c r="AN254" s="6">
        <v>1331.4469999999999</v>
      </c>
      <c r="AO254" s="6">
        <v>1911.73</v>
      </c>
      <c r="AP254" s="6">
        <v>1413.357</v>
      </c>
      <c r="AQ254" s="6">
        <v>1211.1790000000001</v>
      </c>
      <c r="AR254" s="6">
        <v>1323.5620000000001</v>
      </c>
      <c r="AS254" s="6">
        <v>1682.2570000000001</v>
      </c>
      <c r="AT254" s="6">
        <v>1402.7629999999999</v>
      </c>
      <c r="AU254" s="6">
        <v>1419.242</v>
      </c>
      <c r="AV254" s="6">
        <v>1702.9560000000001</v>
      </c>
      <c r="AW254" s="6">
        <v>1816.2860000000001</v>
      </c>
      <c r="AX254" s="6">
        <v>1901.5360000000001</v>
      </c>
      <c r="AY254" s="6">
        <v>1816.02</v>
      </c>
      <c r="AZ254" s="6">
        <v>2254.8900000000003</v>
      </c>
      <c r="BA254" s="6">
        <v>2183.884</v>
      </c>
      <c r="BB254" s="6">
        <v>2069.5080000000003</v>
      </c>
      <c r="BC254" s="6">
        <v>2537.0630000000001</v>
      </c>
      <c r="BD254" s="6">
        <v>2731.4270000000001</v>
      </c>
      <c r="BE254" s="6">
        <v>2693.0330000000004</v>
      </c>
    </row>
    <row r="255" spans="1:59" x14ac:dyDescent="0.25">
      <c r="A255" s="6" t="s">
        <v>657</v>
      </c>
      <c r="B255" s="6" t="s">
        <v>658</v>
      </c>
      <c r="C255" s="6" t="s">
        <v>157</v>
      </c>
      <c r="D255" s="6" t="s">
        <v>158</v>
      </c>
      <c r="E255" s="6"/>
      <c r="F255" s="6">
        <v>919.70900000000006</v>
      </c>
      <c r="G255" s="6">
        <v>905.89</v>
      </c>
      <c r="H255" s="6">
        <v>822.476</v>
      </c>
      <c r="I255" s="6">
        <v>820.54899999999998</v>
      </c>
      <c r="J255" s="6">
        <v>930.798</v>
      </c>
      <c r="K255" s="6">
        <v>937.82600000000002</v>
      </c>
      <c r="L255" s="6">
        <v>1294.5059999999999</v>
      </c>
      <c r="M255" s="6">
        <v>1020.1659999999999</v>
      </c>
      <c r="N255" s="6">
        <v>1145.31</v>
      </c>
      <c r="O255" s="6">
        <v>942.26499999999999</v>
      </c>
      <c r="P255" s="6">
        <v>1391.9110000000001</v>
      </c>
      <c r="Q255" s="6">
        <v>1637.0049999999999</v>
      </c>
      <c r="R255" s="6">
        <v>961.27299999999991</v>
      </c>
      <c r="S255" s="6">
        <v>1485.453</v>
      </c>
      <c r="T255" s="6">
        <v>1360.1669999999999</v>
      </c>
      <c r="U255" s="6">
        <v>1394.05</v>
      </c>
      <c r="V255" s="6">
        <v>1475.875</v>
      </c>
      <c r="W255" s="6">
        <v>1378.94</v>
      </c>
      <c r="X255" s="6">
        <v>1144.181</v>
      </c>
      <c r="Y255" s="6">
        <v>1186.1100000000001</v>
      </c>
      <c r="Z255" s="6">
        <v>1749.5540000000001</v>
      </c>
      <c r="AA255" s="6">
        <v>1139.6219999999998</v>
      </c>
      <c r="AB255" s="6">
        <v>633.59100000000001</v>
      </c>
      <c r="AC255" s="6">
        <v>790.428</v>
      </c>
      <c r="AD255" s="6">
        <v>1868.8139999999999</v>
      </c>
      <c r="AE255" s="6">
        <v>1694.2860000000001</v>
      </c>
      <c r="AF255" s="6">
        <v>853.8370000000001</v>
      </c>
      <c r="AG255" s="6">
        <v>1591.36</v>
      </c>
      <c r="AH255" s="6">
        <v>1509.6320000000001</v>
      </c>
      <c r="AI255" s="6">
        <v>1625.41</v>
      </c>
      <c r="AJ255" s="6">
        <v>1337.1979999999999</v>
      </c>
      <c r="AK255" s="6">
        <v>412.63599999999997</v>
      </c>
      <c r="AL255" s="6">
        <v>1478.4829999999999</v>
      </c>
      <c r="AM255" s="6">
        <v>1472.518</v>
      </c>
      <c r="AN255" s="6">
        <v>537.43200000000002</v>
      </c>
      <c r="AO255" s="6">
        <v>1523.69</v>
      </c>
      <c r="AP255" s="6">
        <v>1267.8420000000001</v>
      </c>
      <c r="AQ255" s="6">
        <v>1110.31</v>
      </c>
      <c r="AR255" s="6">
        <v>1063.268</v>
      </c>
      <c r="AS255" s="6">
        <v>1404.4850000000001</v>
      </c>
      <c r="AT255" s="6">
        <v>1159.7069999999999</v>
      </c>
      <c r="AU255" s="6">
        <v>546.96600000000001</v>
      </c>
      <c r="AV255" s="6">
        <v>803.34899999999993</v>
      </c>
      <c r="AW255" s="6">
        <v>1075.3399999999999</v>
      </c>
      <c r="AX255" s="6">
        <v>587.76300000000003</v>
      </c>
      <c r="AY255" s="6">
        <v>850.99199999999996</v>
      </c>
      <c r="AZ255" s="6">
        <v>653.08199999999999</v>
      </c>
      <c r="BA255" s="6">
        <v>309.411</v>
      </c>
      <c r="BB255" s="6">
        <v>435.988</v>
      </c>
      <c r="BC255" s="6">
        <v>756.12900000000002</v>
      </c>
      <c r="BD255" s="6">
        <v>909.98299999999995</v>
      </c>
      <c r="BE255" s="6">
        <v>855.12900000000013</v>
      </c>
    </row>
    <row r="257" spans="1:17" x14ac:dyDescent="0.25">
      <c r="A257" s="7" t="s">
        <v>660</v>
      </c>
    </row>
    <row r="259" spans="1:17" x14ac:dyDescent="0.25">
      <c r="A259" s="6" t="s">
        <v>630</v>
      </c>
      <c r="B259" s="6" t="s">
        <v>98</v>
      </c>
      <c r="C259" s="6" t="s">
        <v>84</v>
      </c>
      <c r="G259" t="s">
        <v>661</v>
      </c>
    </row>
    <row r="260" spans="1:17" x14ac:dyDescent="0.25">
      <c r="A260" s="6" t="s">
        <v>631</v>
      </c>
      <c r="B260" s="6" t="s">
        <v>99</v>
      </c>
      <c r="C260" s="6" t="s">
        <v>646</v>
      </c>
    </row>
    <row r="261" spans="1:17" x14ac:dyDescent="0.25">
      <c r="A261" s="6" t="s">
        <v>157</v>
      </c>
      <c r="B261" s="6" t="s">
        <v>100</v>
      </c>
      <c r="C261" s="6" t="s">
        <v>157</v>
      </c>
    </row>
    <row r="262" spans="1:17" x14ac:dyDescent="0.25">
      <c r="A262" s="6" t="s">
        <v>158</v>
      </c>
      <c r="B262" s="6" t="s">
        <v>101</v>
      </c>
      <c r="C262" s="6" t="s">
        <v>158</v>
      </c>
      <c r="K262" t="s">
        <v>725</v>
      </c>
      <c r="N262" t="s">
        <v>726</v>
      </c>
    </row>
    <row r="263" spans="1:17" x14ac:dyDescent="0.25">
      <c r="A263" s="6"/>
      <c r="B263" s="6" t="s">
        <v>102</v>
      </c>
      <c r="C263" s="6"/>
      <c r="E263" t="s">
        <v>661</v>
      </c>
      <c r="L263" t="s">
        <v>661</v>
      </c>
      <c r="O263" t="s">
        <v>735</v>
      </c>
      <c r="Q263" t="s">
        <v>736</v>
      </c>
    </row>
    <row r="264" spans="1:17" x14ac:dyDescent="0.25">
      <c r="A264" s="6">
        <v>2522.2919999999999</v>
      </c>
      <c r="B264" s="6" t="s">
        <v>103</v>
      </c>
      <c r="C264" s="6">
        <v>1423.7848284708796</v>
      </c>
      <c r="E264" t="s">
        <v>711</v>
      </c>
      <c r="K264" s="6" t="s">
        <v>102</v>
      </c>
      <c r="L264">
        <f>-80590+$N$264*K264</f>
        <v>1475.1999999999971</v>
      </c>
      <c r="N264">
        <v>41.87</v>
      </c>
      <c r="O264">
        <f>-161000+83.39*K264</f>
        <v>2444.3999999999942</v>
      </c>
    </row>
    <row r="265" spans="1:17" x14ac:dyDescent="0.25">
      <c r="A265" s="6">
        <v>2683.09</v>
      </c>
      <c r="B265" s="6" t="s">
        <v>104</v>
      </c>
      <c r="C265" s="6">
        <v>1513.3016595496902</v>
      </c>
      <c r="K265" s="6" t="s">
        <v>103</v>
      </c>
      <c r="L265">
        <f t="shared" ref="L265:L328" si="0">-80590+$N$264*K265</f>
        <v>1517.0699999999924</v>
      </c>
      <c r="M265">
        <f>(L265-L264)/L264</f>
        <v>2.838259219088627E-2</v>
      </c>
      <c r="O265">
        <f t="shared" ref="O265:O328" si="1">-161000+83.39*K265</f>
        <v>2527.7900000000081</v>
      </c>
      <c r="Q265" s="6">
        <v>2522.2919999999999</v>
      </c>
    </row>
    <row r="266" spans="1:17" x14ac:dyDescent="0.25">
      <c r="A266" s="6">
        <v>2800.5749999999998</v>
      </c>
      <c r="B266" s="6" t="s">
        <v>105</v>
      </c>
      <c r="C266" s="6">
        <v>1578.3129757416643</v>
      </c>
      <c r="E266" t="s">
        <v>712</v>
      </c>
      <c r="K266" s="6" t="s">
        <v>104</v>
      </c>
      <c r="L266">
        <f t="shared" si="0"/>
        <v>1558.9399999999878</v>
      </c>
      <c r="M266">
        <f t="shared" ref="M266:M329" si="2">(L266-L265)/L265</f>
        <v>2.7599253824804097E-2</v>
      </c>
      <c r="O266">
        <f t="shared" si="1"/>
        <v>2611.179999999993</v>
      </c>
      <c r="Q266" s="6">
        <v>2683.09</v>
      </c>
    </row>
    <row r="267" spans="1:17" x14ac:dyDescent="0.25">
      <c r="A267" s="6">
        <v>2639.308</v>
      </c>
      <c r="B267" s="6" t="s">
        <v>106</v>
      </c>
      <c r="C267" s="6">
        <v>1579.3750703003523</v>
      </c>
      <c r="E267" t="s">
        <v>713</v>
      </c>
      <c r="K267" s="6" t="s">
        <v>105</v>
      </c>
      <c r="L267">
        <f t="shared" si="0"/>
        <v>1600.8099999999977</v>
      </c>
      <c r="M267">
        <f t="shared" si="2"/>
        <v>2.6857993251831518E-2</v>
      </c>
      <c r="O267">
        <f t="shared" si="1"/>
        <v>2694.570000000007</v>
      </c>
      <c r="Q267" s="6">
        <v>2800.5749999999998</v>
      </c>
    </row>
    <row r="268" spans="1:17" x14ac:dyDescent="0.25">
      <c r="A268" s="6">
        <v>3040.8220000000001</v>
      </c>
      <c r="B268" s="6" t="s">
        <v>107</v>
      </c>
      <c r="C268" s="6">
        <v>1627.1344730507346</v>
      </c>
      <c r="E268" t="s">
        <v>714</v>
      </c>
      <c r="K268" s="6" t="s">
        <v>106</v>
      </c>
      <c r="L268">
        <f t="shared" si="0"/>
        <v>1642.679999999993</v>
      </c>
      <c r="M268">
        <f t="shared" si="2"/>
        <v>2.615550877368045E-2</v>
      </c>
      <c r="O268">
        <f t="shared" si="1"/>
        <v>2777.9599999999919</v>
      </c>
      <c r="Q268" s="6">
        <v>2639.308</v>
      </c>
    </row>
    <row r="269" spans="1:17" x14ac:dyDescent="0.25">
      <c r="A269" s="6">
        <v>3016.683</v>
      </c>
      <c r="B269" s="6" t="s">
        <v>108</v>
      </c>
      <c r="C269" s="6">
        <v>1667.041275589308</v>
      </c>
      <c r="K269" s="6" t="s">
        <v>107</v>
      </c>
      <c r="L269">
        <f t="shared" si="0"/>
        <v>1684.5499999999884</v>
      </c>
      <c r="M269">
        <f t="shared" si="2"/>
        <v>2.5488835317892422E-2</v>
      </c>
      <c r="O269">
        <f t="shared" si="1"/>
        <v>2861.3500000000058</v>
      </c>
      <c r="Q269" s="6">
        <v>3040.8220000000001</v>
      </c>
    </row>
    <row r="270" spans="1:17" x14ac:dyDescent="0.25">
      <c r="A270" s="6">
        <v>3161.201</v>
      </c>
      <c r="B270" s="6" t="s">
        <v>109</v>
      </c>
      <c r="C270" s="6">
        <v>1750.9318637483907</v>
      </c>
      <c r="E270" t="s">
        <v>715</v>
      </c>
      <c r="K270" s="6" t="s">
        <v>108</v>
      </c>
      <c r="L270">
        <f t="shared" si="0"/>
        <v>1726.4199999999983</v>
      </c>
      <c r="M270">
        <f t="shared" si="2"/>
        <v>2.4855302603075113E-2</v>
      </c>
      <c r="O270">
        <f t="shared" si="1"/>
        <v>2944.7399999999907</v>
      </c>
      <c r="Q270" s="6">
        <v>3016.683</v>
      </c>
    </row>
    <row r="271" spans="1:17" x14ac:dyDescent="0.25">
      <c r="A271" s="6">
        <v>3212.752</v>
      </c>
      <c r="B271" s="6" t="s">
        <v>110</v>
      </c>
      <c r="C271" s="6">
        <v>1767.7239791428785</v>
      </c>
      <c r="E271" t="s">
        <v>716</v>
      </c>
      <c r="K271" s="6" t="s">
        <v>109</v>
      </c>
      <c r="L271">
        <f t="shared" si="0"/>
        <v>1768.2899999999936</v>
      </c>
      <c r="M271">
        <f t="shared" si="2"/>
        <v>2.4252499391802334E-2</v>
      </c>
      <c r="O271">
        <f t="shared" si="1"/>
        <v>3028.1300000000047</v>
      </c>
      <c r="Q271" s="6">
        <v>3161.201</v>
      </c>
    </row>
    <row r="272" spans="1:17" x14ac:dyDescent="0.25">
      <c r="A272" s="6">
        <v>3464.2669999999998</v>
      </c>
      <c r="B272" s="6" t="s">
        <v>111</v>
      </c>
      <c r="C272" s="6">
        <v>1791.2352559064066</v>
      </c>
      <c r="E272" t="s">
        <v>717</v>
      </c>
      <c r="K272" s="6" t="s">
        <v>110</v>
      </c>
      <c r="L272">
        <f t="shared" si="0"/>
        <v>1810.1599999999889</v>
      </c>
      <c r="M272">
        <f t="shared" si="2"/>
        <v>2.3678242822158975E-2</v>
      </c>
      <c r="O272">
        <f t="shared" si="1"/>
        <v>3111.5199999999895</v>
      </c>
      <c r="Q272" s="6">
        <v>3212.752</v>
      </c>
    </row>
    <row r="273" spans="1:17" x14ac:dyDescent="0.25">
      <c r="A273" s="6">
        <v>3154.8779999999997</v>
      </c>
      <c r="B273" s="6" t="s">
        <v>112</v>
      </c>
      <c r="C273" s="6">
        <v>1817.8229567777657</v>
      </c>
      <c r="E273" t="s">
        <v>718</v>
      </c>
      <c r="K273" s="6" t="s">
        <v>111</v>
      </c>
      <c r="L273">
        <f t="shared" si="0"/>
        <v>1852.0299999999988</v>
      </c>
      <c r="M273">
        <f t="shared" si="2"/>
        <v>2.3130551995409331E-2</v>
      </c>
      <c r="O273">
        <f t="shared" si="1"/>
        <v>3194.9100000000035</v>
      </c>
      <c r="Q273" s="6">
        <v>3464.2669999999998</v>
      </c>
    </row>
    <row r="274" spans="1:17" x14ac:dyDescent="0.25">
      <c r="A274" s="6">
        <v>3725.5550000000003</v>
      </c>
      <c r="B274" s="6" t="s">
        <v>113</v>
      </c>
      <c r="C274" s="6">
        <v>1967.5904509064064</v>
      </c>
      <c r="E274" t="s">
        <v>719</v>
      </c>
      <c r="K274" s="6" t="s">
        <v>112</v>
      </c>
      <c r="L274">
        <f t="shared" si="0"/>
        <v>1893.8999999999942</v>
      </c>
      <c r="M274">
        <f t="shared" si="2"/>
        <v>2.2607625146458411E-2</v>
      </c>
      <c r="O274">
        <f t="shared" si="1"/>
        <v>3278.2999999999884</v>
      </c>
      <c r="Q274" s="6">
        <v>3154.8779999999997</v>
      </c>
    </row>
    <row r="275" spans="1:17" x14ac:dyDescent="0.25">
      <c r="A275" s="6">
        <v>3908.183</v>
      </c>
      <c r="B275" s="6" t="s">
        <v>114</v>
      </c>
      <c r="C275" s="6">
        <v>1955.5574674473858</v>
      </c>
      <c r="E275" t="s">
        <v>720</v>
      </c>
      <c r="K275" s="6" t="s">
        <v>113</v>
      </c>
      <c r="L275">
        <f t="shared" si="0"/>
        <v>1935.7699999999895</v>
      </c>
      <c r="M275">
        <f t="shared" si="2"/>
        <v>2.2107819842650336E-2</v>
      </c>
      <c r="O275">
        <f t="shared" si="1"/>
        <v>3361.6900000000023</v>
      </c>
      <c r="Q275" s="6">
        <v>3725.5550000000003</v>
      </c>
    </row>
    <row r="276" spans="1:17" x14ac:dyDescent="0.25">
      <c r="A276" s="6">
        <v>3683.2120000000004</v>
      </c>
      <c r="B276" s="6" t="s">
        <v>115</v>
      </c>
      <c r="C276" s="6">
        <v>1987.7607595395998</v>
      </c>
      <c r="K276" s="6" t="s">
        <v>114</v>
      </c>
      <c r="L276">
        <f t="shared" si="0"/>
        <v>1977.6399999999994</v>
      </c>
      <c r="M276">
        <f t="shared" si="2"/>
        <v>2.1629635752186533E-2</v>
      </c>
      <c r="O276">
        <f t="shared" si="1"/>
        <v>3445.0799999999872</v>
      </c>
      <c r="Q276" s="6">
        <v>3908.183</v>
      </c>
    </row>
    <row r="277" spans="1:17" x14ac:dyDescent="0.25">
      <c r="A277" s="6">
        <v>2997.529</v>
      </c>
      <c r="B277" s="6" t="s">
        <v>116</v>
      </c>
      <c r="C277" s="6">
        <v>1969.2297591319248</v>
      </c>
      <c r="E277" t="s">
        <v>721</v>
      </c>
      <c r="K277" s="6" t="s">
        <v>115</v>
      </c>
      <c r="L277">
        <f t="shared" si="0"/>
        <v>2019.5099999999948</v>
      </c>
      <c r="M277">
        <f t="shared" si="2"/>
        <v>2.1171699601542929E-2</v>
      </c>
      <c r="O277">
        <f t="shared" si="1"/>
        <v>3528.4700000000012</v>
      </c>
      <c r="Q277" s="6">
        <v>3683.2120000000004</v>
      </c>
    </row>
    <row r="278" spans="1:17" x14ac:dyDescent="0.25">
      <c r="A278" s="6">
        <v>3461.2919999999999</v>
      </c>
      <c r="B278" s="6" t="s">
        <v>117</v>
      </c>
      <c r="C278" s="6">
        <v>2081.600413776438</v>
      </c>
      <c r="E278" t="s">
        <v>722</v>
      </c>
      <c r="F278" t="s">
        <v>723</v>
      </c>
      <c r="K278" s="6" t="s">
        <v>116</v>
      </c>
      <c r="L278">
        <f t="shared" si="0"/>
        <v>2061.3799999999901</v>
      </c>
      <c r="M278">
        <f t="shared" si="2"/>
        <v>2.0732752004196785E-2</v>
      </c>
      <c r="O278">
        <f t="shared" si="1"/>
        <v>3611.8600000000151</v>
      </c>
      <c r="Q278" s="6">
        <v>2997.529</v>
      </c>
    </row>
    <row r="279" spans="1:17" x14ac:dyDescent="0.25">
      <c r="A279" s="6">
        <v>3532.9980000000005</v>
      </c>
      <c r="B279" s="6" t="s">
        <v>118</v>
      </c>
      <c r="C279" s="6">
        <v>2090.3190549874862</v>
      </c>
      <c r="E279" t="s">
        <v>724</v>
      </c>
      <c r="K279" s="6" t="s">
        <v>117</v>
      </c>
      <c r="L279">
        <f t="shared" si="0"/>
        <v>2103.25</v>
      </c>
      <c r="M279">
        <f t="shared" si="2"/>
        <v>2.0311635894405735E-2</v>
      </c>
      <c r="O279">
        <f t="shared" si="1"/>
        <v>3695.25</v>
      </c>
      <c r="Q279" s="6">
        <v>3461.2919999999999</v>
      </c>
    </row>
    <row r="280" spans="1:17" x14ac:dyDescent="0.25">
      <c r="A280" s="6">
        <v>3683.2349999999997</v>
      </c>
      <c r="B280" s="6" t="s">
        <v>119</v>
      </c>
      <c r="C280" s="6">
        <v>2137.4212326540169</v>
      </c>
      <c r="K280" s="6" t="s">
        <v>118</v>
      </c>
      <c r="L280">
        <f t="shared" si="0"/>
        <v>2145.1199999999953</v>
      </c>
      <c r="M280">
        <f t="shared" si="2"/>
        <v>1.9907286342562863E-2</v>
      </c>
      <c r="O280">
        <f t="shared" si="1"/>
        <v>3778.640000000014</v>
      </c>
      <c r="Q280" s="6">
        <v>3532.9980000000005</v>
      </c>
    </row>
    <row r="281" spans="1:17" x14ac:dyDescent="0.25">
      <c r="A281" s="6">
        <v>4109.7839999999997</v>
      </c>
      <c r="B281" s="6" t="s">
        <v>120</v>
      </c>
      <c r="C281" s="6">
        <v>2298.3476447754369</v>
      </c>
      <c r="E281" t="s">
        <v>734</v>
      </c>
      <c r="K281" s="6" t="s">
        <v>119</v>
      </c>
      <c r="L281">
        <f t="shared" si="0"/>
        <v>2186.9899999999907</v>
      </c>
      <c r="M281">
        <f t="shared" si="2"/>
        <v>1.9518721563360295E-2</v>
      </c>
      <c r="O281">
        <f t="shared" si="1"/>
        <v>3862.0299999999988</v>
      </c>
      <c r="Q281" s="6">
        <v>3683.2349999999997</v>
      </c>
    </row>
    <row r="282" spans="1:17" x14ac:dyDescent="0.25">
      <c r="A282" s="6">
        <v>4426.2039999999997</v>
      </c>
      <c r="B282" s="6" t="s">
        <v>121</v>
      </c>
      <c r="C282" s="6">
        <v>2333.472218228058</v>
      </c>
      <c r="E282" t="s">
        <v>712</v>
      </c>
      <c r="K282" s="6" t="s">
        <v>120</v>
      </c>
      <c r="L282">
        <f t="shared" si="0"/>
        <v>2228.8600000000006</v>
      </c>
      <c r="M282">
        <f t="shared" si="2"/>
        <v>1.9145034956725943E-2</v>
      </c>
      <c r="O282">
        <f t="shared" si="1"/>
        <v>3945.4200000000128</v>
      </c>
      <c r="Q282" s="6">
        <v>4109.7839999999997</v>
      </c>
    </row>
    <row r="283" spans="1:17" x14ac:dyDescent="0.25">
      <c r="A283" s="6">
        <v>3771.94</v>
      </c>
      <c r="B283" s="6" t="s">
        <v>122</v>
      </c>
      <c r="C283" s="6">
        <v>2299.1975712591752</v>
      </c>
      <c r="E283" t="s">
        <v>713</v>
      </c>
      <c r="K283" s="6" t="s">
        <v>121</v>
      </c>
      <c r="L283">
        <f t="shared" si="0"/>
        <v>2270.7299999999959</v>
      </c>
      <c r="M283">
        <f t="shared" si="2"/>
        <v>1.8785388045904784E-2</v>
      </c>
      <c r="O283">
        <f t="shared" si="1"/>
        <v>4028.8099999999977</v>
      </c>
      <c r="Q283" s="6">
        <v>4426.2039999999997</v>
      </c>
    </row>
    <row r="284" spans="1:17" x14ac:dyDescent="0.25">
      <c r="A284" s="6">
        <v>4256.7370000000001</v>
      </c>
      <c r="B284" s="6" t="s">
        <v>123</v>
      </c>
      <c r="C284" s="6">
        <v>2440.4570384646654</v>
      </c>
      <c r="E284" t="s">
        <v>727</v>
      </c>
      <c r="K284" s="6" t="s">
        <v>122</v>
      </c>
      <c r="L284">
        <f t="shared" si="0"/>
        <v>2312.5999999999913</v>
      </c>
      <c r="M284">
        <f t="shared" si="2"/>
        <v>1.8439004196886207E-2</v>
      </c>
      <c r="O284">
        <f t="shared" si="1"/>
        <v>4112.2000000000116</v>
      </c>
      <c r="Q284" s="6">
        <v>3771.94</v>
      </c>
    </row>
    <row r="285" spans="1:17" x14ac:dyDescent="0.25">
      <c r="A285" s="6">
        <v>4370.5919999999996</v>
      </c>
      <c r="B285" s="6" t="s">
        <v>124</v>
      </c>
      <c r="C285" s="6">
        <v>2536.3640458888726</v>
      </c>
      <c r="K285" s="6" t="s">
        <v>123</v>
      </c>
      <c r="L285">
        <f t="shared" si="0"/>
        <v>2354.4700000000012</v>
      </c>
      <c r="M285">
        <f t="shared" si="2"/>
        <v>1.810516301998186E-2</v>
      </c>
      <c r="O285">
        <f t="shared" si="1"/>
        <v>4195.5899999999965</v>
      </c>
      <c r="Q285" s="6">
        <v>4256.7370000000001</v>
      </c>
    </row>
    <row r="286" spans="1:17" x14ac:dyDescent="0.25">
      <c r="A286" s="6">
        <v>3535.8530000000001</v>
      </c>
      <c r="B286" s="6" t="s">
        <v>125</v>
      </c>
      <c r="C286" s="6">
        <v>2445.2915862590617</v>
      </c>
      <c r="E286" t="s">
        <v>715</v>
      </c>
      <c r="K286" s="6" t="s">
        <v>124</v>
      </c>
      <c r="L286">
        <f t="shared" si="0"/>
        <v>2396.3399999999965</v>
      </c>
      <c r="M286">
        <f t="shared" si="2"/>
        <v>1.7783195368807129E-2</v>
      </c>
      <c r="O286">
        <f t="shared" si="1"/>
        <v>4278.9800000000105</v>
      </c>
      <c r="Q286" s="6">
        <v>4370.5919999999996</v>
      </c>
    </row>
    <row r="287" spans="1:17" x14ac:dyDescent="0.25">
      <c r="A287" s="6">
        <v>4374.1319999999996</v>
      </c>
      <c r="B287" s="6" t="s">
        <v>126</v>
      </c>
      <c r="C287" s="6">
        <v>2694.2506802368407</v>
      </c>
      <c r="E287" t="s">
        <v>716</v>
      </c>
      <c r="K287" s="6" t="s">
        <v>125</v>
      </c>
      <c r="L287">
        <f t="shared" si="0"/>
        <v>2438.2099999999919</v>
      </c>
      <c r="M287">
        <f t="shared" si="2"/>
        <v>1.7472478863598408E-2</v>
      </c>
      <c r="O287">
        <f t="shared" si="1"/>
        <v>4362.3699999999953</v>
      </c>
      <c r="Q287" s="6">
        <v>3535.8530000000001</v>
      </c>
    </row>
    <row r="288" spans="1:17" x14ac:dyDescent="0.25">
      <c r="A288" s="6">
        <v>4763.2980000000007</v>
      </c>
      <c r="B288" s="6" t="s">
        <v>127</v>
      </c>
      <c r="C288" s="6">
        <v>2697.3556114880353</v>
      </c>
      <c r="E288" t="s">
        <v>728</v>
      </c>
      <c r="K288" s="6" t="s">
        <v>126</v>
      </c>
      <c r="L288">
        <f t="shared" si="0"/>
        <v>2480.0800000000017</v>
      </c>
      <c r="M288">
        <f t="shared" si="2"/>
        <v>1.7172433875675203E-2</v>
      </c>
      <c r="O288">
        <f t="shared" si="1"/>
        <v>4445.7600000000093</v>
      </c>
      <c r="Q288" s="6">
        <v>4374.1319999999996</v>
      </c>
    </row>
    <row r="289" spans="1:17" x14ac:dyDescent="0.25">
      <c r="A289" s="6">
        <v>4698.8819999999996</v>
      </c>
      <c r="B289" s="6" t="s">
        <v>128</v>
      </c>
      <c r="C289" s="6">
        <v>2692.3535540382563</v>
      </c>
      <c r="E289" t="s">
        <v>729</v>
      </c>
      <c r="K289" s="6" t="s">
        <v>127</v>
      </c>
      <c r="L289">
        <f t="shared" si="0"/>
        <v>2521.9499999999971</v>
      </c>
      <c r="M289">
        <f t="shared" si="2"/>
        <v>1.6882519918710408E-2</v>
      </c>
      <c r="O289">
        <f t="shared" si="1"/>
        <v>4529.1499999999942</v>
      </c>
      <c r="Q289" s="6">
        <v>4763.2980000000007</v>
      </c>
    </row>
    <row r="290" spans="1:17" x14ac:dyDescent="0.25">
      <c r="A290" s="6">
        <v>4735.3949999999995</v>
      </c>
      <c r="B290" s="6" t="s">
        <v>129</v>
      </c>
      <c r="C290" s="6">
        <v>2679.3205461177895</v>
      </c>
      <c r="E290" t="s">
        <v>719</v>
      </c>
      <c r="K290" s="6" t="s">
        <v>128</v>
      </c>
      <c r="L290">
        <f t="shared" si="0"/>
        <v>2563.8199999999924</v>
      </c>
      <c r="M290">
        <f t="shared" si="2"/>
        <v>1.6602232399530282E-2</v>
      </c>
      <c r="O290">
        <f t="shared" si="1"/>
        <v>4612.5400000000081</v>
      </c>
      <c r="Q290" s="6">
        <v>4698.8819999999996</v>
      </c>
    </row>
    <row r="291" spans="1:17" x14ac:dyDescent="0.25">
      <c r="A291" s="6">
        <v>3706.9059999999999</v>
      </c>
      <c r="B291" s="6" t="s">
        <v>130</v>
      </c>
      <c r="C291" s="6">
        <v>2602.6974913316581</v>
      </c>
      <c r="E291" t="s">
        <v>720</v>
      </c>
      <c r="K291" s="6" t="s">
        <v>129</v>
      </c>
      <c r="L291">
        <f t="shared" si="0"/>
        <v>2605.6899999999878</v>
      </c>
      <c r="M291">
        <f t="shared" si="2"/>
        <v>1.633109968718376E-2</v>
      </c>
      <c r="O291">
        <f t="shared" si="1"/>
        <v>4695.929999999993</v>
      </c>
      <c r="Q291" s="6">
        <v>4735.3949999999995</v>
      </c>
    </row>
    <row r="292" spans="1:17" x14ac:dyDescent="0.25">
      <c r="A292" s="6">
        <v>4473.8639999999996</v>
      </c>
      <c r="B292" s="6" t="s">
        <v>131</v>
      </c>
      <c r="C292" s="6">
        <v>2757.1846422339822</v>
      </c>
      <c r="K292" s="6" t="s">
        <v>130</v>
      </c>
      <c r="L292">
        <f t="shared" si="0"/>
        <v>2647.5599999999977</v>
      </c>
      <c r="M292">
        <f t="shared" si="2"/>
        <v>1.6068680464679255E-2</v>
      </c>
      <c r="O292">
        <f t="shared" si="1"/>
        <v>4779.320000000007</v>
      </c>
      <c r="Q292" s="6">
        <v>3706.9059999999999</v>
      </c>
    </row>
    <row r="293" spans="1:17" x14ac:dyDescent="0.25">
      <c r="A293" s="6">
        <v>4755.1080000000002</v>
      </c>
      <c r="B293" s="6" t="s">
        <v>132</v>
      </c>
      <c r="C293" s="6">
        <v>2871.9574070314279</v>
      </c>
      <c r="E293" t="s">
        <v>730</v>
      </c>
      <c r="K293" s="6" t="s">
        <v>131</v>
      </c>
      <c r="L293">
        <f t="shared" si="0"/>
        <v>2689.429999999993</v>
      </c>
      <c r="M293">
        <f t="shared" si="2"/>
        <v>1.5814561331941628E-2</v>
      </c>
      <c r="O293">
        <f t="shared" si="1"/>
        <v>4862.7099999999919</v>
      </c>
      <c r="Q293" s="6">
        <v>4473.8639999999996</v>
      </c>
    </row>
    <row r="294" spans="1:17" x14ac:dyDescent="0.25">
      <c r="A294" s="6">
        <v>4510.2569999999996</v>
      </c>
      <c r="B294" s="6" t="s">
        <v>133</v>
      </c>
      <c r="C294" s="6">
        <v>2864.9769672005591</v>
      </c>
      <c r="E294" t="s">
        <v>731</v>
      </c>
      <c r="F294" t="s">
        <v>732</v>
      </c>
      <c r="K294" s="6" t="s">
        <v>132</v>
      </c>
      <c r="L294">
        <f t="shared" si="0"/>
        <v>2731.2999999999884</v>
      </c>
      <c r="M294">
        <f t="shared" si="2"/>
        <v>1.556835463276436E-2</v>
      </c>
      <c r="O294">
        <f t="shared" si="1"/>
        <v>4946.1000000000058</v>
      </c>
      <c r="Q294" s="6">
        <v>4755.1080000000002</v>
      </c>
    </row>
    <row r="295" spans="1:17" x14ac:dyDescent="0.25">
      <c r="A295" s="6">
        <v>5360.5529999999999</v>
      </c>
      <c r="B295" s="6" t="s">
        <v>134</v>
      </c>
      <c r="C295" s="6">
        <v>2779.1013563484203</v>
      </c>
      <c r="E295" t="s">
        <v>733</v>
      </c>
      <c r="K295" s="6" t="s">
        <v>133</v>
      </c>
      <c r="L295">
        <f t="shared" si="0"/>
        <v>2773.1699999999983</v>
      </c>
      <c r="M295">
        <f t="shared" si="2"/>
        <v>1.532969648153263E-2</v>
      </c>
      <c r="O295">
        <f t="shared" si="1"/>
        <v>5029.4899999999907</v>
      </c>
      <c r="Q295" s="6">
        <v>4510.2569999999996</v>
      </c>
    </row>
    <row r="296" spans="1:17" x14ac:dyDescent="0.25">
      <c r="A296" s="6">
        <v>4301.143</v>
      </c>
      <c r="B296" s="6" t="s">
        <v>135</v>
      </c>
      <c r="C296" s="6">
        <v>2732.9214662974778</v>
      </c>
      <c r="K296" s="6" t="s">
        <v>134</v>
      </c>
      <c r="L296">
        <f t="shared" si="0"/>
        <v>2815.0399999999936</v>
      </c>
      <c r="M296">
        <f t="shared" si="2"/>
        <v>1.50982449687525E-2</v>
      </c>
      <c r="O296">
        <f t="shared" si="1"/>
        <v>5112.8800000000047</v>
      </c>
      <c r="Q296" s="6">
        <v>5360.5529999999999</v>
      </c>
    </row>
    <row r="297" spans="1:17" x14ac:dyDescent="0.25">
      <c r="A297" s="6">
        <v>5563.3540000000003</v>
      </c>
      <c r="B297" s="6" t="s">
        <v>136</v>
      </c>
      <c r="C297" s="6">
        <v>2814.4116277414578</v>
      </c>
      <c r="K297" s="6" t="s">
        <v>135</v>
      </c>
      <c r="L297">
        <f t="shared" si="0"/>
        <v>2856.9099999999889</v>
      </c>
      <c r="M297">
        <f t="shared" si="2"/>
        <v>1.4873678526768869E-2</v>
      </c>
      <c r="O297">
        <f t="shared" si="1"/>
        <v>5196.2699999999895</v>
      </c>
      <c r="Q297" s="6">
        <v>4301.143</v>
      </c>
    </row>
    <row r="298" spans="1:17" x14ac:dyDescent="0.25">
      <c r="A298" s="6">
        <v>4644.7669999999998</v>
      </c>
      <c r="B298" s="6" t="s">
        <v>137</v>
      </c>
      <c r="C298" s="6">
        <v>2764.5438589506898</v>
      </c>
      <c r="K298" s="6" t="s">
        <v>136</v>
      </c>
      <c r="L298">
        <f t="shared" si="0"/>
        <v>2898.7799999999988</v>
      </c>
      <c r="M298">
        <f t="shared" si="2"/>
        <v>1.4655694439100307E-2</v>
      </c>
      <c r="O298">
        <f t="shared" si="1"/>
        <v>5279.6600000000035</v>
      </c>
      <c r="Q298" s="6">
        <v>5563.3540000000003</v>
      </c>
    </row>
    <row r="299" spans="1:17" x14ac:dyDescent="0.25">
      <c r="A299" s="6">
        <v>5177.3999999999996</v>
      </c>
      <c r="B299" s="6" t="s">
        <v>138</v>
      </c>
      <c r="C299" s="6">
        <v>2944.451542703915</v>
      </c>
      <c r="K299" s="6" t="s">
        <v>137</v>
      </c>
      <c r="L299">
        <f t="shared" si="0"/>
        <v>2940.6499999999942</v>
      </c>
      <c r="M299">
        <f t="shared" si="2"/>
        <v>1.444400747900681E-2</v>
      </c>
      <c r="O299">
        <f t="shared" si="1"/>
        <v>5363.0499999999884</v>
      </c>
      <c r="Q299" s="6">
        <v>4644.7669999999998</v>
      </c>
    </row>
    <row r="300" spans="1:17" x14ac:dyDescent="0.25">
      <c r="A300" s="6">
        <v>5277.6679999999997</v>
      </c>
      <c r="B300" s="6" t="s">
        <v>139</v>
      </c>
      <c r="C300" s="6">
        <v>2993.4720436140492</v>
      </c>
      <c r="K300" s="6" t="s">
        <v>138</v>
      </c>
      <c r="L300">
        <f t="shared" si="0"/>
        <v>2982.5199999999895</v>
      </c>
      <c r="M300">
        <f t="shared" si="2"/>
        <v>1.4238348664409374E-2</v>
      </c>
      <c r="O300">
        <f t="shared" si="1"/>
        <v>5446.4400000000023</v>
      </c>
      <c r="Q300" s="6">
        <v>5177.3999999999996</v>
      </c>
    </row>
    <row r="301" spans="1:17" x14ac:dyDescent="0.25">
      <c r="A301" s="6">
        <v>5676.1360000000004</v>
      </c>
      <c r="B301" s="6" t="s">
        <v>140</v>
      </c>
      <c r="C301" s="6">
        <v>3062.1229279535637</v>
      </c>
      <c r="K301" s="6" t="s">
        <v>139</v>
      </c>
      <c r="L301">
        <f t="shared" si="0"/>
        <v>3024.3899999999994</v>
      </c>
      <c r="M301">
        <f t="shared" si="2"/>
        <v>1.4038464117595201E-2</v>
      </c>
      <c r="O301">
        <f t="shared" si="1"/>
        <v>5529.8299999999872</v>
      </c>
      <c r="Q301" s="6">
        <v>5277.6679999999997</v>
      </c>
    </row>
    <row r="302" spans="1:17" x14ac:dyDescent="0.25">
      <c r="A302" s="6">
        <v>5732.9859999999999</v>
      </c>
      <c r="B302" s="6" t="s">
        <v>141</v>
      </c>
      <c r="C302" s="6">
        <v>3107.9553543672164</v>
      </c>
      <c r="K302" s="6" t="s">
        <v>140</v>
      </c>
      <c r="L302">
        <f t="shared" si="0"/>
        <v>3066.2599999999948</v>
      </c>
      <c r="M302">
        <f t="shared" si="2"/>
        <v>1.3844114019685078E-2</v>
      </c>
      <c r="O302">
        <f t="shared" si="1"/>
        <v>5613.2200000000012</v>
      </c>
      <c r="Q302" s="6">
        <v>5676.1360000000004</v>
      </c>
    </row>
    <row r="303" spans="1:17" x14ac:dyDescent="0.25">
      <c r="A303" s="6">
        <v>5854.2809999999999</v>
      </c>
      <c r="B303" s="6" t="s">
        <v>142</v>
      </c>
      <c r="C303" s="6">
        <v>3061.6967800676921</v>
      </c>
      <c r="K303" s="6" t="s">
        <v>141</v>
      </c>
      <c r="L303">
        <f t="shared" si="0"/>
        <v>3108.1299999999901</v>
      </c>
      <c r="M303">
        <f t="shared" si="2"/>
        <v>1.3655071650804372E-2</v>
      </c>
      <c r="O303">
        <f t="shared" si="1"/>
        <v>5696.6100000000151</v>
      </c>
      <c r="Q303" s="6">
        <v>5732.9859999999999</v>
      </c>
    </row>
    <row r="304" spans="1:17" x14ac:dyDescent="0.25">
      <c r="A304" s="6">
        <v>5891.5209999999997</v>
      </c>
      <c r="B304" s="6" t="s">
        <v>143</v>
      </c>
      <c r="C304" s="6">
        <v>3135.2621643738239</v>
      </c>
      <c r="K304" s="6" t="s">
        <v>142</v>
      </c>
      <c r="L304">
        <f t="shared" si="0"/>
        <v>3150</v>
      </c>
      <c r="M304">
        <f t="shared" si="2"/>
        <v>1.3471122507749041E-2</v>
      </c>
      <c r="O304">
        <f t="shared" si="1"/>
        <v>5780</v>
      </c>
      <c r="Q304" s="6">
        <v>5854.2809999999999</v>
      </c>
    </row>
    <row r="305" spans="1:17" x14ac:dyDescent="0.25">
      <c r="A305" s="6">
        <v>5547.4750000000004</v>
      </c>
      <c r="B305" s="6" t="s">
        <v>144</v>
      </c>
      <c r="C305" s="6">
        <v>3077.8860593677064</v>
      </c>
      <c r="K305" s="6" t="s">
        <v>143</v>
      </c>
      <c r="L305">
        <f t="shared" si="0"/>
        <v>3191.8699999999953</v>
      </c>
      <c r="M305">
        <f t="shared" si="2"/>
        <v>1.3292063492062014E-2</v>
      </c>
      <c r="O305">
        <f t="shared" si="1"/>
        <v>5863.390000000014</v>
      </c>
      <c r="Q305" s="6">
        <v>5891.5209999999997</v>
      </c>
    </row>
    <row r="306" spans="1:17" x14ac:dyDescent="0.25">
      <c r="A306" s="6">
        <v>6024.0330000000004</v>
      </c>
      <c r="B306" s="6" t="s">
        <v>145</v>
      </c>
      <c r="C306" s="6">
        <v>3115.6333500063092</v>
      </c>
      <c r="K306" s="6" t="s">
        <v>144</v>
      </c>
      <c r="L306">
        <f t="shared" si="0"/>
        <v>3233.7399999999907</v>
      </c>
      <c r="M306">
        <f t="shared" si="2"/>
        <v>1.3117702162054032E-2</v>
      </c>
      <c r="O306">
        <f t="shared" si="1"/>
        <v>5946.7799999999988</v>
      </c>
      <c r="Q306" s="6">
        <v>5547.4750000000004</v>
      </c>
    </row>
    <row r="307" spans="1:17" x14ac:dyDescent="0.25">
      <c r="A307" s="6">
        <v>6851.6600000000008</v>
      </c>
      <c r="B307" s="6" t="s">
        <v>146</v>
      </c>
      <c r="C307" s="6">
        <v>3362.6836164177935</v>
      </c>
      <c r="K307" s="6" t="s">
        <v>145</v>
      </c>
      <c r="L307">
        <f t="shared" si="0"/>
        <v>3275.6100000000006</v>
      </c>
      <c r="M307">
        <f t="shared" si="2"/>
        <v>1.2947856042851317E-2</v>
      </c>
      <c r="O307">
        <f t="shared" si="1"/>
        <v>6030.1700000000128</v>
      </c>
      <c r="Q307" s="6">
        <v>6024.0330000000004</v>
      </c>
    </row>
    <row r="308" spans="1:17" x14ac:dyDescent="0.25">
      <c r="A308" s="6">
        <v>6451.0290000000005</v>
      </c>
      <c r="B308" s="6" t="s">
        <v>147</v>
      </c>
      <c r="C308" s="6">
        <v>3283.8100206199147</v>
      </c>
      <c r="K308" s="6" t="s">
        <v>146</v>
      </c>
      <c r="L308">
        <f t="shared" si="0"/>
        <v>3317.4799999999959</v>
      </c>
      <c r="M308">
        <f t="shared" si="2"/>
        <v>1.2782351989399024E-2</v>
      </c>
      <c r="O308">
        <f t="shared" si="1"/>
        <v>6113.5599999999977</v>
      </c>
      <c r="Q308" s="6">
        <v>6851.6600000000008</v>
      </c>
    </row>
    <row r="309" spans="1:17" x14ac:dyDescent="0.25">
      <c r="A309" s="6">
        <v>6400.1669999999995</v>
      </c>
      <c r="B309" s="6" t="s">
        <v>148</v>
      </c>
      <c r="C309" s="6">
        <v>3292.9069515712367</v>
      </c>
      <c r="K309" s="6" t="s">
        <v>147</v>
      </c>
      <c r="L309">
        <f t="shared" si="0"/>
        <v>3359.3499999999913</v>
      </c>
      <c r="M309">
        <f t="shared" si="2"/>
        <v>1.2621025597741477E-2</v>
      </c>
      <c r="O309">
        <f t="shared" si="1"/>
        <v>6196.9500000000116</v>
      </c>
      <c r="Q309" s="6">
        <v>6451.0290000000005</v>
      </c>
    </row>
    <row r="310" spans="1:17" x14ac:dyDescent="0.25">
      <c r="A310" s="6">
        <v>6704.3440000000001</v>
      </c>
      <c r="B310" s="6" t="s">
        <v>149</v>
      </c>
      <c r="C310" s="6">
        <v>3378.7165360728277</v>
      </c>
      <c r="K310" s="6" t="s">
        <v>148</v>
      </c>
      <c r="L310">
        <f t="shared" si="0"/>
        <v>3401.2200000000012</v>
      </c>
      <c r="M310">
        <f t="shared" si="2"/>
        <v>1.2463720660249752E-2</v>
      </c>
      <c r="O310">
        <f t="shared" si="1"/>
        <v>6280.3399999999965</v>
      </c>
      <c r="Q310" s="6">
        <v>6400.1669999999995</v>
      </c>
    </row>
    <row r="311" spans="1:17" x14ac:dyDescent="0.25">
      <c r="A311" s="6">
        <v>6619.9750000000004</v>
      </c>
      <c r="B311" s="6" t="s">
        <v>150</v>
      </c>
      <c r="C311" s="6">
        <v>3547.8868810779391</v>
      </c>
      <c r="K311" s="6" t="s">
        <v>149</v>
      </c>
      <c r="L311">
        <f t="shared" si="0"/>
        <v>3443.0899999999965</v>
      </c>
      <c r="M311">
        <f t="shared" si="2"/>
        <v>1.2310288661126104E-2</v>
      </c>
      <c r="O311">
        <f t="shared" si="1"/>
        <v>6363.7300000000105</v>
      </c>
      <c r="Q311" s="6">
        <v>6704.3440000000001</v>
      </c>
    </row>
    <row r="312" spans="1:17" x14ac:dyDescent="0.25">
      <c r="A312" s="6">
        <v>7236.2289999999994</v>
      </c>
      <c r="B312" s="6" t="s">
        <v>151</v>
      </c>
      <c r="C312" s="6">
        <v>3568.6460247493214</v>
      </c>
      <c r="K312" s="6" t="s">
        <v>150</v>
      </c>
      <c r="L312">
        <f t="shared" si="0"/>
        <v>3484.9599999999919</v>
      </c>
      <c r="M312">
        <f t="shared" si="2"/>
        <v>1.2160588308756201E-2</v>
      </c>
      <c r="O312">
        <f t="shared" si="1"/>
        <v>6447.1199999999953</v>
      </c>
      <c r="Q312" s="6">
        <v>6619.9750000000004</v>
      </c>
    </row>
    <row r="313" spans="1:17" x14ac:dyDescent="0.25">
      <c r="A313" s="6">
        <v>6987.616</v>
      </c>
      <c r="B313" s="6" t="s">
        <v>152</v>
      </c>
      <c r="C313" s="6">
        <v>3571.4780176620093</v>
      </c>
      <c r="K313" s="6" t="s">
        <v>151</v>
      </c>
      <c r="L313">
        <f t="shared" si="0"/>
        <v>3526.8300000000017</v>
      </c>
      <c r="M313">
        <f t="shared" si="2"/>
        <v>1.2014485101697005E-2</v>
      </c>
      <c r="O313">
        <f t="shared" si="1"/>
        <v>6530.5100000000093</v>
      </c>
      <c r="Q313" s="6">
        <v>7236.2289999999994</v>
      </c>
    </row>
    <row r="314" spans="1:17" x14ac:dyDescent="0.25">
      <c r="A314" s="6">
        <v>6818.1789999999992</v>
      </c>
      <c r="B314" s="6" t="s">
        <v>153</v>
      </c>
      <c r="C314" s="6">
        <v>3660.4641102237274</v>
      </c>
      <c r="K314" s="6" t="s">
        <v>152</v>
      </c>
      <c r="L314">
        <f t="shared" si="0"/>
        <v>3568.6999999999971</v>
      </c>
      <c r="M314">
        <f t="shared" si="2"/>
        <v>1.1871850925617431E-2</v>
      </c>
      <c r="O314">
        <f t="shared" si="1"/>
        <v>6613.8999999999942</v>
      </c>
      <c r="Q314" s="6">
        <v>6987.616</v>
      </c>
    </row>
    <row r="315" spans="1:17" x14ac:dyDescent="0.25">
      <c r="A315" s="6">
        <v>5922.4669999999996</v>
      </c>
      <c r="B315" s="6" t="s">
        <v>154</v>
      </c>
      <c r="C315" s="6">
        <v>3621.8897936574754</v>
      </c>
      <c r="K315" s="6" t="s">
        <v>153</v>
      </c>
      <c r="L315">
        <f t="shared" si="0"/>
        <v>3610.5699999999924</v>
      </c>
      <c r="M315">
        <f t="shared" si="2"/>
        <v>1.1732563678649194E-2</v>
      </c>
      <c r="O315">
        <f t="shared" si="1"/>
        <v>6697.2900000000081</v>
      </c>
      <c r="Q315" s="6">
        <v>6818.1789999999992</v>
      </c>
    </row>
    <row r="316" spans="1:17" x14ac:dyDescent="0.25">
      <c r="B316" s="6" t="s">
        <v>662</v>
      </c>
      <c r="C316" t="e">
        <f t="array" ref="C316:C364">GROWTH(C264:C315,B264:B315,B316:B364)</f>
        <v>#VALUE!</v>
      </c>
      <c r="K316" s="6" t="s">
        <v>154</v>
      </c>
      <c r="L316">
        <f t="shared" si="0"/>
        <v>3652.4399999999878</v>
      </c>
      <c r="M316">
        <f t="shared" si="2"/>
        <v>1.1596506922728386E-2</v>
      </c>
      <c r="O316">
        <f t="shared" si="1"/>
        <v>6780.679999999993</v>
      </c>
      <c r="Q316" s="6">
        <v>5922.4669999999996</v>
      </c>
    </row>
    <row r="317" spans="1:17" x14ac:dyDescent="0.25">
      <c r="B317" s="6" t="s">
        <v>663</v>
      </c>
      <c r="C317" t="e">
        <v>#VALUE!</v>
      </c>
      <c r="K317" s="6" t="s">
        <v>662</v>
      </c>
      <c r="L317">
        <f t="shared" si="0"/>
        <v>3694.3099999999977</v>
      </c>
      <c r="M317">
        <f t="shared" si="2"/>
        <v>1.1463569558982497E-2</v>
      </c>
      <c r="O317">
        <f t="shared" si="1"/>
        <v>6864.070000000007</v>
      </c>
    </row>
    <row r="318" spans="1:17" x14ac:dyDescent="0.25">
      <c r="B318" s="6" t="s">
        <v>664</v>
      </c>
      <c r="C318" t="e">
        <v>#VALUE!</v>
      </c>
      <c r="K318" s="6" t="s">
        <v>663</v>
      </c>
      <c r="L318">
        <f t="shared" si="0"/>
        <v>3736.179999999993</v>
      </c>
      <c r="M318">
        <f t="shared" si="2"/>
        <v>1.1333645525144173E-2</v>
      </c>
      <c r="O318">
        <f t="shared" si="1"/>
        <v>6947.4599999999919</v>
      </c>
    </row>
    <row r="319" spans="1:17" x14ac:dyDescent="0.25">
      <c r="B319" s="6" t="s">
        <v>665</v>
      </c>
      <c r="C319" t="e">
        <v>#VALUE!</v>
      </c>
      <c r="K319" s="6" t="s">
        <v>664</v>
      </c>
      <c r="L319">
        <f t="shared" si="0"/>
        <v>3778.0499999999884</v>
      </c>
      <c r="M319">
        <f t="shared" si="2"/>
        <v>1.1206633513373398E-2</v>
      </c>
      <c r="O319">
        <f t="shared" si="1"/>
        <v>7030.8500000000058</v>
      </c>
    </row>
    <row r="320" spans="1:17" x14ac:dyDescent="0.25">
      <c r="B320" s="6" t="s">
        <v>666</v>
      </c>
      <c r="C320" t="e">
        <v>#VALUE!</v>
      </c>
      <c r="K320" s="6" t="s">
        <v>665</v>
      </c>
      <c r="L320">
        <f t="shared" si="0"/>
        <v>3819.9199999999983</v>
      </c>
      <c r="M320">
        <f t="shared" si="2"/>
        <v>1.1082436706769372E-2</v>
      </c>
      <c r="O320">
        <f t="shared" si="1"/>
        <v>7114.2399999999907</v>
      </c>
    </row>
    <row r="321" spans="2:15" x14ac:dyDescent="0.25">
      <c r="B321" s="6" t="s">
        <v>667</v>
      </c>
      <c r="C321" t="e">
        <v>#VALUE!</v>
      </c>
      <c r="K321" s="6" t="s">
        <v>666</v>
      </c>
      <c r="L321">
        <f t="shared" si="0"/>
        <v>3861.7899999999936</v>
      </c>
      <c r="M321">
        <f t="shared" si="2"/>
        <v>1.0960962533245555E-2</v>
      </c>
      <c r="O321">
        <f t="shared" si="1"/>
        <v>7197.6300000000047</v>
      </c>
    </row>
    <row r="322" spans="2:15" x14ac:dyDescent="0.25">
      <c r="B322" s="6" t="s">
        <v>668</v>
      </c>
      <c r="C322" t="e">
        <v>#VALUE!</v>
      </c>
      <c r="K322" s="6" t="s">
        <v>667</v>
      </c>
      <c r="L322">
        <f t="shared" si="0"/>
        <v>3903.6599999999889</v>
      </c>
      <c r="M322">
        <f t="shared" si="2"/>
        <v>1.0842122435449729E-2</v>
      </c>
      <c r="O322">
        <f t="shared" si="1"/>
        <v>7281.0199999999895</v>
      </c>
    </row>
    <row r="323" spans="2:15" x14ac:dyDescent="0.25">
      <c r="B323" s="6" t="s">
        <v>669</v>
      </c>
      <c r="C323" t="e">
        <v>#VALUE!</v>
      </c>
      <c r="K323" s="6" t="s">
        <v>668</v>
      </c>
      <c r="L323">
        <f t="shared" si="0"/>
        <v>3945.5299999999988</v>
      </c>
      <c r="M323">
        <f t="shared" si="2"/>
        <v>1.0725831655423375E-2</v>
      </c>
      <c r="O323">
        <f t="shared" si="1"/>
        <v>7364.4100000000035</v>
      </c>
    </row>
    <row r="324" spans="2:15" x14ac:dyDescent="0.25">
      <c r="B324" s="6" t="s">
        <v>670</v>
      </c>
      <c r="C324" t="e">
        <v>#VALUE!</v>
      </c>
      <c r="K324" s="6" t="s">
        <v>669</v>
      </c>
      <c r="L324">
        <f t="shared" si="0"/>
        <v>3987.3999999999942</v>
      </c>
      <c r="M324">
        <f t="shared" si="2"/>
        <v>1.0612009033005795E-2</v>
      </c>
      <c r="O324">
        <f t="shared" si="1"/>
        <v>7447.7999999999884</v>
      </c>
    </row>
    <row r="325" spans="2:15" x14ac:dyDescent="0.25">
      <c r="B325" s="6" t="s">
        <v>671</v>
      </c>
      <c r="C325" t="e">
        <v>#VALUE!</v>
      </c>
      <c r="K325" s="6" t="s">
        <v>670</v>
      </c>
      <c r="L325">
        <f t="shared" si="0"/>
        <v>4029.2699999999895</v>
      </c>
      <c r="M325">
        <f t="shared" si="2"/>
        <v>1.0500576816972314E-2</v>
      </c>
      <c r="O325">
        <f t="shared" si="1"/>
        <v>7531.1900000000023</v>
      </c>
    </row>
    <row r="326" spans="2:15" x14ac:dyDescent="0.25">
      <c r="B326" s="6" t="s">
        <v>672</v>
      </c>
      <c r="C326" t="e">
        <v>#VALUE!</v>
      </c>
      <c r="K326" s="6" t="s">
        <v>671</v>
      </c>
      <c r="L326">
        <f t="shared" si="0"/>
        <v>4071.1399999999994</v>
      </c>
      <c r="M326">
        <f t="shared" si="2"/>
        <v>1.0391460487882422E-2</v>
      </c>
      <c r="O326">
        <f t="shared" si="1"/>
        <v>7614.5799999999872</v>
      </c>
    </row>
    <row r="327" spans="2:15" x14ac:dyDescent="0.25">
      <c r="B327" s="6" t="s">
        <v>673</v>
      </c>
      <c r="C327" t="e">
        <v>#VALUE!</v>
      </c>
      <c r="K327" s="6" t="s">
        <v>672</v>
      </c>
      <c r="L327">
        <f t="shared" si="0"/>
        <v>4113.0099999999948</v>
      </c>
      <c r="M327">
        <f t="shared" si="2"/>
        <v>1.0284588591892038E-2</v>
      </c>
      <c r="O327">
        <f t="shared" si="1"/>
        <v>7697.9700000000012</v>
      </c>
    </row>
    <row r="328" spans="2:15" x14ac:dyDescent="0.25">
      <c r="B328" s="6" t="s">
        <v>674</v>
      </c>
      <c r="C328" t="e">
        <v>#VALUE!</v>
      </c>
      <c r="K328" s="6" t="s">
        <v>673</v>
      </c>
      <c r="L328">
        <f t="shared" si="0"/>
        <v>4154.8799999999901</v>
      </c>
      <c r="M328">
        <f t="shared" si="2"/>
        <v>1.0179892584748249E-2</v>
      </c>
      <c r="O328">
        <f t="shared" si="1"/>
        <v>7781.3600000000151</v>
      </c>
    </row>
    <row r="329" spans="2:15" x14ac:dyDescent="0.25">
      <c r="B329" s="6" t="s">
        <v>675</v>
      </c>
      <c r="C329" t="e">
        <v>#VALUE!</v>
      </c>
      <c r="K329" s="6" t="s">
        <v>674</v>
      </c>
      <c r="L329">
        <f t="shared" ref="L329:L365" si="3">-80590+$N$264*K329</f>
        <v>4196.75</v>
      </c>
      <c r="M329">
        <f t="shared" si="2"/>
        <v>1.0077306685153361E-2</v>
      </c>
      <c r="O329">
        <f t="shared" ref="O329:O365" si="4">-161000+83.39*K329</f>
        <v>7864.75</v>
      </c>
    </row>
    <row r="330" spans="2:15" x14ac:dyDescent="0.25">
      <c r="B330" s="6" t="s">
        <v>676</v>
      </c>
      <c r="C330" t="e">
        <v>#VALUE!</v>
      </c>
      <c r="K330" s="6" t="s">
        <v>675</v>
      </c>
      <c r="L330">
        <f t="shared" si="3"/>
        <v>4238.6199999999953</v>
      </c>
      <c r="M330">
        <f t="shared" ref="M330:M365" si="5">(L330-L329)/L329</f>
        <v>9.9767677369381885E-3</v>
      </c>
      <c r="O330">
        <f t="shared" si="4"/>
        <v>7948.140000000014</v>
      </c>
    </row>
    <row r="331" spans="2:15" x14ac:dyDescent="0.25">
      <c r="B331" s="6" t="s">
        <v>677</v>
      </c>
      <c r="C331" t="e">
        <v>#VALUE!</v>
      </c>
      <c r="K331" s="6" t="s">
        <v>676</v>
      </c>
      <c r="L331">
        <f t="shared" si="3"/>
        <v>4280.4899999999907</v>
      </c>
      <c r="M331">
        <f t="shared" si="5"/>
        <v>9.8782150794351434E-3</v>
      </c>
      <c r="O331">
        <f t="shared" si="4"/>
        <v>8031.5299999999988</v>
      </c>
    </row>
    <row r="332" spans="2:15" x14ac:dyDescent="0.25">
      <c r="B332" s="6" t="s">
        <v>678</v>
      </c>
      <c r="C332" t="e">
        <v>#VALUE!</v>
      </c>
      <c r="K332" s="6" t="s">
        <v>677</v>
      </c>
      <c r="L332">
        <f t="shared" si="3"/>
        <v>4322.3600000000006</v>
      </c>
      <c r="M332">
        <f t="shared" si="5"/>
        <v>9.7815904253975572E-3</v>
      </c>
      <c r="O332">
        <f t="shared" si="4"/>
        <v>8114.9200000000128</v>
      </c>
    </row>
    <row r="333" spans="2:15" x14ac:dyDescent="0.25">
      <c r="B333" s="6" t="s">
        <v>679</v>
      </c>
      <c r="C333" t="e">
        <v>#VALUE!</v>
      </c>
      <c r="K333" s="6" t="s">
        <v>678</v>
      </c>
      <c r="L333">
        <f t="shared" si="3"/>
        <v>4364.2299999999959</v>
      </c>
      <c r="M333">
        <f t="shared" si="5"/>
        <v>9.6868377460450628E-3</v>
      </c>
      <c r="O333">
        <f t="shared" si="4"/>
        <v>8198.3099999999977</v>
      </c>
    </row>
    <row r="334" spans="2:15" x14ac:dyDescent="0.25">
      <c r="B334" s="6" t="s">
        <v>680</v>
      </c>
      <c r="C334" t="e">
        <v>#VALUE!</v>
      </c>
      <c r="K334" s="6" t="s">
        <v>679</v>
      </c>
      <c r="L334">
        <f t="shared" si="3"/>
        <v>4406.0999999999913</v>
      </c>
      <c r="M334">
        <f t="shared" si="5"/>
        <v>9.5939031627561757E-3</v>
      </c>
      <c r="O334">
        <f t="shared" si="4"/>
        <v>8281.7000000000116</v>
      </c>
    </row>
    <row r="335" spans="2:15" x14ac:dyDescent="0.25">
      <c r="B335" s="6" t="s">
        <v>681</v>
      </c>
      <c r="C335" t="e">
        <v>#VALUE!</v>
      </c>
      <c r="K335" s="6" t="s">
        <v>680</v>
      </c>
      <c r="L335">
        <f t="shared" si="3"/>
        <v>4447.9700000000012</v>
      </c>
      <c r="M335">
        <f t="shared" si="5"/>
        <v>9.5027348448764159E-3</v>
      </c>
      <c r="O335">
        <f t="shared" si="4"/>
        <v>8365.0899999999965</v>
      </c>
    </row>
    <row r="336" spans="2:15" x14ac:dyDescent="0.25">
      <c r="B336" s="6" t="s">
        <v>682</v>
      </c>
      <c r="C336" t="e">
        <v>#VALUE!</v>
      </c>
      <c r="K336" s="6" t="s">
        <v>681</v>
      </c>
      <c r="L336">
        <f t="shared" si="3"/>
        <v>4489.8399999999965</v>
      </c>
      <c r="M336">
        <f t="shared" si="5"/>
        <v>9.4132829133279517E-3</v>
      </c>
      <c r="O336">
        <f t="shared" si="4"/>
        <v>8448.4800000000105</v>
      </c>
    </row>
    <row r="337" spans="2:15" x14ac:dyDescent="0.25">
      <c r="B337" s="6" t="s">
        <v>683</v>
      </c>
      <c r="C337" t="e">
        <v>#VALUE!</v>
      </c>
      <c r="K337" s="6" t="s">
        <v>682</v>
      </c>
      <c r="L337">
        <f t="shared" si="3"/>
        <v>4531.7099999999919</v>
      </c>
      <c r="M337">
        <f t="shared" si="5"/>
        <v>9.3254993496417193E-3</v>
      </c>
      <c r="O337">
        <f t="shared" si="4"/>
        <v>8531.8699999999953</v>
      </c>
    </row>
    <row r="338" spans="2:15" x14ac:dyDescent="0.25">
      <c r="B338" s="6" t="s">
        <v>684</v>
      </c>
      <c r="C338" t="e">
        <v>#VALUE!</v>
      </c>
      <c r="K338" s="6" t="s">
        <v>683</v>
      </c>
      <c r="L338">
        <f t="shared" si="3"/>
        <v>4573.5800000000017</v>
      </c>
      <c r="M338">
        <f t="shared" si="5"/>
        <v>9.2393379099743739E-3</v>
      </c>
      <c r="O338">
        <f t="shared" si="4"/>
        <v>8615.2600000000093</v>
      </c>
    </row>
    <row r="339" spans="2:15" x14ac:dyDescent="0.25">
      <c r="B339" s="6" t="s">
        <v>685</v>
      </c>
      <c r="C339" t="e">
        <v>#VALUE!</v>
      </c>
      <c r="K339" s="6" t="s">
        <v>684</v>
      </c>
      <c r="L339">
        <f t="shared" si="3"/>
        <v>4615.4499999999971</v>
      </c>
      <c r="M339">
        <f t="shared" si="5"/>
        <v>9.1547540438770784E-3</v>
      </c>
      <c r="O339">
        <f t="shared" si="4"/>
        <v>8698.6499999999942</v>
      </c>
    </row>
    <row r="340" spans="2:15" x14ac:dyDescent="0.25">
      <c r="B340" s="6" t="s">
        <v>686</v>
      </c>
      <c r="C340" t="e">
        <v>#VALUE!</v>
      </c>
      <c r="K340" s="6" t="s">
        <v>685</v>
      </c>
      <c r="L340">
        <f t="shared" si="3"/>
        <v>4657.3199999999924</v>
      </c>
      <c r="M340">
        <f t="shared" si="5"/>
        <v>9.0717048175140824E-3</v>
      </c>
      <c r="O340">
        <f t="shared" si="4"/>
        <v>8782.0400000000081</v>
      </c>
    </row>
    <row r="341" spans="2:15" x14ac:dyDescent="0.25">
      <c r="B341" s="6" t="s">
        <v>687</v>
      </c>
      <c r="C341" t="e">
        <v>#VALUE!</v>
      </c>
      <c r="K341" s="6" t="s">
        <v>686</v>
      </c>
      <c r="L341">
        <f t="shared" si="3"/>
        <v>4699.1899999999878</v>
      </c>
      <c r="M341">
        <f t="shared" si="5"/>
        <v>8.9901488409633457E-3</v>
      </c>
      <c r="O341">
        <f t="shared" si="4"/>
        <v>8865.429999999993</v>
      </c>
    </row>
    <row r="342" spans="2:15" x14ac:dyDescent="0.25">
      <c r="B342" s="6" t="s">
        <v>688</v>
      </c>
      <c r="C342" t="e">
        <v>#VALUE!</v>
      </c>
      <c r="K342" s="6" t="s">
        <v>687</v>
      </c>
      <c r="L342">
        <f t="shared" si="3"/>
        <v>4741.0599999999977</v>
      </c>
      <c r="M342">
        <f t="shared" si="5"/>
        <v>8.9100461994535245E-3</v>
      </c>
      <c r="O342">
        <f t="shared" si="4"/>
        <v>8948.820000000007</v>
      </c>
    </row>
    <row r="343" spans="2:15" x14ac:dyDescent="0.25">
      <c r="B343" s="6" t="s">
        <v>689</v>
      </c>
      <c r="C343" t="e">
        <v>#VALUE!</v>
      </c>
      <c r="K343" s="6" t="s">
        <v>688</v>
      </c>
      <c r="L343">
        <f t="shared" si="3"/>
        <v>4782.929999999993</v>
      </c>
      <c r="M343">
        <f t="shared" si="5"/>
        <v>8.831358388207566E-3</v>
      </c>
      <c r="O343">
        <f t="shared" si="4"/>
        <v>9032.2099999999919</v>
      </c>
    </row>
    <row r="344" spans="2:15" x14ac:dyDescent="0.25">
      <c r="B344" s="6" t="s">
        <v>690</v>
      </c>
      <c r="C344" t="e">
        <v>#VALUE!</v>
      </c>
      <c r="K344" s="6" t="s">
        <v>689</v>
      </c>
      <c r="L344">
        <f t="shared" si="3"/>
        <v>4824.7999999999884</v>
      </c>
      <c r="M344">
        <f t="shared" si="5"/>
        <v>8.7540482507574655E-3</v>
      </c>
      <c r="O344">
        <f t="shared" si="4"/>
        <v>9115.6000000000058</v>
      </c>
    </row>
    <row r="345" spans="2:15" x14ac:dyDescent="0.25">
      <c r="B345" s="6" t="s">
        <v>691</v>
      </c>
      <c r="C345" t="e">
        <v>#VALUE!</v>
      </c>
      <c r="K345" s="6" t="s">
        <v>690</v>
      </c>
      <c r="L345">
        <f t="shared" si="3"/>
        <v>4866.6699999999983</v>
      </c>
      <c r="M345">
        <f t="shared" si="5"/>
        <v>8.6780799204132803E-3</v>
      </c>
      <c r="O345">
        <f t="shared" si="4"/>
        <v>9198.9899999999907</v>
      </c>
    </row>
    <row r="346" spans="2:15" x14ac:dyDescent="0.25">
      <c r="B346" s="6" t="s">
        <v>692</v>
      </c>
      <c r="C346" t="e">
        <v>#VALUE!</v>
      </c>
      <c r="K346" s="6" t="s">
        <v>691</v>
      </c>
      <c r="L346">
        <f t="shared" si="3"/>
        <v>4908.5399999999936</v>
      </c>
      <c r="M346">
        <f t="shared" si="5"/>
        <v>8.6034187647807143E-3</v>
      </c>
      <c r="O346">
        <f t="shared" si="4"/>
        <v>9282.3800000000047</v>
      </c>
    </row>
    <row r="347" spans="2:15" x14ac:dyDescent="0.25">
      <c r="B347" s="6" t="s">
        <v>693</v>
      </c>
      <c r="C347" t="e">
        <v>#VALUE!</v>
      </c>
      <c r="K347" s="6" t="s">
        <v>692</v>
      </c>
      <c r="L347">
        <f t="shared" si="3"/>
        <v>4950.4099999999889</v>
      </c>
      <c r="M347">
        <f t="shared" si="5"/>
        <v>8.5300313331449669E-3</v>
      </c>
      <c r="O347">
        <f t="shared" si="4"/>
        <v>9365.7699999999895</v>
      </c>
    </row>
    <row r="348" spans="2:15" x14ac:dyDescent="0.25">
      <c r="B348" s="6" t="s">
        <v>694</v>
      </c>
      <c r="C348" t="e">
        <v>#VALUE!</v>
      </c>
      <c r="K348" s="6" t="s">
        <v>693</v>
      </c>
      <c r="L348">
        <f t="shared" si="3"/>
        <v>4992.2799999999988</v>
      </c>
      <c r="M348">
        <f t="shared" si="5"/>
        <v>8.4578853064715825E-3</v>
      </c>
      <c r="O348">
        <f t="shared" si="4"/>
        <v>9449.1600000000035</v>
      </c>
    </row>
    <row r="349" spans="2:15" x14ac:dyDescent="0.25">
      <c r="B349" s="6" t="s">
        <v>695</v>
      </c>
      <c r="C349" t="e">
        <v>#VALUE!</v>
      </c>
      <c r="K349" s="6" t="s">
        <v>694</v>
      </c>
      <c r="L349">
        <f t="shared" si="3"/>
        <v>5034.1499999999942</v>
      </c>
      <c r="M349">
        <f t="shared" si="5"/>
        <v>8.3869494499497939E-3</v>
      </c>
      <c r="O349">
        <f t="shared" si="4"/>
        <v>9532.5499999999884</v>
      </c>
    </row>
    <row r="350" spans="2:15" x14ac:dyDescent="0.25">
      <c r="B350" s="6" t="s">
        <v>696</v>
      </c>
      <c r="C350" t="e">
        <v>#VALUE!</v>
      </c>
      <c r="K350" s="6" t="s">
        <v>695</v>
      </c>
      <c r="L350">
        <f t="shared" si="3"/>
        <v>5076.0199999999895</v>
      </c>
      <c r="M350">
        <f t="shared" si="5"/>
        <v>8.3171935679301149E-3</v>
      </c>
      <c r="O350">
        <f t="shared" si="4"/>
        <v>9615.9400000000023</v>
      </c>
    </row>
    <row r="351" spans="2:15" x14ac:dyDescent="0.25">
      <c r="B351" s="6" t="s">
        <v>697</v>
      </c>
      <c r="C351" t="e">
        <v>#VALUE!</v>
      </c>
      <c r="K351" s="6" t="s">
        <v>696</v>
      </c>
      <c r="L351">
        <f t="shared" si="3"/>
        <v>5117.8899999999994</v>
      </c>
      <c r="M351">
        <f t="shared" si="5"/>
        <v>8.248588461040339E-3</v>
      </c>
      <c r="O351">
        <f t="shared" si="4"/>
        <v>9699.3299999999872</v>
      </c>
    </row>
    <row r="352" spans="2:15" x14ac:dyDescent="0.25">
      <c r="B352" s="6" t="s">
        <v>698</v>
      </c>
      <c r="C352" t="e">
        <v>#VALUE!</v>
      </c>
      <c r="K352" s="6" t="s">
        <v>697</v>
      </c>
      <c r="L352">
        <f t="shared" si="3"/>
        <v>5159.7599999999948</v>
      </c>
      <c r="M352">
        <f t="shared" si="5"/>
        <v>8.1811058854323465E-3</v>
      </c>
      <c r="O352">
        <f t="shared" si="4"/>
        <v>9782.7200000000012</v>
      </c>
    </row>
    <row r="353" spans="2:15" x14ac:dyDescent="0.25">
      <c r="B353" s="6" t="s">
        <v>699</v>
      </c>
      <c r="C353" t="e">
        <v>#VALUE!</v>
      </c>
      <c r="K353" s="6" t="s">
        <v>698</v>
      </c>
      <c r="L353">
        <f t="shared" si="3"/>
        <v>5201.6299999999901</v>
      </c>
      <c r="M353">
        <f t="shared" si="5"/>
        <v>8.1147185140385183E-3</v>
      </c>
      <c r="O353">
        <f t="shared" si="4"/>
        <v>9866.1100000000151</v>
      </c>
    </row>
    <row r="354" spans="2:15" x14ac:dyDescent="0.25">
      <c r="B354" s="6" t="s">
        <v>700</v>
      </c>
      <c r="C354" t="e">
        <v>#VALUE!</v>
      </c>
      <c r="K354" s="6" t="s">
        <v>699</v>
      </c>
      <c r="L354">
        <f t="shared" si="3"/>
        <v>5243.5</v>
      </c>
      <c r="M354">
        <f t="shared" si="5"/>
        <v>8.0493998996487588E-3</v>
      </c>
      <c r="O354">
        <f t="shared" si="4"/>
        <v>9949.5</v>
      </c>
    </row>
    <row r="355" spans="2:15" x14ac:dyDescent="0.25">
      <c r="B355" s="6" t="s">
        <v>701</v>
      </c>
      <c r="C355" t="e">
        <v>#VALUE!</v>
      </c>
      <c r="K355" s="6" t="s">
        <v>700</v>
      </c>
      <c r="L355">
        <f t="shared" si="3"/>
        <v>5285.3699999999953</v>
      </c>
      <c r="M355">
        <f t="shared" si="5"/>
        <v>7.9851244397817003E-3</v>
      </c>
      <c r="O355">
        <f t="shared" si="4"/>
        <v>10032.890000000014</v>
      </c>
    </row>
    <row r="356" spans="2:15" x14ac:dyDescent="0.25">
      <c r="B356" s="6" t="s">
        <v>702</v>
      </c>
      <c r="C356" t="e">
        <v>#VALUE!</v>
      </c>
      <c r="K356" s="6" t="s">
        <v>701</v>
      </c>
      <c r="L356">
        <f t="shared" si="3"/>
        <v>5327.2399999999907</v>
      </c>
      <c r="M356">
        <f t="shared" si="5"/>
        <v>7.9218673432504029E-3</v>
      </c>
      <c r="O356">
        <f t="shared" si="4"/>
        <v>10116.279999999999</v>
      </c>
    </row>
    <row r="357" spans="2:15" x14ac:dyDescent="0.25">
      <c r="B357" s="6" t="s">
        <v>703</v>
      </c>
      <c r="C357" t="e">
        <v>#VALUE!</v>
      </c>
      <c r="K357" s="6" t="s">
        <v>702</v>
      </c>
      <c r="L357">
        <f t="shared" si="3"/>
        <v>5369.1100000000006</v>
      </c>
      <c r="M357">
        <f t="shared" si="5"/>
        <v>7.859604598255375E-3</v>
      </c>
      <c r="O357">
        <f t="shared" si="4"/>
        <v>10199.670000000013</v>
      </c>
    </row>
    <row r="358" spans="2:15" x14ac:dyDescent="0.25">
      <c r="B358" s="6" t="s">
        <v>704</v>
      </c>
      <c r="C358" t="e">
        <v>#VALUE!</v>
      </c>
      <c r="K358" s="6" t="s">
        <v>703</v>
      </c>
      <c r="L358">
        <f t="shared" si="3"/>
        <v>5410.9799999999959</v>
      </c>
      <c r="M358">
        <f t="shared" si="5"/>
        <v>7.7983129419951051E-3</v>
      </c>
      <c r="O358">
        <f t="shared" si="4"/>
        <v>10283.059999999998</v>
      </c>
    </row>
    <row r="359" spans="2:15" x14ac:dyDescent="0.25">
      <c r="B359" s="6" t="s">
        <v>705</v>
      </c>
      <c r="C359" t="e">
        <v>#VALUE!</v>
      </c>
      <c r="K359" s="6" t="s">
        <v>704</v>
      </c>
      <c r="L359">
        <f t="shared" si="3"/>
        <v>5452.8499999999913</v>
      </c>
      <c r="M359">
        <f t="shared" si="5"/>
        <v>7.7379698317117003E-3</v>
      </c>
      <c r="O359">
        <f t="shared" si="4"/>
        <v>10366.450000000012</v>
      </c>
    </row>
    <row r="360" spans="2:15" x14ac:dyDescent="0.25">
      <c r="B360" s="6" t="s">
        <v>706</v>
      </c>
      <c r="C360" t="e">
        <v>#VALUE!</v>
      </c>
      <c r="K360" s="6" t="s">
        <v>705</v>
      </c>
      <c r="L360">
        <f t="shared" si="3"/>
        <v>5494.7200000000012</v>
      </c>
      <c r="M360">
        <f t="shared" si="5"/>
        <v>7.6785534170222842E-3</v>
      </c>
      <c r="O360">
        <f t="shared" si="4"/>
        <v>10449.839999999997</v>
      </c>
    </row>
    <row r="361" spans="2:15" x14ac:dyDescent="0.25">
      <c r="B361" s="6" t="s">
        <v>707</v>
      </c>
      <c r="C361" t="e">
        <v>#VALUE!</v>
      </c>
      <c r="K361" s="6" t="s">
        <v>706</v>
      </c>
      <c r="L361">
        <f t="shared" si="3"/>
        <v>5536.5899999999965</v>
      </c>
      <c r="M361">
        <f t="shared" si="5"/>
        <v>7.6200425135394224E-3</v>
      </c>
      <c r="O361">
        <f t="shared" si="4"/>
        <v>10533.23000000001</v>
      </c>
    </row>
    <row r="362" spans="2:15" x14ac:dyDescent="0.25">
      <c r="B362" s="6" t="s">
        <v>708</v>
      </c>
      <c r="C362" t="e">
        <v>#VALUE!</v>
      </c>
      <c r="K362" s="6" t="s">
        <v>707</v>
      </c>
      <c r="L362">
        <f t="shared" si="3"/>
        <v>5578.4599999999919</v>
      </c>
      <c r="M362">
        <f t="shared" si="5"/>
        <v>7.56241657771216E-3</v>
      </c>
      <c r="O362">
        <f t="shared" si="4"/>
        <v>10616.619999999995</v>
      </c>
    </row>
    <row r="363" spans="2:15" x14ac:dyDescent="0.25">
      <c r="B363" s="6" t="s">
        <v>709</v>
      </c>
      <c r="C363" t="e">
        <v>#VALUE!</v>
      </c>
      <c r="K363" s="6" t="s">
        <v>708</v>
      </c>
      <c r="L363">
        <f t="shared" si="3"/>
        <v>5620.3300000000017</v>
      </c>
      <c r="M363">
        <f t="shared" si="5"/>
        <v>7.5056556827529384E-3</v>
      </c>
      <c r="O363">
        <f t="shared" si="4"/>
        <v>10700.010000000009</v>
      </c>
    </row>
    <row r="364" spans="2:15" x14ac:dyDescent="0.25">
      <c r="B364" s="6" t="s">
        <v>710</v>
      </c>
      <c r="C364" t="e">
        <v>#VALUE!</v>
      </c>
      <c r="K364" s="6" t="s">
        <v>709</v>
      </c>
      <c r="L364">
        <f t="shared" si="3"/>
        <v>5662.1999999999971</v>
      </c>
      <c r="M364">
        <f t="shared" si="5"/>
        <v>7.4497404956640149E-3</v>
      </c>
      <c r="O364">
        <f t="shared" si="4"/>
        <v>10783.399999999994</v>
      </c>
    </row>
    <row r="365" spans="2:15" x14ac:dyDescent="0.25">
      <c r="K365" s="6" t="s">
        <v>710</v>
      </c>
      <c r="L365">
        <f t="shared" si="3"/>
        <v>5704.0699999999924</v>
      </c>
      <c r="M365">
        <f t="shared" si="5"/>
        <v>7.3946522553063054E-3</v>
      </c>
      <c r="O365">
        <f t="shared" si="4"/>
        <v>10866.790000000008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graph results</vt:lpstr>
      <vt:lpstr>results</vt:lpstr>
      <vt:lpstr>food</vt:lpstr>
      <vt:lpstr>people</vt:lpstr>
      <vt:lpstr>number crunching</vt:lpstr>
      <vt:lpstr>yield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smith</dc:creator>
  <cp:lastModifiedBy>William Lake</cp:lastModifiedBy>
  <dcterms:created xsi:type="dcterms:W3CDTF">2014-04-26T22:07:00Z</dcterms:created>
  <dcterms:modified xsi:type="dcterms:W3CDTF">2016-12-09T17:46:20Z</dcterms:modified>
</cp:coreProperties>
</file>